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investice2\Documents\Atletický stadion šatny\Veřejná zakázka\2020\Šatny a tribuna\PD zadávací dokumentace\"/>
    </mc:Choice>
  </mc:AlternateContent>
  <bookViews>
    <workbookView xWindow="15450" yWindow="-15" windowWidth="15285" windowHeight="15315" tabRatio="769" firstSheet="22" activeTab="25"/>
  </bookViews>
  <sheets>
    <sheet name="Rekapitulace stavby" sheetId="1" state="veryHidden" r:id="rId1"/>
    <sheet name="Rekapitulace" sheetId="13" r:id="rId2"/>
    <sheet name="D 02.1 - Architektonicko ..." sheetId="2" r:id="rId3"/>
    <sheet name="D 02.1 Seznam figur" sheetId="12" r:id="rId4"/>
    <sheet name="SO 02 – D.02.41 1 Pol" sheetId="14" r:id="rId5"/>
    <sheet name="SO 02 – D.02.41 2 Pol" sheetId="15" r:id="rId6"/>
    <sheet name="SO 02 – D.02.41 3 Pol" sheetId="16" r:id="rId7"/>
    <sheet name="SO 02 – D.02.41 4 Pol" sheetId="17" r:id="rId8"/>
    <sheet name="SO 02 – D.02.41 5 Pol" sheetId="18" r:id="rId9"/>
    <sheet name="D 02.1.4.2 - Vzduchotechnika" sheetId="3" r:id="rId10"/>
    <sheet name="D.02.1.4.3 - Ústřední vyt..." sheetId="5" r:id="rId11"/>
    <sheet name="D 02.1.4.4 - Elektroinsta..." sheetId="4" r:id="rId12"/>
    <sheet name="D 02.1.4.5 1 SK" sheetId="23" r:id="rId13"/>
    <sheet name="D 02.1.4.5 2 Ozvučení" sheetId="24" r:id="rId14"/>
    <sheet name="D 02.1.4.5 3 WiFi" sheetId="25" r:id="rId15"/>
    <sheet name="D 02.1.4.5 4 Spec" sheetId="26" r:id="rId16"/>
    <sheet name="SO 04.2 1 Pol" sheetId="19" r:id="rId17"/>
    <sheet name="SO 05.1 1 Pol" sheetId="20" r:id="rId18"/>
    <sheet name="SO 05.3 1 Pol" sheetId="21" r:id="rId19"/>
    <sheet name="SO 07 1 Pol" sheetId="22" r:id="rId20"/>
    <sheet name="SO08.1 - Napájení objektů..." sheetId="6" r:id="rId21"/>
    <sheet name="SO09 - Venkovní osvětlení" sheetId="7" r:id="rId22"/>
    <sheet name="SO10 - Zpevněné plochy" sheetId="8" r:id="rId23"/>
    <sheet name="SO11 - Sadové a terénní ú..." sheetId="9" r:id="rId24"/>
    <sheet name="SO14 - Oplocení areálu" sheetId="10" r:id="rId25"/>
    <sheet name="SO20 - Souhrnné náklady" sheetId="11" r:id="rId26"/>
  </sheets>
  <externalReferences>
    <externalReference r:id="rId27"/>
    <externalReference r:id="rId28"/>
    <externalReference r:id="rId29"/>
  </externalReferences>
  <definedNames>
    <definedName name="_xlnm._FilterDatabase" localSheetId="2" hidden="1">'D 02.1 - Architektonicko ...'!$C$111:$K$1649</definedName>
    <definedName name="_xlnm._FilterDatabase" localSheetId="9" hidden="1">'D 02.1.4.2 - Vzduchotechnika'!$C$90:$K$353</definedName>
    <definedName name="_xlnm._FilterDatabase" localSheetId="11" hidden="1">'D 02.1.4.4 - Elektroinsta...'!$C$90:$K$403</definedName>
    <definedName name="_xlnm._FilterDatabase" localSheetId="10" hidden="1">'D.02.1.4.3 - Ústřední vyt...'!$C$92:$K$340</definedName>
    <definedName name="_xlnm._FilterDatabase" localSheetId="20" hidden="1">'SO08.1 - Napájení objektů...'!$C$83:$K$145</definedName>
    <definedName name="_xlnm._FilterDatabase" localSheetId="21" hidden="1">'SO09 - Venkovní osvětlení'!$C$84:$K$179</definedName>
    <definedName name="_xlnm._FilterDatabase" localSheetId="22" hidden="1">'SO10 - Zpevněné plochy'!$C$86:$K$265</definedName>
    <definedName name="_xlnm._FilterDatabase" localSheetId="23" hidden="1">'SO11 - Sadové a terénní ú...'!$C$81:$K$175</definedName>
    <definedName name="_xlnm._FilterDatabase" localSheetId="24" hidden="1">'SO14 - Oplocení areálu'!$C$82:$K$120</definedName>
    <definedName name="_xlnm._FilterDatabase" localSheetId="25" hidden="1">'SO20 - Souhrnné náklady'!$C$84:$K$111</definedName>
    <definedName name="_xlnm._FilterDatabase" hidden="1">#REF!</definedName>
    <definedName name="CenaCelkem">[1]Stavba!$G$29</definedName>
    <definedName name="cisloobjektu">#REF!</definedName>
    <definedName name="CisloRozpoctu">'[2]Krycí list'!$C$2</definedName>
    <definedName name="cislostavby" localSheetId="4">'[2]Krycí list'!$A$7</definedName>
    <definedName name="cislostavby">#REF!</definedName>
    <definedName name="Dodavka">[3]Rekapitulace!$G$38</definedName>
    <definedName name="Dodavka0">#REF!</definedName>
    <definedName name="DPHSni">[1]Stavba!$G$24</definedName>
    <definedName name="DPHZakl">[1]Stavba!$G$26</definedName>
    <definedName name="fakt1R">#REF!</definedName>
    <definedName name="HSV">[3]Rekapitulace!$E$38</definedName>
    <definedName name="HSV0">#REF!</definedName>
    <definedName name="HZS">[3]Rekapitulace!$I$38</definedName>
    <definedName name="HZS0">#REF!</definedName>
    <definedName name="Mena">[1]Stavba!$J$29</definedName>
    <definedName name="Mont">[3]Rekapitulace!$H$38</definedName>
    <definedName name="Montaz0">#REF!</definedName>
    <definedName name="nazevobjektu">#REF!</definedName>
    <definedName name="NazevRozpoctu">'[2]Krycí list'!$D$2</definedName>
    <definedName name="nazevstavby" localSheetId="4">'[2]Krycí list'!$C$7</definedName>
    <definedName name="nazevstavby">#REF!</definedName>
    <definedName name="_xlnm.Print_Titles" localSheetId="2">'D 02.1 - Architektonicko ...'!$111:$111</definedName>
    <definedName name="_xlnm.Print_Titles" localSheetId="3">'D 02.1 Seznam figur'!$5:$7</definedName>
    <definedName name="_xlnm.Print_Titles" localSheetId="9">'D 02.1.4.2 - Vzduchotechnika'!$90:$90</definedName>
    <definedName name="_xlnm.Print_Titles" localSheetId="11">'D 02.1.4.4 - Elektroinsta...'!$90:$90</definedName>
    <definedName name="_xlnm.Print_Titles" localSheetId="10">'D.02.1.4.3 - Ústřední vyt...'!$92:$92</definedName>
    <definedName name="_xlnm.Print_Titles" localSheetId="0">'Rekapitulace stavby'!$52:$52</definedName>
    <definedName name="_xlnm.Print_Titles" localSheetId="4">'SO 02 – D.02.41 1 Pol'!$1:$7</definedName>
    <definedName name="_xlnm.Print_Titles" localSheetId="5">'SO 02 – D.02.41 2 Pol'!$1:$7</definedName>
    <definedName name="_xlnm.Print_Titles" localSheetId="6">'SO 02 – D.02.41 3 Pol'!$1:$7</definedName>
    <definedName name="_xlnm.Print_Titles" localSheetId="7">'SO 02 – D.02.41 4 Pol'!$1:$7</definedName>
    <definedName name="_xlnm.Print_Titles" localSheetId="8">'SO 02 – D.02.41 5 Pol'!$1:$7</definedName>
    <definedName name="_xlnm.Print_Titles" localSheetId="16">'SO 04.2 1 Pol'!$1:$7</definedName>
    <definedName name="_xlnm.Print_Titles" localSheetId="17">'SO 05.1 1 Pol'!$1:$7</definedName>
    <definedName name="_xlnm.Print_Titles" localSheetId="18">'SO 05.3 1 Pol'!$1:$7</definedName>
    <definedName name="_xlnm.Print_Titles" localSheetId="19">'SO 07 1 Pol'!$1:$7</definedName>
    <definedName name="_xlnm.Print_Titles" localSheetId="20">'SO08.1 - Napájení objektů...'!$83:$83</definedName>
    <definedName name="_xlnm.Print_Titles" localSheetId="21">'SO09 - Venkovní osvětlení'!$84:$84</definedName>
    <definedName name="_xlnm.Print_Titles" localSheetId="22">'SO10 - Zpevněné plochy'!$86:$86</definedName>
    <definedName name="_xlnm.Print_Titles" localSheetId="23">'SO11 - Sadové a terénní ú...'!$81:$81</definedName>
    <definedName name="_xlnm.Print_Titles" localSheetId="24">'SO14 - Oplocení areálu'!$82:$82</definedName>
    <definedName name="_xlnm.Print_Titles" localSheetId="25">'SO20 - Souhrnné náklady'!$84:$84</definedName>
    <definedName name="_xlnm.Print_Area" localSheetId="2">'D 02.1 - Architektonicko ...'!$C$4:$J$41,'D 02.1 - Architektonicko ...'!$C$97:$K$1649</definedName>
    <definedName name="_xlnm.Print_Area" localSheetId="9">'D 02.1.4.2 - Vzduchotechnika'!$C$4:$J$41,'D 02.1.4.2 - Vzduchotechnika'!$C$76:$K$353</definedName>
    <definedName name="_xlnm.Print_Area" localSheetId="11">'D 02.1.4.4 - Elektroinsta...'!$C$4:$J$41,'D 02.1.4.4 - Elektroinsta...'!$C$76:$K$403</definedName>
    <definedName name="_xlnm.Print_Area" localSheetId="10">'D.02.1.4.3 - Ústřední vyt...'!$C$4:$J$41,'D.02.1.4.3 - Ústřední vyt...'!$C$78:$K$340</definedName>
    <definedName name="_xlnm.Print_Area" localSheetId="0">'Rekapitulace stavby'!$D$4:$AO$36,'Rekapitulace stavby'!$C$42:$AQ$66</definedName>
    <definedName name="_xlnm.Print_Area" localSheetId="4">'SO 02 – D.02.41 1 Pol'!$A$1:$X$103</definedName>
    <definedName name="_xlnm.Print_Area" localSheetId="5">'SO 02 – D.02.41 2 Pol'!$A$1:$X$69</definedName>
    <definedName name="_xlnm.Print_Area" localSheetId="6">'SO 02 – D.02.41 3 Pol'!$A$1:$X$136</definedName>
    <definedName name="_xlnm.Print_Area" localSheetId="7">'SO 02 – D.02.41 4 Pol'!$A$1:$X$42</definedName>
    <definedName name="_xlnm.Print_Area" localSheetId="8">'SO 02 – D.02.41 5 Pol'!$A$1:$X$38</definedName>
    <definedName name="_xlnm.Print_Area" localSheetId="16">'SO 04.2 1 Pol'!$A$1:$X$49</definedName>
    <definedName name="_xlnm.Print_Area" localSheetId="17">'SO 05.1 1 Pol'!$A$1:$X$67</definedName>
    <definedName name="_xlnm.Print_Area" localSheetId="18">'SO 05.3 1 Pol'!$A$1:$X$51</definedName>
    <definedName name="_xlnm.Print_Area" localSheetId="19">'SO 07 1 Pol'!$A$1:$X$84</definedName>
    <definedName name="_xlnm.Print_Area" localSheetId="20">'SO08.1 - Napájení objektů...'!$C$4:$J$39,'SO08.1 - Napájení objektů...'!$C$71:$K$145</definedName>
    <definedName name="_xlnm.Print_Area" localSheetId="21">'SO09 - Venkovní osvětlení'!$C$4:$J$39,'SO09 - Venkovní osvětlení'!$C$72:$K$179</definedName>
    <definedName name="_xlnm.Print_Area" localSheetId="22">'SO10 - Zpevněné plochy'!$C$4:$J$39,'SO10 - Zpevněné plochy'!$C$74:$K$265</definedName>
    <definedName name="_xlnm.Print_Area" localSheetId="23">'SO11 - Sadové a terénní ú...'!$C$4:$J$39,'SO11 - Sadové a terénní ú...'!$C$69:$K$175</definedName>
    <definedName name="_xlnm.Print_Area" localSheetId="24">'SO14 - Oplocení areálu'!$C$4:$J$39,'SO14 - Oplocení areálu'!$C$70:$K$120</definedName>
    <definedName name="_xlnm.Print_Area" localSheetId="25">'SO20 - Souhrnné náklady'!$C$4:$J$39,'SO20 - Souhrnné náklady'!$C$72:$K$111</definedName>
    <definedName name="PocetMJ" localSheetId="4">#REF!</definedName>
    <definedName name="PocetMJ">'[3]Krycí list'!$G$6</definedName>
    <definedName name="Projektant">'[3]Krycí list'!$C$8</definedName>
    <definedName name="PSV">[3]Rekapitulace!$F$38</definedName>
    <definedName name="PSV0">#REF!</definedName>
    <definedName name="SazbaDPH1" localSheetId="4">'[2]Krycí list'!$C$30</definedName>
    <definedName name="SazbaDPH1">'[3]Krycí list'!$C$30</definedName>
    <definedName name="SazbaDPH2" localSheetId="4">'[2]Krycí list'!$C$32</definedName>
    <definedName name="SazbaDPH2">'[3]Krycí list'!$C$32</definedName>
    <definedName name="SloupecCC" localSheetId="4">#REF!</definedName>
    <definedName name="SloupecCC">#REF!</definedName>
    <definedName name="SloupecCisloPol" localSheetId="4">#REF!</definedName>
    <definedName name="SloupecCisloPol">#REF!</definedName>
    <definedName name="SloupecJC" localSheetId="4">#REF!</definedName>
    <definedName name="SloupecJC">#REF!</definedName>
    <definedName name="SloupecMJ" localSheetId="4">#REF!</definedName>
    <definedName name="SloupecMJ">#REF!</definedName>
    <definedName name="SloupecMnozstvi" localSheetId="4">#REF!</definedName>
    <definedName name="SloupecMnozstvi">#REF!</definedName>
    <definedName name="SloupecNazPol" localSheetId="4">#REF!</definedName>
    <definedName name="SloupecNazPol">#REF!</definedName>
    <definedName name="SloupecPC" localSheetId="4">#REF!</definedName>
    <definedName name="SloupecPC">#REF!</definedName>
    <definedName name="Typ">#REF!</definedName>
    <definedName name="VRN">[3]Rekapitulace!$H$51</definedName>
    <definedName name="VRNKc">#REF!</definedName>
    <definedName name="VRNnazev">#REF!</definedName>
    <definedName name="VRNproc">#REF!</definedName>
    <definedName name="VRNzakl">#REF!</definedName>
    <definedName name="ZakladDPHSni">[1]Stavba!$G$23</definedName>
    <definedName name="ZakladDPHZakl">[1]Stavba!$G$25</definedName>
  </definedNames>
  <calcPr calcId="152511" iterateCount="1"/>
</workbook>
</file>

<file path=xl/calcChain.xml><?xml version="1.0" encoding="utf-8"?>
<calcChain xmlns="http://schemas.openxmlformats.org/spreadsheetml/2006/main">
  <c r="G13" i="25" l="1"/>
  <c r="H13" i="25" s="1"/>
  <c r="H14" i="25" s="1"/>
  <c r="G12" i="25"/>
  <c r="G14" i="25" s="1"/>
  <c r="G15" i="25" s="1"/>
  <c r="G17" i="25" s="1"/>
  <c r="C19" i="13" s="1"/>
  <c r="G9" i="25"/>
  <c r="H9" i="25"/>
  <c r="G8" i="25"/>
  <c r="G7" i="25"/>
  <c r="H7" i="25" s="1"/>
  <c r="G6" i="25"/>
  <c r="H6" i="25" s="1"/>
  <c r="G18" i="24"/>
  <c r="H18" i="24" s="1"/>
  <c r="G17" i="24"/>
  <c r="G19" i="24" s="1"/>
  <c r="G20" i="24" s="1"/>
  <c r="G22" i="24" s="1"/>
  <c r="C18" i="13" s="1"/>
  <c r="G14" i="24"/>
  <c r="H14" i="24" s="1"/>
  <c r="G13" i="24"/>
  <c r="H13" i="24" s="1"/>
  <c r="G12" i="24"/>
  <c r="H12" i="24"/>
  <c r="G11" i="24"/>
  <c r="H11" i="24"/>
  <c r="G10" i="24"/>
  <c r="H10" i="24"/>
  <c r="G9" i="24"/>
  <c r="H9" i="24" s="1"/>
  <c r="G8" i="24"/>
  <c r="H8" i="24" s="1"/>
  <c r="G7" i="24"/>
  <c r="H7" i="24" s="1"/>
  <c r="G6" i="24"/>
  <c r="H6" i="24" s="1"/>
  <c r="G68" i="23"/>
  <c r="H68" i="23" s="1"/>
  <c r="G67" i="23"/>
  <c r="H67" i="23" s="1"/>
  <c r="G66" i="23"/>
  <c r="H66" i="23" s="1"/>
  <c r="G65" i="23"/>
  <c r="H65" i="23" s="1"/>
  <c r="G64" i="23"/>
  <c r="H64" i="23" s="1"/>
  <c r="G63" i="23"/>
  <c r="H63" i="23" s="1"/>
  <c r="G62" i="23"/>
  <c r="H62" i="23" s="1"/>
  <c r="G59" i="23"/>
  <c r="H59" i="23" s="1"/>
  <c r="G58" i="23"/>
  <c r="H58" i="23" s="1"/>
  <c r="G57" i="23"/>
  <c r="H57" i="23" s="1"/>
  <c r="G56" i="23"/>
  <c r="H56" i="23" s="1"/>
  <c r="G55" i="23"/>
  <c r="H55" i="23" s="1"/>
  <c r="G54" i="23"/>
  <c r="H54" i="23" s="1"/>
  <c r="G53" i="23"/>
  <c r="H53" i="23" s="1"/>
  <c r="G52" i="23"/>
  <c r="H52" i="23" s="1"/>
  <c r="G51" i="23"/>
  <c r="H51" i="23" s="1"/>
  <c r="G50" i="23"/>
  <c r="H50" i="23" s="1"/>
  <c r="G49" i="23"/>
  <c r="H49" i="23" s="1"/>
  <c r="G48" i="23"/>
  <c r="H48" i="23" s="1"/>
  <c r="G47" i="23"/>
  <c r="H47" i="23" s="1"/>
  <c r="G46" i="23"/>
  <c r="H46" i="23" s="1"/>
  <c r="G45" i="23"/>
  <c r="H45" i="23" s="1"/>
  <c r="G44" i="23"/>
  <c r="H44" i="23" s="1"/>
  <c r="G43" i="23"/>
  <c r="H43" i="23" s="1"/>
  <c r="G42" i="23"/>
  <c r="H42" i="23" s="1"/>
  <c r="G41" i="23"/>
  <c r="H41" i="23" s="1"/>
  <c r="G40" i="23"/>
  <c r="H40" i="23" s="1"/>
  <c r="G39" i="23"/>
  <c r="H39" i="23" s="1"/>
  <c r="G38" i="23"/>
  <c r="H38" i="23" s="1"/>
  <c r="G37" i="23"/>
  <c r="H37" i="23" s="1"/>
  <c r="G36" i="23"/>
  <c r="H36" i="23" s="1"/>
  <c r="G35" i="23"/>
  <c r="H35" i="23" s="1"/>
  <c r="G34" i="23"/>
  <c r="H34" i="23" s="1"/>
  <c r="G33" i="23"/>
  <c r="H33" i="23" s="1"/>
  <c r="G32" i="23"/>
  <c r="H32" i="23" s="1"/>
  <c r="G31" i="23"/>
  <c r="H31" i="23" s="1"/>
  <c r="G30" i="23"/>
  <c r="H30" i="23" s="1"/>
  <c r="G29" i="23"/>
  <c r="H29" i="23" s="1"/>
  <c r="G28" i="23"/>
  <c r="H28" i="23" s="1"/>
  <c r="G27" i="23"/>
  <c r="H27" i="23" s="1"/>
  <c r="G26" i="23"/>
  <c r="H26" i="23" s="1"/>
  <c r="G25" i="23"/>
  <c r="H25" i="23" s="1"/>
  <c r="G24" i="23"/>
  <c r="H24" i="23" s="1"/>
  <c r="G23" i="23"/>
  <c r="H23" i="23" s="1"/>
  <c r="G22" i="23"/>
  <c r="H22" i="23" s="1"/>
  <c r="G21" i="23"/>
  <c r="H21" i="23" s="1"/>
  <c r="G20" i="23"/>
  <c r="H20" i="23" s="1"/>
  <c r="G19" i="23"/>
  <c r="H19" i="23" s="1"/>
  <c r="G18" i="23"/>
  <c r="H18" i="23" s="1"/>
  <c r="G17" i="23"/>
  <c r="H17" i="23" s="1"/>
  <c r="G16" i="23"/>
  <c r="H16" i="23" s="1"/>
  <c r="G15" i="23"/>
  <c r="H15" i="23" s="1"/>
  <c r="G14" i="23"/>
  <c r="H14" i="23" s="1"/>
  <c r="G13" i="23"/>
  <c r="H13" i="23" s="1"/>
  <c r="G12" i="23"/>
  <c r="H12" i="23" s="1"/>
  <c r="G11" i="23"/>
  <c r="H11" i="23" s="1"/>
  <c r="G10" i="23"/>
  <c r="H10" i="23" s="1"/>
  <c r="G9" i="23"/>
  <c r="H9" i="23" s="1"/>
  <c r="G8" i="23"/>
  <c r="H8" i="23" s="1"/>
  <c r="G7" i="23"/>
  <c r="H7" i="23" s="1"/>
  <c r="G6" i="23"/>
  <c r="H6" i="23" s="1"/>
  <c r="H60" i="23" s="1"/>
  <c r="G10" i="25"/>
  <c r="H8" i="25"/>
  <c r="G15" i="24"/>
  <c r="H15" i="24"/>
  <c r="H12" i="25"/>
  <c r="G60" i="23"/>
  <c r="G69" i="23"/>
  <c r="H69" i="23"/>
  <c r="G70" i="23"/>
  <c r="G72" i="23"/>
  <c r="C17" i="13"/>
  <c r="D17" i="13" s="1"/>
  <c r="H70" i="23"/>
  <c r="H72" i="23" s="1"/>
  <c r="AE83" i="22"/>
  <c r="V79" i="22"/>
  <c r="Q79" i="22"/>
  <c r="Q78" i="22" s="1"/>
  <c r="O79" i="22"/>
  <c r="K79" i="22"/>
  <c r="K78" i="22" s="1"/>
  <c r="I79" i="22"/>
  <c r="G79" i="22"/>
  <c r="M79" i="22"/>
  <c r="M78" i="22"/>
  <c r="V78" i="22"/>
  <c r="O78" i="22"/>
  <c r="I78" i="22"/>
  <c r="V75" i="22"/>
  <c r="V74" i="22" s="1"/>
  <c r="Q75" i="22"/>
  <c r="Q74" i="22" s="1"/>
  <c r="O75" i="22"/>
  <c r="O74" i="22" s="1"/>
  <c r="K75" i="22"/>
  <c r="K74" i="22"/>
  <c r="I75" i="22"/>
  <c r="G75" i="22"/>
  <c r="M75" i="22" s="1"/>
  <c r="M74" i="22" s="1"/>
  <c r="I74" i="22"/>
  <c r="V72" i="22"/>
  <c r="Q72" i="22"/>
  <c r="O72" i="22"/>
  <c r="K72" i="22"/>
  <c r="I72" i="22"/>
  <c r="G72" i="22"/>
  <c r="M72" i="22" s="1"/>
  <c r="V70" i="22"/>
  <c r="Q70" i="22"/>
  <c r="O70" i="22"/>
  <c r="K70" i="22"/>
  <c r="I70" i="22"/>
  <c r="G70" i="22"/>
  <c r="M70" i="22" s="1"/>
  <c r="V68" i="22"/>
  <c r="Q68" i="22"/>
  <c r="O68" i="22"/>
  <c r="K68" i="22"/>
  <c r="I68" i="22"/>
  <c r="G68" i="22"/>
  <c r="M68" i="22" s="1"/>
  <c r="V66" i="22"/>
  <c r="Q66" i="22"/>
  <c r="O66" i="22"/>
  <c r="K66" i="22"/>
  <c r="I66" i="22"/>
  <c r="G66" i="22"/>
  <c r="M66" i="22"/>
  <c r="V64" i="22"/>
  <c r="Q64" i="22"/>
  <c r="O64" i="22"/>
  <c r="K64" i="22"/>
  <c r="I64" i="22"/>
  <c r="G64" i="22"/>
  <c r="M64" i="22" s="1"/>
  <c r="V62" i="22"/>
  <c r="Q62" i="22"/>
  <c r="O62" i="22"/>
  <c r="K62" i="22"/>
  <c r="I62" i="22"/>
  <c r="G62" i="22"/>
  <c r="M62" i="22" s="1"/>
  <c r="V60" i="22"/>
  <c r="Q60" i="22"/>
  <c r="O60" i="22"/>
  <c r="K60" i="22"/>
  <c r="I60" i="22"/>
  <c r="G60" i="22"/>
  <c r="M60" i="22"/>
  <c r="V58" i="22"/>
  <c r="Q58" i="22"/>
  <c r="O58" i="22"/>
  <c r="K58" i="22"/>
  <c r="I58" i="22"/>
  <c r="G58" i="22"/>
  <c r="M58" i="22" s="1"/>
  <c r="V56" i="22"/>
  <c r="Q56" i="22"/>
  <c r="O56" i="22"/>
  <c r="K56" i="22"/>
  <c r="I56" i="22"/>
  <c r="G56" i="22"/>
  <c r="M56" i="22"/>
  <c r="V54" i="22"/>
  <c r="Q54" i="22"/>
  <c r="O54" i="22"/>
  <c r="M54" i="22"/>
  <c r="K54" i="22"/>
  <c r="I54" i="22"/>
  <c r="G54" i="22"/>
  <c r="V52" i="22"/>
  <c r="Q52" i="22"/>
  <c r="O52" i="22"/>
  <c r="K52" i="22"/>
  <c r="I52" i="22"/>
  <c r="G52" i="22"/>
  <c r="M52" i="22"/>
  <c r="V50" i="22"/>
  <c r="Q50" i="22"/>
  <c r="O50" i="22"/>
  <c r="K50" i="22"/>
  <c r="I50" i="22"/>
  <c r="G50" i="22"/>
  <c r="M50" i="22" s="1"/>
  <c r="V48" i="22"/>
  <c r="Q48" i="22"/>
  <c r="O48" i="22"/>
  <c r="K48" i="22"/>
  <c r="I48" i="22"/>
  <c r="G48" i="22"/>
  <c r="M48" i="22"/>
  <c r="V46" i="22"/>
  <c r="Q46" i="22"/>
  <c r="O46" i="22"/>
  <c r="K46" i="22"/>
  <c r="I46" i="22"/>
  <c r="G46" i="22"/>
  <c r="M46" i="22" s="1"/>
  <c r="V44" i="22"/>
  <c r="Q44" i="22"/>
  <c r="O44" i="22"/>
  <c r="K44" i="22"/>
  <c r="I44" i="22"/>
  <c r="G44" i="22"/>
  <c r="M44" i="22"/>
  <c r="V42" i="22"/>
  <c r="Q42" i="22"/>
  <c r="O42" i="22"/>
  <c r="K42" i="22"/>
  <c r="I42" i="22"/>
  <c r="G42" i="22"/>
  <c r="M42" i="22" s="1"/>
  <c r="V40" i="22"/>
  <c r="Q40" i="22"/>
  <c r="O40" i="22"/>
  <c r="K40" i="22"/>
  <c r="I40" i="22"/>
  <c r="G40" i="22"/>
  <c r="M40" i="22"/>
  <c r="V38" i="22"/>
  <c r="Q38" i="22"/>
  <c r="O38" i="22"/>
  <c r="K38" i="22"/>
  <c r="I38" i="22"/>
  <c r="G38" i="22"/>
  <c r="M38" i="22" s="1"/>
  <c r="V34" i="22"/>
  <c r="Q34" i="22"/>
  <c r="O34" i="22"/>
  <c r="K34" i="22"/>
  <c r="I34" i="22"/>
  <c r="G34" i="22"/>
  <c r="M34" i="22"/>
  <c r="V30" i="22"/>
  <c r="Q30" i="22"/>
  <c r="O30" i="22"/>
  <c r="K30" i="22"/>
  <c r="I30" i="22"/>
  <c r="G30" i="22"/>
  <c r="M30" i="22" s="1"/>
  <c r="V26" i="22"/>
  <c r="Q26" i="22"/>
  <c r="O26" i="22"/>
  <c r="K26" i="22"/>
  <c r="I26" i="22"/>
  <c r="G26" i="22"/>
  <c r="M26" i="22" s="1"/>
  <c r="V24" i="22"/>
  <c r="V23" i="22"/>
  <c r="Q24" i="22"/>
  <c r="O24" i="22"/>
  <c r="K24" i="22"/>
  <c r="I24" i="22"/>
  <c r="G24" i="22"/>
  <c r="M24" i="22"/>
  <c r="V20" i="22"/>
  <c r="V19" i="22"/>
  <c r="Q20" i="22"/>
  <c r="Q19" i="22"/>
  <c r="O20" i="22"/>
  <c r="O19" i="22"/>
  <c r="K20" i="22"/>
  <c r="I20" i="22"/>
  <c r="I19" i="22" s="1"/>
  <c r="G20" i="22"/>
  <c r="M20" i="22"/>
  <c r="M19" i="22" s="1"/>
  <c r="K19" i="22"/>
  <c r="G19" i="22"/>
  <c r="V17" i="22"/>
  <c r="Q17" i="22"/>
  <c r="O17" i="22"/>
  <c r="M17" i="22"/>
  <c r="K17" i="22"/>
  <c r="I17" i="22"/>
  <c r="G17" i="22"/>
  <c r="V15" i="22"/>
  <c r="Q15" i="22"/>
  <c r="O15" i="22"/>
  <c r="K15" i="22"/>
  <c r="I15" i="22"/>
  <c r="G15" i="22"/>
  <c r="M15" i="22"/>
  <c r="BA13" i="22"/>
  <c r="V12" i="22"/>
  <c r="Q12" i="22"/>
  <c r="Q8" i="22"/>
  <c r="O12" i="22"/>
  <c r="M12" i="22"/>
  <c r="K12" i="22"/>
  <c r="I12" i="22"/>
  <c r="G12" i="22"/>
  <c r="V9" i="22"/>
  <c r="Q9" i="22"/>
  <c r="O9" i="22"/>
  <c r="K9" i="22"/>
  <c r="I9" i="22"/>
  <c r="I8" i="22" s="1"/>
  <c r="G9" i="22"/>
  <c r="K8" i="22"/>
  <c r="G8" i="22"/>
  <c r="AE50" i="21"/>
  <c r="V46" i="21"/>
  <c r="V45" i="21"/>
  <c r="Q46" i="21"/>
  <c r="Q45" i="21" s="1"/>
  <c r="O46" i="21"/>
  <c r="K46" i="21"/>
  <c r="K45" i="21" s="1"/>
  <c r="I46" i="21"/>
  <c r="I45" i="21" s="1"/>
  <c r="G46" i="21"/>
  <c r="M46" i="21"/>
  <c r="M45" i="21"/>
  <c r="O45" i="21"/>
  <c r="V43" i="21"/>
  <c r="Q43" i="21"/>
  <c r="O43" i="21"/>
  <c r="K43" i="21"/>
  <c r="I43" i="21"/>
  <c r="G43" i="21"/>
  <c r="M43" i="21" s="1"/>
  <c r="V41" i="21"/>
  <c r="Q41" i="21"/>
  <c r="O41" i="21"/>
  <c r="K41" i="21"/>
  <c r="I41" i="21"/>
  <c r="G41" i="21"/>
  <c r="M41" i="21"/>
  <c r="V39" i="21"/>
  <c r="Q39" i="21"/>
  <c r="O39" i="21"/>
  <c r="K39" i="21"/>
  <c r="I39" i="21"/>
  <c r="G39" i="21"/>
  <c r="M39" i="21"/>
  <c r="V37" i="21"/>
  <c r="Q37" i="21"/>
  <c r="O37" i="21"/>
  <c r="K37" i="21"/>
  <c r="I37" i="21"/>
  <c r="G37" i="21"/>
  <c r="M37" i="21" s="1"/>
  <c r="V35" i="21"/>
  <c r="Q35" i="21"/>
  <c r="O35" i="21"/>
  <c r="K35" i="21"/>
  <c r="I35" i="21"/>
  <c r="G35" i="21"/>
  <c r="M35" i="21" s="1"/>
  <c r="V33" i="21"/>
  <c r="Q33" i="21"/>
  <c r="O33" i="21"/>
  <c r="K33" i="21"/>
  <c r="I33" i="21"/>
  <c r="G33" i="21"/>
  <c r="M33" i="21"/>
  <c r="V31" i="21"/>
  <c r="Q31" i="21"/>
  <c r="O31" i="21"/>
  <c r="K31" i="21"/>
  <c r="I31" i="21"/>
  <c r="G31" i="21"/>
  <c r="M31" i="21"/>
  <c r="V27" i="21"/>
  <c r="Q27" i="21"/>
  <c r="O27" i="21"/>
  <c r="K27" i="21"/>
  <c r="I27" i="21"/>
  <c r="G27" i="21"/>
  <c r="M27" i="21" s="1"/>
  <c r="V23" i="21"/>
  <c r="Q23" i="21"/>
  <c r="Q22" i="21" s="1"/>
  <c r="O23" i="21"/>
  <c r="K23" i="21"/>
  <c r="I23" i="21"/>
  <c r="G23" i="21"/>
  <c r="M23" i="21" s="1"/>
  <c r="V20" i="21"/>
  <c r="Q20" i="21"/>
  <c r="O20" i="21"/>
  <c r="K20" i="21"/>
  <c r="I20" i="21"/>
  <c r="G20" i="21"/>
  <c r="M20" i="21" s="1"/>
  <c r="V17" i="21"/>
  <c r="Q17" i="21"/>
  <c r="O17" i="21"/>
  <c r="K17" i="21"/>
  <c r="I17" i="21"/>
  <c r="G17" i="21"/>
  <c r="M17" i="21"/>
  <c r="V15" i="21"/>
  <c r="Q15" i="21"/>
  <c r="O15" i="21"/>
  <c r="K15" i="21"/>
  <c r="I15" i="21"/>
  <c r="G15" i="21"/>
  <c r="BA13" i="21"/>
  <c r="V12" i="21"/>
  <c r="Q12" i="21"/>
  <c r="O12" i="21"/>
  <c r="O8" i="21"/>
  <c r="K12" i="21"/>
  <c r="I12" i="21"/>
  <c r="G12" i="21"/>
  <c r="G8" i="21" s="1"/>
  <c r="M12" i="21"/>
  <c r="V9" i="21"/>
  <c r="Q9" i="21"/>
  <c r="O9" i="21"/>
  <c r="K9" i="21"/>
  <c r="I9" i="21"/>
  <c r="G9" i="21"/>
  <c r="I8" i="21"/>
  <c r="AE66" i="20"/>
  <c r="V62" i="20"/>
  <c r="Q62" i="20"/>
  <c r="O62" i="20"/>
  <c r="O61" i="20"/>
  <c r="K62" i="20"/>
  <c r="K61" i="20"/>
  <c r="I62" i="20"/>
  <c r="G62" i="20"/>
  <c r="G61" i="20" s="1"/>
  <c r="V61" i="20"/>
  <c r="Q61" i="20"/>
  <c r="I61" i="20"/>
  <c r="V59" i="20"/>
  <c r="Q59" i="20"/>
  <c r="O59" i="20"/>
  <c r="M59" i="20"/>
  <c r="K59" i="20"/>
  <c r="I59" i="20"/>
  <c r="G59" i="20"/>
  <c r="V57" i="20"/>
  <c r="Q57" i="20"/>
  <c r="O57" i="20"/>
  <c r="K57" i="20"/>
  <c r="I57" i="20"/>
  <c r="G57" i="20"/>
  <c r="M57" i="20" s="1"/>
  <c r="V55" i="20"/>
  <c r="Q55" i="20"/>
  <c r="O55" i="20"/>
  <c r="K55" i="20"/>
  <c r="I55" i="20"/>
  <c r="G55" i="20"/>
  <c r="M55" i="20" s="1"/>
  <c r="V53" i="20"/>
  <c r="Q53" i="20"/>
  <c r="O53" i="20"/>
  <c r="K53" i="20"/>
  <c r="I53" i="20"/>
  <c r="G53" i="20"/>
  <c r="M53" i="20" s="1"/>
  <c r="V51" i="20"/>
  <c r="Q51" i="20"/>
  <c r="O51" i="20"/>
  <c r="K51" i="20"/>
  <c r="I51" i="20"/>
  <c r="G51" i="20"/>
  <c r="M51" i="20"/>
  <c r="V49" i="20"/>
  <c r="Q49" i="20"/>
  <c r="O49" i="20"/>
  <c r="K49" i="20"/>
  <c r="I49" i="20"/>
  <c r="G49" i="20"/>
  <c r="M49" i="20" s="1"/>
  <c r="V47" i="20"/>
  <c r="Q47" i="20"/>
  <c r="O47" i="20"/>
  <c r="K47" i="20"/>
  <c r="I47" i="20"/>
  <c r="G47" i="20"/>
  <c r="M47" i="20" s="1"/>
  <c r="V45" i="20"/>
  <c r="Q45" i="20"/>
  <c r="O45" i="20"/>
  <c r="K45" i="20"/>
  <c r="I45" i="20"/>
  <c r="G45" i="20"/>
  <c r="M45" i="20"/>
  <c r="V43" i="20"/>
  <c r="Q43" i="20"/>
  <c r="O43" i="20"/>
  <c r="K43" i="20"/>
  <c r="I43" i="20"/>
  <c r="G43" i="20"/>
  <c r="M43" i="20"/>
  <c r="V41" i="20"/>
  <c r="Q41" i="20"/>
  <c r="O41" i="20"/>
  <c r="K41" i="20"/>
  <c r="I41" i="20"/>
  <c r="G41" i="20"/>
  <c r="M41" i="20" s="1"/>
  <c r="V39" i="20"/>
  <c r="Q39" i="20"/>
  <c r="Q22" i="20" s="1"/>
  <c r="O39" i="20"/>
  <c r="K39" i="20"/>
  <c r="I39" i="20"/>
  <c r="G39" i="20"/>
  <c r="M39" i="20" s="1"/>
  <c r="V35" i="20"/>
  <c r="Q35" i="20"/>
  <c r="O35" i="20"/>
  <c r="K35" i="20"/>
  <c r="I35" i="20"/>
  <c r="G35" i="20"/>
  <c r="M35" i="20"/>
  <c r="V31" i="20"/>
  <c r="Q31" i="20"/>
  <c r="O31" i="20"/>
  <c r="K31" i="20"/>
  <c r="I31" i="20"/>
  <c r="G31" i="20"/>
  <c r="M31" i="20"/>
  <c r="V27" i="20"/>
  <c r="Q27" i="20"/>
  <c r="O27" i="20"/>
  <c r="K27" i="20"/>
  <c r="I27" i="20"/>
  <c r="G27" i="20"/>
  <c r="M27" i="20"/>
  <c r="V23" i="20"/>
  <c r="V22" i="20" s="1"/>
  <c r="Q23" i="20"/>
  <c r="O23" i="20"/>
  <c r="K23" i="20"/>
  <c r="K22" i="20" s="1"/>
  <c r="I23" i="20"/>
  <c r="G23" i="20"/>
  <c r="G22" i="20"/>
  <c r="V20" i="20"/>
  <c r="Q20" i="20"/>
  <c r="O20" i="20"/>
  <c r="K20" i="20"/>
  <c r="I20" i="20"/>
  <c r="G20" i="20"/>
  <c r="M20" i="20"/>
  <c r="V17" i="20"/>
  <c r="Q17" i="20"/>
  <c r="O17" i="20"/>
  <c r="M17" i="20"/>
  <c r="K17" i="20"/>
  <c r="I17" i="20"/>
  <c r="G17" i="20"/>
  <c r="V15" i="20"/>
  <c r="Q15" i="20"/>
  <c r="O15" i="20"/>
  <c r="K15" i="20"/>
  <c r="I15" i="20"/>
  <c r="G15" i="20"/>
  <c r="M15" i="20" s="1"/>
  <c r="BA13" i="20"/>
  <c r="V12" i="20"/>
  <c r="Q12" i="20"/>
  <c r="O12" i="20"/>
  <c r="K12" i="20"/>
  <c r="I12" i="20"/>
  <c r="G12" i="20"/>
  <c r="M12" i="20" s="1"/>
  <c r="V9" i="20"/>
  <c r="Q9" i="20"/>
  <c r="O9" i="20"/>
  <c r="K9" i="20"/>
  <c r="I9" i="20"/>
  <c r="G9" i="20"/>
  <c r="AE48" i="19"/>
  <c r="V44" i="19"/>
  <c r="V43" i="19" s="1"/>
  <c r="Q44" i="19"/>
  <c r="Q43" i="19"/>
  <c r="O44" i="19"/>
  <c r="K44" i="19"/>
  <c r="I44" i="19"/>
  <c r="G44" i="19"/>
  <c r="M44" i="19" s="1"/>
  <c r="M43" i="19" s="1"/>
  <c r="O43" i="19"/>
  <c r="K43" i="19"/>
  <c r="I43" i="19"/>
  <c r="V41" i="19"/>
  <c r="Q41" i="19"/>
  <c r="O41" i="19"/>
  <c r="K41" i="19"/>
  <c r="I41" i="19"/>
  <c r="G41" i="19"/>
  <c r="M41" i="19" s="1"/>
  <c r="V39" i="19"/>
  <c r="Q39" i="19"/>
  <c r="O39" i="19"/>
  <c r="K39" i="19"/>
  <c r="I39" i="19"/>
  <c r="G39" i="19"/>
  <c r="M39" i="19"/>
  <c r="V37" i="19"/>
  <c r="Q37" i="19"/>
  <c r="O37" i="19"/>
  <c r="K37" i="19"/>
  <c r="I37" i="19"/>
  <c r="G37" i="19"/>
  <c r="M37" i="19"/>
  <c r="V35" i="19"/>
  <c r="Q35" i="19"/>
  <c r="O35" i="19"/>
  <c r="K35" i="19"/>
  <c r="I35" i="19"/>
  <c r="G35" i="19"/>
  <c r="M35" i="19" s="1"/>
  <c r="V33" i="19"/>
  <c r="Q33" i="19"/>
  <c r="O33" i="19"/>
  <c r="K33" i="19"/>
  <c r="I33" i="19"/>
  <c r="G33" i="19"/>
  <c r="M33" i="19" s="1"/>
  <c r="V31" i="19"/>
  <c r="Q31" i="19"/>
  <c r="O31" i="19"/>
  <c r="K31" i="19"/>
  <c r="I31" i="19"/>
  <c r="G31" i="19"/>
  <c r="M31" i="19"/>
  <c r="V29" i="19"/>
  <c r="Q29" i="19"/>
  <c r="O29" i="19"/>
  <c r="K29" i="19"/>
  <c r="I29" i="19"/>
  <c r="G29" i="19"/>
  <c r="M29" i="19"/>
  <c r="V27" i="19"/>
  <c r="Q27" i="19"/>
  <c r="O27" i="19"/>
  <c r="K27" i="19"/>
  <c r="I27" i="19"/>
  <c r="G27" i="19"/>
  <c r="M27" i="19" s="1"/>
  <c r="V25" i="19"/>
  <c r="Q25" i="19"/>
  <c r="O25" i="19"/>
  <c r="K25" i="19"/>
  <c r="I25" i="19"/>
  <c r="G25" i="19"/>
  <c r="M25" i="19" s="1"/>
  <c r="V23" i="19"/>
  <c r="Q23" i="19"/>
  <c r="Q22" i="19"/>
  <c r="O23" i="19"/>
  <c r="K23" i="19"/>
  <c r="I23" i="19"/>
  <c r="G23" i="19"/>
  <c r="M23" i="19" s="1"/>
  <c r="V20" i="19"/>
  <c r="Q20" i="19"/>
  <c r="O20" i="19"/>
  <c r="O8" i="19" s="1"/>
  <c r="K20" i="19"/>
  <c r="I20" i="19"/>
  <c r="G20" i="19"/>
  <c r="M20" i="19"/>
  <c r="V17" i="19"/>
  <c r="Q17" i="19"/>
  <c r="O17" i="19"/>
  <c r="M17" i="19"/>
  <c r="K17" i="19"/>
  <c r="I17" i="19"/>
  <c r="G17" i="19"/>
  <c r="V15" i="19"/>
  <c r="Q15" i="19"/>
  <c r="O15" i="19"/>
  <c r="M15" i="19"/>
  <c r="K15" i="19"/>
  <c r="I15" i="19"/>
  <c r="G15" i="19"/>
  <c r="BA13" i="19"/>
  <c r="V12" i="19"/>
  <c r="Q12" i="19"/>
  <c r="O12" i="19"/>
  <c r="K12" i="19"/>
  <c r="I12" i="19"/>
  <c r="G12" i="19"/>
  <c r="M12" i="19"/>
  <c r="V9" i="19"/>
  <c r="V8" i="19" s="1"/>
  <c r="Q9" i="19"/>
  <c r="O9" i="19"/>
  <c r="K9" i="19"/>
  <c r="I9" i="19"/>
  <c r="G9" i="19"/>
  <c r="G8" i="19"/>
  <c r="AE37" i="18"/>
  <c r="V33" i="18"/>
  <c r="Q33" i="18"/>
  <c r="Q32" i="18"/>
  <c r="O33" i="18"/>
  <c r="O32" i="18" s="1"/>
  <c r="K33" i="18"/>
  <c r="K32" i="18"/>
  <c r="I33" i="18"/>
  <c r="I32" i="18" s="1"/>
  <c r="G33" i="18"/>
  <c r="M33" i="18"/>
  <c r="M32" i="18"/>
  <c r="V32" i="18"/>
  <c r="V29" i="18"/>
  <c r="Q29" i="18"/>
  <c r="O29" i="18"/>
  <c r="K29" i="18"/>
  <c r="I29" i="18"/>
  <c r="G29" i="18"/>
  <c r="M29" i="18" s="1"/>
  <c r="V27" i="18"/>
  <c r="Q27" i="18"/>
  <c r="O27" i="18"/>
  <c r="K27" i="18"/>
  <c r="I27" i="18"/>
  <c r="G27" i="18"/>
  <c r="M27" i="18"/>
  <c r="V25" i="18"/>
  <c r="Q25" i="18"/>
  <c r="O25" i="18"/>
  <c r="K25" i="18"/>
  <c r="I25" i="18"/>
  <c r="G25" i="18"/>
  <c r="M25" i="18" s="1"/>
  <c r="V23" i="18"/>
  <c r="Q23" i="18"/>
  <c r="O23" i="18"/>
  <c r="K23" i="18"/>
  <c r="I23" i="18"/>
  <c r="G23" i="18"/>
  <c r="M23" i="18" s="1"/>
  <c r="V21" i="18"/>
  <c r="Q21" i="18"/>
  <c r="O21" i="18"/>
  <c r="K21" i="18"/>
  <c r="I21" i="18"/>
  <c r="G21" i="18"/>
  <c r="M21" i="18"/>
  <c r="V19" i="18"/>
  <c r="Q19" i="18"/>
  <c r="O19" i="18"/>
  <c r="K19" i="18"/>
  <c r="I19" i="18"/>
  <c r="G19" i="18"/>
  <c r="M19" i="18"/>
  <c r="V17" i="18"/>
  <c r="Q17" i="18"/>
  <c r="O17" i="18"/>
  <c r="K17" i="18"/>
  <c r="I17" i="18"/>
  <c r="G17" i="18"/>
  <c r="M17" i="18" s="1"/>
  <c r="V14" i="18"/>
  <c r="Q14" i="18"/>
  <c r="O14" i="18"/>
  <c r="K14" i="18"/>
  <c r="I14" i="18"/>
  <c r="G14" i="18"/>
  <c r="M14" i="18" s="1"/>
  <c r="V9" i="18"/>
  <c r="Q9" i="18"/>
  <c r="O9" i="18"/>
  <c r="K9" i="18"/>
  <c r="I9" i="18"/>
  <c r="G9" i="18"/>
  <c r="G8" i="18" s="1"/>
  <c r="M9" i="18"/>
  <c r="AE41" i="17"/>
  <c r="V37" i="17"/>
  <c r="Q37" i="17"/>
  <c r="O37" i="17"/>
  <c r="K37" i="17"/>
  <c r="I37" i="17"/>
  <c r="G37" i="17"/>
  <c r="M37" i="17" s="1"/>
  <c r="V35" i="17"/>
  <c r="Q35" i="17"/>
  <c r="O35" i="17"/>
  <c r="K35" i="17"/>
  <c r="I35" i="17"/>
  <c r="G35" i="17"/>
  <c r="M35" i="17"/>
  <c r="V33" i="17"/>
  <c r="Q33" i="17"/>
  <c r="O33" i="17"/>
  <c r="M33" i="17"/>
  <c r="K33" i="17"/>
  <c r="I33" i="17"/>
  <c r="G33" i="17"/>
  <c r="V31" i="17"/>
  <c r="Q31" i="17"/>
  <c r="O31" i="17"/>
  <c r="K31" i="17"/>
  <c r="I31" i="17"/>
  <c r="G31" i="17"/>
  <c r="M31" i="17" s="1"/>
  <c r="V29" i="17"/>
  <c r="Q29" i="17"/>
  <c r="O29" i="17"/>
  <c r="K29" i="17"/>
  <c r="I29" i="17"/>
  <c r="G29" i="17"/>
  <c r="M29" i="17" s="1"/>
  <c r="V27" i="17"/>
  <c r="Q27" i="17"/>
  <c r="O27" i="17"/>
  <c r="K27" i="17"/>
  <c r="I27" i="17"/>
  <c r="G27" i="17"/>
  <c r="M27" i="17" s="1"/>
  <c r="V23" i="17"/>
  <c r="Q23" i="17"/>
  <c r="O23" i="17"/>
  <c r="K23" i="17"/>
  <c r="I23" i="17"/>
  <c r="G23" i="17"/>
  <c r="M23" i="17"/>
  <c r="V21" i="17"/>
  <c r="Q21" i="17"/>
  <c r="O21" i="17"/>
  <c r="K21" i="17"/>
  <c r="I21" i="17"/>
  <c r="G21" i="17"/>
  <c r="M21" i="17" s="1"/>
  <c r="V19" i="17"/>
  <c r="Q19" i="17"/>
  <c r="O19" i="17"/>
  <c r="K19" i="17"/>
  <c r="I19" i="17"/>
  <c r="G19" i="17"/>
  <c r="M19" i="17" s="1"/>
  <c r="V17" i="17"/>
  <c r="Q17" i="17"/>
  <c r="O17" i="17"/>
  <c r="K17" i="17"/>
  <c r="I17" i="17"/>
  <c r="G17" i="17"/>
  <c r="M17" i="17"/>
  <c r="V15" i="17"/>
  <c r="Q15" i="17"/>
  <c r="O15" i="17"/>
  <c r="K15" i="17"/>
  <c r="I15" i="17"/>
  <c r="G15" i="17"/>
  <c r="M15" i="17"/>
  <c r="V13" i="17"/>
  <c r="Q13" i="17"/>
  <c r="O13" i="17"/>
  <c r="K13" i="17"/>
  <c r="I13" i="17"/>
  <c r="G13" i="17"/>
  <c r="M13" i="17" s="1"/>
  <c r="V11" i="17"/>
  <c r="Q11" i="17"/>
  <c r="O11" i="17"/>
  <c r="K11" i="17"/>
  <c r="I11" i="17"/>
  <c r="G11" i="17"/>
  <c r="M11" i="17" s="1"/>
  <c r="V9" i="17"/>
  <c r="Q9" i="17"/>
  <c r="Q8" i="17"/>
  <c r="O9" i="17"/>
  <c r="K9" i="17"/>
  <c r="I9" i="17"/>
  <c r="G9" i="17"/>
  <c r="AF41" i="17" s="1"/>
  <c r="AE135" i="16"/>
  <c r="V131" i="16"/>
  <c r="Q131" i="16"/>
  <c r="O131" i="16"/>
  <c r="K131" i="16"/>
  <c r="I131" i="16"/>
  <c r="G131" i="16"/>
  <c r="M131" i="16" s="1"/>
  <c r="BA129" i="16"/>
  <c r="V128" i="16"/>
  <c r="Q128" i="16"/>
  <c r="O128" i="16"/>
  <c r="K128" i="16"/>
  <c r="I128" i="16"/>
  <c r="G128" i="16"/>
  <c r="M128" i="16" s="1"/>
  <c r="V126" i="16"/>
  <c r="Q126" i="16"/>
  <c r="O126" i="16"/>
  <c r="K126" i="16"/>
  <c r="I126" i="16"/>
  <c r="G126" i="16"/>
  <c r="M126" i="16"/>
  <c r="V124" i="16"/>
  <c r="Q124" i="16"/>
  <c r="O124" i="16"/>
  <c r="K124" i="16"/>
  <c r="I124" i="16"/>
  <c r="G124" i="16"/>
  <c r="M124" i="16"/>
  <c r="V122" i="16"/>
  <c r="Q122" i="16"/>
  <c r="O122" i="16"/>
  <c r="M122" i="16"/>
  <c r="K122" i="16"/>
  <c r="I122" i="16"/>
  <c r="G122" i="16"/>
  <c r="V120" i="16"/>
  <c r="Q120" i="16"/>
  <c r="O120" i="16"/>
  <c r="K120" i="16"/>
  <c r="I120" i="16"/>
  <c r="G120" i="16"/>
  <c r="M120" i="16" s="1"/>
  <c r="V118" i="16"/>
  <c r="Q118" i="16"/>
  <c r="O118" i="16"/>
  <c r="K118" i="16"/>
  <c r="I118" i="16"/>
  <c r="G118" i="16"/>
  <c r="M118" i="16"/>
  <c r="V116" i="16"/>
  <c r="Q116" i="16"/>
  <c r="O116" i="16"/>
  <c r="M116" i="16"/>
  <c r="K116" i="16"/>
  <c r="I116" i="16"/>
  <c r="G116" i="16"/>
  <c r="V114" i="16"/>
  <c r="Q114" i="16"/>
  <c r="O114" i="16"/>
  <c r="K114" i="16"/>
  <c r="I114" i="16"/>
  <c r="G114" i="16"/>
  <c r="M114" i="16" s="1"/>
  <c r="V112" i="16"/>
  <c r="Q112" i="16"/>
  <c r="O112" i="16"/>
  <c r="K112" i="16"/>
  <c r="I112" i="16"/>
  <c r="G112" i="16"/>
  <c r="M112" i="16" s="1"/>
  <c r="V110" i="16"/>
  <c r="Q110" i="16"/>
  <c r="O110" i="16"/>
  <c r="K110" i="16"/>
  <c r="I110" i="16"/>
  <c r="G110" i="16"/>
  <c r="M110" i="16"/>
  <c r="V108" i="16"/>
  <c r="Q108" i="16"/>
  <c r="O108" i="16"/>
  <c r="K108" i="16"/>
  <c r="I108" i="16"/>
  <c r="G108" i="16"/>
  <c r="M108" i="16"/>
  <c r="V106" i="16"/>
  <c r="Q106" i="16"/>
  <c r="O106" i="16"/>
  <c r="K106" i="16"/>
  <c r="I106" i="16"/>
  <c r="G106" i="16"/>
  <c r="M106" i="16" s="1"/>
  <c r="V104" i="16"/>
  <c r="Q104" i="16"/>
  <c r="O104" i="16"/>
  <c r="K104" i="16"/>
  <c r="I104" i="16"/>
  <c r="G104" i="16"/>
  <c r="M104" i="16" s="1"/>
  <c r="V102" i="16"/>
  <c r="Q102" i="16"/>
  <c r="O102" i="16"/>
  <c r="K102" i="16"/>
  <c r="I102" i="16"/>
  <c r="G102" i="16"/>
  <c r="M102" i="16"/>
  <c r="V100" i="16"/>
  <c r="Q100" i="16"/>
  <c r="O100" i="16"/>
  <c r="K100" i="16"/>
  <c r="I100" i="16"/>
  <c r="G100" i="16"/>
  <c r="M100" i="16"/>
  <c r="V98" i="16"/>
  <c r="Q98" i="16"/>
  <c r="O98" i="16"/>
  <c r="K98" i="16"/>
  <c r="I98" i="16"/>
  <c r="G98" i="16"/>
  <c r="M98" i="16" s="1"/>
  <c r="V96" i="16"/>
  <c r="Q96" i="16"/>
  <c r="O96" i="16"/>
  <c r="K96" i="16"/>
  <c r="I96" i="16"/>
  <c r="G96" i="16"/>
  <c r="M96" i="16" s="1"/>
  <c r="V94" i="16"/>
  <c r="Q94" i="16"/>
  <c r="O94" i="16"/>
  <c r="K94" i="16"/>
  <c r="I94" i="16"/>
  <c r="G94" i="16"/>
  <c r="M94" i="16"/>
  <c r="V91" i="16"/>
  <c r="Q91" i="16"/>
  <c r="O91" i="16"/>
  <c r="K91" i="16"/>
  <c r="I91" i="16"/>
  <c r="G91" i="16"/>
  <c r="M91" i="16"/>
  <c r="V88" i="16"/>
  <c r="Q88" i="16"/>
  <c r="O88" i="16"/>
  <c r="M88" i="16"/>
  <c r="K88" i="16"/>
  <c r="I88" i="16"/>
  <c r="G88" i="16"/>
  <c r="V85" i="16"/>
  <c r="Q85" i="16"/>
  <c r="O85" i="16"/>
  <c r="K85" i="16"/>
  <c r="I85" i="16"/>
  <c r="G85" i="16"/>
  <c r="M85" i="16" s="1"/>
  <c r="V82" i="16"/>
  <c r="Q82" i="16"/>
  <c r="O82" i="16"/>
  <c r="K82" i="16"/>
  <c r="I82" i="16"/>
  <c r="G82" i="16"/>
  <c r="M82" i="16"/>
  <c r="V79" i="16"/>
  <c r="Q79" i="16"/>
  <c r="O79" i="16"/>
  <c r="M79" i="16"/>
  <c r="K79" i="16"/>
  <c r="I79" i="16"/>
  <c r="G79" i="16"/>
  <c r="V76" i="16"/>
  <c r="Q76" i="16"/>
  <c r="O76" i="16"/>
  <c r="K76" i="16"/>
  <c r="I76" i="16"/>
  <c r="G76" i="16"/>
  <c r="M76" i="16" s="1"/>
  <c r="V73" i="16"/>
  <c r="Q73" i="16"/>
  <c r="O73" i="16"/>
  <c r="K73" i="16"/>
  <c r="I73" i="16"/>
  <c r="G73" i="16"/>
  <c r="M73" i="16" s="1"/>
  <c r="V70" i="16"/>
  <c r="Q70" i="16"/>
  <c r="O70" i="16"/>
  <c r="K70" i="16"/>
  <c r="I70" i="16"/>
  <c r="G70" i="16"/>
  <c r="M70" i="16"/>
  <c r="V67" i="16"/>
  <c r="Q67" i="16"/>
  <c r="O67" i="16"/>
  <c r="K67" i="16"/>
  <c r="I67" i="16"/>
  <c r="G67" i="16"/>
  <c r="M67" i="16"/>
  <c r="V64" i="16"/>
  <c r="Q64" i="16"/>
  <c r="O64" i="16"/>
  <c r="K64" i="16"/>
  <c r="I64" i="16"/>
  <c r="G64" i="16"/>
  <c r="M64" i="16" s="1"/>
  <c r="V61" i="16"/>
  <c r="Q61" i="16"/>
  <c r="O61" i="16"/>
  <c r="K61" i="16"/>
  <c r="I61" i="16"/>
  <c r="G61" i="16"/>
  <c r="M61" i="16" s="1"/>
  <c r="V58" i="16"/>
  <c r="Q58" i="16"/>
  <c r="O58" i="16"/>
  <c r="K58" i="16"/>
  <c r="I58" i="16"/>
  <c r="G58" i="16"/>
  <c r="M58" i="16"/>
  <c r="V55" i="16"/>
  <c r="Q55" i="16"/>
  <c r="O55" i="16"/>
  <c r="K55" i="16"/>
  <c r="I55" i="16"/>
  <c r="G55" i="16"/>
  <c r="M55" i="16"/>
  <c r="V53" i="16"/>
  <c r="Q53" i="16"/>
  <c r="O53" i="16"/>
  <c r="K53" i="16"/>
  <c r="I53" i="16"/>
  <c r="G53" i="16"/>
  <c r="M53" i="16" s="1"/>
  <c r="V51" i="16"/>
  <c r="Q51" i="16"/>
  <c r="O51" i="16"/>
  <c r="K51" i="16"/>
  <c r="I51" i="16"/>
  <c r="G51" i="16"/>
  <c r="M51" i="16" s="1"/>
  <c r="V49" i="16"/>
  <c r="Q49" i="16"/>
  <c r="O49" i="16"/>
  <c r="K49" i="16"/>
  <c r="I49" i="16"/>
  <c r="G49" i="16"/>
  <c r="M49" i="16"/>
  <c r="V47" i="16"/>
  <c r="Q47" i="16"/>
  <c r="O47" i="16"/>
  <c r="K47" i="16"/>
  <c r="I47" i="16"/>
  <c r="G47" i="16"/>
  <c r="M47" i="16"/>
  <c r="V45" i="16"/>
  <c r="Q45" i="16"/>
  <c r="O45" i="16"/>
  <c r="K45" i="16"/>
  <c r="I45" i="16"/>
  <c r="G45" i="16"/>
  <c r="M45" i="16" s="1"/>
  <c r="V43" i="16"/>
  <c r="Q43" i="16"/>
  <c r="O43" i="16"/>
  <c r="K43" i="16"/>
  <c r="I43" i="16"/>
  <c r="G43" i="16"/>
  <c r="M43" i="16" s="1"/>
  <c r="V41" i="16"/>
  <c r="Q41" i="16"/>
  <c r="O41" i="16"/>
  <c r="K41" i="16"/>
  <c r="I41" i="16"/>
  <c r="G41" i="16"/>
  <c r="M41" i="16"/>
  <c r="V39" i="16"/>
  <c r="Q39" i="16"/>
  <c r="O39" i="16"/>
  <c r="M39" i="16"/>
  <c r="K39" i="16"/>
  <c r="I39" i="16"/>
  <c r="G39" i="16"/>
  <c r="V37" i="16"/>
  <c r="Q37" i="16"/>
  <c r="O37" i="16"/>
  <c r="K37" i="16"/>
  <c r="I37" i="16"/>
  <c r="G37" i="16"/>
  <c r="M37" i="16" s="1"/>
  <c r="V34" i="16"/>
  <c r="Q34" i="16"/>
  <c r="O34" i="16"/>
  <c r="K34" i="16"/>
  <c r="I34" i="16"/>
  <c r="G34" i="16"/>
  <c r="M34" i="16" s="1"/>
  <c r="V31" i="16"/>
  <c r="Q31" i="16"/>
  <c r="O31" i="16"/>
  <c r="K31" i="16"/>
  <c r="I31" i="16"/>
  <c r="G31" i="16"/>
  <c r="M31" i="16"/>
  <c r="V28" i="16"/>
  <c r="Q28" i="16"/>
  <c r="O28" i="16"/>
  <c r="K28" i="16"/>
  <c r="I28" i="16"/>
  <c r="G28" i="16"/>
  <c r="M28" i="16" s="1"/>
  <c r="V25" i="16"/>
  <c r="Q25" i="16"/>
  <c r="O25" i="16"/>
  <c r="K25" i="16"/>
  <c r="I25" i="16"/>
  <c r="G25" i="16"/>
  <c r="M25" i="16" s="1"/>
  <c r="V22" i="16"/>
  <c r="Q22" i="16"/>
  <c r="O22" i="16"/>
  <c r="K22" i="16"/>
  <c r="I22" i="16"/>
  <c r="G22" i="16"/>
  <c r="M22" i="16" s="1"/>
  <c r="V19" i="16"/>
  <c r="Q19" i="16"/>
  <c r="O19" i="16"/>
  <c r="K19" i="16"/>
  <c r="I19" i="16"/>
  <c r="G19" i="16"/>
  <c r="M19" i="16"/>
  <c r="V14" i="16"/>
  <c r="Q14" i="16"/>
  <c r="O14" i="16"/>
  <c r="K14" i="16"/>
  <c r="I14" i="16"/>
  <c r="G14" i="16"/>
  <c r="M14" i="16"/>
  <c r="V9" i="16"/>
  <c r="Q9" i="16"/>
  <c r="O9" i="16"/>
  <c r="K9" i="16"/>
  <c r="I9" i="16"/>
  <c r="G9" i="16"/>
  <c r="M9" i="16"/>
  <c r="AE68" i="15"/>
  <c r="V64" i="15"/>
  <c r="Q64" i="15"/>
  <c r="O64" i="15"/>
  <c r="M64" i="15"/>
  <c r="K64" i="15"/>
  <c r="I64" i="15"/>
  <c r="G64" i="15"/>
  <c r="V62" i="15"/>
  <c r="Q62" i="15"/>
  <c r="O62" i="15"/>
  <c r="M62" i="15"/>
  <c r="K62" i="15"/>
  <c r="I62" i="15"/>
  <c r="G62" i="15"/>
  <c r="V60" i="15"/>
  <c r="Q60" i="15"/>
  <c r="O60" i="15"/>
  <c r="K60" i="15"/>
  <c r="I60" i="15"/>
  <c r="G60" i="15"/>
  <c r="M60" i="15" s="1"/>
  <c r="V58" i="15"/>
  <c r="Q58" i="15"/>
  <c r="O58" i="15"/>
  <c r="K58" i="15"/>
  <c r="I58" i="15"/>
  <c r="G58" i="15"/>
  <c r="M58" i="15" s="1"/>
  <c r="V56" i="15"/>
  <c r="Q56" i="15"/>
  <c r="O56" i="15"/>
  <c r="K56" i="15"/>
  <c r="I56" i="15"/>
  <c r="G56" i="15"/>
  <c r="M56" i="15"/>
  <c r="V54" i="15"/>
  <c r="Q54" i="15"/>
  <c r="O54" i="15"/>
  <c r="K54" i="15"/>
  <c r="I54" i="15"/>
  <c r="G54" i="15"/>
  <c r="M54" i="15"/>
  <c r="V51" i="15"/>
  <c r="Q51" i="15"/>
  <c r="O51" i="15"/>
  <c r="K51" i="15"/>
  <c r="I51" i="15"/>
  <c r="G51" i="15"/>
  <c r="M51" i="15" s="1"/>
  <c r="V49" i="15"/>
  <c r="Q49" i="15"/>
  <c r="O49" i="15"/>
  <c r="K49" i="15"/>
  <c r="I49" i="15"/>
  <c r="G49" i="15"/>
  <c r="M49" i="15" s="1"/>
  <c r="V46" i="15"/>
  <c r="Q46" i="15"/>
  <c r="O46" i="15"/>
  <c r="K46" i="15"/>
  <c r="I46" i="15"/>
  <c r="G46" i="15"/>
  <c r="V43" i="15"/>
  <c r="Q43" i="15"/>
  <c r="O43" i="15"/>
  <c r="K43" i="15"/>
  <c r="I43" i="15"/>
  <c r="I42" i="15" s="1"/>
  <c r="G43" i="15"/>
  <c r="M43" i="15"/>
  <c r="V39" i="15"/>
  <c r="V38" i="15" s="1"/>
  <c r="Q39" i="15"/>
  <c r="Q38" i="15"/>
  <c r="O39" i="15"/>
  <c r="O38" i="15" s="1"/>
  <c r="K39" i="15"/>
  <c r="K38" i="15"/>
  <c r="I39" i="15"/>
  <c r="I38" i="15" s="1"/>
  <c r="G39" i="15"/>
  <c r="M39" i="15"/>
  <c r="M38" i="15"/>
  <c r="G38" i="15"/>
  <c r="V34" i="15"/>
  <c r="Q34" i="15"/>
  <c r="O34" i="15"/>
  <c r="K34" i="15"/>
  <c r="I34" i="15"/>
  <c r="G34" i="15"/>
  <c r="M34" i="15" s="1"/>
  <c r="V31" i="15"/>
  <c r="Q31" i="15"/>
  <c r="O31" i="15"/>
  <c r="K31" i="15"/>
  <c r="I31" i="15"/>
  <c r="G31" i="15"/>
  <c r="M31" i="15"/>
  <c r="V29" i="15"/>
  <c r="Q29" i="15"/>
  <c r="O29" i="15"/>
  <c r="K29" i="15"/>
  <c r="I29" i="15"/>
  <c r="G29" i="15"/>
  <c r="M29" i="15" s="1"/>
  <c r="BA27" i="15"/>
  <c r="V26" i="15"/>
  <c r="Q26" i="15"/>
  <c r="O26" i="15"/>
  <c r="K26" i="15"/>
  <c r="I26" i="15"/>
  <c r="G26" i="15"/>
  <c r="M26" i="15" s="1"/>
  <c r="V23" i="15"/>
  <c r="Q23" i="15"/>
  <c r="O23" i="15"/>
  <c r="K23" i="15"/>
  <c r="I23" i="15"/>
  <c r="G23" i="15"/>
  <c r="V21" i="15"/>
  <c r="Q21" i="15"/>
  <c r="O21" i="15"/>
  <c r="K21" i="15"/>
  <c r="I21" i="15"/>
  <c r="G21" i="15"/>
  <c r="M21" i="15"/>
  <c r="V19" i="15"/>
  <c r="Q19" i="15"/>
  <c r="O19" i="15"/>
  <c r="K19" i="15"/>
  <c r="I19" i="15"/>
  <c r="G19" i="15"/>
  <c r="M19" i="15" s="1"/>
  <c r="V15" i="15"/>
  <c r="Q15" i="15"/>
  <c r="O15" i="15"/>
  <c r="K15" i="15"/>
  <c r="I15" i="15"/>
  <c r="G15" i="15"/>
  <c r="M15" i="15" s="1"/>
  <c r="V12" i="15"/>
  <c r="Q12" i="15"/>
  <c r="O12" i="15"/>
  <c r="K12" i="15"/>
  <c r="I12" i="15"/>
  <c r="G12" i="15"/>
  <c r="M12" i="15" s="1"/>
  <c r="M8" i="15" s="1"/>
  <c r="V9" i="15"/>
  <c r="Q9" i="15"/>
  <c r="O9" i="15"/>
  <c r="K9" i="15"/>
  <c r="K8" i="15" s="1"/>
  <c r="I9" i="15"/>
  <c r="G9" i="15"/>
  <c r="M9" i="15"/>
  <c r="AE102" i="14"/>
  <c r="V98" i="14"/>
  <c r="Q98" i="14"/>
  <c r="O98" i="14"/>
  <c r="K98" i="14"/>
  <c r="I98" i="14"/>
  <c r="G98" i="14"/>
  <c r="M98" i="14"/>
  <c r="V96" i="14"/>
  <c r="Q96" i="14"/>
  <c r="O96" i="14"/>
  <c r="K96" i="14"/>
  <c r="I96" i="14"/>
  <c r="G96" i="14"/>
  <c r="M96" i="14"/>
  <c r="V94" i="14"/>
  <c r="Q94" i="14"/>
  <c r="O94" i="14"/>
  <c r="K94" i="14"/>
  <c r="I94" i="14"/>
  <c r="G94" i="14"/>
  <c r="M94" i="14" s="1"/>
  <c r="V92" i="14"/>
  <c r="Q92" i="14"/>
  <c r="O92" i="14"/>
  <c r="K92" i="14"/>
  <c r="I92" i="14"/>
  <c r="G92" i="14"/>
  <c r="M92" i="14" s="1"/>
  <c r="V90" i="14"/>
  <c r="Q90" i="14"/>
  <c r="O90" i="14"/>
  <c r="K90" i="14"/>
  <c r="I90" i="14"/>
  <c r="G90" i="14"/>
  <c r="M90" i="14"/>
  <c r="V88" i="14"/>
  <c r="Q88" i="14"/>
  <c r="O88" i="14"/>
  <c r="K88" i="14"/>
  <c r="I88" i="14"/>
  <c r="G88" i="14"/>
  <c r="M88" i="14"/>
  <c r="V86" i="14"/>
  <c r="Q86" i="14"/>
  <c r="O86" i="14"/>
  <c r="K86" i="14"/>
  <c r="I86" i="14"/>
  <c r="G86" i="14"/>
  <c r="M86" i="14" s="1"/>
  <c r="V84" i="14"/>
  <c r="Q84" i="14"/>
  <c r="O84" i="14"/>
  <c r="K84" i="14"/>
  <c r="I84" i="14"/>
  <c r="G84" i="14"/>
  <c r="M84" i="14" s="1"/>
  <c r="V82" i="14"/>
  <c r="Q82" i="14"/>
  <c r="O82" i="14"/>
  <c r="K82" i="14"/>
  <c r="I82" i="14"/>
  <c r="G82" i="14"/>
  <c r="M82" i="14"/>
  <c r="V80" i="14"/>
  <c r="Q80" i="14"/>
  <c r="O80" i="14"/>
  <c r="K80" i="14"/>
  <c r="I80" i="14"/>
  <c r="G80" i="14"/>
  <c r="M80" i="14"/>
  <c r="V77" i="14"/>
  <c r="Q77" i="14"/>
  <c r="O77" i="14"/>
  <c r="K77" i="14"/>
  <c r="I77" i="14"/>
  <c r="G77" i="14"/>
  <c r="M77" i="14" s="1"/>
  <c r="V75" i="14"/>
  <c r="Q75" i="14"/>
  <c r="O75" i="14"/>
  <c r="K75" i="14"/>
  <c r="I75" i="14"/>
  <c r="G75" i="14"/>
  <c r="M75" i="14" s="1"/>
  <c r="V71" i="14"/>
  <c r="Q71" i="14"/>
  <c r="O71" i="14"/>
  <c r="K71" i="14"/>
  <c r="I71" i="14"/>
  <c r="G71" i="14"/>
  <c r="M71" i="14" s="1"/>
  <c r="V67" i="14"/>
  <c r="Q67" i="14"/>
  <c r="O67" i="14"/>
  <c r="K67" i="14"/>
  <c r="I67" i="14"/>
  <c r="G67" i="14"/>
  <c r="M67" i="14"/>
  <c r="V63" i="14"/>
  <c r="Q63" i="14"/>
  <c r="O63" i="14"/>
  <c r="M63" i="14"/>
  <c r="K63" i="14"/>
  <c r="I63" i="14"/>
  <c r="G63" i="14"/>
  <c r="V59" i="14"/>
  <c r="Q59" i="14"/>
  <c r="O59" i="14"/>
  <c r="K59" i="14"/>
  <c r="I59" i="14"/>
  <c r="G59" i="14"/>
  <c r="M59" i="14" s="1"/>
  <c r="V55" i="14"/>
  <c r="Q55" i="14"/>
  <c r="O55" i="14"/>
  <c r="K55" i="14"/>
  <c r="I55" i="14"/>
  <c r="G55" i="14"/>
  <c r="M55" i="14"/>
  <c r="V51" i="14"/>
  <c r="Q51" i="14"/>
  <c r="O51" i="14"/>
  <c r="K51" i="14"/>
  <c r="I51" i="14"/>
  <c r="G51" i="14"/>
  <c r="M51" i="14"/>
  <c r="V47" i="14"/>
  <c r="Q47" i="14"/>
  <c r="O47" i="14"/>
  <c r="K47" i="14"/>
  <c r="I47" i="14"/>
  <c r="G47" i="14"/>
  <c r="M47" i="14" s="1"/>
  <c r="V43" i="14"/>
  <c r="V42" i="14"/>
  <c r="Q43" i="14"/>
  <c r="O43" i="14"/>
  <c r="K43" i="14"/>
  <c r="K42" i="14" s="1"/>
  <c r="I43" i="14"/>
  <c r="G43" i="14"/>
  <c r="M43" i="14" s="1"/>
  <c r="V39" i="14"/>
  <c r="V38" i="14" s="1"/>
  <c r="Q39" i="14"/>
  <c r="Q38" i="14"/>
  <c r="O39" i="14"/>
  <c r="O38" i="14" s="1"/>
  <c r="K39" i="14"/>
  <c r="K38" i="14" s="1"/>
  <c r="I39" i="14"/>
  <c r="I38" i="14"/>
  <c r="G39" i="14"/>
  <c r="G38" i="14" s="1"/>
  <c r="G102" i="14" s="1"/>
  <c r="C9" i="13" s="1"/>
  <c r="V34" i="14"/>
  <c r="Q34" i="14"/>
  <c r="O34" i="14"/>
  <c r="K34" i="14"/>
  <c r="I34" i="14"/>
  <c r="G34" i="14"/>
  <c r="M34" i="14" s="1"/>
  <c r="V31" i="14"/>
  <c r="Q31" i="14"/>
  <c r="O31" i="14"/>
  <c r="K31" i="14"/>
  <c r="I31" i="14"/>
  <c r="G31" i="14"/>
  <c r="M31" i="14"/>
  <c r="V29" i="14"/>
  <c r="Q29" i="14"/>
  <c r="O29" i="14"/>
  <c r="K29" i="14"/>
  <c r="I29" i="14"/>
  <c r="G29" i="14"/>
  <c r="M29" i="14" s="1"/>
  <c r="BA27" i="14"/>
  <c r="V26" i="14"/>
  <c r="Q26" i="14"/>
  <c r="O26" i="14"/>
  <c r="K26" i="14"/>
  <c r="I26" i="14"/>
  <c r="G26" i="14"/>
  <c r="M26" i="14" s="1"/>
  <c r="V23" i="14"/>
  <c r="Q23" i="14"/>
  <c r="O23" i="14"/>
  <c r="K23" i="14"/>
  <c r="I23" i="14"/>
  <c r="G23" i="14"/>
  <c r="M23" i="14" s="1"/>
  <c r="V21" i="14"/>
  <c r="Q21" i="14"/>
  <c r="O21" i="14"/>
  <c r="K21" i="14"/>
  <c r="I21" i="14"/>
  <c r="G21" i="14"/>
  <c r="M21" i="14" s="1"/>
  <c r="V19" i="14"/>
  <c r="Q19" i="14"/>
  <c r="O19" i="14"/>
  <c r="K19" i="14"/>
  <c r="I19" i="14"/>
  <c r="G19" i="14"/>
  <c r="M19" i="14" s="1"/>
  <c r="V15" i="14"/>
  <c r="Q15" i="14"/>
  <c r="O15" i="14"/>
  <c r="K15" i="14"/>
  <c r="I15" i="14"/>
  <c r="G15" i="14"/>
  <c r="M15" i="14" s="1"/>
  <c r="V12" i="14"/>
  <c r="Q12" i="14"/>
  <c r="O12" i="14"/>
  <c r="K12" i="14"/>
  <c r="I12" i="14"/>
  <c r="G12" i="14"/>
  <c r="M12" i="14" s="1"/>
  <c r="V9" i="14"/>
  <c r="Q9" i="14"/>
  <c r="Q8" i="14"/>
  <c r="O9" i="14"/>
  <c r="K9" i="14"/>
  <c r="I9" i="14"/>
  <c r="I8" i="14"/>
  <c r="G9" i="14"/>
  <c r="M9" i="14" s="1"/>
  <c r="M8" i="14" s="1"/>
  <c r="V8" i="18"/>
  <c r="V8" i="15"/>
  <c r="G42" i="14"/>
  <c r="I8" i="15"/>
  <c r="V8" i="16"/>
  <c r="O8" i="16"/>
  <c r="I8" i="17"/>
  <c r="V8" i="17"/>
  <c r="K8" i="17"/>
  <c r="G32" i="18"/>
  <c r="AF48" i="19"/>
  <c r="K22" i="19"/>
  <c r="V22" i="19"/>
  <c r="G8" i="20"/>
  <c r="O8" i="20"/>
  <c r="I8" i="20"/>
  <c r="I22" i="20"/>
  <c r="Q8" i="21"/>
  <c r="I22" i="21"/>
  <c r="G45" i="21"/>
  <c r="AF83" i="22"/>
  <c r="V8" i="22"/>
  <c r="K8" i="14"/>
  <c r="G8" i="14"/>
  <c r="I42" i="14"/>
  <c r="O42" i="14"/>
  <c r="AF68" i="15"/>
  <c r="O8" i="15"/>
  <c r="K42" i="15"/>
  <c r="V42" i="15"/>
  <c r="O42" i="15"/>
  <c r="G8" i="16"/>
  <c r="G135" i="16" s="1"/>
  <c r="C11" i="13" s="1"/>
  <c r="G37" i="18"/>
  <c r="C13" i="13"/>
  <c r="D13" i="13" s="1"/>
  <c r="E13" i="13" s="1"/>
  <c r="O8" i="18"/>
  <c r="I8" i="18"/>
  <c r="I8" i="19"/>
  <c r="AF66" i="20"/>
  <c r="Q8" i="20"/>
  <c r="K8" i="20"/>
  <c r="O22" i="20"/>
  <c r="AF50" i="21"/>
  <c r="V8" i="21"/>
  <c r="K22" i="21"/>
  <c r="V22" i="21"/>
  <c r="G23" i="22"/>
  <c r="G83" i="22" s="1"/>
  <c r="C23" i="13" s="1"/>
  <c r="I23" i="22"/>
  <c r="Q23" i="22"/>
  <c r="O23" i="22"/>
  <c r="G78" i="22"/>
  <c r="V8" i="14"/>
  <c r="O8" i="14"/>
  <c r="Q42" i="14"/>
  <c r="Q8" i="15"/>
  <c r="G8" i="15"/>
  <c r="G42" i="15"/>
  <c r="G68" i="15" s="1"/>
  <c r="C10" i="13" s="1"/>
  <c r="AF135" i="16"/>
  <c r="I8" i="16"/>
  <c r="Q8" i="16"/>
  <c r="O8" i="17"/>
  <c r="Q8" i="18"/>
  <c r="K8" i="18"/>
  <c r="K8" i="19"/>
  <c r="Q8" i="19"/>
  <c r="O22" i="19"/>
  <c r="I22" i="19"/>
  <c r="V8" i="20"/>
  <c r="K8" i="21"/>
  <c r="G22" i="21"/>
  <c r="G50" i="21"/>
  <c r="C22" i="13"/>
  <c r="E22" i="13" s="1"/>
  <c r="O22" i="21"/>
  <c r="O8" i="22"/>
  <c r="K23" i="22"/>
  <c r="G74" i="22"/>
  <c r="AF102" i="14"/>
  <c r="M22" i="19"/>
  <c r="M8" i="18"/>
  <c r="G66" i="20"/>
  <c r="C21" i="13" s="1"/>
  <c r="M23" i="22"/>
  <c r="M22" i="21"/>
  <c r="M8" i="16"/>
  <c r="M9" i="19"/>
  <c r="M8" i="19"/>
  <c r="G22" i="19"/>
  <c r="M23" i="15"/>
  <c r="M46" i="15"/>
  <c r="M42" i="15" s="1"/>
  <c r="G8" i="17"/>
  <c r="G41" i="17"/>
  <c r="C12" i="13"/>
  <c r="D12" i="13" s="1"/>
  <c r="E12" i="13" s="1"/>
  <c r="M23" i="20"/>
  <c r="M22" i="20"/>
  <c r="M62" i="20"/>
  <c r="M61" i="20"/>
  <c r="M15" i="21"/>
  <c r="AF37" i="18"/>
  <c r="M9" i="21"/>
  <c r="M8" i="21" s="1"/>
  <c r="M9" i="22"/>
  <c r="M8" i="22" s="1"/>
  <c r="M9" i="20"/>
  <c r="M8" i="20"/>
  <c r="M9" i="17"/>
  <c r="M8" i="17" s="1"/>
  <c r="D22" i="13"/>
  <c r="E17" i="13"/>
  <c r="J37" i="11"/>
  <c r="J36" i="11"/>
  <c r="AY65" i="1" s="1"/>
  <c r="J35" i="11"/>
  <c r="AX65" i="1"/>
  <c r="BI110" i="11"/>
  <c r="BH110" i="11"/>
  <c r="BG110" i="11"/>
  <c r="BF110" i="11"/>
  <c r="T110" i="11"/>
  <c r="T107" i="11" s="1"/>
  <c r="R110" i="11"/>
  <c r="P110" i="11"/>
  <c r="BK110" i="11"/>
  <c r="J110" i="11"/>
  <c r="BE110" i="11"/>
  <c r="BI108" i="11"/>
  <c r="BH108" i="11"/>
  <c r="BG108" i="11"/>
  <c r="BF108" i="11"/>
  <c r="T108" i="11"/>
  <c r="R108" i="11"/>
  <c r="R107" i="11"/>
  <c r="P108" i="11"/>
  <c r="P107" i="11"/>
  <c r="BK108" i="11"/>
  <c r="BK107" i="11"/>
  <c r="J107" i="11" s="1"/>
  <c r="J65" i="11" s="1"/>
  <c r="J108" i="11"/>
  <c r="BE108" i="11"/>
  <c r="BI105" i="11"/>
  <c r="BH105" i="11"/>
  <c r="BG105" i="11"/>
  <c r="BF105" i="11"/>
  <c r="T105" i="11"/>
  <c r="T104" i="11"/>
  <c r="R105" i="11"/>
  <c r="R104" i="11"/>
  <c r="P105" i="11"/>
  <c r="P104" i="11"/>
  <c r="BK105" i="11"/>
  <c r="BK104" i="11"/>
  <c r="J104" i="11" s="1"/>
  <c r="J64" i="11" s="1"/>
  <c r="J105" i="11"/>
  <c r="BE105" i="11"/>
  <c r="BI102" i="11"/>
  <c r="BH102" i="11"/>
  <c r="BG102" i="11"/>
  <c r="BF102" i="11"/>
  <c r="T102" i="11"/>
  <c r="T101" i="11"/>
  <c r="R102" i="11"/>
  <c r="R101" i="11"/>
  <c r="P102" i="11"/>
  <c r="P101" i="11"/>
  <c r="BK102" i="11"/>
  <c r="BK101" i="11"/>
  <c r="J101" i="11" s="1"/>
  <c r="J63" i="11" s="1"/>
  <c r="J102" i="11"/>
  <c r="BE102" i="11"/>
  <c r="BI99" i="11"/>
  <c r="BH99" i="11"/>
  <c r="BG99" i="11"/>
  <c r="BF99" i="11"/>
  <c r="T99" i="11"/>
  <c r="T98" i="11"/>
  <c r="R99" i="11"/>
  <c r="R98" i="11"/>
  <c r="P99" i="11"/>
  <c r="P98" i="11"/>
  <c r="BK99" i="11"/>
  <c r="BK98" i="11"/>
  <c r="J98" i="11" s="1"/>
  <c r="J62" i="11" s="1"/>
  <c r="J99" i="11"/>
  <c r="BE99" i="11"/>
  <c r="BI95" i="11"/>
  <c r="BH95" i="11"/>
  <c r="BG95" i="11"/>
  <c r="BF95" i="11"/>
  <c r="T95" i="11"/>
  <c r="R95" i="11"/>
  <c r="P95" i="11"/>
  <c r="BK95" i="11"/>
  <c r="J95" i="11"/>
  <c r="BE95" i="11"/>
  <c r="BI92" i="11"/>
  <c r="BH92" i="11"/>
  <c r="BG92" i="11"/>
  <c r="BF92" i="11"/>
  <c r="T92" i="11"/>
  <c r="R92" i="11"/>
  <c r="P92" i="11"/>
  <c r="BK92" i="11"/>
  <c r="J92" i="11"/>
  <c r="BE92" i="11"/>
  <c r="BI90" i="11"/>
  <c r="BH90" i="11"/>
  <c r="BG90" i="11"/>
  <c r="BF90" i="11"/>
  <c r="T90" i="11"/>
  <c r="R90" i="11"/>
  <c r="P90" i="11"/>
  <c r="BK90" i="11"/>
  <c r="J90" i="11"/>
  <c r="BE90" i="11"/>
  <c r="BI88" i="11"/>
  <c r="BH88" i="11"/>
  <c r="BG88" i="11"/>
  <c r="BF88" i="11"/>
  <c r="T88" i="11"/>
  <c r="R88" i="11"/>
  <c r="P88" i="11"/>
  <c r="P87" i="11"/>
  <c r="P86" i="11" s="1"/>
  <c r="P85" i="11" s="1"/>
  <c r="AU65" i="1" s="1"/>
  <c r="BK88" i="11"/>
  <c r="J88" i="11"/>
  <c r="BE88" i="11"/>
  <c r="J81" i="11"/>
  <c r="F81" i="11"/>
  <c r="F79" i="11"/>
  <c r="E77" i="11"/>
  <c r="J54" i="11"/>
  <c r="F54" i="11"/>
  <c r="F52" i="11"/>
  <c r="E50" i="11"/>
  <c r="J24" i="11"/>
  <c r="E24" i="11"/>
  <c r="J82" i="11" s="1"/>
  <c r="J23" i="11"/>
  <c r="J18" i="11"/>
  <c r="E18" i="11"/>
  <c r="F55" i="11" s="1"/>
  <c r="F82" i="11"/>
  <c r="J17" i="11"/>
  <c r="J12" i="11"/>
  <c r="J79" i="11" s="1"/>
  <c r="E7" i="11"/>
  <c r="E75" i="11" s="1"/>
  <c r="J37" i="10"/>
  <c r="J36" i="10"/>
  <c r="AY64" i="1"/>
  <c r="J35" i="10"/>
  <c r="AX64" i="1"/>
  <c r="BI119" i="10"/>
  <c r="BH119" i="10"/>
  <c r="BG119" i="10"/>
  <c r="BF119" i="10"/>
  <c r="T119" i="10"/>
  <c r="R119" i="10"/>
  <c r="P119" i="10"/>
  <c r="P116" i="10"/>
  <c r="BK119" i="10"/>
  <c r="J119" i="10"/>
  <c r="BE119" i="10" s="1"/>
  <c r="BI117" i="10"/>
  <c r="BH117" i="10"/>
  <c r="BG117" i="10"/>
  <c r="BF117" i="10"/>
  <c r="T117" i="10"/>
  <c r="R117" i="10"/>
  <c r="R116" i="10"/>
  <c r="P117" i="10"/>
  <c r="BK117" i="10"/>
  <c r="BK116" i="10" s="1"/>
  <c r="J116" i="10" s="1"/>
  <c r="J63" i="10" s="1"/>
  <c r="J117" i="10"/>
  <c r="BE117" i="10" s="1"/>
  <c r="BI114" i="10"/>
  <c r="BH114" i="10"/>
  <c r="BG114" i="10"/>
  <c r="BF114" i="10"/>
  <c r="T114" i="10"/>
  <c r="R114" i="10"/>
  <c r="P114" i="10"/>
  <c r="BK114" i="10"/>
  <c r="J114" i="10"/>
  <c r="BE114" i="10" s="1"/>
  <c r="BI112" i="10"/>
  <c r="BH112" i="10"/>
  <c r="BG112" i="10"/>
  <c r="BF112" i="10"/>
  <c r="T112" i="10"/>
  <c r="R112" i="10"/>
  <c r="P112" i="10"/>
  <c r="BK112" i="10"/>
  <c r="J112" i="10"/>
  <c r="BE112" i="10" s="1"/>
  <c r="BI109" i="10"/>
  <c r="BH109" i="10"/>
  <c r="BG109" i="10"/>
  <c r="BF109" i="10"/>
  <c r="T109" i="10"/>
  <c r="R109" i="10"/>
  <c r="P109" i="10"/>
  <c r="BK109" i="10"/>
  <c r="J109" i="10"/>
  <c r="BE109" i="10" s="1"/>
  <c r="BI106" i="10"/>
  <c r="BH106" i="10"/>
  <c r="BG106" i="10"/>
  <c r="BF106" i="10"/>
  <c r="T106" i="10"/>
  <c r="R106" i="10"/>
  <c r="P106" i="10"/>
  <c r="BK106" i="10"/>
  <c r="J106" i="10"/>
  <c r="BE106" i="10" s="1"/>
  <c r="BI103" i="10"/>
  <c r="BH103" i="10"/>
  <c r="BG103" i="10"/>
  <c r="BF103" i="10"/>
  <c r="T103" i="10"/>
  <c r="R103" i="10"/>
  <c r="P103" i="10"/>
  <c r="BK103" i="10"/>
  <c r="J103" i="10"/>
  <c r="BE103" i="10" s="1"/>
  <c r="BI100" i="10"/>
  <c r="BH100" i="10"/>
  <c r="BG100" i="10"/>
  <c r="BF100" i="10"/>
  <c r="T100" i="10"/>
  <c r="R100" i="10"/>
  <c r="P100" i="10"/>
  <c r="BK100" i="10"/>
  <c r="J100" i="10"/>
  <c r="BE100" i="10" s="1"/>
  <c r="BI98" i="10"/>
  <c r="BH98" i="10"/>
  <c r="BG98" i="10"/>
  <c r="BF98" i="10"/>
  <c r="T98" i="10"/>
  <c r="R98" i="10"/>
  <c r="P98" i="10"/>
  <c r="BK98" i="10"/>
  <c r="J98" i="10"/>
  <c r="BE98" i="10" s="1"/>
  <c r="BI95" i="10"/>
  <c r="BH95" i="10"/>
  <c r="BG95" i="10"/>
  <c r="BF95" i="10"/>
  <c r="T95" i="10"/>
  <c r="R95" i="10"/>
  <c r="P95" i="10"/>
  <c r="BK95" i="10"/>
  <c r="J95" i="10"/>
  <c r="BE95" i="10" s="1"/>
  <c r="BI93" i="10"/>
  <c r="BH93" i="10"/>
  <c r="BG93" i="10"/>
  <c r="BF93" i="10"/>
  <c r="T93" i="10"/>
  <c r="R93" i="10"/>
  <c r="P93" i="10"/>
  <c r="BK93" i="10"/>
  <c r="J93" i="10"/>
  <c r="BE93" i="10" s="1"/>
  <c r="BI90" i="10"/>
  <c r="BH90" i="10"/>
  <c r="BG90" i="10"/>
  <c r="BF90" i="10"/>
  <c r="T90" i="10"/>
  <c r="T89" i="10" s="1"/>
  <c r="R90" i="10"/>
  <c r="R89" i="10" s="1"/>
  <c r="P90" i="10"/>
  <c r="P89" i="10" s="1"/>
  <c r="BK90" i="10"/>
  <c r="BK89" i="10" s="1"/>
  <c r="J89" i="10" s="1"/>
  <c r="J62" i="10" s="1"/>
  <c r="J90" i="10"/>
  <c r="BE90" i="10" s="1"/>
  <c r="BI86" i="10"/>
  <c r="F37" i="10" s="1"/>
  <c r="BD64" i="1" s="1"/>
  <c r="BH86" i="10"/>
  <c r="BG86" i="10"/>
  <c r="F35" i="10" s="1"/>
  <c r="BB64" i="1" s="1"/>
  <c r="BF86" i="10"/>
  <c r="F34" i="10"/>
  <c r="BA64" i="1" s="1"/>
  <c r="T86" i="10"/>
  <c r="T85" i="10" s="1"/>
  <c r="R86" i="10"/>
  <c r="R85" i="10" s="1"/>
  <c r="P86" i="10"/>
  <c r="P85" i="10" s="1"/>
  <c r="BK86" i="10"/>
  <c r="BK85" i="10" s="1"/>
  <c r="J85" i="10" s="1"/>
  <c r="J61" i="10" s="1"/>
  <c r="J86" i="10"/>
  <c r="BE86" i="10" s="1"/>
  <c r="J80" i="10"/>
  <c r="J79" i="10"/>
  <c r="F79" i="10"/>
  <c r="F77" i="10"/>
  <c r="E75" i="10"/>
  <c r="J55" i="10"/>
  <c r="J54" i="10"/>
  <c r="F54" i="10"/>
  <c r="F52" i="10"/>
  <c r="E50" i="10"/>
  <c r="J18" i="10"/>
  <c r="E18" i="10"/>
  <c r="F80" i="10"/>
  <c r="J17" i="10"/>
  <c r="J12" i="10"/>
  <c r="J77" i="10" s="1"/>
  <c r="E7" i="10"/>
  <c r="E73" i="10" s="1"/>
  <c r="J37" i="9"/>
  <c r="J36" i="9"/>
  <c r="AY63" i="1"/>
  <c r="J35" i="9"/>
  <c r="AX63" i="1"/>
  <c r="BI174" i="9"/>
  <c r="BH174" i="9"/>
  <c r="BG174" i="9"/>
  <c r="BF174" i="9"/>
  <c r="T174" i="9"/>
  <c r="T173" i="9"/>
  <c r="R174" i="9"/>
  <c r="R173" i="9"/>
  <c r="P174" i="9"/>
  <c r="P173" i="9"/>
  <c r="BK174" i="9"/>
  <c r="BK173" i="9"/>
  <c r="J173" i="9" s="1"/>
  <c r="J62" i="9" s="1"/>
  <c r="J174" i="9"/>
  <c r="BE174" i="9"/>
  <c r="BI170" i="9"/>
  <c r="BH170" i="9"/>
  <c r="BG170" i="9"/>
  <c r="BF170" i="9"/>
  <c r="T170" i="9"/>
  <c r="R170" i="9"/>
  <c r="P170" i="9"/>
  <c r="BK170" i="9"/>
  <c r="J170" i="9"/>
  <c r="BE170" i="9"/>
  <c r="BI167" i="9"/>
  <c r="BH167" i="9"/>
  <c r="BG167" i="9"/>
  <c r="BF167" i="9"/>
  <c r="T167" i="9"/>
  <c r="R167" i="9"/>
  <c r="P167" i="9"/>
  <c r="BK167" i="9"/>
  <c r="J167" i="9"/>
  <c r="BE167" i="9"/>
  <c r="BI164" i="9"/>
  <c r="BH164" i="9"/>
  <c r="BG164" i="9"/>
  <c r="BF164" i="9"/>
  <c r="T164" i="9"/>
  <c r="R164" i="9"/>
  <c r="P164" i="9"/>
  <c r="BK164" i="9"/>
  <c r="J164" i="9"/>
  <c r="BE164" i="9"/>
  <c r="BI161" i="9"/>
  <c r="BH161" i="9"/>
  <c r="BG161" i="9"/>
  <c r="BF161" i="9"/>
  <c r="T161" i="9"/>
  <c r="R161" i="9"/>
  <c r="P161" i="9"/>
  <c r="BK161" i="9"/>
  <c r="J161" i="9"/>
  <c r="BE161" i="9"/>
  <c r="BI158" i="9"/>
  <c r="BH158" i="9"/>
  <c r="BG158" i="9"/>
  <c r="BF158" i="9"/>
  <c r="T158" i="9"/>
  <c r="R158" i="9"/>
  <c r="P158" i="9"/>
  <c r="BK158" i="9"/>
  <c r="J158" i="9"/>
  <c r="BE158" i="9"/>
  <c r="BI156" i="9"/>
  <c r="BH156" i="9"/>
  <c r="BG156" i="9"/>
  <c r="BF156" i="9"/>
  <c r="T156" i="9"/>
  <c r="R156" i="9"/>
  <c r="P156" i="9"/>
  <c r="BK156" i="9"/>
  <c r="J156" i="9"/>
  <c r="BE156" i="9"/>
  <c r="BI153" i="9"/>
  <c r="BH153" i="9"/>
  <c r="BG153" i="9"/>
  <c r="BF153" i="9"/>
  <c r="T153" i="9"/>
  <c r="R153" i="9"/>
  <c r="P153" i="9"/>
  <c r="BK153" i="9"/>
  <c r="J153" i="9"/>
  <c r="BE153" i="9"/>
  <c r="BI150" i="9"/>
  <c r="BH150" i="9"/>
  <c r="BG150" i="9"/>
  <c r="BF150" i="9"/>
  <c r="T150" i="9"/>
  <c r="R150" i="9"/>
  <c r="P150" i="9"/>
  <c r="BK150" i="9"/>
  <c r="J150" i="9"/>
  <c r="BE150" i="9"/>
  <c r="BI147" i="9"/>
  <c r="BH147" i="9"/>
  <c r="BG147" i="9"/>
  <c r="BF147" i="9"/>
  <c r="T147" i="9"/>
  <c r="R147" i="9"/>
  <c r="P147" i="9"/>
  <c r="BK147" i="9"/>
  <c r="J147" i="9"/>
  <c r="BE147" i="9"/>
  <c r="BI144" i="9"/>
  <c r="BH144" i="9"/>
  <c r="BG144" i="9"/>
  <c r="BF144" i="9"/>
  <c r="T144" i="9"/>
  <c r="R144" i="9"/>
  <c r="P144" i="9"/>
  <c r="BK144" i="9"/>
  <c r="J144" i="9"/>
  <c r="BE144" i="9"/>
  <c r="BI141" i="9"/>
  <c r="BH141" i="9"/>
  <c r="BG141" i="9"/>
  <c r="BF141" i="9"/>
  <c r="T141" i="9"/>
  <c r="R141" i="9"/>
  <c r="P141" i="9"/>
  <c r="BK141" i="9"/>
  <c r="J141" i="9"/>
  <c r="BE141" i="9"/>
  <c r="BI138" i="9"/>
  <c r="BH138" i="9"/>
  <c r="BG138" i="9"/>
  <c r="BF138" i="9"/>
  <c r="T138" i="9"/>
  <c r="R138" i="9"/>
  <c r="P138" i="9"/>
  <c r="BK138" i="9"/>
  <c r="J138" i="9"/>
  <c r="BE138" i="9"/>
  <c r="BI135" i="9"/>
  <c r="BH135" i="9"/>
  <c r="BG135" i="9"/>
  <c r="BF135" i="9"/>
  <c r="T135" i="9"/>
  <c r="R135" i="9"/>
  <c r="P135" i="9"/>
  <c r="BK135" i="9"/>
  <c r="J135" i="9"/>
  <c r="BE135" i="9"/>
  <c r="BI132" i="9"/>
  <c r="BH132" i="9"/>
  <c r="BG132" i="9"/>
  <c r="BF132" i="9"/>
  <c r="T132" i="9"/>
  <c r="R132" i="9"/>
  <c r="P132" i="9"/>
  <c r="BK132" i="9"/>
  <c r="J132" i="9"/>
  <c r="BE132" i="9"/>
  <c r="BI130" i="9"/>
  <c r="BH130" i="9"/>
  <c r="BG130" i="9"/>
  <c r="BF130" i="9"/>
  <c r="T130" i="9"/>
  <c r="R130" i="9"/>
  <c r="P130" i="9"/>
  <c r="BK130" i="9"/>
  <c r="J130" i="9"/>
  <c r="BE130" i="9"/>
  <c r="BI128" i="9"/>
  <c r="BH128" i="9"/>
  <c r="BG128" i="9"/>
  <c r="BF128" i="9"/>
  <c r="T128" i="9"/>
  <c r="R128" i="9"/>
  <c r="P128" i="9"/>
  <c r="BK128" i="9"/>
  <c r="J128" i="9"/>
  <c r="BE128" i="9"/>
  <c r="BI125" i="9"/>
  <c r="BH125" i="9"/>
  <c r="BG125" i="9"/>
  <c r="BF125" i="9"/>
  <c r="T125" i="9"/>
  <c r="R125" i="9"/>
  <c r="P125" i="9"/>
  <c r="BK125" i="9"/>
  <c r="J125" i="9"/>
  <c r="BE125" i="9"/>
  <c r="BI122" i="9"/>
  <c r="BH122" i="9"/>
  <c r="BG122" i="9"/>
  <c r="BF122" i="9"/>
  <c r="T122" i="9"/>
  <c r="R122" i="9"/>
  <c r="P122" i="9"/>
  <c r="BK122" i="9"/>
  <c r="J122" i="9"/>
  <c r="BE122" i="9"/>
  <c r="BI119" i="9"/>
  <c r="BH119" i="9"/>
  <c r="BG119" i="9"/>
  <c r="BF119" i="9"/>
  <c r="T119" i="9"/>
  <c r="R119" i="9"/>
  <c r="P119" i="9"/>
  <c r="BK119" i="9"/>
  <c r="J119" i="9"/>
  <c r="BE119" i="9"/>
  <c r="BI116" i="9"/>
  <c r="BH116" i="9"/>
  <c r="BG116" i="9"/>
  <c r="BF116" i="9"/>
  <c r="T116" i="9"/>
  <c r="R116" i="9"/>
  <c r="P116" i="9"/>
  <c r="BK116" i="9"/>
  <c r="J116" i="9"/>
  <c r="BE116" i="9"/>
  <c r="BI113" i="9"/>
  <c r="BH113" i="9"/>
  <c r="BG113" i="9"/>
  <c r="BF113" i="9"/>
  <c r="T113" i="9"/>
  <c r="R113" i="9"/>
  <c r="P113" i="9"/>
  <c r="BK113" i="9"/>
  <c r="J113" i="9"/>
  <c r="BE113" i="9"/>
  <c r="BI111" i="9"/>
  <c r="BH111" i="9"/>
  <c r="BG111" i="9"/>
  <c r="BF111" i="9"/>
  <c r="T111" i="9"/>
  <c r="R111" i="9"/>
  <c r="P111" i="9"/>
  <c r="BK111" i="9"/>
  <c r="J111" i="9"/>
  <c r="BE111" i="9"/>
  <c r="BI109" i="9"/>
  <c r="BH109" i="9"/>
  <c r="BG109" i="9"/>
  <c r="BF109" i="9"/>
  <c r="T109" i="9"/>
  <c r="R109" i="9"/>
  <c r="P109" i="9"/>
  <c r="BK109" i="9"/>
  <c r="J109" i="9"/>
  <c r="BE109" i="9"/>
  <c r="BI106" i="9"/>
  <c r="BH106" i="9"/>
  <c r="BG106" i="9"/>
  <c r="BF106" i="9"/>
  <c r="T106" i="9"/>
  <c r="R106" i="9"/>
  <c r="P106" i="9"/>
  <c r="BK106" i="9"/>
  <c r="J106" i="9"/>
  <c r="BE106" i="9"/>
  <c r="BI103" i="9"/>
  <c r="BH103" i="9"/>
  <c r="BG103" i="9"/>
  <c r="BF103" i="9"/>
  <c r="T103" i="9"/>
  <c r="R103" i="9"/>
  <c r="P103" i="9"/>
  <c r="BK103" i="9"/>
  <c r="J103" i="9"/>
  <c r="BE103" i="9"/>
  <c r="BI100" i="9"/>
  <c r="BH100" i="9"/>
  <c r="BG100" i="9"/>
  <c r="BF100" i="9"/>
  <c r="T100" i="9"/>
  <c r="R100" i="9"/>
  <c r="P100" i="9"/>
  <c r="BK100" i="9"/>
  <c r="J100" i="9"/>
  <c r="BE100" i="9"/>
  <c r="BI97" i="9"/>
  <c r="BH97" i="9"/>
  <c r="BG97" i="9"/>
  <c r="BF97" i="9"/>
  <c r="T97" i="9"/>
  <c r="R97" i="9"/>
  <c r="P97" i="9"/>
  <c r="BK97" i="9"/>
  <c r="J97" i="9"/>
  <c r="BE97" i="9"/>
  <c r="BI94" i="9"/>
  <c r="BH94" i="9"/>
  <c r="BG94" i="9"/>
  <c r="BF94" i="9"/>
  <c r="T94" i="9"/>
  <c r="R94" i="9"/>
  <c r="P94" i="9"/>
  <c r="BK94" i="9"/>
  <c r="J94" i="9"/>
  <c r="BE94" i="9"/>
  <c r="BI91" i="9"/>
  <c r="BH91" i="9"/>
  <c r="BG91" i="9"/>
  <c r="BF91" i="9"/>
  <c r="T91" i="9"/>
  <c r="R91" i="9"/>
  <c r="P91" i="9"/>
  <c r="BK91" i="9"/>
  <c r="J91" i="9"/>
  <c r="BE91" i="9"/>
  <c r="BI88" i="9"/>
  <c r="BH88" i="9"/>
  <c r="BG88" i="9"/>
  <c r="BF88" i="9"/>
  <c r="T88" i="9"/>
  <c r="R88" i="9"/>
  <c r="P88" i="9"/>
  <c r="BK88" i="9"/>
  <c r="J88" i="9"/>
  <c r="BE88" i="9"/>
  <c r="BI85" i="9"/>
  <c r="BH85" i="9"/>
  <c r="F36" i="9" s="1"/>
  <c r="BC63" i="1" s="1"/>
  <c r="BG85" i="9"/>
  <c r="F35" i="9"/>
  <c r="BB63" i="1" s="1"/>
  <c r="BF85" i="9"/>
  <c r="J34" i="9" s="1"/>
  <c r="AW63" i="1" s="1"/>
  <c r="T85" i="9"/>
  <c r="R85" i="9"/>
  <c r="P85" i="9"/>
  <c r="P84" i="9"/>
  <c r="P83" i="9" s="1"/>
  <c r="P82" i="9" s="1"/>
  <c r="AU63" i="1" s="1"/>
  <c r="BK85" i="9"/>
  <c r="BK84" i="9" s="1"/>
  <c r="J84" i="9" s="1"/>
  <c r="J61" i="9" s="1"/>
  <c r="J85" i="9"/>
  <c r="BE85" i="9" s="1"/>
  <c r="J78" i="9"/>
  <c r="F78" i="9"/>
  <c r="F76" i="9"/>
  <c r="E74" i="9"/>
  <c r="J54" i="9"/>
  <c r="F54" i="9"/>
  <c r="F52" i="9"/>
  <c r="E50" i="9"/>
  <c r="J24" i="9"/>
  <c r="E24" i="9"/>
  <c r="J79" i="9"/>
  <c r="J23" i="9"/>
  <c r="J18" i="9"/>
  <c r="E18" i="9"/>
  <c r="F79" i="9"/>
  <c r="J17" i="9"/>
  <c r="J12" i="9"/>
  <c r="J76" i="9" s="1"/>
  <c r="J52" i="9"/>
  <c r="E7" i="9"/>
  <c r="E72" i="9"/>
  <c r="J37" i="8"/>
  <c r="J36" i="8"/>
  <c r="AY62" i="1" s="1"/>
  <c r="J35" i="8"/>
  <c r="AX62" i="1" s="1"/>
  <c r="BI264" i="8"/>
  <c r="BH264" i="8"/>
  <c r="BG264" i="8"/>
  <c r="BF264" i="8"/>
  <c r="T264" i="8"/>
  <c r="T263" i="8" s="1"/>
  <c r="R264" i="8"/>
  <c r="R263" i="8" s="1"/>
  <c r="P264" i="8"/>
  <c r="P263" i="8" s="1"/>
  <c r="BK264" i="8"/>
  <c r="BK263" i="8" s="1"/>
  <c r="J263" i="8" s="1"/>
  <c r="J67" i="8" s="1"/>
  <c r="J264" i="8"/>
  <c r="BE264" i="8"/>
  <c r="BI261" i="8"/>
  <c r="BH261" i="8"/>
  <c r="BG261" i="8"/>
  <c r="BF261" i="8"/>
  <c r="T261" i="8"/>
  <c r="R261" i="8"/>
  <c r="P261" i="8"/>
  <c r="BK261" i="8"/>
  <c r="J261" i="8"/>
  <c r="BE261" i="8" s="1"/>
  <c r="BI259" i="8"/>
  <c r="BH259" i="8"/>
  <c r="BG259" i="8"/>
  <c r="BF259" i="8"/>
  <c r="T259" i="8"/>
  <c r="R259" i="8"/>
  <c r="P259" i="8"/>
  <c r="P253" i="8" s="1"/>
  <c r="BK259" i="8"/>
  <c r="J259" i="8"/>
  <c r="BE259" i="8"/>
  <c r="BI256" i="8"/>
  <c r="BH256" i="8"/>
  <c r="BG256" i="8"/>
  <c r="BF256" i="8"/>
  <c r="T256" i="8"/>
  <c r="T253" i="8" s="1"/>
  <c r="R256" i="8"/>
  <c r="P256" i="8"/>
  <c r="BK256" i="8"/>
  <c r="J256" i="8"/>
  <c r="BE256" i="8" s="1"/>
  <c r="BI254" i="8"/>
  <c r="BH254" i="8"/>
  <c r="BG254" i="8"/>
  <c r="BF254" i="8"/>
  <c r="T254" i="8"/>
  <c r="R254" i="8"/>
  <c r="R253" i="8" s="1"/>
  <c r="P254" i="8"/>
  <c r="BK254" i="8"/>
  <c r="J254" i="8"/>
  <c r="BE254" i="8"/>
  <c r="BI250" i="8"/>
  <c r="BH250" i="8"/>
  <c r="BG250" i="8"/>
  <c r="BF250" i="8"/>
  <c r="T250" i="8"/>
  <c r="R250" i="8"/>
  <c r="P250" i="8"/>
  <c r="BK250" i="8"/>
  <c r="J250" i="8"/>
  <c r="BE250" i="8"/>
  <c r="BI244" i="8"/>
  <c r="BH244" i="8"/>
  <c r="BG244" i="8"/>
  <c r="BF244" i="8"/>
  <c r="T244" i="8"/>
  <c r="R244" i="8"/>
  <c r="P244" i="8"/>
  <c r="BK244" i="8"/>
  <c r="J244" i="8"/>
  <c r="BE244" i="8"/>
  <c r="BI241" i="8"/>
  <c r="BH241" i="8"/>
  <c r="BG241" i="8"/>
  <c r="BF241" i="8"/>
  <c r="T241" i="8"/>
  <c r="R241" i="8"/>
  <c r="P241" i="8"/>
  <c r="BK241" i="8"/>
  <c r="J241" i="8"/>
  <c r="BE241" i="8"/>
  <c r="BI235" i="8"/>
  <c r="BH235" i="8"/>
  <c r="BG235" i="8"/>
  <c r="BF235" i="8"/>
  <c r="T235" i="8"/>
  <c r="R235" i="8"/>
  <c r="P235" i="8"/>
  <c r="BK235" i="8"/>
  <c r="J235" i="8"/>
  <c r="BE235" i="8"/>
  <c r="BI233" i="8"/>
  <c r="BH233" i="8"/>
  <c r="BG233" i="8"/>
  <c r="BF233" i="8"/>
  <c r="T233" i="8"/>
  <c r="R233" i="8"/>
  <c r="P233" i="8"/>
  <c r="BK233" i="8"/>
  <c r="J233" i="8"/>
  <c r="BE233" i="8"/>
  <c r="BI230" i="8"/>
  <c r="BH230" i="8"/>
  <c r="BG230" i="8"/>
  <c r="BF230" i="8"/>
  <c r="T230" i="8"/>
  <c r="R230" i="8"/>
  <c r="P230" i="8"/>
  <c r="BK230" i="8"/>
  <c r="J230" i="8"/>
  <c r="BE230" i="8"/>
  <c r="BI227" i="8"/>
  <c r="BH227" i="8"/>
  <c r="BG227" i="8"/>
  <c r="BF227" i="8"/>
  <c r="T227" i="8"/>
  <c r="R227" i="8"/>
  <c r="P227" i="8"/>
  <c r="BK227" i="8"/>
  <c r="J227" i="8"/>
  <c r="BE227" i="8"/>
  <c r="BI222" i="8"/>
  <c r="BH222" i="8"/>
  <c r="BG222" i="8"/>
  <c r="BF222" i="8"/>
  <c r="T222" i="8"/>
  <c r="R222" i="8"/>
  <c r="P222" i="8"/>
  <c r="BK222" i="8"/>
  <c r="BK213" i="8" s="1"/>
  <c r="J213" i="8" s="1"/>
  <c r="J65" i="8" s="1"/>
  <c r="J222" i="8"/>
  <c r="BE222" i="8"/>
  <c r="BI220" i="8"/>
  <c r="BH220" i="8"/>
  <c r="BG220" i="8"/>
  <c r="BF220" i="8"/>
  <c r="T220" i="8"/>
  <c r="R220" i="8"/>
  <c r="P220" i="8"/>
  <c r="BK220" i="8"/>
  <c r="J220" i="8"/>
  <c r="BE220" i="8"/>
  <c r="BI214" i="8"/>
  <c r="BH214" i="8"/>
  <c r="BG214" i="8"/>
  <c r="BF214" i="8"/>
  <c r="T214" i="8"/>
  <c r="T213" i="8"/>
  <c r="R214" i="8"/>
  <c r="P214" i="8"/>
  <c r="BK214" i="8"/>
  <c r="J214" i="8"/>
  <c r="BE214" i="8"/>
  <c r="BI210" i="8"/>
  <c r="BH210" i="8"/>
  <c r="BG210" i="8"/>
  <c r="BF210" i="8"/>
  <c r="T210" i="8"/>
  <c r="R210" i="8"/>
  <c r="P210" i="8"/>
  <c r="BK210" i="8"/>
  <c r="J210" i="8"/>
  <c r="BE210" i="8"/>
  <c r="BI208" i="8"/>
  <c r="BH208" i="8"/>
  <c r="BG208" i="8"/>
  <c r="BF208" i="8"/>
  <c r="T208" i="8"/>
  <c r="R208" i="8"/>
  <c r="P208" i="8"/>
  <c r="P207" i="8"/>
  <c r="BK208" i="8"/>
  <c r="BK207" i="8"/>
  <c r="J207" i="8" s="1"/>
  <c r="J64" i="8" s="1"/>
  <c r="J208" i="8"/>
  <c r="BE208" i="8"/>
  <c r="BI204" i="8"/>
  <c r="BH204" i="8"/>
  <c r="BG204" i="8"/>
  <c r="BF204" i="8"/>
  <c r="T204" i="8"/>
  <c r="R204" i="8"/>
  <c r="P204" i="8"/>
  <c r="BK204" i="8"/>
  <c r="J204" i="8"/>
  <c r="BE204" i="8"/>
  <c r="BI199" i="8"/>
  <c r="BH199" i="8"/>
  <c r="BG199" i="8"/>
  <c r="BF199" i="8"/>
  <c r="T199" i="8"/>
  <c r="R199" i="8"/>
  <c r="P199" i="8"/>
  <c r="BK199" i="8"/>
  <c r="J199" i="8"/>
  <c r="BE199" i="8"/>
  <c r="BI193" i="8"/>
  <c r="BH193" i="8"/>
  <c r="BG193" i="8"/>
  <c r="BF193" i="8"/>
  <c r="T193" i="8"/>
  <c r="R193" i="8"/>
  <c r="P193" i="8"/>
  <c r="BK193" i="8"/>
  <c r="J193" i="8"/>
  <c r="BE193" i="8"/>
  <c r="BI190" i="8"/>
  <c r="BH190" i="8"/>
  <c r="BG190" i="8"/>
  <c r="BF190" i="8"/>
  <c r="T190" i="8"/>
  <c r="R190" i="8"/>
  <c r="P190" i="8"/>
  <c r="BK190" i="8"/>
  <c r="J190" i="8"/>
  <c r="BE190" i="8"/>
  <c r="BI187" i="8"/>
  <c r="BH187" i="8"/>
  <c r="BG187" i="8"/>
  <c r="BF187" i="8"/>
  <c r="T187" i="8"/>
  <c r="R187" i="8"/>
  <c r="P187" i="8"/>
  <c r="BK187" i="8"/>
  <c r="J187" i="8"/>
  <c r="BE187" i="8"/>
  <c r="BI184" i="8"/>
  <c r="BH184" i="8"/>
  <c r="BG184" i="8"/>
  <c r="BF184" i="8"/>
  <c r="T184" i="8"/>
  <c r="R184" i="8"/>
  <c r="P184" i="8"/>
  <c r="BK184" i="8"/>
  <c r="J184" i="8"/>
  <c r="BE184" i="8"/>
  <c r="BI178" i="8"/>
  <c r="BH178" i="8"/>
  <c r="BG178" i="8"/>
  <c r="BF178" i="8"/>
  <c r="T178" i="8"/>
  <c r="R178" i="8"/>
  <c r="P178" i="8"/>
  <c r="BK178" i="8"/>
  <c r="J178" i="8"/>
  <c r="BE178" i="8"/>
  <c r="BI172" i="8"/>
  <c r="BH172" i="8"/>
  <c r="BG172" i="8"/>
  <c r="BF172" i="8"/>
  <c r="T172" i="8"/>
  <c r="R172" i="8"/>
  <c r="P172" i="8"/>
  <c r="BK172" i="8"/>
  <c r="J172" i="8"/>
  <c r="BE172" i="8"/>
  <c r="BI169" i="8"/>
  <c r="BH169" i="8"/>
  <c r="BG169" i="8"/>
  <c r="BF169" i="8"/>
  <c r="T169" i="8"/>
  <c r="R169" i="8"/>
  <c r="R165" i="8" s="1"/>
  <c r="P169" i="8"/>
  <c r="BK169" i="8"/>
  <c r="J169" i="8"/>
  <c r="BE169" i="8"/>
  <c r="BI166" i="8"/>
  <c r="BH166" i="8"/>
  <c r="BG166" i="8"/>
  <c r="BF166" i="8"/>
  <c r="T166" i="8"/>
  <c r="R166" i="8"/>
  <c r="P166" i="8"/>
  <c r="P165" i="8" s="1"/>
  <c r="BK166" i="8"/>
  <c r="J166" i="8"/>
  <c r="BE166" i="8"/>
  <c r="BI162" i="8"/>
  <c r="BH162" i="8"/>
  <c r="BG162" i="8"/>
  <c r="BF162" i="8"/>
  <c r="T162" i="8"/>
  <c r="R162" i="8"/>
  <c r="P162" i="8"/>
  <c r="BK162" i="8"/>
  <c r="J162" i="8"/>
  <c r="BE162" i="8"/>
  <c r="BI159" i="8"/>
  <c r="BH159" i="8"/>
  <c r="BG159" i="8"/>
  <c r="BF159" i="8"/>
  <c r="T159" i="8"/>
  <c r="R159" i="8"/>
  <c r="P159" i="8"/>
  <c r="BK159" i="8"/>
  <c r="J159" i="8"/>
  <c r="BE159" i="8"/>
  <c r="BI157" i="8"/>
  <c r="BH157" i="8"/>
  <c r="BG157" i="8"/>
  <c r="BF157" i="8"/>
  <c r="T157" i="8"/>
  <c r="R157" i="8"/>
  <c r="P157" i="8"/>
  <c r="BK157" i="8"/>
  <c r="J157" i="8"/>
  <c r="BE157" i="8"/>
  <c r="BI154" i="8"/>
  <c r="BH154" i="8"/>
  <c r="BG154" i="8"/>
  <c r="BF154" i="8"/>
  <c r="T154" i="8"/>
  <c r="T145" i="8" s="1"/>
  <c r="R154" i="8"/>
  <c r="P154" i="8"/>
  <c r="BK154" i="8"/>
  <c r="J154" i="8"/>
  <c r="BE154" i="8"/>
  <c r="BI146" i="8"/>
  <c r="BH146" i="8"/>
  <c r="BG146" i="8"/>
  <c r="BF146" i="8"/>
  <c r="T146" i="8"/>
  <c r="R146" i="8"/>
  <c r="P146" i="8"/>
  <c r="P145" i="8" s="1"/>
  <c r="BK146" i="8"/>
  <c r="J146" i="8"/>
  <c r="BE146" i="8"/>
  <c r="BI138" i="8"/>
  <c r="BH138" i="8"/>
  <c r="BG138" i="8"/>
  <c r="BF138" i="8"/>
  <c r="T138" i="8"/>
  <c r="R138" i="8"/>
  <c r="P138" i="8"/>
  <c r="BK138" i="8"/>
  <c r="J138" i="8"/>
  <c r="BE138" i="8"/>
  <c r="BI132" i="8"/>
  <c r="BH132" i="8"/>
  <c r="BG132" i="8"/>
  <c r="BF132" i="8"/>
  <c r="T132" i="8"/>
  <c r="R132" i="8"/>
  <c r="P132" i="8"/>
  <c r="BK132" i="8"/>
  <c r="J132" i="8"/>
  <c r="BE132" i="8"/>
  <c r="BI129" i="8"/>
  <c r="BH129" i="8"/>
  <c r="BG129" i="8"/>
  <c r="BF129" i="8"/>
  <c r="T129" i="8"/>
  <c r="R129" i="8"/>
  <c r="P129" i="8"/>
  <c r="BK129" i="8"/>
  <c r="J129" i="8"/>
  <c r="BE129" i="8"/>
  <c r="BI122" i="8"/>
  <c r="BH122" i="8"/>
  <c r="BG122" i="8"/>
  <c r="BF122" i="8"/>
  <c r="T122" i="8"/>
  <c r="R122" i="8"/>
  <c r="P122" i="8"/>
  <c r="BK122" i="8"/>
  <c r="J122" i="8"/>
  <c r="BE122" i="8"/>
  <c r="BI119" i="8"/>
  <c r="BH119" i="8"/>
  <c r="BG119" i="8"/>
  <c r="BF119" i="8"/>
  <c r="T119" i="8"/>
  <c r="R119" i="8"/>
  <c r="P119" i="8"/>
  <c r="BK119" i="8"/>
  <c r="J119" i="8"/>
  <c r="BE119" i="8"/>
  <c r="BI112" i="8"/>
  <c r="BH112" i="8"/>
  <c r="BG112" i="8"/>
  <c r="BF112" i="8"/>
  <c r="T112" i="8"/>
  <c r="R112" i="8"/>
  <c r="P112" i="8"/>
  <c r="BK112" i="8"/>
  <c r="J112" i="8"/>
  <c r="BE112" i="8"/>
  <c r="BI109" i="8"/>
  <c r="BH109" i="8"/>
  <c r="BG109" i="8"/>
  <c r="BF109" i="8"/>
  <c r="T109" i="8"/>
  <c r="R109" i="8"/>
  <c r="P109" i="8"/>
  <c r="BK109" i="8"/>
  <c r="J109" i="8"/>
  <c r="BE109" i="8"/>
  <c r="BI106" i="8"/>
  <c r="BH106" i="8"/>
  <c r="BG106" i="8"/>
  <c r="BF106" i="8"/>
  <c r="T106" i="8"/>
  <c r="R106" i="8"/>
  <c r="P106" i="8"/>
  <c r="BK106" i="8"/>
  <c r="J106" i="8"/>
  <c r="BE106" i="8"/>
  <c r="BI103" i="8"/>
  <c r="BH103" i="8"/>
  <c r="BG103" i="8"/>
  <c r="BF103" i="8"/>
  <c r="T103" i="8"/>
  <c r="R103" i="8"/>
  <c r="P103" i="8"/>
  <c r="BK103" i="8"/>
  <c r="J103" i="8"/>
  <c r="BE103" i="8"/>
  <c r="BI100" i="8"/>
  <c r="BH100" i="8"/>
  <c r="BG100" i="8"/>
  <c r="BF100" i="8"/>
  <c r="T100" i="8"/>
  <c r="R100" i="8"/>
  <c r="R89" i="8" s="1"/>
  <c r="P100" i="8"/>
  <c r="BK100" i="8"/>
  <c r="J100" i="8"/>
  <c r="BE100" i="8"/>
  <c r="BI93" i="8"/>
  <c r="BH93" i="8"/>
  <c r="BG93" i="8"/>
  <c r="BF93" i="8"/>
  <c r="T93" i="8"/>
  <c r="R93" i="8"/>
  <c r="P93" i="8"/>
  <c r="BK93" i="8"/>
  <c r="BK89" i="8" s="1"/>
  <c r="J93" i="8"/>
  <c r="BE93" i="8"/>
  <c r="BI90" i="8"/>
  <c r="F37" i="8"/>
  <c r="BD62" i="1" s="1"/>
  <c r="BH90" i="8"/>
  <c r="BG90" i="8"/>
  <c r="BF90" i="8"/>
  <c r="J34" i="8" s="1"/>
  <c r="AW62" i="1" s="1"/>
  <c r="T90" i="8"/>
  <c r="R90" i="8"/>
  <c r="P90" i="8"/>
  <c r="BK90" i="8"/>
  <c r="J90" i="8"/>
  <c r="BE90" i="8"/>
  <c r="J84" i="8"/>
  <c r="J83" i="8"/>
  <c r="F83" i="8"/>
  <c r="F81" i="8"/>
  <c r="E79" i="8"/>
  <c r="J55" i="8"/>
  <c r="J54" i="8"/>
  <c r="F54" i="8"/>
  <c r="F52" i="8"/>
  <c r="E50" i="8"/>
  <c r="J18" i="8"/>
  <c r="E18" i="8"/>
  <c r="F55" i="8" s="1"/>
  <c r="J17" i="8"/>
  <c r="J12" i="8"/>
  <c r="J52" i="8" s="1"/>
  <c r="E7" i="8"/>
  <c r="E77" i="8"/>
  <c r="J37" i="7"/>
  <c r="J36" i="7"/>
  <c r="AY61" i="1"/>
  <c r="J35" i="7"/>
  <c r="AX61" i="1" s="1"/>
  <c r="BI178" i="7"/>
  <c r="BH178" i="7"/>
  <c r="BG178" i="7"/>
  <c r="BF178" i="7"/>
  <c r="T178" i="7"/>
  <c r="T175" i="7"/>
  <c r="R178" i="7"/>
  <c r="R175" i="7" s="1"/>
  <c r="P178" i="7"/>
  <c r="BK178" i="7"/>
  <c r="J178" i="7"/>
  <c r="BE178" i="7"/>
  <c r="BI176" i="7"/>
  <c r="BH176" i="7"/>
  <c r="BG176" i="7"/>
  <c r="BF176" i="7"/>
  <c r="T176" i="7"/>
  <c r="R176" i="7"/>
  <c r="P176" i="7"/>
  <c r="P175" i="7" s="1"/>
  <c r="BK176" i="7"/>
  <c r="J176" i="7"/>
  <c r="BE176" i="7"/>
  <c r="BI173" i="7"/>
  <c r="BH173" i="7"/>
  <c r="BG173" i="7"/>
  <c r="BF173" i="7"/>
  <c r="T173" i="7"/>
  <c r="T172" i="7" s="1"/>
  <c r="R173" i="7"/>
  <c r="R172" i="7"/>
  <c r="P173" i="7"/>
  <c r="P172" i="7" s="1"/>
  <c r="BK173" i="7"/>
  <c r="BK172" i="7"/>
  <c r="J172" i="7" s="1"/>
  <c r="J64" i="7" s="1"/>
  <c r="J173" i="7"/>
  <c r="BE173" i="7"/>
  <c r="BI170" i="7"/>
  <c r="BH170" i="7"/>
  <c r="BG170" i="7"/>
  <c r="BF170" i="7"/>
  <c r="T170" i="7"/>
  <c r="R170" i="7"/>
  <c r="P170" i="7"/>
  <c r="BK170" i="7"/>
  <c r="J170" i="7"/>
  <c r="BE170" i="7"/>
  <c r="BI168" i="7"/>
  <c r="BH168" i="7"/>
  <c r="BG168" i="7"/>
  <c r="BF168" i="7"/>
  <c r="T168" i="7"/>
  <c r="R168" i="7"/>
  <c r="P168" i="7"/>
  <c r="BK168" i="7"/>
  <c r="J168" i="7"/>
  <c r="BE168" i="7"/>
  <c r="BI166" i="7"/>
  <c r="BH166" i="7"/>
  <c r="BG166" i="7"/>
  <c r="BF166" i="7"/>
  <c r="T166" i="7"/>
  <c r="R166" i="7"/>
  <c r="P166" i="7"/>
  <c r="BK166" i="7"/>
  <c r="J166" i="7"/>
  <c r="BE166" i="7"/>
  <c r="BI164" i="7"/>
  <c r="BH164" i="7"/>
  <c r="BG164" i="7"/>
  <c r="BF164" i="7"/>
  <c r="T164" i="7"/>
  <c r="R164" i="7"/>
  <c r="P164" i="7"/>
  <c r="BK164" i="7"/>
  <c r="J164" i="7"/>
  <c r="BE164" i="7"/>
  <c r="BI162" i="7"/>
  <c r="BH162" i="7"/>
  <c r="BG162" i="7"/>
  <c r="BF162" i="7"/>
  <c r="T162" i="7"/>
  <c r="R162" i="7"/>
  <c r="P162" i="7"/>
  <c r="BK162" i="7"/>
  <c r="J162" i="7"/>
  <c r="BE162" i="7"/>
  <c r="BI160" i="7"/>
  <c r="BH160" i="7"/>
  <c r="BG160" i="7"/>
  <c r="BF160" i="7"/>
  <c r="T160" i="7"/>
  <c r="R160" i="7"/>
  <c r="P160" i="7"/>
  <c r="BK160" i="7"/>
  <c r="J160" i="7"/>
  <c r="BE160" i="7"/>
  <c r="BI158" i="7"/>
  <c r="BH158" i="7"/>
  <c r="BG158" i="7"/>
  <c r="BF158" i="7"/>
  <c r="T158" i="7"/>
  <c r="R158" i="7"/>
  <c r="P158" i="7"/>
  <c r="BK158" i="7"/>
  <c r="J158" i="7"/>
  <c r="BE158" i="7"/>
  <c r="BI156" i="7"/>
  <c r="BH156" i="7"/>
  <c r="BG156" i="7"/>
  <c r="BF156" i="7"/>
  <c r="T156" i="7"/>
  <c r="R156" i="7"/>
  <c r="P156" i="7"/>
  <c r="BK156" i="7"/>
  <c r="J156" i="7"/>
  <c r="BE156" i="7"/>
  <c r="BI154" i="7"/>
  <c r="BH154" i="7"/>
  <c r="BG154" i="7"/>
  <c r="BF154" i="7"/>
  <c r="T154" i="7"/>
  <c r="R154" i="7"/>
  <c r="P154" i="7"/>
  <c r="BK154" i="7"/>
  <c r="J154" i="7"/>
  <c r="BE154" i="7"/>
  <c r="BI152" i="7"/>
  <c r="BH152" i="7"/>
  <c r="BG152" i="7"/>
  <c r="BF152" i="7"/>
  <c r="T152" i="7"/>
  <c r="R152" i="7"/>
  <c r="P152" i="7"/>
  <c r="BK152" i="7"/>
  <c r="J152" i="7"/>
  <c r="BE152" i="7"/>
  <c r="BI150" i="7"/>
  <c r="BH150" i="7"/>
  <c r="BG150" i="7"/>
  <c r="BF150" i="7"/>
  <c r="T150" i="7"/>
  <c r="R150" i="7"/>
  <c r="P150" i="7"/>
  <c r="BK150" i="7"/>
  <c r="J150" i="7"/>
  <c r="BE150" i="7"/>
  <c r="BI148" i="7"/>
  <c r="BH148" i="7"/>
  <c r="BG148" i="7"/>
  <c r="BF148" i="7"/>
  <c r="T148" i="7"/>
  <c r="R148" i="7"/>
  <c r="P148" i="7"/>
  <c r="BK148" i="7"/>
  <c r="J148" i="7"/>
  <c r="BE148" i="7"/>
  <c r="BI146" i="7"/>
  <c r="BH146" i="7"/>
  <c r="BG146" i="7"/>
  <c r="BF146" i="7"/>
  <c r="T146" i="7"/>
  <c r="R146" i="7"/>
  <c r="P146" i="7"/>
  <c r="BK146" i="7"/>
  <c r="J146" i="7"/>
  <c r="BE146" i="7"/>
  <c r="BI144" i="7"/>
  <c r="BH144" i="7"/>
  <c r="BG144" i="7"/>
  <c r="BF144" i="7"/>
  <c r="T144" i="7"/>
  <c r="R144" i="7"/>
  <c r="P144" i="7"/>
  <c r="BK144" i="7"/>
  <c r="J144" i="7"/>
  <c r="BE144" i="7"/>
  <c r="BI142" i="7"/>
  <c r="BH142" i="7"/>
  <c r="BG142" i="7"/>
  <c r="BF142" i="7"/>
  <c r="T142" i="7"/>
  <c r="R142" i="7"/>
  <c r="P142" i="7"/>
  <c r="BK142" i="7"/>
  <c r="J142" i="7"/>
  <c r="BE142" i="7"/>
  <c r="BI140" i="7"/>
  <c r="BH140" i="7"/>
  <c r="BG140" i="7"/>
  <c r="BF140" i="7"/>
  <c r="T140" i="7"/>
  <c r="R140" i="7"/>
  <c r="P140" i="7"/>
  <c r="BK140" i="7"/>
  <c r="J140" i="7"/>
  <c r="BE140" i="7"/>
  <c r="BI138" i="7"/>
  <c r="BH138" i="7"/>
  <c r="BG138" i="7"/>
  <c r="BF138" i="7"/>
  <c r="T138" i="7"/>
  <c r="R138" i="7"/>
  <c r="P138" i="7"/>
  <c r="P137" i="7"/>
  <c r="BK138" i="7"/>
  <c r="BK137" i="7" s="1"/>
  <c r="J137" i="7" s="1"/>
  <c r="J63" i="7" s="1"/>
  <c r="J138" i="7"/>
  <c r="BE138" i="7"/>
  <c r="BI135" i="7"/>
  <c r="BH135" i="7"/>
  <c r="BG135" i="7"/>
  <c r="BF135" i="7"/>
  <c r="T135" i="7"/>
  <c r="R135" i="7"/>
  <c r="P135" i="7"/>
  <c r="BK135" i="7"/>
  <c r="J135" i="7"/>
  <c r="BE135" i="7"/>
  <c r="BI133" i="7"/>
  <c r="BH133" i="7"/>
  <c r="BG133" i="7"/>
  <c r="BF133" i="7"/>
  <c r="T133" i="7"/>
  <c r="R133" i="7"/>
  <c r="P133" i="7"/>
  <c r="BK133" i="7"/>
  <c r="J133" i="7"/>
  <c r="BE133" i="7"/>
  <c r="BI131" i="7"/>
  <c r="BH131" i="7"/>
  <c r="BG131" i="7"/>
  <c r="BF131" i="7"/>
  <c r="T131" i="7"/>
  <c r="R131" i="7"/>
  <c r="P131" i="7"/>
  <c r="BK131" i="7"/>
  <c r="J131" i="7"/>
  <c r="BE131" i="7" s="1"/>
  <c r="BI129" i="7"/>
  <c r="BH129" i="7"/>
  <c r="BG129" i="7"/>
  <c r="F35" i="7" s="1"/>
  <c r="BB61" i="1" s="1"/>
  <c r="BF129" i="7"/>
  <c r="T129" i="7"/>
  <c r="R129" i="7"/>
  <c r="R128" i="7" s="1"/>
  <c r="P129" i="7"/>
  <c r="P128" i="7" s="1"/>
  <c r="BK129" i="7"/>
  <c r="J129" i="7"/>
  <c r="BE129" i="7"/>
  <c r="BI126" i="7"/>
  <c r="BH126" i="7"/>
  <c r="BG126" i="7"/>
  <c r="BF126" i="7"/>
  <c r="T126" i="7"/>
  <c r="R126" i="7"/>
  <c r="P126" i="7"/>
  <c r="BK126" i="7"/>
  <c r="J126" i="7"/>
  <c r="BE126" i="7"/>
  <c r="BI124" i="7"/>
  <c r="BH124" i="7"/>
  <c r="BG124" i="7"/>
  <c r="BF124" i="7"/>
  <c r="T124" i="7"/>
  <c r="R124" i="7"/>
  <c r="P124" i="7"/>
  <c r="BK124" i="7"/>
  <c r="J124" i="7"/>
  <c r="BE124" i="7"/>
  <c r="BI122" i="7"/>
  <c r="BH122" i="7"/>
  <c r="BG122" i="7"/>
  <c r="BF122" i="7"/>
  <c r="T122" i="7"/>
  <c r="R122" i="7"/>
  <c r="P122" i="7"/>
  <c r="BK122" i="7"/>
  <c r="J122" i="7"/>
  <c r="BE122" i="7"/>
  <c r="BI120" i="7"/>
  <c r="BH120" i="7"/>
  <c r="BG120" i="7"/>
  <c r="BF120" i="7"/>
  <c r="T120" i="7"/>
  <c r="R120" i="7"/>
  <c r="P120" i="7"/>
  <c r="BK120" i="7"/>
  <c r="J120" i="7"/>
  <c r="BE120" i="7"/>
  <c r="BI118" i="7"/>
  <c r="BH118" i="7"/>
  <c r="BG118" i="7"/>
  <c r="BF118" i="7"/>
  <c r="T118" i="7"/>
  <c r="R118" i="7"/>
  <c r="P118" i="7"/>
  <c r="BK118" i="7"/>
  <c r="BK113" i="7" s="1"/>
  <c r="J113" i="7" s="1"/>
  <c r="J61" i="7" s="1"/>
  <c r="J118" i="7"/>
  <c r="BE118" i="7"/>
  <c r="BI116" i="7"/>
  <c r="BH116" i="7"/>
  <c r="BG116" i="7"/>
  <c r="BF116" i="7"/>
  <c r="T116" i="7"/>
  <c r="T113" i="7" s="1"/>
  <c r="R116" i="7"/>
  <c r="P116" i="7"/>
  <c r="BK116" i="7"/>
  <c r="J116" i="7"/>
  <c r="BE116" i="7"/>
  <c r="BI114" i="7"/>
  <c r="BH114" i="7"/>
  <c r="BG114" i="7"/>
  <c r="BF114" i="7"/>
  <c r="T114" i="7"/>
  <c r="R114" i="7"/>
  <c r="P114" i="7"/>
  <c r="BK114" i="7"/>
  <c r="J114" i="7"/>
  <c r="BE114" i="7"/>
  <c r="BI111" i="7"/>
  <c r="BH111" i="7"/>
  <c r="BG111" i="7"/>
  <c r="BF111" i="7"/>
  <c r="T111" i="7"/>
  <c r="R111" i="7"/>
  <c r="P111" i="7"/>
  <c r="BK111" i="7"/>
  <c r="J111" i="7"/>
  <c r="BE111" i="7"/>
  <c r="BI109" i="7"/>
  <c r="BH109" i="7"/>
  <c r="BG109" i="7"/>
  <c r="BF109" i="7"/>
  <c r="T109" i="7"/>
  <c r="R109" i="7"/>
  <c r="P109" i="7"/>
  <c r="BK109" i="7"/>
  <c r="J109" i="7"/>
  <c r="BE109" i="7"/>
  <c r="BI107" i="7"/>
  <c r="BH107" i="7"/>
  <c r="BG107" i="7"/>
  <c r="BF107" i="7"/>
  <c r="T107" i="7"/>
  <c r="R107" i="7"/>
  <c r="P107" i="7"/>
  <c r="BK107" i="7"/>
  <c r="J107" i="7"/>
  <c r="BE107" i="7"/>
  <c r="BI105" i="7"/>
  <c r="BH105" i="7"/>
  <c r="BG105" i="7"/>
  <c r="BF105" i="7"/>
  <c r="T105" i="7"/>
  <c r="R105" i="7"/>
  <c r="P105" i="7"/>
  <c r="BK105" i="7"/>
  <c r="J105" i="7"/>
  <c r="BE105" i="7"/>
  <c r="BI103" i="7"/>
  <c r="BH103" i="7"/>
  <c r="BG103" i="7"/>
  <c r="BF103" i="7"/>
  <c r="T103" i="7"/>
  <c r="R103" i="7"/>
  <c r="P103" i="7"/>
  <c r="BK103" i="7"/>
  <c r="J103" i="7"/>
  <c r="BE103" i="7"/>
  <c r="BI101" i="7"/>
  <c r="BH101" i="7"/>
  <c r="BG101" i="7"/>
  <c r="BF101" i="7"/>
  <c r="T101" i="7"/>
  <c r="R101" i="7"/>
  <c r="P101" i="7"/>
  <c r="BK101" i="7"/>
  <c r="J101" i="7"/>
  <c r="BE101" i="7"/>
  <c r="BI99" i="7"/>
  <c r="BH99" i="7"/>
  <c r="BG99" i="7"/>
  <c r="BF99" i="7"/>
  <c r="T99" i="7"/>
  <c r="R99" i="7"/>
  <c r="P99" i="7"/>
  <c r="BK99" i="7"/>
  <c r="J99" i="7"/>
  <c r="BE99" i="7"/>
  <c r="BI97" i="7"/>
  <c r="BH97" i="7"/>
  <c r="BG97" i="7"/>
  <c r="BF97" i="7"/>
  <c r="T97" i="7"/>
  <c r="R97" i="7"/>
  <c r="P97" i="7"/>
  <c r="BK97" i="7"/>
  <c r="J97" i="7"/>
  <c r="BE97" i="7"/>
  <c r="BI95" i="7"/>
  <c r="BH95" i="7"/>
  <c r="BG95" i="7"/>
  <c r="BF95" i="7"/>
  <c r="T95" i="7"/>
  <c r="R95" i="7"/>
  <c r="P95" i="7"/>
  <c r="BK95" i="7"/>
  <c r="J95" i="7"/>
  <c r="BE95" i="7"/>
  <c r="BI93" i="7"/>
  <c r="BH93" i="7"/>
  <c r="BG93" i="7"/>
  <c r="BF93" i="7"/>
  <c r="T93" i="7"/>
  <c r="R93" i="7"/>
  <c r="P93" i="7"/>
  <c r="BK93" i="7"/>
  <c r="J93" i="7"/>
  <c r="BE93" i="7"/>
  <c r="BI91" i="7"/>
  <c r="BH91" i="7"/>
  <c r="BG91" i="7"/>
  <c r="BF91" i="7"/>
  <c r="T91" i="7"/>
  <c r="R91" i="7"/>
  <c r="R86" i="7" s="1"/>
  <c r="P91" i="7"/>
  <c r="BK91" i="7"/>
  <c r="J91" i="7"/>
  <c r="BE91" i="7"/>
  <c r="BI89" i="7"/>
  <c r="BH89" i="7"/>
  <c r="BG89" i="7"/>
  <c r="BF89" i="7"/>
  <c r="F34" i="7" s="1"/>
  <c r="BA61" i="1" s="1"/>
  <c r="T89" i="7"/>
  <c r="R89" i="7"/>
  <c r="P89" i="7"/>
  <c r="BK89" i="7"/>
  <c r="J89" i="7"/>
  <c r="BE89" i="7"/>
  <c r="BI87" i="7"/>
  <c r="BH87" i="7"/>
  <c r="BG87" i="7"/>
  <c r="BF87" i="7"/>
  <c r="T87" i="7"/>
  <c r="R87" i="7"/>
  <c r="P87" i="7"/>
  <c r="BK87" i="7"/>
  <c r="J87" i="7"/>
  <c r="BE87" i="7" s="1"/>
  <c r="J82" i="7"/>
  <c r="J81" i="7"/>
  <c r="F81" i="7"/>
  <c r="F79" i="7"/>
  <c r="E77" i="7"/>
  <c r="J55" i="7"/>
  <c r="J54" i="7"/>
  <c r="F54" i="7"/>
  <c r="F52" i="7"/>
  <c r="E50" i="7"/>
  <c r="J18" i="7"/>
  <c r="E18" i="7"/>
  <c r="F82" i="7" s="1"/>
  <c r="J17" i="7"/>
  <c r="J12" i="7"/>
  <c r="J79" i="7" s="1"/>
  <c r="E7" i="7"/>
  <c r="E48" i="7"/>
  <c r="E75" i="7"/>
  <c r="J37" i="6"/>
  <c r="J36" i="6"/>
  <c r="AY60" i="1"/>
  <c r="J35" i="6"/>
  <c r="AX60" i="1" s="1"/>
  <c r="BI144" i="6"/>
  <c r="BH144" i="6"/>
  <c r="BG144" i="6"/>
  <c r="BF144" i="6"/>
  <c r="T144" i="6"/>
  <c r="T141" i="6"/>
  <c r="R144" i="6"/>
  <c r="R141" i="6" s="1"/>
  <c r="P144" i="6"/>
  <c r="BK144" i="6"/>
  <c r="J144" i="6"/>
  <c r="BE144" i="6"/>
  <c r="BI142" i="6"/>
  <c r="BH142" i="6"/>
  <c r="BG142" i="6"/>
  <c r="BF142" i="6"/>
  <c r="T142" i="6"/>
  <c r="R142" i="6"/>
  <c r="P142" i="6"/>
  <c r="P141" i="6" s="1"/>
  <c r="BK142" i="6"/>
  <c r="BK141" i="6"/>
  <c r="J141" i="6"/>
  <c r="J64" i="6" s="1"/>
  <c r="J142" i="6"/>
  <c r="BE142" i="6"/>
  <c r="BI139" i="6"/>
  <c r="BH139" i="6"/>
  <c r="BG139" i="6"/>
  <c r="BF139" i="6"/>
  <c r="T139" i="6"/>
  <c r="R139" i="6"/>
  <c r="P139" i="6"/>
  <c r="P136" i="6"/>
  <c r="BK139" i="6"/>
  <c r="J139" i="6"/>
  <c r="BE139" i="6"/>
  <c r="BI137" i="6"/>
  <c r="BH137" i="6"/>
  <c r="BG137" i="6"/>
  <c r="BF137" i="6"/>
  <c r="T137" i="6"/>
  <c r="T136" i="6"/>
  <c r="R137" i="6"/>
  <c r="P137" i="6"/>
  <c r="BK137" i="6"/>
  <c r="J137" i="6"/>
  <c r="BE137" i="6" s="1"/>
  <c r="BI134" i="6"/>
  <c r="BH134" i="6"/>
  <c r="BG134" i="6"/>
  <c r="BF134" i="6"/>
  <c r="T134" i="6"/>
  <c r="R134" i="6"/>
  <c r="P134" i="6"/>
  <c r="BK134" i="6"/>
  <c r="J134" i="6"/>
  <c r="BE134" i="6"/>
  <c r="BI132" i="6"/>
  <c r="BH132" i="6"/>
  <c r="BG132" i="6"/>
  <c r="BF132" i="6"/>
  <c r="T132" i="6"/>
  <c r="R132" i="6"/>
  <c r="P132" i="6"/>
  <c r="BK132" i="6"/>
  <c r="J132" i="6"/>
  <c r="BE132" i="6" s="1"/>
  <c r="BI130" i="6"/>
  <c r="BH130" i="6"/>
  <c r="BG130" i="6"/>
  <c r="BF130" i="6"/>
  <c r="T130" i="6"/>
  <c r="R130" i="6"/>
  <c r="P130" i="6"/>
  <c r="BK130" i="6"/>
  <c r="J130" i="6"/>
  <c r="BE130" i="6"/>
  <c r="BI128" i="6"/>
  <c r="BH128" i="6"/>
  <c r="BG128" i="6"/>
  <c r="BF128" i="6"/>
  <c r="T128" i="6"/>
  <c r="R128" i="6"/>
  <c r="P128" i="6"/>
  <c r="BK128" i="6"/>
  <c r="J128" i="6"/>
  <c r="BE128" i="6" s="1"/>
  <c r="BI126" i="6"/>
  <c r="BH126" i="6"/>
  <c r="BG126" i="6"/>
  <c r="BF126" i="6"/>
  <c r="T126" i="6"/>
  <c r="R126" i="6"/>
  <c r="P126" i="6"/>
  <c r="BK126" i="6"/>
  <c r="J126" i="6"/>
  <c r="BE126" i="6"/>
  <c r="BI124" i="6"/>
  <c r="BH124" i="6"/>
  <c r="BG124" i="6"/>
  <c r="BF124" i="6"/>
  <c r="T124" i="6"/>
  <c r="R124" i="6"/>
  <c r="P124" i="6"/>
  <c r="BK124" i="6"/>
  <c r="J124" i="6"/>
  <c r="BE124" i="6" s="1"/>
  <c r="BI122" i="6"/>
  <c r="BH122" i="6"/>
  <c r="BG122" i="6"/>
  <c r="BF122" i="6"/>
  <c r="T122" i="6"/>
  <c r="R122" i="6"/>
  <c r="P122" i="6"/>
  <c r="BK122" i="6"/>
  <c r="J122" i="6"/>
  <c r="BE122" i="6"/>
  <c r="BI120" i="6"/>
  <c r="BH120" i="6"/>
  <c r="BG120" i="6"/>
  <c r="BF120" i="6"/>
  <c r="T120" i="6"/>
  <c r="R120" i="6"/>
  <c r="P120" i="6"/>
  <c r="BK120" i="6"/>
  <c r="J120" i="6"/>
  <c r="BE120" i="6" s="1"/>
  <c r="BI118" i="6"/>
  <c r="BH118" i="6"/>
  <c r="BG118" i="6"/>
  <c r="BF118" i="6"/>
  <c r="T118" i="6"/>
  <c r="R118" i="6"/>
  <c r="P118" i="6"/>
  <c r="BK118" i="6"/>
  <c r="J118" i="6"/>
  <c r="BE118" i="6"/>
  <c r="BI116" i="6"/>
  <c r="BH116" i="6"/>
  <c r="BG116" i="6"/>
  <c r="BF116" i="6"/>
  <c r="T116" i="6"/>
  <c r="R116" i="6"/>
  <c r="R115" i="6" s="1"/>
  <c r="P116" i="6"/>
  <c r="BK116" i="6"/>
  <c r="BK115" i="6" s="1"/>
  <c r="J115" i="6" s="1"/>
  <c r="J62" i="6" s="1"/>
  <c r="J116" i="6"/>
  <c r="BE116" i="6" s="1"/>
  <c r="BI113" i="6"/>
  <c r="BH113" i="6"/>
  <c r="BG113" i="6"/>
  <c r="BF113" i="6"/>
  <c r="T113" i="6"/>
  <c r="R113" i="6"/>
  <c r="P113" i="6"/>
  <c r="BK113" i="6"/>
  <c r="J113" i="6"/>
  <c r="BE113" i="6"/>
  <c r="BI111" i="6"/>
  <c r="BH111" i="6"/>
  <c r="BG111" i="6"/>
  <c r="BF111" i="6"/>
  <c r="T111" i="6"/>
  <c r="R111" i="6"/>
  <c r="P111" i="6"/>
  <c r="BK111" i="6"/>
  <c r="J111" i="6"/>
  <c r="BE111" i="6" s="1"/>
  <c r="BI109" i="6"/>
  <c r="BH109" i="6"/>
  <c r="BG109" i="6"/>
  <c r="BF109" i="6"/>
  <c r="T109" i="6"/>
  <c r="R109" i="6"/>
  <c r="P109" i="6"/>
  <c r="BK109" i="6"/>
  <c r="J109" i="6"/>
  <c r="BE109" i="6"/>
  <c r="BI107" i="6"/>
  <c r="BH107" i="6"/>
  <c r="BG107" i="6"/>
  <c r="BF107" i="6"/>
  <c r="T107" i="6"/>
  <c r="R107" i="6"/>
  <c r="P107" i="6"/>
  <c r="BK107" i="6"/>
  <c r="J107" i="6"/>
  <c r="BE107" i="6" s="1"/>
  <c r="BI105" i="6"/>
  <c r="BH105" i="6"/>
  <c r="BG105" i="6"/>
  <c r="BF105" i="6"/>
  <c r="T105" i="6"/>
  <c r="R105" i="6"/>
  <c r="P105" i="6"/>
  <c r="BK105" i="6"/>
  <c r="J105" i="6"/>
  <c r="BE105" i="6" s="1"/>
  <c r="BI103" i="6"/>
  <c r="BH103" i="6"/>
  <c r="BG103" i="6"/>
  <c r="BF103" i="6"/>
  <c r="T103" i="6"/>
  <c r="R103" i="6"/>
  <c r="P103" i="6"/>
  <c r="BK103" i="6"/>
  <c r="BK102" i="6" s="1"/>
  <c r="J102" i="6" s="1"/>
  <c r="J61" i="6" s="1"/>
  <c r="J103" i="6"/>
  <c r="BE103" i="6"/>
  <c r="BI100" i="6"/>
  <c r="BH100" i="6"/>
  <c r="BG100" i="6"/>
  <c r="BF100" i="6"/>
  <c r="T100" i="6"/>
  <c r="R100" i="6"/>
  <c r="P100" i="6"/>
  <c r="BK100" i="6"/>
  <c r="J100" i="6"/>
  <c r="BE100" i="6"/>
  <c r="BI98" i="6"/>
  <c r="BH98" i="6"/>
  <c r="BG98" i="6"/>
  <c r="BF98" i="6"/>
  <c r="T98" i="6"/>
  <c r="R98" i="6"/>
  <c r="P98" i="6"/>
  <c r="BK98" i="6"/>
  <c r="J98" i="6"/>
  <c r="BE98" i="6"/>
  <c r="BI96" i="6"/>
  <c r="BH96" i="6"/>
  <c r="BG96" i="6"/>
  <c r="BF96" i="6"/>
  <c r="T96" i="6"/>
  <c r="R96" i="6"/>
  <c r="P96" i="6"/>
  <c r="BK96" i="6"/>
  <c r="J96" i="6"/>
  <c r="BE96" i="6"/>
  <c r="BI94" i="6"/>
  <c r="BH94" i="6"/>
  <c r="BG94" i="6"/>
  <c r="BF94" i="6"/>
  <c r="T94" i="6"/>
  <c r="R94" i="6"/>
  <c r="P94" i="6"/>
  <c r="BK94" i="6"/>
  <c r="J94" i="6"/>
  <c r="BE94" i="6"/>
  <c r="BI92" i="6"/>
  <c r="BH92" i="6"/>
  <c r="BG92" i="6"/>
  <c r="BF92" i="6"/>
  <c r="T92" i="6"/>
  <c r="R92" i="6"/>
  <c r="P92" i="6"/>
  <c r="BK92" i="6"/>
  <c r="J92" i="6"/>
  <c r="BE92" i="6"/>
  <c r="BI90" i="6"/>
  <c r="BH90" i="6"/>
  <c r="BG90" i="6"/>
  <c r="BF90" i="6"/>
  <c r="T90" i="6"/>
  <c r="R90" i="6"/>
  <c r="P90" i="6"/>
  <c r="BK90" i="6"/>
  <c r="J90" i="6"/>
  <c r="BE90" i="6"/>
  <c r="BI88" i="6"/>
  <c r="BH88" i="6"/>
  <c r="BG88" i="6"/>
  <c r="BF88" i="6"/>
  <c r="T88" i="6"/>
  <c r="R88" i="6"/>
  <c r="P88" i="6"/>
  <c r="P85" i="6" s="1"/>
  <c r="BK88" i="6"/>
  <c r="J88" i="6"/>
  <c r="BE88" i="6"/>
  <c r="BI86" i="6"/>
  <c r="BH86" i="6"/>
  <c r="BG86" i="6"/>
  <c r="BF86" i="6"/>
  <c r="F34" i="6"/>
  <c r="BA60" i="1" s="1"/>
  <c r="T86" i="6"/>
  <c r="T85" i="6"/>
  <c r="R86" i="6"/>
  <c r="R85" i="6" s="1"/>
  <c r="P86" i="6"/>
  <c r="BK86" i="6"/>
  <c r="J86" i="6"/>
  <c r="BE86" i="6" s="1"/>
  <c r="J81" i="6"/>
  <c r="J80" i="6"/>
  <c r="F80" i="6"/>
  <c r="F78" i="6"/>
  <c r="E76" i="6"/>
  <c r="J55" i="6"/>
  <c r="J54" i="6"/>
  <c r="F54" i="6"/>
  <c r="F52" i="6"/>
  <c r="E50" i="6"/>
  <c r="J18" i="6"/>
  <c r="E18" i="6"/>
  <c r="F81" i="6"/>
  <c r="J17" i="6"/>
  <c r="J12" i="6"/>
  <c r="J78" i="6" s="1"/>
  <c r="E7" i="6"/>
  <c r="E48" i="6"/>
  <c r="J39" i="5"/>
  <c r="J38" i="5"/>
  <c r="AY59" i="1"/>
  <c r="J37" i="5"/>
  <c r="AX59" i="1"/>
  <c r="BI339" i="5"/>
  <c r="BH339" i="5"/>
  <c r="BG339" i="5"/>
  <c r="BF339" i="5"/>
  <c r="T339" i="5"/>
  <c r="T338" i="5"/>
  <c r="R339" i="5"/>
  <c r="R338" i="5"/>
  <c r="P339" i="5"/>
  <c r="P338" i="5"/>
  <c r="BK339" i="5"/>
  <c r="BK338" i="5"/>
  <c r="J338" i="5" s="1"/>
  <c r="J71" i="5" s="1"/>
  <c r="J339" i="5"/>
  <c r="BE339" i="5"/>
  <c r="BI335" i="5"/>
  <c r="BH335" i="5"/>
  <c r="BG335" i="5"/>
  <c r="BF335" i="5"/>
  <c r="T335" i="5"/>
  <c r="R335" i="5"/>
  <c r="P335" i="5"/>
  <c r="BK335" i="5"/>
  <c r="J335" i="5"/>
  <c r="BE335" i="5"/>
  <c r="BI333" i="5"/>
  <c r="BH333" i="5"/>
  <c r="BG333" i="5"/>
  <c r="BF333" i="5"/>
  <c r="T333" i="5"/>
  <c r="R333" i="5"/>
  <c r="P333" i="5"/>
  <c r="BK333" i="5"/>
  <c r="J333" i="5"/>
  <c r="BE333" i="5"/>
  <c r="BI331" i="5"/>
  <c r="BH331" i="5"/>
  <c r="BG331" i="5"/>
  <c r="BF331" i="5"/>
  <c r="T331" i="5"/>
  <c r="R331" i="5"/>
  <c r="P331" i="5"/>
  <c r="BK331" i="5"/>
  <c r="J331" i="5"/>
  <c r="BE331" i="5"/>
  <c r="BI328" i="5"/>
  <c r="BH328" i="5"/>
  <c r="BG328" i="5"/>
  <c r="BF328" i="5"/>
  <c r="T328" i="5"/>
  <c r="R328" i="5"/>
  <c r="P328" i="5"/>
  <c r="BK328" i="5"/>
  <c r="J328" i="5"/>
  <c r="BE328" i="5"/>
  <c r="BI325" i="5"/>
  <c r="BH325" i="5"/>
  <c r="BG325" i="5"/>
  <c r="BF325" i="5"/>
  <c r="T325" i="5"/>
  <c r="R325" i="5"/>
  <c r="P325" i="5"/>
  <c r="BK325" i="5"/>
  <c r="J325" i="5"/>
  <c r="BE325" i="5"/>
  <c r="BI323" i="5"/>
  <c r="BH323" i="5"/>
  <c r="BG323" i="5"/>
  <c r="BF323" i="5"/>
  <c r="T323" i="5"/>
  <c r="R323" i="5"/>
  <c r="P323" i="5"/>
  <c r="BK323" i="5"/>
  <c r="J323" i="5"/>
  <c r="BE323" i="5"/>
  <c r="BI321" i="5"/>
  <c r="BH321" i="5"/>
  <c r="BG321" i="5"/>
  <c r="BF321" i="5"/>
  <c r="T321" i="5"/>
  <c r="R321" i="5"/>
  <c r="P321" i="5"/>
  <c r="BK321" i="5"/>
  <c r="J321" i="5"/>
  <c r="BE321" i="5"/>
  <c r="BI319" i="5"/>
  <c r="BH319" i="5"/>
  <c r="BG319" i="5"/>
  <c r="BF319" i="5"/>
  <c r="T319" i="5"/>
  <c r="R319" i="5"/>
  <c r="P319" i="5"/>
  <c r="BK319" i="5"/>
  <c r="J319" i="5"/>
  <c r="BE319" i="5"/>
  <c r="BI317" i="5"/>
  <c r="BH317" i="5"/>
  <c r="BG317" i="5"/>
  <c r="BF317" i="5"/>
  <c r="T317" i="5"/>
  <c r="R317" i="5"/>
  <c r="P317" i="5"/>
  <c r="BK317" i="5"/>
  <c r="J317" i="5"/>
  <c r="BE317" i="5"/>
  <c r="BI315" i="5"/>
  <c r="BH315" i="5"/>
  <c r="BG315" i="5"/>
  <c r="BF315" i="5"/>
  <c r="T315" i="5"/>
  <c r="R315" i="5"/>
  <c r="P315" i="5"/>
  <c r="BK315" i="5"/>
  <c r="J315" i="5"/>
  <c r="BE315" i="5"/>
  <c r="BI313" i="5"/>
  <c r="BH313" i="5"/>
  <c r="BG313" i="5"/>
  <c r="BF313" i="5"/>
  <c r="T313" i="5"/>
  <c r="R313" i="5"/>
  <c r="P313" i="5"/>
  <c r="BK313" i="5"/>
  <c r="J313" i="5"/>
  <c r="BE313" i="5"/>
  <c r="BI311" i="5"/>
  <c r="BH311" i="5"/>
  <c r="BG311" i="5"/>
  <c r="BF311" i="5"/>
  <c r="T311" i="5"/>
  <c r="R311" i="5"/>
  <c r="P311" i="5"/>
  <c r="BK311" i="5"/>
  <c r="J311" i="5"/>
  <c r="BE311" i="5"/>
  <c r="BI309" i="5"/>
  <c r="BH309" i="5"/>
  <c r="BG309" i="5"/>
  <c r="BF309" i="5"/>
  <c r="T309" i="5"/>
  <c r="R309" i="5"/>
  <c r="P309" i="5"/>
  <c r="BK309" i="5"/>
  <c r="J309" i="5"/>
  <c r="BE309" i="5"/>
  <c r="BI307" i="5"/>
  <c r="BH307" i="5"/>
  <c r="BG307" i="5"/>
  <c r="BF307" i="5"/>
  <c r="T307" i="5"/>
  <c r="R307" i="5"/>
  <c r="P307" i="5"/>
  <c r="BK307" i="5"/>
  <c r="J307" i="5"/>
  <c r="BE307" i="5"/>
  <c r="BI305" i="5"/>
  <c r="BH305" i="5"/>
  <c r="BG305" i="5"/>
  <c r="BF305" i="5"/>
  <c r="T305" i="5"/>
  <c r="R305" i="5"/>
  <c r="P305" i="5"/>
  <c r="BK305" i="5"/>
  <c r="J305" i="5"/>
  <c r="BE305" i="5"/>
  <c r="BI303" i="5"/>
  <c r="BH303" i="5"/>
  <c r="BG303" i="5"/>
  <c r="BF303" i="5"/>
  <c r="T303" i="5"/>
  <c r="R303" i="5"/>
  <c r="P303" i="5"/>
  <c r="BK303" i="5"/>
  <c r="J303" i="5"/>
  <c r="BE303" i="5"/>
  <c r="BI301" i="5"/>
  <c r="BH301" i="5"/>
  <c r="BG301" i="5"/>
  <c r="BF301" i="5"/>
  <c r="T301" i="5"/>
  <c r="R301" i="5"/>
  <c r="P301" i="5"/>
  <c r="BK301" i="5"/>
  <c r="J301" i="5"/>
  <c r="BE301" i="5"/>
  <c r="BI299" i="5"/>
  <c r="BH299" i="5"/>
  <c r="BG299" i="5"/>
  <c r="BF299" i="5"/>
  <c r="T299" i="5"/>
  <c r="R299" i="5"/>
  <c r="P299" i="5"/>
  <c r="BK299" i="5"/>
  <c r="J299" i="5"/>
  <c r="BE299" i="5"/>
  <c r="BI297" i="5"/>
  <c r="BH297" i="5"/>
  <c r="BG297" i="5"/>
  <c r="BF297" i="5"/>
  <c r="T297" i="5"/>
  <c r="R297" i="5"/>
  <c r="P297" i="5"/>
  <c r="BK297" i="5"/>
  <c r="J297" i="5"/>
  <c r="BE297" i="5"/>
  <c r="BI295" i="5"/>
  <c r="BH295" i="5"/>
  <c r="BG295" i="5"/>
  <c r="BF295" i="5"/>
  <c r="T295" i="5"/>
  <c r="R295" i="5"/>
  <c r="P295" i="5"/>
  <c r="BK295" i="5"/>
  <c r="J295" i="5"/>
  <c r="BE295" i="5"/>
  <c r="BI293" i="5"/>
  <c r="BH293" i="5"/>
  <c r="BG293" i="5"/>
  <c r="BF293" i="5"/>
  <c r="T293" i="5"/>
  <c r="R293" i="5"/>
  <c r="P293" i="5"/>
  <c r="BK293" i="5"/>
  <c r="J293" i="5"/>
  <c r="BE293" i="5"/>
  <c r="BI291" i="5"/>
  <c r="BH291" i="5"/>
  <c r="BG291" i="5"/>
  <c r="BF291" i="5"/>
  <c r="T291" i="5"/>
  <c r="R291" i="5"/>
  <c r="P291" i="5"/>
  <c r="BK291" i="5"/>
  <c r="J291" i="5"/>
  <c r="BE291" i="5" s="1"/>
  <c r="BI289" i="5"/>
  <c r="BH289" i="5"/>
  <c r="BG289" i="5"/>
  <c r="BF289" i="5"/>
  <c r="T289" i="5"/>
  <c r="R289" i="5"/>
  <c r="P289" i="5"/>
  <c r="P288" i="5" s="1"/>
  <c r="BK289" i="5"/>
  <c r="J289" i="5"/>
  <c r="BE289" i="5"/>
  <c r="BI285" i="5"/>
  <c r="BH285" i="5"/>
  <c r="BG285" i="5"/>
  <c r="BF285" i="5"/>
  <c r="T285" i="5"/>
  <c r="R285" i="5"/>
  <c r="P285" i="5"/>
  <c r="BK285" i="5"/>
  <c r="J285" i="5"/>
  <c r="BE285" i="5" s="1"/>
  <c r="BI283" i="5"/>
  <c r="BH283" i="5"/>
  <c r="BG283" i="5"/>
  <c r="BF283" i="5"/>
  <c r="T283" i="5"/>
  <c r="R283" i="5"/>
  <c r="P283" i="5"/>
  <c r="BK283" i="5"/>
  <c r="J283" i="5"/>
  <c r="BE283" i="5"/>
  <c r="BI281" i="5"/>
  <c r="BH281" i="5"/>
  <c r="BG281" i="5"/>
  <c r="BF281" i="5"/>
  <c r="T281" i="5"/>
  <c r="R281" i="5"/>
  <c r="P281" i="5"/>
  <c r="BK281" i="5"/>
  <c r="J281" i="5"/>
  <c r="BE281" i="5" s="1"/>
  <c r="BI279" i="5"/>
  <c r="BH279" i="5"/>
  <c r="BG279" i="5"/>
  <c r="BF279" i="5"/>
  <c r="T279" i="5"/>
  <c r="R279" i="5"/>
  <c r="P279" i="5"/>
  <c r="BK279" i="5"/>
  <c r="J279" i="5"/>
  <c r="BE279" i="5"/>
  <c r="BI277" i="5"/>
  <c r="BH277" i="5"/>
  <c r="BG277" i="5"/>
  <c r="BF277" i="5"/>
  <c r="T277" i="5"/>
  <c r="R277" i="5"/>
  <c r="P277" i="5"/>
  <c r="BK277" i="5"/>
  <c r="J277" i="5"/>
  <c r="BE277" i="5" s="1"/>
  <c r="BI275" i="5"/>
  <c r="BH275" i="5"/>
  <c r="BG275" i="5"/>
  <c r="BF275" i="5"/>
  <c r="T275" i="5"/>
  <c r="R275" i="5"/>
  <c r="P275" i="5"/>
  <c r="BK275" i="5"/>
  <c r="J275" i="5"/>
  <c r="BE275" i="5"/>
  <c r="BI273" i="5"/>
  <c r="BH273" i="5"/>
  <c r="BG273" i="5"/>
  <c r="BF273" i="5"/>
  <c r="T273" i="5"/>
  <c r="R273" i="5"/>
  <c r="P273" i="5"/>
  <c r="BK273" i="5"/>
  <c r="J273" i="5"/>
  <c r="BE273" i="5" s="1"/>
  <c r="BI271" i="5"/>
  <c r="BH271" i="5"/>
  <c r="BG271" i="5"/>
  <c r="BF271" i="5"/>
  <c r="T271" i="5"/>
  <c r="R271" i="5"/>
  <c r="P271" i="5"/>
  <c r="BK271" i="5"/>
  <c r="J271" i="5"/>
  <c r="BE271" i="5"/>
  <c r="BI269" i="5"/>
  <c r="BH269" i="5"/>
  <c r="BG269" i="5"/>
  <c r="BF269" i="5"/>
  <c r="T269" i="5"/>
  <c r="R269" i="5"/>
  <c r="P269" i="5"/>
  <c r="BK269" i="5"/>
  <c r="J269" i="5"/>
  <c r="BE269" i="5" s="1"/>
  <c r="BI267" i="5"/>
  <c r="BH267" i="5"/>
  <c r="BG267" i="5"/>
  <c r="BF267" i="5"/>
  <c r="T267" i="5"/>
  <c r="R267" i="5"/>
  <c r="P267" i="5"/>
  <c r="BK267" i="5"/>
  <c r="J267" i="5"/>
  <c r="BE267" i="5"/>
  <c r="BI265" i="5"/>
  <c r="BH265" i="5"/>
  <c r="BG265" i="5"/>
  <c r="BF265" i="5"/>
  <c r="T265" i="5"/>
  <c r="R265" i="5"/>
  <c r="P265" i="5"/>
  <c r="BK265" i="5"/>
  <c r="J265" i="5"/>
  <c r="BE265" i="5" s="1"/>
  <c r="BI263" i="5"/>
  <c r="BH263" i="5"/>
  <c r="BG263" i="5"/>
  <c r="BF263" i="5"/>
  <c r="T263" i="5"/>
  <c r="R263" i="5"/>
  <c r="P263" i="5"/>
  <c r="BK263" i="5"/>
  <c r="J263" i="5"/>
  <c r="BE263" i="5"/>
  <c r="BI260" i="5"/>
  <c r="BH260" i="5"/>
  <c r="BG260" i="5"/>
  <c r="BF260" i="5"/>
  <c r="T260" i="5"/>
  <c r="R260" i="5"/>
  <c r="P260" i="5"/>
  <c r="BK260" i="5"/>
  <c r="J260" i="5"/>
  <c r="BE260" i="5" s="1"/>
  <c r="BI258" i="5"/>
  <c r="BH258" i="5"/>
  <c r="BG258" i="5"/>
  <c r="BF258" i="5"/>
  <c r="T258" i="5"/>
  <c r="R258" i="5"/>
  <c r="P258" i="5"/>
  <c r="BK258" i="5"/>
  <c r="J258" i="5"/>
  <c r="BE258" i="5"/>
  <c r="BI256" i="5"/>
  <c r="BH256" i="5"/>
  <c r="BG256" i="5"/>
  <c r="BF256" i="5"/>
  <c r="T256" i="5"/>
  <c r="R256" i="5"/>
  <c r="P256" i="5"/>
  <c r="BK256" i="5"/>
  <c r="J256" i="5"/>
  <c r="BE256" i="5" s="1"/>
  <c r="BI254" i="5"/>
  <c r="BH254" i="5"/>
  <c r="BG254" i="5"/>
  <c r="BF254" i="5"/>
  <c r="T254" i="5"/>
  <c r="R254" i="5"/>
  <c r="R253" i="5"/>
  <c r="P254" i="5"/>
  <c r="BK254" i="5"/>
  <c r="J254" i="5"/>
  <c r="BE254" i="5"/>
  <c r="BI250" i="5"/>
  <c r="BH250" i="5"/>
  <c r="BG250" i="5"/>
  <c r="BF250" i="5"/>
  <c r="T250" i="5"/>
  <c r="R250" i="5"/>
  <c r="P250" i="5"/>
  <c r="BK250" i="5"/>
  <c r="J250" i="5"/>
  <c r="BE250" i="5"/>
  <c r="BI248" i="5"/>
  <c r="BH248" i="5"/>
  <c r="BG248" i="5"/>
  <c r="BF248" i="5"/>
  <c r="T248" i="5"/>
  <c r="R248" i="5"/>
  <c r="P248" i="5"/>
  <c r="BK248" i="5"/>
  <c r="J248" i="5"/>
  <c r="BE248" i="5"/>
  <c r="BI246" i="5"/>
  <c r="BH246" i="5"/>
  <c r="BG246" i="5"/>
  <c r="BF246" i="5"/>
  <c r="T246" i="5"/>
  <c r="R246" i="5"/>
  <c r="P246" i="5"/>
  <c r="BK246" i="5"/>
  <c r="J246" i="5"/>
  <c r="BE246" i="5"/>
  <c r="BI244" i="5"/>
  <c r="BH244" i="5"/>
  <c r="BG244" i="5"/>
  <c r="BF244" i="5"/>
  <c r="T244" i="5"/>
  <c r="R244" i="5"/>
  <c r="P244" i="5"/>
  <c r="BK244" i="5"/>
  <c r="J244" i="5"/>
  <c r="BE244" i="5"/>
  <c r="BI242" i="5"/>
  <c r="BH242" i="5"/>
  <c r="BG242" i="5"/>
  <c r="BF242" i="5"/>
  <c r="T242" i="5"/>
  <c r="R242" i="5"/>
  <c r="P242" i="5"/>
  <c r="BK242" i="5"/>
  <c r="J242" i="5"/>
  <c r="BE242" i="5"/>
  <c r="BI240" i="5"/>
  <c r="BH240" i="5"/>
  <c r="BG240" i="5"/>
  <c r="BF240" i="5"/>
  <c r="T240" i="5"/>
  <c r="R240" i="5"/>
  <c r="P240" i="5"/>
  <c r="BK240" i="5"/>
  <c r="J240" i="5"/>
  <c r="BE240" i="5"/>
  <c r="BI238" i="5"/>
  <c r="BH238" i="5"/>
  <c r="BG238" i="5"/>
  <c r="BF238" i="5"/>
  <c r="T238" i="5"/>
  <c r="R238" i="5"/>
  <c r="P238" i="5"/>
  <c r="BK238" i="5"/>
  <c r="J238" i="5"/>
  <c r="BE238" i="5"/>
  <c r="BI236" i="5"/>
  <c r="BH236" i="5"/>
  <c r="BG236" i="5"/>
  <c r="BF236" i="5"/>
  <c r="T236" i="5"/>
  <c r="R236" i="5"/>
  <c r="P236" i="5"/>
  <c r="BK236" i="5"/>
  <c r="J236" i="5"/>
  <c r="BE236" i="5"/>
  <c r="BI234" i="5"/>
  <c r="BH234" i="5"/>
  <c r="BG234" i="5"/>
  <c r="BF234" i="5"/>
  <c r="T234" i="5"/>
  <c r="R234" i="5"/>
  <c r="P234" i="5"/>
  <c r="BK234" i="5"/>
  <c r="J234" i="5"/>
  <c r="BE234" i="5"/>
  <c r="BI232" i="5"/>
  <c r="BH232" i="5"/>
  <c r="BG232" i="5"/>
  <c r="BF232" i="5"/>
  <c r="T232" i="5"/>
  <c r="R232" i="5"/>
  <c r="P232" i="5"/>
  <c r="BK232" i="5"/>
  <c r="J232" i="5"/>
  <c r="BE232" i="5"/>
  <c r="BI230" i="5"/>
  <c r="BH230" i="5"/>
  <c r="BG230" i="5"/>
  <c r="BF230" i="5"/>
  <c r="T230" i="5"/>
  <c r="R230" i="5"/>
  <c r="P230" i="5"/>
  <c r="BK230" i="5"/>
  <c r="J230" i="5"/>
  <c r="BE230" i="5"/>
  <c r="BI228" i="5"/>
  <c r="BH228" i="5"/>
  <c r="BG228" i="5"/>
  <c r="BF228" i="5"/>
  <c r="T228" i="5"/>
  <c r="R228" i="5"/>
  <c r="P228" i="5"/>
  <c r="BK228" i="5"/>
  <c r="J228" i="5"/>
  <c r="BE228" i="5"/>
  <c r="BI226" i="5"/>
  <c r="BH226" i="5"/>
  <c r="BG226" i="5"/>
  <c r="BF226" i="5"/>
  <c r="T226" i="5"/>
  <c r="R226" i="5"/>
  <c r="P226" i="5"/>
  <c r="BK226" i="5"/>
  <c r="J226" i="5"/>
  <c r="BE226" i="5"/>
  <c r="BI224" i="5"/>
  <c r="BH224" i="5"/>
  <c r="BG224" i="5"/>
  <c r="BF224" i="5"/>
  <c r="T224" i="5"/>
  <c r="R224" i="5"/>
  <c r="P224" i="5"/>
  <c r="BK224" i="5"/>
  <c r="J224" i="5"/>
  <c r="BE224" i="5"/>
  <c r="BI222" i="5"/>
  <c r="BH222" i="5"/>
  <c r="BG222" i="5"/>
  <c r="BF222" i="5"/>
  <c r="T222" i="5"/>
  <c r="R222" i="5"/>
  <c r="P222" i="5"/>
  <c r="BK222" i="5"/>
  <c r="J222" i="5"/>
  <c r="BE222" i="5"/>
  <c r="BI220" i="5"/>
  <c r="BH220" i="5"/>
  <c r="BG220" i="5"/>
  <c r="BF220" i="5"/>
  <c r="T220" i="5"/>
  <c r="R220" i="5"/>
  <c r="R214" i="5" s="1"/>
  <c r="P220" i="5"/>
  <c r="BK220" i="5"/>
  <c r="J220" i="5"/>
  <c r="BE220" i="5"/>
  <c r="BI218" i="5"/>
  <c r="BH218" i="5"/>
  <c r="BG218" i="5"/>
  <c r="BF218" i="5"/>
  <c r="T218" i="5"/>
  <c r="R218" i="5"/>
  <c r="P218" i="5"/>
  <c r="P214" i="5"/>
  <c r="BK218" i="5"/>
  <c r="J218" i="5"/>
  <c r="BE218" i="5"/>
  <c r="BI215" i="5"/>
  <c r="BH215" i="5"/>
  <c r="BG215" i="5"/>
  <c r="BF215" i="5"/>
  <c r="T215" i="5"/>
  <c r="R215" i="5"/>
  <c r="P215" i="5"/>
  <c r="BK215" i="5"/>
  <c r="J215" i="5"/>
  <c r="BE215" i="5"/>
  <c r="BI211" i="5"/>
  <c r="BH211" i="5"/>
  <c r="BG211" i="5"/>
  <c r="BF211" i="5"/>
  <c r="T211" i="5"/>
  <c r="R211" i="5"/>
  <c r="P211" i="5"/>
  <c r="BK211" i="5"/>
  <c r="J211" i="5"/>
  <c r="BE211" i="5"/>
  <c r="BI209" i="5"/>
  <c r="BH209" i="5"/>
  <c r="BG209" i="5"/>
  <c r="BF209" i="5"/>
  <c r="T209" i="5"/>
  <c r="R209" i="5"/>
  <c r="P209" i="5"/>
  <c r="BK209" i="5"/>
  <c r="J209" i="5"/>
  <c r="BE209" i="5"/>
  <c r="BI207" i="5"/>
  <c r="BH207" i="5"/>
  <c r="BG207" i="5"/>
  <c r="BF207" i="5"/>
  <c r="T207" i="5"/>
  <c r="R207" i="5"/>
  <c r="P207" i="5"/>
  <c r="BK207" i="5"/>
  <c r="J207" i="5"/>
  <c r="BE207" i="5"/>
  <c r="BI205" i="5"/>
  <c r="BH205" i="5"/>
  <c r="BG205" i="5"/>
  <c r="BF205" i="5"/>
  <c r="T205" i="5"/>
  <c r="R205" i="5"/>
  <c r="P205" i="5"/>
  <c r="BK205" i="5"/>
  <c r="J205" i="5"/>
  <c r="BE205" i="5"/>
  <c r="BI203" i="5"/>
  <c r="BH203" i="5"/>
  <c r="BG203" i="5"/>
  <c r="BF203" i="5"/>
  <c r="T203" i="5"/>
  <c r="R203" i="5"/>
  <c r="P203" i="5"/>
  <c r="BK203" i="5"/>
  <c r="J203" i="5"/>
  <c r="BE203" i="5"/>
  <c r="BI201" i="5"/>
  <c r="BH201" i="5"/>
  <c r="BG201" i="5"/>
  <c r="BF201" i="5"/>
  <c r="T201" i="5"/>
  <c r="R201" i="5"/>
  <c r="P201" i="5"/>
  <c r="BK201" i="5"/>
  <c r="J201" i="5"/>
  <c r="BE201" i="5"/>
  <c r="BI199" i="5"/>
  <c r="BH199" i="5"/>
  <c r="BG199" i="5"/>
  <c r="BF199" i="5"/>
  <c r="T199" i="5"/>
  <c r="R199" i="5"/>
  <c r="P199" i="5"/>
  <c r="BK199" i="5"/>
  <c r="J199" i="5"/>
  <c r="BE199" i="5"/>
  <c r="BI197" i="5"/>
  <c r="BH197" i="5"/>
  <c r="BG197" i="5"/>
  <c r="BF197" i="5"/>
  <c r="T197" i="5"/>
  <c r="R197" i="5"/>
  <c r="P197" i="5"/>
  <c r="BK197" i="5"/>
  <c r="J197" i="5"/>
  <c r="BE197" i="5"/>
  <c r="BI195" i="5"/>
  <c r="BH195" i="5"/>
  <c r="BG195" i="5"/>
  <c r="BF195" i="5"/>
  <c r="T195" i="5"/>
  <c r="R195" i="5"/>
  <c r="P195" i="5"/>
  <c r="BK195" i="5"/>
  <c r="J195" i="5"/>
  <c r="BE195" i="5"/>
  <c r="BI193" i="5"/>
  <c r="BH193" i="5"/>
  <c r="BG193" i="5"/>
  <c r="BF193" i="5"/>
  <c r="T193" i="5"/>
  <c r="R193" i="5"/>
  <c r="P193" i="5"/>
  <c r="BK193" i="5"/>
  <c r="J193" i="5"/>
  <c r="BE193" i="5"/>
  <c r="BI191" i="5"/>
  <c r="BH191" i="5"/>
  <c r="BG191" i="5"/>
  <c r="BF191" i="5"/>
  <c r="T191" i="5"/>
  <c r="R191" i="5"/>
  <c r="P191" i="5"/>
  <c r="BK191" i="5"/>
  <c r="J191" i="5"/>
  <c r="BE191" i="5"/>
  <c r="BI189" i="5"/>
  <c r="BH189" i="5"/>
  <c r="BG189" i="5"/>
  <c r="BF189" i="5"/>
  <c r="T189" i="5"/>
  <c r="R189" i="5"/>
  <c r="P189" i="5"/>
  <c r="BK189" i="5"/>
  <c r="J189" i="5"/>
  <c r="BE189" i="5"/>
  <c r="BI187" i="5"/>
  <c r="BH187" i="5"/>
  <c r="BG187" i="5"/>
  <c r="BF187" i="5"/>
  <c r="T187" i="5"/>
  <c r="R187" i="5"/>
  <c r="P187" i="5"/>
  <c r="BK187" i="5"/>
  <c r="J187" i="5"/>
  <c r="BE187" i="5"/>
  <c r="BI185" i="5"/>
  <c r="BH185" i="5"/>
  <c r="BG185" i="5"/>
  <c r="BF185" i="5"/>
  <c r="T185" i="5"/>
  <c r="R185" i="5"/>
  <c r="P185" i="5"/>
  <c r="BK185" i="5"/>
  <c r="J185" i="5"/>
  <c r="BE185" i="5"/>
  <c r="BI183" i="5"/>
  <c r="BH183" i="5"/>
  <c r="BG183" i="5"/>
  <c r="BF183" i="5"/>
  <c r="T183" i="5"/>
  <c r="R183" i="5"/>
  <c r="P183" i="5"/>
  <c r="BK183" i="5"/>
  <c r="J183" i="5"/>
  <c r="BE183" i="5"/>
  <c r="BI181" i="5"/>
  <c r="BH181" i="5"/>
  <c r="BG181" i="5"/>
  <c r="BF181" i="5"/>
  <c r="T181" i="5"/>
  <c r="R181" i="5"/>
  <c r="P181" i="5"/>
  <c r="BK181" i="5"/>
  <c r="J181" i="5"/>
  <c r="BE181" i="5"/>
  <c r="BI179" i="5"/>
  <c r="BH179" i="5"/>
  <c r="BG179" i="5"/>
  <c r="BF179" i="5"/>
  <c r="T179" i="5"/>
  <c r="R179" i="5"/>
  <c r="P179" i="5"/>
  <c r="BK179" i="5"/>
  <c r="J179" i="5"/>
  <c r="BE179" i="5"/>
  <c r="BI177" i="5"/>
  <c r="BH177" i="5"/>
  <c r="BG177" i="5"/>
  <c r="BF177" i="5"/>
  <c r="T177" i="5"/>
  <c r="R177" i="5"/>
  <c r="P177" i="5"/>
  <c r="BK177" i="5"/>
  <c r="J177" i="5"/>
  <c r="BE177" i="5"/>
  <c r="BI175" i="5"/>
  <c r="BH175" i="5"/>
  <c r="BG175" i="5"/>
  <c r="BF175" i="5"/>
  <c r="T175" i="5"/>
  <c r="R175" i="5"/>
  <c r="R171" i="5" s="1"/>
  <c r="P175" i="5"/>
  <c r="BK175" i="5"/>
  <c r="J175" i="5"/>
  <c r="BE175" i="5"/>
  <c r="BI172" i="5"/>
  <c r="BH172" i="5"/>
  <c r="BG172" i="5"/>
  <c r="BF172" i="5"/>
  <c r="T172" i="5"/>
  <c r="R172" i="5"/>
  <c r="P172" i="5"/>
  <c r="P171" i="5" s="1"/>
  <c r="BK172" i="5"/>
  <c r="J172" i="5"/>
  <c r="BE172" i="5"/>
  <c r="BI168" i="5"/>
  <c r="BH168" i="5"/>
  <c r="BG168" i="5"/>
  <c r="BF168" i="5"/>
  <c r="T168" i="5"/>
  <c r="R168" i="5"/>
  <c r="P168" i="5"/>
  <c r="BK168" i="5"/>
  <c r="J168" i="5"/>
  <c r="BE168" i="5"/>
  <c r="BI166" i="5"/>
  <c r="BH166" i="5"/>
  <c r="BG166" i="5"/>
  <c r="BF166" i="5"/>
  <c r="T166" i="5"/>
  <c r="R166" i="5"/>
  <c r="P166" i="5"/>
  <c r="BK166" i="5"/>
  <c r="J166" i="5"/>
  <c r="BE166" i="5"/>
  <c r="BI164" i="5"/>
  <c r="BH164" i="5"/>
  <c r="BG164" i="5"/>
  <c r="BF164" i="5"/>
  <c r="T164" i="5"/>
  <c r="R164" i="5"/>
  <c r="P164" i="5"/>
  <c r="BK164" i="5"/>
  <c r="J164" i="5"/>
  <c r="BE164" i="5"/>
  <c r="BI162" i="5"/>
  <c r="BH162" i="5"/>
  <c r="BG162" i="5"/>
  <c r="BF162" i="5"/>
  <c r="T162" i="5"/>
  <c r="R162" i="5"/>
  <c r="P162" i="5"/>
  <c r="BK162" i="5"/>
  <c r="J162" i="5"/>
  <c r="BE162" i="5"/>
  <c r="BI159" i="5"/>
  <c r="BH159" i="5"/>
  <c r="BG159" i="5"/>
  <c r="BF159" i="5"/>
  <c r="T159" i="5"/>
  <c r="R159" i="5"/>
  <c r="P159" i="5"/>
  <c r="BK159" i="5"/>
  <c r="J159" i="5"/>
  <c r="BE159" i="5"/>
  <c r="BI156" i="5"/>
  <c r="BH156" i="5"/>
  <c r="BG156" i="5"/>
  <c r="BF156" i="5"/>
  <c r="T156" i="5"/>
  <c r="R156" i="5"/>
  <c r="P156" i="5"/>
  <c r="BK156" i="5"/>
  <c r="J156" i="5"/>
  <c r="BE156" i="5"/>
  <c r="BI154" i="5"/>
  <c r="BH154" i="5"/>
  <c r="BG154" i="5"/>
  <c r="BF154" i="5"/>
  <c r="T154" i="5"/>
  <c r="R154" i="5"/>
  <c r="P154" i="5"/>
  <c r="BK154" i="5"/>
  <c r="J154" i="5"/>
  <c r="BE154" i="5"/>
  <c r="BI152" i="5"/>
  <c r="BH152" i="5"/>
  <c r="BG152" i="5"/>
  <c r="BF152" i="5"/>
  <c r="T152" i="5"/>
  <c r="R152" i="5"/>
  <c r="P152" i="5"/>
  <c r="BK152" i="5"/>
  <c r="J152" i="5"/>
  <c r="BE152" i="5"/>
  <c r="BI150" i="5"/>
  <c r="BH150" i="5"/>
  <c r="BG150" i="5"/>
  <c r="BF150" i="5"/>
  <c r="T150" i="5"/>
  <c r="R150" i="5"/>
  <c r="P150" i="5"/>
  <c r="BK150" i="5"/>
  <c r="J150" i="5"/>
  <c r="BE150" i="5"/>
  <c r="BI148" i="5"/>
  <c r="BH148" i="5"/>
  <c r="BG148" i="5"/>
  <c r="BF148" i="5"/>
  <c r="T148" i="5"/>
  <c r="R148" i="5"/>
  <c r="P148" i="5"/>
  <c r="BK148" i="5"/>
  <c r="J148" i="5"/>
  <c r="BE148" i="5"/>
  <c r="BI146" i="5"/>
  <c r="BH146" i="5"/>
  <c r="BG146" i="5"/>
  <c r="BF146" i="5"/>
  <c r="T146" i="5"/>
  <c r="R146" i="5"/>
  <c r="P146" i="5"/>
  <c r="BK146" i="5"/>
  <c r="J146" i="5"/>
  <c r="BE146" i="5"/>
  <c r="BI144" i="5"/>
  <c r="BH144" i="5"/>
  <c r="BG144" i="5"/>
  <c r="BF144" i="5"/>
  <c r="T144" i="5"/>
  <c r="R144" i="5"/>
  <c r="P144" i="5"/>
  <c r="BK144" i="5"/>
  <c r="J144" i="5"/>
  <c r="BE144" i="5"/>
  <c r="BI142" i="5"/>
  <c r="BH142" i="5"/>
  <c r="BG142" i="5"/>
  <c r="BF142" i="5"/>
  <c r="T142" i="5"/>
  <c r="R142" i="5"/>
  <c r="P142" i="5"/>
  <c r="BK142" i="5"/>
  <c r="J142" i="5"/>
  <c r="BE142" i="5"/>
  <c r="BI140" i="5"/>
  <c r="BH140" i="5"/>
  <c r="BG140" i="5"/>
  <c r="BF140" i="5"/>
  <c r="T140" i="5"/>
  <c r="R140" i="5"/>
  <c r="P140" i="5"/>
  <c r="BK140" i="5"/>
  <c r="J140" i="5"/>
  <c r="BE140" i="5"/>
  <c r="BI138" i="5"/>
  <c r="BH138" i="5"/>
  <c r="BG138" i="5"/>
  <c r="BF138" i="5"/>
  <c r="T138" i="5"/>
  <c r="R138" i="5"/>
  <c r="P138" i="5"/>
  <c r="BK138" i="5"/>
  <c r="J138" i="5"/>
  <c r="BE138" i="5"/>
  <c r="BI136" i="5"/>
  <c r="BH136" i="5"/>
  <c r="BG136" i="5"/>
  <c r="BF136" i="5"/>
  <c r="T136" i="5"/>
  <c r="R136" i="5"/>
  <c r="P136" i="5"/>
  <c r="BK136" i="5"/>
  <c r="J136" i="5"/>
  <c r="BE136" i="5"/>
  <c r="BI134" i="5"/>
  <c r="BH134" i="5"/>
  <c r="BG134" i="5"/>
  <c r="BF134" i="5"/>
  <c r="T134" i="5"/>
  <c r="R134" i="5"/>
  <c r="P134" i="5"/>
  <c r="BK134" i="5"/>
  <c r="J134" i="5"/>
  <c r="BE134" i="5"/>
  <c r="BI132" i="5"/>
  <c r="BH132" i="5"/>
  <c r="BG132" i="5"/>
  <c r="BF132" i="5"/>
  <c r="T132" i="5"/>
  <c r="R132" i="5"/>
  <c r="P132" i="5"/>
  <c r="BK132" i="5"/>
  <c r="J132" i="5"/>
  <c r="BE132" i="5"/>
  <c r="BI130" i="5"/>
  <c r="BH130" i="5"/>
  <c r="BG130" i="5"/>
  <c r="BF130" i="5"/>
  <c r="T130" i="5"/>
  <c r="R130" i="5"/>
  <c r="P130" i="5"/>
  <c r="BK130" i="5"/>
  <c r="J130" i="5"/>
  <c r="BE130" i="5"/>
  <c r="BI128" i="5"/>
  <c r="BH128" i="5"/>
  <c r="BG128" i="5"/>
  <c r="BF128" i="5"/>
  <c r="T128" i="5"/>
  <c r="R128" i="5"/>
  <c r="P128" i="5"/>
  <c r="BK128" i="5"/>
  <c r="J128" i="5"/>
  <c r="BE128" i="5"/>
  <c r="BI126" i="5"/>
  <c r="BH126" i="5"/>
  <c r="BG126" i="5"/>
  <c r="BF126" i="5"/>
  <c r="T126" i="5"/>
  <c r="R126" i="5"/>
  <c r="P126" i="5"/>
  <c r="BK126" i="5"/>
  <c r="BK119" i="5" s="1"/>
  <c r="J119" i="5" s="1"/>
  <c r="J66" i="5" s="1"/>
  <c r="J126" i="5"/>
  <c r="BE126" i="5"/>
  <c r="BI123" i="5"/>
  <c r="BH123" i="5"/>
  <c r="BG123" i="5"/>
  <c r="BF123" i="5"/>
  <c r="T123" i="5"/>
  <c r="R123" i="5"/>
  <c r="R119" i="5" s="1"/>
  <c r="P123" i="5"/>
  <c r="BK123" i="5"/>
  <c r="J123" i="5"/>
  <c r="BE123" i="5"/>
  <c r="BI120" i="5"/>
  <c r="BH120" i="5"/>
  <c r="BG120" i="5"/>
  <c r="BF120" i="5"/>
  <c r="T120" i="5"/>
  <c r="R120" i="5"/>
  <c r="P120" i="5"/>
  <c r="BK120" i="5"/>
  <c r="J120" i="5"/>
  <c r="BE120" i="5"/>
  <c r="BI116" i="5"/>
  <c r="BH116" i="5"/>
  <c r="BG116" i="5"/>
  <c r="BF116" i="5"/>
  <c r="T116" i="5"/>
  <c r="R116" i="5"/>
  <c r="P116" i="5"/>
  <c r="BK116" i="5"/>
  <c r="J116" i="5"/>
  <c r="BE116" i="5"/>
  <c r="BI114" i="5"/>
  <c r="BH114" i="5"/>
  <c r="BG114" i="5"/>
  <c r="BF114" i="5"/>
  <c r="T114" i="5"/>
  <c r="R114" i="5"/>
  <c r="P114" i="5"/>
  <c r="BK114" i="5"/>
  <c r="J114" i="5"/>
  <c r="BE114" i="5"/>
  <c r="BI112" i="5"/>
  <c r="BH112" i="5"/>
  <c r="BG112" i="5"/>
  <c r="BF112" i="5"/>
  <c r="T112" i="5"/>
  <c r="R112" i="5"/>
  <c r="P112" i="5"/>
  <c r="BK112" i="5"/>
  <c r="J112" i="5"/>
  <c r="BE112" i="5"/>
  <c r="BI110" i="5"/>
  <c r="BH110" i="5"/>
  <c r="BG110" i="5"/>
  <c r="BF110" i="5"/>
  <c r="T110" i="5"/>
  <c r="R110" i="5"/>
  <c r="P110" i="5"/>
  <c r="BK110" i="5"/>
  <c r="J110" i="5"/>
  <c r="BE110" i="5"/>
  <c r="BI107" i="5"/>
  <c r="BH107" i="5"/>
  <c r="BG107" i="5"/>
  <c r="BF107" i="5"/>
  <c r="T107" i="5"/>
  <c r="R107" i="5"/>
  <c r="P107" i="5"/>
  <c r="BK107" i="5"/>
  <c r="J107" i="5"/>
  <c r="BE107" i="5"/>
  <c r="BI105" i="5"/>
  <c r="BH105" i="5"/>
  <c r="BG105" i="5"/>
  <c r="BF105" i="5"/>
  <c r="T105" i="5"/>
  <c r="R105" i="5"/>
  <c r="P105" i="5"/>
  <c r="BK105" i="5"/>
  <c r="J105" i="5"/>
  <c r="BE105" i="5"/>
  <c r="BI103" i="5"/>
  <c r="BH103" i="5"/>
  <c r="BG103" i="5"/>
  <c r="BF103" i="5"/>
  <c r="T103" i="5"/>
  <c r="R103" i="5"/>
  <c r="P103" i="5"/>
  <c r="BK103" i="5"/>
  <c r="J103" i="5"/>
  <c r="BE103" i="5"/>
  <c r="BI101" i="5"/>
  <c r="BH101" i="5"/>
  <c r="BG101" i="5"/>
  <c r="BF101" i="5"/>
  <c r="T101" i="5"/>
  <c r="R101" i="5"/>
  <c r="P101" i="5"/>
  <c r="BK101" i="5"/>
  <c r="BK95" i="5" s="1"/>
  <c r="J95" i="5" s="1"/>
  <c r="J65" i="5" s="1"/>
  <c r="J101" i="5"/>
  <c r="BE101" i="5"/>
  <c r="BI99" i="5"/>
  <c r="BH99" i="5"/>
  <c r="BG99" i="5"/>
  <c r="BF99" i="5"/>
  <c r="T99" i="5"/>
  <c r="R99" i="5"/>
  <c r="P99" i="5"/>
  <c r="BK99" i="5"/>
  <c r="J99" i="5"/>
  <c r="BE99" i="5"/>
  <c r="BI96" i="5"/>
  <c r="BH96" i="5"/>
  <c r="BG96" i="5"/>
  <c r="BF96" i="5"/>
  <c r="J36" i="5" s="1"/>
  <c r="AW59" i="1" s="1"/>
  <c r="T96" i="5"/>
  <c r="R96" i="5"/>
  <c r="P96" i="5"/>
  <c r="BK96" i="5"/>
  <c r="J96" i="5"/>
  <c r="BE96" i="5" s="1"/>
  <c r="J89" i="5"/>
  <c r="F89" i="5"/>
  <c r="F87" i="5"/>
  <c r="E85" i="5"/>
  <c r="J58" i="5"/>
  <c r="F58" i="5"/>
  <c r="F56" i="5"/>
  <c r="E54" i="5"/>
  <c r="J26" i="5"/>
  <c r="E26" i="5"/>
  <c r="J90" i="5"/>
  <c r="J25" i="5"/>
  <c r="J20" i="5"/>
  <c r="E20" i="5"/>
  <c r="F90" i="5"/>
  <c r="J19" i="5"/>
  <c r="J14" i="5"/>
  <c r="J56" i="5"/>
  <c r="E7" i="5"/>
  <c r="E50" i="5" s="1"/>
  <c r="J39" i="4"/>
  <c r="J38" i="4"/>
  <c r="AY58" i="1"/>
  <c r="J37" i="4"/>
  <c r="AX58" i="1" s="1"/>
  <c r="BI402" i="4"/>
  <c r="BH402" i="4"/>
  <c r="BG402" i="4"/>
  <c r="BF402" i="4"/>
  <c r="T402" i="4"/>
  <c r="R402" i="4"/>
  <c r="P402" i="4"/>
  <c r="BK402" i="4"/>
  <c r="J402" i="4"/>
  <c r="BE402" i="4"/>
  <c r="BI400" i="4"/>
  <c r="BH400" i="4"/>
  <c r="BG400" i="4"/>
  <c r="BF400" i="4"/>
  <c r="T400" i="4"/>
  <c r="R400" i="4"/>
  <c r="P400" i="4"/>
  <c r="BK400" i="4"/>
  <c r="J400" i="4"/>
  <c r="BE400" i="4" s="1"/>
  <c r="BI398" i="4"/>
  <c r="BH398" i="4"/>
  <c r="BG398" i="4"/>
  <c r="BF398" i="4"/>
  <c r="T398" i="4"/>
  <c r="R398" i="4"/>
  <c r="P398" i="4"/>
  <c r="P397" i="4" s="1"/>
  <c r="BK398" i="4"/>
  <c r="J398" i="4"/>
  <c r="BE398" i="4"/>
  <c r="BI395" i="4"/>
  <c r="BH395" i="4"/>
  <c r="BG395" i="4"/>
  <c r="BF395" i="4"/>
  <c r="T395" i="4"/>
  <c r="R395" i="4"/>
  <c r="P395" i="4"/>
  <c r="BK395" i="4"/>
  <c r="J395" i="4"/>
  <c r="BE395" i="4"/>
  <c r="BI393" i="4"/>
  <c r="BH393" i="4"/>
  <c r="BG393" i="4"/>
  <c r="BF393" i="4"/>
  <c r="T393" i="4"/>
  <c r="R393" i="4"/>
  <c r="P393" i="4"/>
  <c r="BK393" i="4"/>
  <c r="J393" i="4"/>
  <c r="BE393" i="4"/>
  <c r="BI391" i="4"/>
  <c r="BH391" i="4"/>
  <c r="BG391" i="4"/>
  <c r="BF391" i="4"/>
  <c r="T391" i="4"/>
  <c r="R391" i="4"/>
  <c r="P391" i="4"/>
  <c r="BK391" i="4"/>
  <c r="J391" i="4"/>
  <c r="BE391" i="4"/>
  <c r="BI389" i="4"/>
  <c r="BH389" i="4"/>
  <c r="BG389" i="4"/>
  <c r="BF389" i="4"/>
  <c r="T389" i="4"/>
  <c r="R389" i="4"/>
  <c r="P389" i="4"/>
  <c r="BK389" i="4"/>
  <c r="J389" i="4"/>
  <c r="BE389" i="4"/>
  <c r="BI387" i="4"/>
  <c r="BH387" i="4"/>
  <c r="BG387" i="4"/>
  <c r="BF387" i="4"/>
  <c r="T387" i="4"/>
  <c r="R387" i="4"/>
  <c r="P387" i="4"/>
  <c r="BK387" i="4"/>
  <c r="J387" i="4"/>
  <c r="BE387" i="4"/>
  <c r="BI385" i="4"/>
  <c r="BH385" i="4"/>
  <c r="BG385" i="4"/>
  <c r="BF385" i="4"/>
  <c r="T385" i="4"/>
  <c r="R385" i="4"/>
  <c r="R384" i="4" s="1"/>
  <c r="P385" i="4"/>
  <c r="P384" i="4"/>
  <c r="BK385" i="4"/>
  <c r="BK384" i="4" s="1"/>
  <c r="J384" i="4" s="1"/>
  <c r="J68" i="4" s="1"/>
  <c r="J385" i="4"/>
  <c r="BE385" i="4" s="1"/>
  <c r="BI382" i="4"/>
  <c r="BH382" i="4"/>
  <c r="BG382" i="4"/>
  <c r="BF382" i="4"/>
  <c r="T382" i="4"/>
  <c r="R382" i="4"/>
  <c r="R379" i="4" s="1"/>
  <c r="P382" i="4"/>
  <c r="BK382" i="4"/>
  <c r="J382" i="4"/>
  <c r="BE382" i="4"/>
  <c r="BI380" i="4"/>
  <c r="BH380" i="4"/>
  <c r="BG380" i="4"/>
  <c r="BF380" i="4"/>
  <c r="T380" i="4"/>
  <c r="T379" i="4"/>
  <c r="R380" i="4"/>
  <c r="P380" i="4"/>
  <c r="BK380" i="4"/>
  <c r="BK379" i="4" s="1"/>
  <c r="J379" i="4" s="1"/>
  <c r="J67" i="4" s="1"/>
  <c r="J380" i="4"/>
  <c r="BE380" i="4"/>
  <c r="BI377" i="4"/>
  <c r="BH377" i="4"/>
  <c r="BG377" i="4"/>
  <c r="BF377" i="4"/>
  <c r="T377" i="4"/>
  <c r="R377" i="4"/>
  <c r="P377" i="4"/>
  <c r="BK377" i="4"/>
  <c r="J377" i="4"/>
  <c r="BE377" i="4"/>
  <c r="BI375" i="4"/>
  <c r="BH375" i="4"/>
  <c r="BG375" i="4"/>
  <c r="BF375" i="4"/>
  <c r="T375" i="4"/>
  <c r="R375" i="4"/>
  <c r="P375" i="4"/>
  <c r="BK375" i="4"/>
  <c r="J375" i="4"/>
  <c r="BE375" i="4"/>
  <c r="BI373" i="4"/>
  <c r="BH373" i="4"/>
  <c r="BG373" i="4"/>
  <c r="BF373" i="4"/>
  <c r="T373" i="4"/>
  <c r="R373" i="4"/>
  <c r="P373" i="4"/>
  <c r="BK373" i="4"/>
  <c r="J373" i="4"/>
  <c r="BE373" i="4"/>
  <c r="BI371" i="4"/>
  <c r="BH371" i="4"/>
  <c r="BG371" i="4"/>
  <c r="BF371" i="4"/>
  <c r="T371" i="4"/>
  <c r="R371" i="4"/>
  <c r="P371" i="4"/>
  <c r="BK371" i="4"/>
  <c r="J371" i="4"/>
  <c r="BE371" i="4"/>
  <c r="BI369" i="4"/>
  <c r="BH369" i="4"/>
  <c r="BG369" i="4"/>
  <c r="BF369" i="4"/>
  <c r="T369" i="4"/>
  <c r="R369" i="4"/>
  <c r="P369" i="4"/>
  <c r="BK369" i="4"/>
  <c r="J369" i="4"/>
  <c r="BE369" i="4"/>
  <c r="BI367" i="4"/>
  <c r="BH367" i="4"/>
  <c r="BG367" i="4"/>
  <c r="BF367" i="4"/>
  <c r="T367" i="4"/>
  <c r="R367" i="4"/>
  <c r="P367" i="4"/>
  <c r="BK367" i="4"/>
  <c r="J367" i="4"/>
  <c r="BE367" i="4"/>
  <c r="BI365" i="4"/>
  <c r="BH365" i="4"/>
  <c r="BG365" i="4"/>
  <c r="BF365" i="4"/>
  <c r="T365" i="4"/>
  <c r="R365" i="4"/>
  <c r="P365" i="4"/>
  <c r="BK365" i="4"/>
  <c r="J365" i="4"/>
  <c r="BE365" i="4"/>
  <c r="BI363" i="4"/>
  <c r="BH363" i="4"/>
  <c r="BG363" i="4"/>
  <c r="BF363" i="4"/>
  <c r="T363" i="4"/>
  <c r="R363" i="4"/>
  <c r="P363" i="4"/>
  <c r="BK363" i="4"/>
  <c r="J363" i="4"/>
  <c r="BE363" i="4"/>
  <c r="BI361" i="4"/>
  <c r="BH361" i="4"/>
  <c r="BG361" i="4"/>
  <c r="BF361" i="4"/>
  <c r="T361" i="4"/>
  <c r="R361" i="4"/>
  <c r="P361" i="4"/>
  <c r="BK361" i="4"/>
  <c r="J361" i="4"/>
  <c r="BE361" i="4"/>
  <c r="BI359" i="4"/>
  <c r="BH359" i="4"/>
  <c r="BG359" i="4"/>
  <c r="BF359" i="4"/>
  <c r="T359" i="4"/>
  <c r="R359" i="4"/>
  <c r="P359" i="4"/>
  <c r="BK359" i="4"/>
  <c r="J359" i="4"/>
  <c r="BE359" i="4"/>
  <c r="BI357" i="4"/>
  <c r="BH357" i="4"/>
  <c r="BG357" i="4"/>
  <c r="BF357" i="4"/>
  <c r="T357" i="4"/>
  <c r="R357" i="4"/>
  <c r="P357" i="4"/>
  <c r="BK357" i="4"/>
  <c r="J357" i="4"/>
  <c r="BE357" i="4"/>
  <c r="BI355" i="4"/>
  <c r="BH355" i="4"/>
  <c r="BG355" i="4"/>
  <c r="BF355" i="4"/>
  <c r="T355" i="4"/>
  <c r="R355" i="4"/>
  <c r="P355" i="4"/>
  <c r="BK355" i="4"/>
  <c r="J355" i="4"/>
  <c r="BE355" i="4"/>
  <c r="BI353" i="4"/>
  <c r="BH353" i="4"/>
  <c r="BG353" i="4"/>
  <c r="BF353" i="4"/>
  <c r="T353" i="4"/>
  <c r="R353" i="4"/>
  <c r="P353" i="4"/>
  <c r="BK353" i="4"/>
  <c r="J353" i="4"/>
  <c r="BE353" i="4"/>
  <c r="BI351" i="4"/>
  <c r="BH351" i="4"/>
  <c r="BG351" i="4"/>
  <c r="BF351" i="4"/>
  <c r="T351" i="4"/>
  <c r="R351" i="4"/>
  <c r="P351" i="4"/>
  <c r="BK351" i="4"/>
  <c r="J351" i="4"/>
  <c r="BE351" i="4"/>
  <c r="BI349" i="4"/>
  <c r="BH349" i="4"/>
  <c r="BG349" i="4"/>
  <c r="BF349" i="4"/>
  <c r="T349" i="4"/>
  <c r="R349" i="4"/>
  <c r="P349" i="4"/>
  <c r="BK349" i="4"/>
  <c r="J349" i="4"/>
  <c r="BE349" i="4"/>
  <c r="BI347" i="4"/>
  <c r="BH347" i="4"/>
  <c r="BG347" i="4"/>
  <c r="BF347" i="4"/>
  <c r="T347" i="4"/>
  <c r="R347" i="4"/>
  <c r="P347" i="4"/>
  <c r="BK347" i="4"/>
  <c r="J347" i="4"/>
  <c r="BE347" i="4"/>
  <c r="BI345" i="4"/>
  <c r="BH345" i="4"/>
  <c r="BG345" i="4"/>
  <c r="BF345" i="4"/>
  <c r="T345" i="4"/>
  <c r="R345" i="4"/>
  <c r="P345" i="4"/>
  <c r="BK345" i="4"/>
  <c r="J345" i="4"/>
  <c r="BE345" i="4"/>
  <c r="BI343" i="4"/>
  <c r="BH343" i="4"/>
  <c r="BG343" i="4"/>
  <c r="BF343" i="4"/>
  <c r="T343" i="4"/>
  <c r="R343" i="4"/>
  <c r="P343" i="4"/>
  <c r="BK343" i="4"/>
  <c r="J343" i="4"/>
  <c r="BE343" i="4"/>
  <c r="BI341" i="4"/>
  <c r="BH341" i="4"/>
  <c r="BG341" i="4"/>
  <c r="BF341" i="4"/>
  <c r="T341" i="4"/>
  <c r="R341" i="4"/>
  <c r="P341" i="4"/>
  <c r="BK341" i="4"/>
  <c r="J341" i="4"/>
  <c r="BE341" i="4"/>
  <c r="BI339" i="4"/>
  <c r="BH339" i="4"/>
  <c r="BG339" i="4"/>
  <c r="BF339" i="4"/>
  <c r="T339" i="4"/>
  <c r="R339" i="4"/>
  <c r="P339" i="4"/>
  <c r="BK339" i="4"/>
  <c r="J339" i="4"/>
  <c r="BE339" i="4"/>
  <c r="BI337" i="4"/>
  <c r="BH337" i="4"/>
  <c r="BG337" i="4"/>
  <c r="BF337" i="4"/>
  <c r="T337" i="4"/>
  <c r="R337" i="4"/>
  <c r="P337" i="4"/>
  <c r="BK337" i="4"/>
  <c r="J337" i="4"/>
  <c r="BE337" i="4"/>
  <c r="BI335" i="4"/>
  <c r="BH335" i="4"/>
  <c r="BG335" i="4"/>
  <c r="BF335" i="4"/>
  <c r="T335" i="4"/>
  <c r="R335" i="4"/>
  <c r="P335" i="4"/>
  <c r="BK335" i="4"/>
  <c r="J335" i="4"/>
  <c r="BE335" i="4"/>
  <c r="BI333" i="4"/>
  <c r="BH333" i="4"/>
  <c r="BG333" i="4"/>
  <c r="BF333" i="4"/>
  <c r="T333" i="4"/>
  <c r="R333" i="4"/>
  <c r="P333" i="4"/>
  <c r="BK333" i="4"/>
  <c r="J333" i="4"/>
  <c r="BE333" i="4"/>
  <c r="BI331" i="4"/>
  <c r="BH331" i="4"/>
  <c r="BG331" i="4"/>
  <c r="BF331" i="4"/>
  <c r="T331" i="4"/>
  <c r="R331" i="4"/>
  <c r="P331" i="4"/>
  <c r="BK331" i="4"/>
  <c r="J331" i="4"/>
  <c r="BE331" i="4"/>
  <c r="BI329" i="4"/>
  <c r="BH329" i="4"/>
  <c r="BG329" i="4"/>
  <c r="BF329" i="4"/>
  <c r="T329" i="4"/>
  <c r="R329" i="4"/>
  <c r="P329" i="4"/>
  <c r="BK329" i="4"/>
  <c r="J329" i="4"/>
  <c r="BE329" i="4"/>
  <c r="BI327" i="4"/>
  <c r="BH327" i="4"/>
  <c r="BG327" i="4"/>
  <c r="BF327" i="4"/>
  <c r="T327" i="4"/>
  <c r="R327" i="4"/>
  <c r="P327" i="4"/>
  <c r="BK327" i="4"/>
  <c r="J327" i="4"/>
  <c r="BE327" i="4"/>
  <c r="BI325" i="4"/>
  <c r="BH325" i="4"/>
  <c r="BG325" i="4"/>
  <c r="BF325" i="4"/>
  <c r="T325" i="4"/>
  <c r="R325" i="4"/>
  <c r="P325" i="4"/>
  <c r="BK325" i="4"/>
  <c r="J325" i="4"/>
  <c r="BE325" i="4"/>
  <c r="BI323" i="4"/>
  <c r="BH323" i="4"/>
  <c r="BG323" i="4"/>
  <c r="BF323" i="4"/>
  <c r="T323" i="4"/>
  <c r="R323" i="4"/>
  <c r="P323" i="4"/>
  <c r="BK323" i="4"/>
  <c r="J323" i="4"/>
  <c r="BE323" i="4"/>
  <c r="BI321" i="4"/>
  <c r="BH321" i="4"/>
  <c r="BG321" i="4"/>
  <c r="BF321" i="4"/>
  <c r="T321" i="4"/>
  <c r="R321" i="4"/>
  <c r="P321" i="4"/>
  <c r="BK321" i="4"/>
  <c r="J321" i="4"/>
  <c r="BE321" i="4"/>
  <c r="BI319" i="4"/>
  <c r="BH319" i="4"/>
  <c r="BG319" i="4"/>
  <c r="BF319" i="4"/>
  <c r="T319" i="4"/>
  <c r="R319" i="4"/>
  <c r="P319" i="4"/>
  <c r="BK319" i="4"/>
  <c r="J319" i="4"/>
  <c r="BE319" i="4"/>
  <c r="BI317" i="4"/>
  <c r="BH317" i="4"/>
  <c r="BG317" i="4"/>
  <c r="BF317" i="4"/>
  <c r="T317" i="4"/>
  <c r="R317" i="4"/>
  <c r="P317" i="4"/>
  <c r="BK317" i="4"/>
  <c r="J317" i="4"/>
  <c r="BE317" i="4"/>
  <c r="BI315" i="4"/>
  <c r="BH315" i="4"/>
  <c r="BG315" i="4"/>
  <c r="BF315" i="4"/>
  <c r="T315" i="4"/>
  <c r="R315" i="4"/>
  <c r="P315" i="4"/>
  <c r="BK315" i="4"/>
  <c r="J315" i="4"/>
  <c r="BE315" i="4"/>
  <c r="BI313" i="4"/>
  <c r="BH313" i="4"/>
  <c r="BG313" i="4"/>
  <c r="BF313" i="4"/>
  <c r="T313" i="4"/>
  <c r="R313" i="4"/>
  <c r="P313" i="4"/>
  <c r="BK313" i="4"/>
  <c r="J313" i="4"/>
  <c r="BE313" i="4"/>
  <c r="BI311" i="4"/>
  <c r="BH311" i="4"/>
  <c r="BG311" i="4"/>
  <c r="BF311" i="4"/>
  <c r="T311" i="4"/>
  <c r="R311" i="4"/>
  <c r="P311" i="4"/>
  <c r="BK311" i="4"/>
  <c r="J311" i="4"/>
  <c r="BE311" i="4"/>
  <c r="BI309" i="4"/>
  <c r="BH309" i="4"/>
  <c r="BG309" i="4"/>
  <c r="BF309" i="4"/>
  <c r="T309" i="4"/>
  <c r="R309" i="4"/>
  <c r="P309" i="4"/>
  <c r="BK309" i="4"/>
  <c r="J309" i="4"/>
  <c r="BE309" i="4"/>
  <c r="BI307" i="4"/>
  <c r="BH307" i="4"/>
  <c r="BG307" i="4"/>
  <c r="BF307" i="4"/>
  <c r="T307" i="4"/>
  <c r="R307" i="4"/>
  <c r="P307" i="4"/>
  <c r="BK307" i="4"/>
  <c r="J307" i="4"/>
  <c r="BE307" i="4"/>
  <c r="BI305" i="4"/>
  <c r="BH305" i="4"/>
  <c r="BG305" i="4"/>
  <c r="BF305" i="4"/>
  <c r="T305" i="4"/>
  <c r="R305" i="4"/>
  <c r="P305" i="4"/>
  <c r="BK305" i="4"/>
  <c r="J305" i="4"/>
  <c r="BE305" i="4"/>
  <c r="BI303" i="4"/>
  <c r="BH303" i="4"/>
  <c r="BG303" i="4"/>
  <c r="BF303" i="4"/>
  <c r="T303" i="4"/>
  <c r="R303" i="4"/>
  <c r="P303" i="4"/>
  <c r="BK303" i="4"/>
  <c r="J303" i="4"/>
  <c r="BE303" i="4"/>
  <c r="BI301" i="4"/>
  <c r="BH301" i="4"/>
  <c r="BG301" i="4"/>
  <c r="BF301" i="4"/>
  <c r="T301" i="4"/>
  <c r="R301" i="4"/>
  <c r="P301" i="4"/>
  <c r="BK301" i="4"/>
  <c r="J301" i="4"/>
  <c r="BE301" i="4"/>
  <c r="BI299" i="4"/>
  <c r="BH299" i="4"/>
  <c r="BG299" i="4"/>
  <c r="BF299" i="4"/>
  <c r="T299" i="4"/>
  <c r="R299" i="4"/>
  <c r="P299" i="4"/>
  <c r="BK299" i="4"/>
  <c r="J299" i="4"/>
  <c r="BE299" i="4"/>
  <c r="BI297" i="4"/>
  <c r="BH297" i="4"/>
  <c r="BG297" i="4"/>
  <c r="BF297" i="4"/>
  <c r="T297" i="4"/>
  <c r="R297" i="4"/>
  <c r="P297" i="4"/>
  <c r="BK297" i="4"/>
  <c r="J297" i="4"/>
  <c r="BE297" i="4"/>
  <c r="BI295" i="4"/>
  <c r="BH295" i="4"/>
  <c r="BG295" i="4"/>
  <c r="BF295" i="4"/>
  <c r="T295" i="4"/>
  <c r="R295" i="4"/>
  <c r="P295" i="4"/>
  <c r="BK295" i="4"/>
  <c r="J295" i="4"/>
  <c r="BE295" i="4"/>
  <c r="BI293" i="4"/>
  <c r="BH293" i="4"/>
  <c r="BG293" i="4"/>
  <c r="BF293" i="4"/>
  <c r="T293" i="4"/>
  <c r="R293" i="4"/>
  <c r="P293" i="4"/>
  <c r="BK293" i="4"/>
  <c r="J293" i="4"/>
  <c r="BE293" i="4"/>
  <c r="BI291" i="4"/>
  <c r="BH291" i="4"/>
  <c r="BG291" i="4"/>
  <c r="BF291" i="4"/>
  <c r="T291" i="4"/>
  <c r="R291" i="4"/>
  <c r="P291" i="4"/>
  <c r="BK291" i="4"/>
  <c r="J291" i="4"/>
  <c r="BE291" i="4"/>
  <c r="BI289" i="4"/>
  <c r="BH289" i="4"/>
  <c r="BG289" i="4"/>
  <c r="BF289" i="4"/>
  <c r="T289" i="4"/>
  <c r="R289" i="4"/>
  <c r="P289" i="4"/>
  <c r="BK289" i="4"/>
  <c r="J289" i="4"/>
  <c r="BE289" i="4"/>
  <c r="BI287" i="4"/>
  <c r="BH287" i="4"/>
  <c r="BG287" i="4"/>
  <c r="BF287" i="4"/>
  <c r="T287" i="4"/>
  <c r="R287" i="4"/>
  <c r="P287" i="4"/>
  <c r="BK287" i="4"/>
  <c r="J287" i="4"/>
  <c r="BE287" i="4"/>
  <c r="BI285" i="4"/>
  <c r="BH285" i="4"/>
  <c r="BG285" i="4"/>
  <c r="BF285" i="4"/>
  <c r="T285" i="4"/>
  <c r="R285" i="4"/>
  <c r="P285" i="4"/>
  <c r="BK285" i="4"/>
  <c r="J285" i="4"/>
  <c r="BE285" i="4"/>
  <c r="BI283" i="4"/>
  <c r="BH283" i="4"/>
  <c r="BG283" i="4"/>
  <c r="BF283" i="4"/>
  <c r="T283" i="4"/>
  <c r="R283" i="4"/>
  <c r="P283" i="4"/>
  <c r="BK283" i="4"/>
  <c r="J283" i="4"/>
  <c r="BE283" i="4"/>
  <c r="BI281" i="4"/>
  <c r="BH281" i="4"/>
  <c r="BG281" i="4"/>
  <c r="BF281" i="4"/>
  <c r="T281" i="4"/>
  <c r="R281" i="4"/>
  <c r="P281" i="4"/>
  <c r="BK281" i="4"/>
  <c r="J281" i="4"/>
  <c r="BE281" i="4"/>
  <c r="BI279" i="4"/>
  <c r="BH279" i="4"/>
  <c r="BG279" i="4"/>
  <c r="BF279" i="4"/>
  <c r="T279" i="4"/>
  <c r="R279" i="4"/>
  <c r="P279" i="4"/>
  <c r="BK279" i="4"/>
  <c r="J279" i="4"/>
  <c r="BE279" i="4"/>
  <c r="BI277" i="4"/>
  <c r="BH277" i="4"/>
  <c r="BG277" i="4"/>
  <c r="BF277" i="4"/>
  <c r="T277" i="4"/>
  <c r="R277" i="4"/>
  <c r="P277" i="4"/>
  <c r="BK277" i="4"/>
  <c r="J277" i="4"/>
  <c r="BE277" i="4"/>
  <c r="BI275" i="4"/>
  <c r="BH275" i="4"/>
  <c r="BG275" i="4"/>
  <c r="BF275" i="4"/>
  <c r="T275" i="4"/>
  <c r="R275" i="4"/>
  <c r="P275" i="4"/>
  <c r="BK275" i="4"/>
  <c r="J275" i="4"/>
  <c r="BE275" i="4"/>
  <c r="BI273" i="4"/>
  <c r="BH273" i="4"/>
  <c r="BG273" i="4"/>
  <c r="BF273" i="4"/>
  <c r="T273" i="4"/>
  <c r="R273" i="4"/>
  <c r="P273" i="4"/>
  <c r="BK273" i="4"/>
  <c r="J273" i="4"/>
  <c r="BE273" i="4"/>
  <c r="BI271" i="4"/>
  <c r="BH271" i="4"/>
  <c r="BG271" i="4"/>
  <c r="BF271" i="4"/>
  <c r="T271" i="4"/>
  <c r="R271" i="4"/>
  <c r="P271" i="4"/>
  <c r="BK271" i="4"/>
  <c r="J271" i="4"/>
  <c r="BE271" i="4"/>
  <c r="BI269" i="4"/>
  <c r="BH269" i="4"/>
  <c r="BG269" i="4"/>
  <c r="BF269" i="4"/>
  <c r="T269" i="4"/>
  <c r="R269" i="4"/>
  <c r="P269" i="4"/>
  <c r="BK269" i="4"/>
  <c r="J269" i="4"/>
  <c r="BE269" i="4"/>
  <c r="BI267" i="4"/>
  <c r="BH267" i="4"/>
  <c r="BG267" i="4"/>
  <c r="BF267" i="4"/>
  <c r="T267" i="4"/>
  <c r="R267" i="4"/>
  <c r="P267" i="4"/>
  <c r="BK267" i="4"/>
  <c r="J267" i="4"/>
  <c r="BE267" i="4"/>
  <c r="BI265" i="4"/>
  <c r="BH265" i="4"/>
  <c r="BG265" i="4"/>
  <c r="BF265" i="4"/>
  <c r="T265" i="4"/>
  <c r="R265" i="4"/>
  <c r="P265" i="4"/>
  <c r="BK265" i="4"/>
  <c r="J265" i="4"/>
  <c r="BE265" i="4"/>
  <c r="BI263" i="4"/>
  <c r="BH263" i="4"/>
  <c r="BG263" i="4"/>
  <c r="BF263" i="4"/>
  <c r="T263" i="4"/>
  <c r="R263" i="4"/>
  <c r="P263" i="4"/>
  <c r="BK263" i="4"/>
  <c r="J263" i="4"/>
  <c r="BE263" i="4"/>
  <c r="BI261" i="4"/>
  <c r="BH261" i="4"/>
  <c r="BG261" i="4"/>
  <c r="BF261" i="4"/>
  <c r="T261" i="4"/>
  <c r="R261" i="4"/>
  <c r="P261" i="4"/>
  <c r="BK261" i="4"/>
  <c r="J261" i="4"/>
  <c r="BE261" i="4"/>
  <c r="BI259" i="4"/>
  <c r="BH259" i="4"/>
  <c r="BG259" i="4"/>
  <c r="BF259" i="4"/>
  <c r="T259" i="4"/>
  <c r="R259" i="4"/>
  <c r="P259" i="4"/>
  <c r="BK259" i="4"/>
  <c r="J259" i="4"/>
  <c r="BE259" i="4"/>
  <c r="BI257" i="4"/>
  <c r="BH257" i="4"/>
  <c r="BG257" i="4"/>
  <c r="BF257" i="4"/>
  <c r="T257" i="4"/>
  <c r="R257" i="4"/>
  <c r="P257" i="4"/>
  <c r="BK257" i="4"/>
  <c r="J257" i="4"/>
  <c r="BE257" i="4"/>
  <c r="BI255" i="4"/>
  <c r="BH255" i="4"/>
  <c r="BG255" i="4"/>
  <c r="BF255" i="4"/>
  <c r="T255" i="4"/>
  <c r="R255" i="4"/>
  <c r="P255" i="4"/>
  <c r="BK255" i="4"/>
  <c r="J255" i="4"/>
  <c r="BE255" i="4"/>
  <c r="BI253" i="4"/>
  <c r="BH253" i="4"/>
  <c r="BG253" i="4"/>
  <c r="BF253" i="4"/>
  <c r="T253" i="4"/>
  <c r="R253" i="4"/>
  <c r="P253" i="4"/>
  <c r="BK253" i="4"/>
  <c r="J253" i="4"/>
  <c r="BE253" i="4"/>
  <c r="BI251" i="4"/>
  <c r="BH251" i="4"/>
  <c r="BG251" i="4"/>
  <c r="BF251" i="4"/>
  <c r="T251" i="4"/>
  <c r="R251" i="4"/>
  <c r="P251" i="4"/>
  <c r="BK251" i="4"/>
  <c r="J251" i="4"/>
  <c r="BE251" i="4"/>
  <c r="BI249" i="4"/>
  <c r="BH249" i="4"/>
  <c r="BG249" i="4"/>
  <c r="BF249" i="4"/>
  <c r="T249" i="4"/>
  <c r="R249" i="4"/>
  <c r="P249" i="4"/>
  <c r="BK249" i="4"/>
  <c r="J249" i="4"/>
  <c r="BE249" i="4"/>
  <c r="BI247" i="4"/>
  <c r="BH247" i="4"/>
  <c r="BG247" i="4"/>
  <c r="BF247" i="4"/>
  <c r="T247" i="4"/>
  <c r="R247" i="4"/>
  <c r="P247" i="4"/>
  <c r="BK247" i="4"/>
  <c r="J247" i="4"/>
  <c r="BE247" i="4"/>
  <c r="BI245" i="4"/>
  <c r="BH245" i="4"/>
  <c r="BG245" i="4"/>
  <c r="BF245" i="4"/>
  <c r="T245" i="4"/>
  <c r="R245" i="4"/>
  <c r="P245" i="4"/>
  <c r="BK245" i="4"/>
  <c r="J245" i="4"/>
  <c r="BE245" i="4"/>
  <c r="BI243" i="4"/>
  <c r="BH243" i="4"/>
  <c r="BG243" i="4"/>
  <c r="BF243" i="4"/>
  <c r="T243" i="4"/>
  <c r="R243" i="4"/>
  <c r="P243" i="4"/>
  <c r="BK243" i="4"/>
  <c r="J243" i="4"/>
  <c r="BE243" i="4"/>
  <c r="BI241" i="4"/>
  <c r="BH241" i="4"/>
  <c r="BG241" i="4"/>
  <c r="BF241" i="4"/>
  <c r="T241" i="4"/>
  <c r="R241" i="4"/>
  <c r="P241" i="4"/>
  <c r="BK241" i="4"/>
  <c r="J241" i="4"/>
  <c r="BE241" i="4"/>
  <c r="BI239" i="4"/>
  <c r="BH239" i="4"/>
  <c r="BG239" i="4"/>
  <c r="BF239" i="4"/>
  <c r="T239" i="4"/>
  <c r="R239" i="4"/>
  <c r="P239" i="4"/>
  <c r="BK239" i="4"/>
  <c r="J239" i="4"/>
  <c r="BE239" i="4"/>
  <c r="BI237" i="4"/>
  <c r="BH237" i="4"/>
  <c r="BG237" i="4"/>
  <c r="BF237" i="4"/>
  <c r="T237" i="4"/>
  <c r="R237" i="4"/>
  <c r="P237" i="4"/>
  <c r="BK237" i="4"/>
  <c r="J237" i="4"/>
  <c r="BE237" i="4"/>
  <c r="BI235" i="4"/>
  <c r="BH235" i="4"/>
  <c r="BG235" i="4"/>
  <c r="BF235" i="4"/>
  <c r="T235" i="4"/>
  <c r="R235" i="4"/>
  <c r="P235" i="4"/>
  <c r="BK235" i="4"/>
  <c r="J235" i="4"/>
  <c r="BE235" i="4"/>
  <c r="BI233" i="4"/>
  <c r="BH233" i="4"/>
  <c r="BG233" i="4"/>
  <c r="BF233" i="4"/>
  <c r="T233" i="4"/>
  <c r="R233" i="4"/>
  <c r="P233" i="4"/>
  <c r="BK233" i="4"/>
  <c r="J233" i="4"/>
  <c r="BE233" i="4"/>
  <c r="BI231" i="4"/>
  <c r="BH231" i="4"/>
  <c r="BG231" i="4"/>
  <c r="BF231" i="4"/>
  <c r="T231" i="4"/>
  <c r="R231" i="4"/>
  <c r="P231" i="4"/>
  <c r="BK231" i="4"/>
  <c r="J231" i="4"/>
  <c r="BE231" i="4"/>
  <c r="BI229" i="4"/>
  <c r="BH229" i="4"/>
  <c r="BG229" i="4"/>
  <c r="BF229" i="4"/>
  <c r="T229" i="4"/>
  <c r="R229" i="4"/>
  <c r="P229" i="4"/>
  <c r="BK229" i="4"/>
  <c r="J229" i="4"/>
  <c r="BE229" i="4"/>
  <c r="BI227" i="4"/>
  <c r="BH227" i="4"/>
  <c r="BG227" i="4"/>
  <c r="BF227" i="4"/>
  <c r="T227" i="4"/>
  <c r="T226" i="4"/>
  <c r="R227" i="4"/>
  <c r="P227" i="4"/>
  <c r="P226" i="4" s="1"/>
  <c r="BK227" i="4"/>
  <c r="J227" i="4"/>
  <c r="BE227" i="4"/>
  <c r="BI224" i="4"/>
  <c r="BH224" i="4"/>
  <c r="BG224" i="4"/>
  <c r="BF224" i="4"/>
  <c r="T224" i="4"/>
  <c r="R224" i="4"/>
  <c r="P224" i="4"/>
  <c r="BK224" i="4"/>
  <c r="J224" i="4"/>
  <c r="BE224" i="4"/>
  <c r="BI222" i="4"/>
  <c r="BH222" i="4"/>
  <c r="BG222" i="4"/>
  <c r="BF222" i="4"/>
  <c r="T222" i="4"/>
  <c r="R222" i="4"/>
  <c r="P222" i="4"/>
  <c r="BK222" i="4"/>
  <c r="J222" i="4"/>
  <c r="BE222" i="4"/>
  <c r="BI220" i="4"/>
  <c r="BH220" i="4"/>
  <c r="BG220" i="4"/>
  <c r="BF220" i="4"/>
  <c r="T220" i="4"/>
  <c r="R220" i="4"/>
  <c r="P220" i="4"/>
  <c r="BK220" i="4"/>
  <c r="BK215" i="4" s="1"/>
  <c r="J215" i="4" s="1"/>
  <c r="J65" i="4" s="1"/>
  <c r="J220" i="4"/>
  <c r="BE220" i="4"/>
  <c r="BI218" i="4"/>
  <c r="BH218" i="4"/>
  <c r="BG218" i="4"/>
  <c r="BF218" i="4"/>
  <c r="T218" i="4"/>
  <c r="R218" i="4"/>
  <c r="P218" i="4"/>
  <c r="BK218" i="4"/>
  <c r="J218" i="4"/>
  <c r="BE218" i="4"/>
  <c r="BI216" i="4"/>
  <c r="BH216" i="4"/>
  <c r="BG216" i="4"/>
  <c r="BF216" i="4"/>
  <c r="T216" i="4"/>
  <c r="R216" i="4"/>
  <c r="P216" i="4"/>
  <c r="P215" i="4"/>
  <c r="BK216" i="4"/>
  <c r="J216" i="4"/>
  <c r="BE216" i="4"/>
  <c r="BI213" i="4"/>
  <c r="BH213" i="4"/>
  <c r="BG213" i="4"/>
  <c r="BF213" i="4"/>
  <c r="T213" i="4"/>
  <c r="R213" i="4"/>
  <c r="P213" i="4"/>
  <c r="BK213" i="4"/>
  <c r="J213" i="4"/>
  <c r="BE213" i="4"/>
  <c r="BI211" i="4"/>
  <c r="BH211" i="4"/>
  <c r="BG211" i="4"/>
  <c r="BF211" i="4"/>
  <c r="T211" i="4"/>
  <c r="R211" i="4"/>
  <c r="P211" i="4"/>
  <c r="BK211" i="4"/>
  <c r="J211" i="4"/>
  <c r="BE211" i="4"/>
  <c r="BI209" i="4"/>
  <c r="BH209" i="4"/>
  <c r="BG209" i="4"/>
  <c r="BF209" i="4"/>
  <c r="T209" i="4"/>
  <c r="R209" i="4"/>
  <c r="P209" i="4"/>
  <c r="BK209" i="4"/>
  <c r="J209" i="4"/>
  <c r="BE209" i="4"/>
  <c r="BI207" i="4"/>
  <c r="BH207" i="4"/>
  <c r="BG207" i="4"/>
  <c r="BF207" i="4"/>
  <c r="T207" i="4"/>
  <c r="R207" i="4"/>
  <c r="P207" i="4"/>
  <c r="BK207" i="4"/>
  <c r="J207" i="4"/>
  <c r="BE207" i="4"/>
  <c r="BI205" i="4"/>
  <c r="BH205" i="4"/>
  <c r="BG205" i="4"/>
  <c r="BF205" i="4"/>
  <c r="T205" i="4"/>
  <c r="R205" i="4"/>
  <c r="P205" i="4"/>
  <c r="BK205" i="4"/>
  <c r="J205" i="4"/>
  <c r="BE205" i="4"/>
  <c r="BI203" i="4"/>
  <c r="BH203" i="4"/>
  <c r="BG203" i="4"/>
  <c r="BF203" i="4"/>
  <c r="T203" i="4"/>
  <c r="R203" i="4"/>
  <c r="P203" i="4"/>
  <c r="BK203" i="4"/>
  <c r="J203" i="4"/>
  <c r="BE203" i="4"/>
  <c r="BI201" i="4"/>
  <c r="BH201" i="4"/>
  <c r="BG201" i="4"/>
  <c r="BF201" i="4"/>
  <c r="T201" i="4"/>
  <c r="R201" i="4"/>
  <c r="P201" i="4"/>
  <c r="BK201" i="4"/>
  <c r="J201" i="4"/>
  <c r="BE201" i="4"/>
  <c r="BI199" i="4"/>
  <c r="BH199" i="4"/>
  <c r="BG199" i="4"/>
  <c r="BF199" i="4"/>
  <c r="T199" i="4"/>
  <c r="R199" i="4"/>
  <c r="P199" i="4"/>
  <c r="BK199" i="4"/>
  <c r="J199" i="4"/>
  <c r="BE199" i="4"/>
  <c r="BI197" i="4"/>
  <c r="BH197" i="4"/>
  <c r="BG197" i="4"/>
  <c r="BF197" i="4"/>
  <c r="T197" i="4"/>
  <c r="R197" i="4"/>
  <c r="P197" i="4"/>
  <c r="BK197" i="4"/>
  <c r="J197" i="4"/>
  <c r="BE197" i="4"/>
  <c r="BI195" i="4"/>
  <c r="BH195" i="4"/>
  <c r="BG195" i="4"/>
  <c r="BF195" i="4"/>
  <c r="T195" i="4"/>
  <c r="R195" i="4"/>
  <c r="P195" i="4"/>
  <c r="BK195" i="4"/>
  <c r="J195" i="4"/>
  <c r="BE195" i="4"/>
  <c r="BI193" i="4"/>
  <c r="BH193" i="4"/>
  <c r="BG193" i="4"/>
  <c r="BF193" i="4"/>
  <c r="T193" i="4"/>
  <c r="R193" i="4"/>
  <c r="P193" i="4"/>
  <c r="BK193" i="4"/>
  <c r="J193" i="4"/>
  <c r="BE193" i="4"/>
  <c r="BI191" i="4"/>
  <c r="BH191" i="4"/>
  <c r="BG191" i="4"/>
  <c r="BF191" i="4"/>
  <c r="T191" i="4"/>
  <c r="R191" i="4"/>
  <c r="P191" i="4"/>
  <c r="BK191" i="4"/>
  <c r="J191" i="4"/>
  <c r="BE191" i="4"/>
  <c r="BI189" i="4"/>
  <c r="BH189" i="4"/>
  <c r="BG189" i="4"/>
  <c r="BF189" i="4"/>
  <c r="T189" i="4"/>
  <c r="R189" i="4"/>
  <c r="P189" i="4"/>
  <c r="BK189" i="4"/>
  <c r="J189" i="4"/>
  <c r="BE189" i="4"/>
  <c r="BI187" i="4"/>
  <c r="BH187" i="4"/>
  <c r="BG187" i="4"/>
  <c r="BF187" i="4"/>
  <c r="T187" i="4"/>
  <c r="R187" i="4"/>
  <c r="P187" i="4"/>
  <c r="BK187" i="4"/>
  <c r="J187" i="4"/>
  <c r="BE187" i="4"/>
  <c r="BI185" i="4"/>
  <c r="BH185" i="4"/>
  <c r="BG185" i="4"/>
  <c r="BF185" i="4"/>
  <c r="T185" i="4"/>
  <c r="R185" i="4"/>
  <c r="P185" i="4"/>
  <c r="BK185" i="4"/>
  <c r="J185" i="4"/>
  <c r="BE185" i="4"/>
  <c r="BI183" i="4"/>
  <c r="BH183" i="4"/>
  <c r="BG183" i="4"/>
  <c r="BF183" i="4"/>
  <c r="T183" i="4"/>
  <c r="R183" i="4"/>
  <c r="P183" i="4"/>
  <c r="BK183" i="4"/>
  <c r="J183" i="4"/>
  <c r="BE183" i="4"/>
  <c r="BI181" i="4"/>
  <c r="BH181" i="4"/>
  <c r="BG181" i="4"/>
  <c r="BF181" i="4"/>
  <c r="T181" i="4"/>
  <c r="R181" i="4"/>
  <c r="P181" i="4"/>
  <c r="BK181" i="4"/>
  <c r="J181" i="4"/>
  <c r="BE181" i="4"/>
  <c r="BI179" i="4"/>
  <c r="BH179" i="4"/>
  <c r="BG179" i="4"/>
  <c r="BF179" i="4"/>
  <c r="T179" i="4"/>
  <c r="R179" i="4"/>
  <c r="P179" i="4"/>
  <c r="BK179" i="4"/>
  <c r="J179" i="4"/>
  <c r="BE179" i="4"/>
  <c r="BI177" i="4"/>
  <c r="BH177" i="4"/>
  <c r="BG177" i="4"/>
  <c r="BF177" i="4"/>
  <c r="T177" i="4"/>
  <c r="R177" i="4"/>
  <c r="P177" i="4"/>
  <c r="BK177" i="4"/>
  <c r="J177" i="4"/>
  <c r="BE177" i="4"/>
  <c r="BI175" i="4"/>
  <c r="BH175" i="4"/>
  <c r="BG175" i="4"/>
  <c r="BF175" i="4"/>
  <c r="T175" i="4"/>
  <c r="R175" i="4"/>
  <c r="P175" i="4"/>
  <c r="BK175" i="4"/>
  <c r="J175" i="4"/>
  <c r="BE175" i="4"/>
  <c r="BI173" i="4"/>
  <c r="BH173" i="4"/>
  <c r="BG173" i="4"/>
  <c r="BF173" i="4"/>
  <c r="T173" i="4"/>
  <c r="R173" i="4"/>
  <c r="P173" i="4"/>
  <c r="BK173" i="4"/>
  <c r="J173" i="4"/>
  <c r="BE173" i="4"/>
  <c r="BI171" i="4"/>
  <c r="BH171" i="4"/>
  <c r="BG171" i="4"/>
  <c r="BF171" i="4"/>
  <c r="T171" i="4"/>
  <c r="R171" i="4"/>
  <c r="P171" i="4"/>
  <c r="BK171" i="4"/>
  <c r="J171" i="4"/>
  <c r="BE171" i="4"/>
  <c r="BI169" i="4"/>
  <c r="BH169" i="4"/>
  <c r="BG169" i="4"/>
  <c r="BF169" i="4"/>
  <c r="T169" i="4"/>
  <c r="R169" i="4"/>
  <c r="P169" i="4"/>
  <c r="BK169" i="4"/>
  <c r="J169" i="4"/>
  <c r="BE169" i="4"/>
  <c r="BI167" i="4"/>
  <c r="BH167" i="4"/>
  <c r="BG167" i="4"/>
  <c r="BF167" i="4"/>
  <c r="T167" i="4"/>
  <c r="R167" i="4"/>
  <c r="P167" i="4"/>
  <c r="BK167" i="4"/>
  <c r="J167" i="4"/>
  <c r="BE167" i="4"/>
  <c r="BI165" i="4"/>
  <c r="BH165" i="4"/>
  <c r="BG165" i="4"/>
  <c r="BF165" i="4"/>
  <c r="T165" i="4"/>
  <c r="R165" i="4"/>
  <c r="P165" i="4"/>
  <c r="BK165" i="4"/>
  <c r="J165" i="4"/>
  <c r="BE165" i="4"/>
  <c r="BI163" i="4"/>
  <c r="BH163" i="4"/>
  <c r="BG163" i="4"/>
  <c r="BF163" i="4"/>
  <c r="T163" i="4"/>
  <c r="R163" i="4"/>
  <c r="P163" i="4"/>
  <c r="BK163" i="4"/>
  <c r="J163" i="4"/>
  <c r="BE163" i="4"/>
  <c r="BI161" i="4"/>
  <c r="BH161" i="4"/>
  <c r="BG161" i="4"/>
  <c r="BF161" i="4"/>
  <c r="T161" i="4"/>
  <c r="R161" i="4"/>
  <c r="P161" i="4"/>
  <c r="BK161" i="4"/>
  <c r="J161" i="4"/>
  <c r="BE161" i="4"/>
  <c r="BI159" i="4"/>
  <c r="BH159" i="4"/>
  <c r="BG159" i="4"/>
  <c r="BF159" i="4"/>
  <c r="T159" i="4"/>
  <c r="R159" i="4"/>
  <c r="P159" i="4"/>
  <c r="BK159" i="4"/>
  <c r="J159" i="4"/>
  <c r="BE159" i="4"/>
  <c r="BI157" i="4"/>
  <c r="BH157" i="4"/>
  <c r="BG157" i="4"/>
  <c r="BF157" i="4"/>
  <c r="T157" i="4"/>
  <c r="R157" i="4"/>
  <c r="P157" i="4"/>
  <c r="BK157" i="4"/>
  <c r="J157" i="4"/>
  <c r="BE157" i="4"/>
  <c r="BI155" i="4"/>
  <c r="BH155" i="4"/>
  <c r="BG155" i="4"/>
  <c r="BF155" i="4"/>
  <c r="T155" i="4"/>
  <c r="R155" i="4"/>
  <c r="P155" i="4"/>
  <c r="BK155" i="4"/>
  <c r="J155" i="4"/>
  <c r="BE155" i="4"/>
  <c r="BI153" i="4"/>
  <c r="BH153" i="4"/>
  <c r="BG153" i="4"/>
  <c r="BF153" i="4"/>
  <c r="T153" i="4"/>
  <c r="R153" i="4"/>
  <c r="P153" i="4"/>
  <c r="BK153" i="4"/>
  <c r="J153" i="4"/>
  <c r="BE153" i="4"/>
  <c r="BI151" i="4"/>
  <c r="BH151" i="4"/>
  <c r="BG151" i="4"/>
  <c r="BF151" i="4"/>
  <c r="T151" i="4"/>
  <c r="R151" i="4"/>
  <c r="P151" i="4"/>
  <c r="BK151" i="4"/>
  <c r="J151" i="4"/>
  <c r="BE151" i="4"/>
  <c r="BI149" i="4"/>
  <c r="BH149" i="4"/>
  <c r="BG149" i="4"/>
  <c r="BF149" i="4"/>
  <c r="T149" i="4"/>
  <c r="R149" i="4"/>
  <c r="P149" i="4"/>
  <c r="BK149" i="4"/>
  <c r="J149" i="4"/>
  <c r="BE149" i="4"/>
  <c r="BI147" i="4"/>
  <c r="BH147" i="4"/>
  <c r="BG147" i="4"/>
  <c r="BF147" i="4"/>
  <c r="T147" i="4"/>
  <c r="R147" i="4"/>
  <c r="P147" i="4"/>
  <c r="BK147" i="4"/>
  <c r="J147" i="4"/>
  <c r="BE147" i="4"/>
  <c r="BI145" i="4"/>
  <c r="BH145" i="4"/>
  <c r="BG145" i="4"/>
  <c r="BF145" i="4"/>
  <c r="T145" i="4"/>
  <c r="R145" i="4"/>
  <c r="P145" i="4"/>
  <c r="BK145" i="4"/>
  <c r="J145" i="4"/>
  <c r="BE145" i="4"/>
  <c r="BI143" i="4"/>
  <c r="BH143" i="4"/>
  <c r="BG143" i="4"/>
  <c r="BF143" i="4"/>
  <c r="T143" i="4"/>
  <c r="R143" i="4"/>
  <c r="P143" i="4"/>
  <c r="BK143" i="4"/>
  <c r="J143" i="4"/>
  <c r="BE143" i="4"/>
  <c r="BI141" i="4"/>
  <c r="BH141" i="4"/>
  <c r="BG141" i="4"/>
  <c r="BF141" i="4"/>
  <c r="T141" i="4"/>
  <c r="R141" i="4"/>
  <c r="P141" i="4"/>
  <c r="BK141" i="4"/>
  <c r="J141" i="4"/>
  <c r="BE141" i="4"/>
  <c r="BI139" i="4"/>
  <c r="BH139" i="4"/>
  <c r="BG139" i="4"/>
  <c r="BF139" i="4"/>
  <c r="T139" i="4"/>
  <c r="R139" i="4"/>
  <c r="P139" i="4"/>
  <c r="BK139" i="4"/>
  <c r="J139" i="4"/>
  <c r="BE139" i="4"/>
  <c r="BI137" i="4"/>
  <c r="BH137" i="4"/>
  <c r="BG137" i="4"/>
  <c r="BF137" i="4"/>
  <c r="T137" i="4"/>
  <c r="R137" i="4"/>
  <c r="P137" i="4"/>
  <c r="BK137" i="4"/>
  <c r="J137" i="4"/>
  <c r="BE137" i="4"/>
  <c r="BI135" i="4"/>
  <c r="BH135" i="4"/>
  <c r="BG135" i="4"/>
  <c r="BF135" i="4"/>
  <c r="T135" i="4"/>
  <c r="R135" i="4"/>
  <c r="P135" i="4"/>
  <c r="BK135" i="4"/>
  <c r="J135" i="4"/>
  <c r="BE135" i="4"/>
  <c r="BI133" i="4"/>
  <c r="BH133" i="4"/>
  <c r="BG133" i="4"/>
  <c r="BF133" i="4"/>
  <c r="T133" i="4"/>
  <c r="R133" i="4"/>
  <c r="P133" i="4"/>
  <c r="BK133" i="4"/>
  <c r="J133" i="4"/>
  <c r="BE133" i="4"/>
  <c r="BI131" i="4"/>
  <c r="BH131" i="4"/>
  <c r="BG131" i="4"/>
  <c r="BF131" i="4"/>
  <c r="T131" i="4"/>
  <c r="R131" i="4"/>
  <c r="P131" i="4"/>
  <c r="BK131" i="4"/>
  <c r="J131" i="4"/>
  <c r="BE131" i="4"/>
  <c r="BI129" i="4"/>
  <c r="BH129" i="4"/>
  <c r="BG129" i="4"/>
  <c r="BF129" i="4"/>
  <c r="T129" i="4"/>
  <c r="R129" i="4"/>
  <c r="P129" i="4"/>
  <c r="BK129" i="4"/>
  <c r="J129" i="4"/>
  <c r="BE129" i="4"/>
  <c r="BI127" i="4"/>
  <c r="BH127" i="4"/>
  <c r="BG127" i="4"/>
  <c r="BF127" i="4"/>
  <c r="T127" i="4"/>
  <c r="R127" i="4"/>
  <c r="P127" i="4"/>
  <c r="BK127" i="4"/>
  <c r="J127" i="4"/>
  <c r="BE127" i="4"/>
  <c r="BI125" i="4"/>
  <c r="BH125" i="4"/>
  <c r="BG125" i="4"/>
  <c r="BF125" i="4"/>
  <c r="T125" i="4"/>
  <c r="R125" i="4"/>
  <c r="P125" i="4"/>
  <c r="BK125" i="4"/>
  <c r="J125" i="4"/>
  <c r="BE125" i="4"/>
  <c r="BI123" i="4"/>
  <c r="BH123" i="4"/>
  <c r="BG123" i="4"/>
  <c r="BF123" i="4"/>
  <c r="T123" i="4"/>
  <c r="R123" i="4"/>
  <c r="P123" i="4"/>
  <c r="BK123" i="4"/>
  <c r="J123" i="4"/>
  <c r="BE123" i="4"/>
  <c r="BI121" i="4"/>
  <c r="BH121" i="4"/>
  <c r="BG121" i="4"/>
  <c r="BF121" i="4"/>
  <c r="T121" i="4"/>
  <c r="R121" i="4"/>
  <c r="P121" i="4"/>
  <c r="BK121" i="4"/>
  <c r="J121" i="4"/>
  <c r="BE121" i="4"/>
  <c r="BI119" i="4"/>
  <c r="BH119" i="4"/>
  <c r="BG119" i="4"/>
  <c r="BF119" i="4"/>
  <c r="T119" i="4"/>
  <c r="R119" i="4"/>
  <c r="P119" i="4"/>
  <c r="BK119" i="4"/>
  <c r="J119" i="4"/>
  <c r="BE119" i="4"/>
  <c r="BI117" i="4"/>
  <c r="BH117" i="4"/>
  <c r="BG117" i="4"/>
  <c r="BF117" i="4"/>
  <c r="T117" i="4"/>
  <c r="R117" i="4"/>
  <c r="P117" i="4"/>
  <c r="BK117" i="4"/>
  <c r="J117" i="4"/>
  <c r="BE117" i="4"/>
  <c r="BI115" i="4"/>
  <c r="BH115" i="4"/>
  <c r="BG115" i="4"/>
  <c r="BF115" i="4"/>
  <c r="T115" i="4"/>
  <c r="R115" i="4"/>
  <c r="P115" i="4"/>
  <c r="BK115" i="4"/>
  <c r="J115" i="4"/>
  <c r="BE115" i="4"/>
  <c r="BI113" i="4"/>
  <c r="BH113" i="4"/>
  <c r="BG113" i="4"/>
  <c r="BF113" i="4"/>
  <c r="T113" i="4"/>
  <c r="R113" i="4"/>
  <c r="P113" i="4"/>
  <c r="BK113" i="4"/>
  <c r="J113" i="4"/>
  <c r="BE113" i="4"/>
  <c r="BI111" i="4"/>
  <c r="BH111" i="4"/>
  <c r="BG111" i="4"/>
  <c r="BF111" i="4"/>
  <c r="T111" i="4"/>
  <c r="R111" i="4"/>
  <c r="P111" i="4"/>
  <c r="BK111" i="4"/>
  <c r="J111" i="4"/>
  <c r="BE111" i="4"/>
  <c r="BI109" i="4"/>
  <c r="BH109" i="4"/>
  <c r="BG109" i="4"/>
  <c r="BF109" i="4"/>
  <c r="T109" i="4"/>
  <c r="R109" i="4"/>
  <c r="P109" i="4"/>
  <c r="BK109" i="4"/>
  <c r="J109" i="4"/>
  <c r="BE109" i="4"/>
  <c r="BI107" i="4"/>
  <c r="BH107" i="4"/>
  <c r="BG107" i="4"/>
  <c r="BF107" i="4"/>
  <c r="T107" i="4"/>
  <c r="R107" i="4"/>
  <c r="P107" i="4"/>
  <c r="BK107" i="4"/>
  <c r="J107" i="4"/>
  <c r="BE107" i="4"/>
  <c r="BI105" i="4"/>
  <c r="BH105" i="4"/>
  <c r="BG105" i="4"/>
  <c r="BF105" i="4"/>
  <c r="T105" i="4"/>
  <c r="R105" i="4"/>
  <c r="P105" i="4"/>
  <c r="BK105" i="4"/>
  <c r="J105" i="4"/>
  <c r="BE105" i="4"/>
  <c r="BI103" i="4"/>
  <c r="BH103" i="4"/>
  <c r="BG103" i="4"/>
  <c r="BF103" i="4"/>
  <c r="T103" i="4"/>
  <c r="R103" i="4"/>
  <c r="P103" i="4"/>
  <c r="BK103" i="4"/>
  <c r="J103" i="4"/>
  <c r="BE103" i="4"/>
  <c r="BI101" i="4"/>
  <c r="BH101" i="4"/>
  <c r="BG101" i="4"/>
  <c r="BF101" i="4"/>
  <c r="T101" i="4"/>
  <c r="R101" i="4"/>
  <c r="P101" i="4"/>
  <c r="BK101" i="4"/>
  <c r="J101" i="4"/>
  <c r="BE101" i="4"/>
  <c r="BI99" i="4"/>
  <c r="BH99" i="4"/>
  <c r="BG99" i="4"/>
  <c r="BF99" i="4"/>
  <c r="T99" i="4"/>
  <c r="R99" i="4"/>
  <c r="P99" i="4"/>
  <c r="BK99" i="4"/>
  <c r="J99" i="4"/>
  <c r="BE99" i="4"/>
  <c r="BI97" i="4"/>
  <c r="BH97" i="4"/>
  <c r="BG97" i="4"/>
  <c r="BF97" i="4"/>
  <c r="T97" i="4"/>
  <c r="R97" i="4"/>
  <c r="P97" i="4"/>
  <c r="BK97" i="4"/>
  <c r="J97" i="4"/>
  <c r="BE97" i="4"/>
  <c r="BI95" i="4"/>
  <c r="BH95" i="4"/>
  <c r="BG95" i="4"/>
  <c r="BF95" i="4"/>
  <c r="T95" i="4"/>
  <c r="R95" i="4"/>
  <c r="P95" i="4"/>
  <c r="BK95" i="4"/>
  <c r="J95" i="4"/>
  <c r="BE95" i="4"/>
  <c r="BI93" i="4"/>
  <c r="BH93" i="4"/>
  <c r="BG93" i="4"/>
  <c r="F37" i="4"/>
  <c r="BB58" i="1" s="1"/>
  <c r="BF93" i="4"/>
  <c r="T93" i="4"/>
  <c r="T92" i="4"/>
  <c r="R93" i="4"/>
  <c r="P93" i="4"/>
  <c r="BK93" i="4"/>
  <c r="J93" i="4"/>
  <c r="BE93" i="4" s="1"/>
  <c r="J88" i="4"/>
  <c r="J87" i="4"/>
  <c r="F87" i="4"/>
  <c r="F85" i="4"/>
  <c r="E83" i="4"/>
  <c r="J59" i="4"/>
  <c r="J58" i="4"/>
  <c r="F58" i="4"/>
  <c r="F56" i="4"/>
  <c r="E54" i="4"/>
  <c r="J20" i="4"/>
  <c r="E20" i="4"/>
  <c r="J19" i="4"/>
  <c r="J14" i="4"/>
  <c r="J85" i="4"/>
  <c r="E7" i="4"/>
  <c r="E50" i="4"/>
  <c r="J39" i="3"/>
  <c r="J38" i="3"/>
  <c r="AY57" i="1" s="1"/>
  <c r="J37" i="3"/>
  <c r="AX57" i="1" s="1"/>
  <c r="BI352" i="3"/>
  <c r="BH352" i="3"/>
  <c r="BG352" i="3"/>
  <c r="BF352" i="3"/>
  <c r="T352" i="3"/>
  <c r="R352" i="3"/>
  <c r="P352" i="3"/>
  <c r="BK352" i="3"/>
  <c r="J352" i="3"/>
  <c r="BE352" i="3" s="1"/>
  <c r="BI350" i="3"/>
  <c r="BH350" i="3"/>
  <c r="BG350" i="3"/>
  <c r="BF350" i="3"/>
  <c r="T350" i="3"/>
  <c r="R350" i="3"/>
  <c r="P350" i="3"/>
  <c r="BK350" i="3"/>
  <c r="J350" i="3"/>
  <c r="BE350" i="3" s="1"/>
  <c r="BI348" i="3"/>
  <c r="BH348" i="3"/>
  <c r="BG348" i="3"/>
  <c r="BF348" i="3"/>
  <c r="T348" i="3"/>
  <c r="R348" i="3"/>
  <c r="P348" i="3"/>
  <c r="BK348" i="3"/>
  <c r="J348" i="3"/>
  <c r="BE348" i="3" s="1"/>
  <c r="BI346" i="3"/>
  <c r="BH346" i="3"/>
  <c r="BG346" i="3"/>
  <c r="BF346" i="3"/>
  <c r="T346" i="3"/>
  <c r="R346" i="3"/>
  <c r="P346" i="3"/>
  <c r="BK346" i="3"/>
  <c r="J346" i="3"/>
  <c r="BE346" i="3" s="1"/>
  <c r="BI344" i="3"/>
  <c r="BH344" i="3"/>
  <c r="BG344" i="3"/>
  <c r="BF344" i="3"/>
  <c r="T344" i="3"/>
  <c r="R344" i="3"/>
  <c r="P344" i="3"/>
  <c r="BK344" i="3"/>
  <c r="J344" i="3"/>
  <c r="BE344" i="3" s="1"/>
  <c r="BI342" i="3"/>
  <c r="BH342" i="3"/>
  <c r="BG342" i="3"/>
  <c r="BF342" i="3"/>
  <c r="T342" i="3"/>
  <c r="R342" i="3"/>
  <c r="P342" i="3"/>
  <c r="BK342" i="3"/>
  <c r="J342" i="3"/>
  <c r="BE342" i="3" s="1"/>
  <c r="BI340" i="3"/>
  <c r="BH340" i="3"/>
  <c r="BG340" i="3"/>
  <c r="BF340" i="3"/>
  <c r="T340" i="3"/>
  <c r="R340" i="3"/>
  <c r="P340" i="3"/>
  <c r="BK340" i="3"/>
  <c r="J340" i="3"/>
  <c r="BE340" i="3" s="1"/>
  <c r="BI338" i="3"/>
  <c r="BH338" i="3"/>
  <c r="BG338" i="3"/>
  <c r="BF338" i="3"/>
  <c r="T338" i="3"/>
  <c r="R338" i="3"/>
  <c r="P338" i="3"/>
  <c r="BK338" i="3"/>
  <c r="J338" i="3"/>
  <c r="BE338" i="3" s="1"/>
  <c r="BI336" i="3"/>
  <c r="BH336" i="3"/>
  <c r="BG336" i="3"/>
  <c r="BF336" i="3"/>
  <c r="T336" i="3"/>
  <c r="R336" i="3"/>
  <c r="P336" i="3"/>
  <c r="BK336" i="3"/>
  <c r="J336" i="3"/>
  <c r="BE336" i="3" s="1"/>
  <c r="BI334" i="3"/>
  <c r="BH334" i="3"/>
  <c r="BG334" i="3"/>
  <c r="BF334" i="3"/>
  <c r="T334" i="3"/>
  <c r="R334" i="3"/>
  <c r="P334" i="3"/>
  <c r="BK334" i="3"/>
  <c r="J334" i="3"/>
  <c r="BE334" i="3" s="1"/>
  <c r="BI332" i="3"/>
  <c r="BH332" i="3"/>
  <c r="BG332" i="3"/>
  <c r="BF332" i="3"/>
  <c r="T332" i="3"/>
  <c r="R332" i="3"/>
  <c r="P332" i="3"/>
  <c r="BK332" i="3"/>
  <c r="J332" i="3"/>
  <c r="BE332" i="3" s="1"/>
  <c r="BI330" i="3"/>
  <c r="BH330" i="3"/>
  <c r="BG330" i="3"/>
  <c r="BF330" i="3"/>
  <c r="T330" i="3"/>
  <c r="R330" i="3"/>
  <c r="P330" i="3"/>
  <c r="BK330" i="3"/>
  <c r="J330" i="3"/>
  <c r="BE330" i="3" s="1"/>
  <c r="BI328" i="3"/>
  <c r="BH328" i="3"/>
  <c r="BG328" i="3"/>
  <c r="BF328" i="3"/>
  <c r="T328" i="3"/>
  <c r="R328" i="3"/>
  <c r="P328" i="3"/>
  <c r="BK328" i="3"/>
  <c r="J328" i="3"/>
  <c r="BE328" i="3" s="1"/>
  <c r="BI326" i="3"/>
  <c r="BH326" i="3"/>
  <c r="BG326" i="3"/>
  <c r="BF326" i="3"/>
  <c r="T326" i="3"/>
  <c r="R326" i="3"/>
  <c r="P326" i="3"/>
  <c r="BK326" i="3"/>
  <c r="J326" i="3"/>
  <c r="BE326" i="3" s="1"/>
  <c r="BI324" i="3"/>
  <c r="BH324" i="3"/>
  <c r="BG324" i="3"/>
  <c r="BF324" i="3"/>
  <c r="T324" i="3"/>
  <c r="R324" i="3"/>
  <c r="P324" i="3"/>
  <c r="BK324" i="3"/>
  <c r="J324" i="3"/>
  <c r="BE324" i="3" s="1"/>
  <c r="BI322" i="3"/>
  <c r="BH322" i="3"/>
  <c r="BG322" i="3"/>
  <c r="BF322" i="3"/>
  <c r="T322" i="3"/>
  <c r="R322" i="3"/>
  <c r="P322" i="3"/>
  <c r="BK322" i="3"/>
  <c r="J322" i="3"/>
  <c r="BE322" i="3" s="1"/>
  <c r="BI320" i="3"/>
  <c r="BH320" i="3"/>
  <c r="BG320" i="3"/>
  <c r="BF320" i="3"/>
  <c r="T320" i="3"/>
  <c r="R320" i="3"/>
  <c r="P320" i="3"/>
  <c r="BK320" i="3"/>
  <c r="J320" i="3"/>
  <c r="BE320" i="3" s="1"/>
  <c r="BI318" i="3"/>
  <c r="BH318" i="3"/>
  <c r="BG318" i="3"/>
  <c r="BF318" i="3"/>
  <c r="T318" i="3"/>
  <c r="R318" i="3"/>
  <c r="P318" i="3"/>
  <c r="BK318" i="3"/>
  <c r="J318" i="3"/>
  <c r="BE318" i="3" s="1"/>
  <c r="BI316" i="3"/>
  <c r="BH316" i="3"/>
  <c r="BG316" i="3"/>
  <c r="BF316" i="3"/>
  <c r="T316" i="3"/>
  <c r="R316" i="3"/>
  <c r="P316" i="3"/>
  <c r="BK316" i="3"/>
  <c r="J316" i="3"/>
  <c r="BE316" i="3" s="1"/>
  <c r="BI314" i="3"/>
  <c r="BH314" i="3"/>
  <c r="BG314" i="3"/>
  <c r="BF314" i="3"/>
  <c r="T314" i="3"/>
  <c r="R314" i="3"/>
  <c r="P314" i="3"/>
  <c r="BK314" i="3"/>
  <c r="J314" i="3"/>
  <c r="BE314" i="3" s="1"/>
  <c r="BI312" i="3"/>
  <c r="BH312" i="3"/>
  <c r="BG312" i="3"/>
  <c r="BF312" i="3"/>
  <c r="T312" i="3"/>
  <c r="R312" i="3"/>
  <c r="P312" i="3"/>
  <c r="P307" i="3" s="1"/>
  <c r="BK312" i="3"/>
  <c r="J312" i="3"/>
  <c r="BE312" i="3" s="1"/>
  <c r="BI310" i="3"/>
  <c r="BH310" i="3"/>
  <c r="BG310" i="3"/>
  <c r="BF310" i="3"/>
  <c r="T310" i="3"/>
  <c r="R310" i="3"/>
  <c r="P310" i="3"/>
  <c r="BK310" i="3"/>
  <c r="J310" i="3"/>
  <c r="BE310" i="3" s="1"/>
  <c r="BI308" i="3"/>
  <c r="BH308" i="3"/>
  <c r="BG308" i="3"/>
  <c r="BF308" i="3"/>
  <c r="T308" i="3"/>
  <c r="T307" i="3" s="1"/>
  <c r="R308" i="3"/>
  <c r="P308" i="3"/>
  <c r="BK308" i="3"/>
  <c r="J308" i="3"/>
  <c r="BE308" i="3" s="1"/>
  <c r="BI305" i="3"/>
  <c r="BH305" i="3"/>
  <c r="BG305" i="3"/>
  <c r="BF305" i="3"/>
  <c r="T305" i="3"/>
  <c r="R305" i="3"/>
  <c r="P305" i="3"/>
  <c r="BK305" i="3"/>
  <c r="J305" i="3"/>
  <c r="BE305" i="3" s="1"/>
  <c r="BI303" i="3"/>
  <c r="BH303" i="3"/>
  <c r="BG303" i="3"/>
  <c r="BF303" i="3"/>
  <c r="T303" i="3"/>
  <c r="R303" i="3"/>
  <c r="P303" i="3"/>
  <c r="BK303" i="3"/>
  <c r="J303" i="3"/>
  <c r="BE303" i="3" s="1"/>
  <c r="BI301" i="3"/>
  <c r="BH301" i="3"/>
  <c r="BG301" i="3"/>
  <c r="BF301" i="3"/>
  <c r="T301" i="3"/>
  <c r="R301" i="3"/>
  <c r="P301" i="3"/>
  <c r="BK301" i="3"/>
  <c r="J301" i="3"/>
  <c r="BE301" i="3" s="1"/>
  <c r="BI299" i="3"/>
  <c r="BH299" i="3"/>
  <c r="BG299" i="3"/>
  <c r="BF299" i="3"/>
  <c r="T299" i="3"/>
  <c r="R299" i="3"/>
  <c r="P299" i="3"/>
  <c r="BK299" i="3"/>
  <c r="J299" i="3"/>
  <c r="BE299" i="3" s="1"/>
  <c r="BI297" i="3"/>
  <c r="BH297" i="3"/>
  <c r="BG297" i="3"/>
  <c r="BF297" i="3"/>
  <c r="T297" i="3"/>
  <c r="R297" i="3"/>
  <c r="P297" i="3"/>
  <c r="BK297" i="3"/>
  <c r="J297" i="3"/>
  <c r="BE297" i="3" s="1"/>
  <c r="BI295" i="3"/>
  <c r="BH295" i="3"/>
  <c r="BG295" i="3"/>
  <c r="BF295" i="3"/>
  <c r="T295" i="3"/>
  <c r="R295" i="3"/>
  <c r="P295" i="3"/>
  <c r="BK295" i="3"/>
  <c r="J295" i="3"/>
  <c r="BE295" i="3" s="1"/>
  <c r="BI293" i="3"/>
  <c r="BH293" i="3"/>
  <c r="BG293" i="3"/>
  <c r="BF293" i="3"/>
  <c r="T293" i="3"/>
  <c r="R293" i="3"/>
  <c r="P293" i="3"/>
  <c r="BK293" i="3"/>
  <c r="J293" i="3"/>
  <c r="BE293" i="3" s="1"/>
  <c r="BI291" i="3"/>
  <c r="BH291" i="3"/>
  <c r="BG291" i="3"/>
  <c r="BF291" i="3"/>
  <c r="T291" i="3"/>
  <c r="R291" i="3"/>
  <c r="P291" i="3"/>
  <c r="BK291" i="3"/>
  <c r="J291" i="3"/>
  <c r="BE291" i="3" s="1"/>
  <c r="BI289" i="3"/>
  <c r="BH289" i="3"/>
  <c r="BG289" i="3"/>
  <c r="BF289" i="3"/>
  <c r="T289" i="3"/>
  <c r="R289" i="3"/>
  <c r="P289" i="3"/>
  <c r="BK289" i="3"/>
  <c r="J289" i="3"/>
  <c r="BE289" i="3" s="1"/>
  <c r="BI287" i="3"/>
  <c r="BH287" i="3"/>
  <c r="BG287" i="3"/>
  <c r="BF287" i="3"/>
  <c r="T287" i="3"/>
  <c r="R287" i="3"/>
  <c r="P287" i="3"/>
  <c r="BK287" i="3"/>
  <c r="J287" i="3"/>
  <c r="BE287" i="3" s="1"/>
  <c r="BI285" i="3"/>
  <c r="BH285" i="3"/>
  <c r="BG285" i="3"/>
  <c r="BF285" i="3"/>
  <c r="T285" i="3"/>
  <c r="R285" i="3"/>
  <c r="P285" i="3"/>
  <c r="BK285" i="3"/>
  <c r="J285" i="3"/>
  <c r="BE285" i="3" s="1"/>
  <c r="BI283" i="3"/>
  <c r="BH283" i="3"/>
  <c r="BG283" i="3"/>
  <c r="BF283" i="3"/>
  <c r="T283" i="3"/>
  <c r="R283" i="3"/>
  <c r="P283" i="3"/>
  <c r="BK283" i="3"/>
  <c r="J283" i="3"/>
  <c r="BE283" i="3" s="1"/>
  <c r="BI281" i="3"/>
  <c r="BH281" i="3"/>
  <c r="BG281" i="3"/>
  <c r="BF281" i="3"/>
  <c r="T281" i="3"/>
  <c r="R281" i="3"/>
  <c r="P281" i="3"/>
  <c r="BK281" i="3"/>
  <c r="J281" i="3"/>
  <c r="BE281" i="3" s="1"/>
  <c r="BI279" i="3"/>
  <c r="BH279" i="3"/>
  <c r="BG279" i="3"/>
  <c r="BF279" i="3"/>
  <c r="T279" i="3"/>
  <c r="R279" i="3"/>
  <c r="P279" i="3"/>
  <c r="BK279" i="3"/>
  <c r="J279" i="3"/>
  <c r="BE279" i="3" s="1"/>
  <c r="BI277" i="3"/>
  <c r="BH277" i="3"/>
  <c r="BG277" i="3"/>
  <c r="BF277" i="3"/>
  <c r="T277" i="3"/>
  <c r="R277" i="3"/>
  <c r="P277" i="3"/>
  <c r="BK277" i="3"/>
  <c r="J277" i="3"/>
  <c r="BE277" i="3" s="1"/>
  <c r="BI275" i="3"/>
  <c r="BH275" i="3"/>
  <c r="BG275" i="3"/>
  <c r="BF275" i="3"/>
  <c r="T275" i="3"/>
  <c r="R275" i="3"/>
  <c r="P275" i="3"/>
  <c r="BK275" i="3"/>
  <c r="J275" i="3"/>
  <c r="BE275" i="3" s="1"/>
  <c r="BI273" i="3"/>
  <c r="BH273" i="3"/>
  <c r="BG273" i="3"/>
  <c r="BF273" i="3"/>
  <c r="T273" i="3"/>
  <c r="R273" i="3"/>
  <c r="P273" i="3"/>
  <c r="BK273" i="3"/>
  <c r="J273" i="3"/>
  <c r="BE273" i="3" s="1"/>
  <c r="BI271" i="3"/>
  <c r="BH271" i="3"/>
  <c r="BG271" i="3"/>
  <c r="BF271" i="3"/>
  <c r="T271" i="3"/>
  <c r="R271" i="3"/>
  <c r="P271" i="3"/>
  <c r="BK271" i="3"/>
  <c r="J271" i="3"/>
  <c r="BE271" i="3" s="1"/>
  <c r="BI269" i="3"/>
  <c r="BH269" i="3"/>
  <c r="BG269" i="3"/>
  <c r="BF269" i="3"/>
  <c r="T269" i="3"/>
  <c r="R269" i="3"/>
  <c r="P269" i="3"/>
  <c r="BK269" i="3"/>
  <c r="J269" i="3"/>
  <c r="BE269" i="3" s="1"/>
  <c r="BI267" i="3"/>
  <c r="BH267" i="3"/>
  <c r="BG267" i="3"/>
  <c r="BF267" i="3"/>
  <c r="T267" i="3"/>
  <c r="R267" i="3"/>
  <c r="P267" i="3"/>
  <c r="BK267" i="3"/>
  <c r="J267" i="3"/>
  <c r="BE267" i="3" s="1"/>
  <c r="BI265" i="3"/>
  <c r="BH265" i="3"/>
  <c r="BG265" i="3"/>
  <c r="BF265" i="3"/>
  <c r="T265" i="3"/>
  <c r="R265" i="3"/>
  <c r="P265" i="3"/>
  <c r="BK265" i="3"/>
  <c r="J265" i="3"/>
  <c r="BE265" i="3" s="1"/>
  <c r="BI263" i="3"/>
  <c r="BH263" i="3"/>
  <c r="BG263" i="3"/>
  <c r="BF263" i="3"/>
  <c r="T263" i="3"/>
  <c r="R263" i="3"/>
  <c r="P263" i="3"/>
  <c r="BK263" i="3"/>
  <c r="J263" i="3"/>
  <c r="BE263" i="3" s="1"/>
  <c r="BI261" i="3"/>
  <c r="BH261" i="3"/>
  <c r="BG261" i="3"/>
  <c r="BF261" i="3"/>
  <c r="T261" i="3"/>
  <c r="R261" i="3"/>
  <c r="P261" i="3"/>
  <c r="BK261" i="3"/>
  <c r="J261" i="3"/>
  <c r="BE261" i="3" s="1"/>
  <c r="BI258" i="3"/>
  <c r="BH258" i="3"/>
  <c r="BG258" i="3"/>
  <c r="BF258" i="3"/>
  <c r="T258" i="3"/>
  <c r="R258" i="3"/>
  <c r="P258" i="3"/>
  <c r="BK258" i="3"/>
  <c r="J258" i="3"/>
  <c r="BE258" i="3" s="1"/>
  <c r="BI256" i="3"/>
  <c r="BH256" i="3"/>
  <c r="BG256" i="3"/>
  <c r="BF256" i="3"/>
  <c r="T256" i="3"/>
  <c r="R256" i="3"/>
  <c r="P256" i="3"/>
  <c r="BK256" i="3"/>
  <c r="J256" i="3"/>
  <c r="BE256" i="3" s="1"/>
  <c r="BI254" i="3"/>
  <c r="BH254" i="3"/>
  <c r="BG254" i="3"/>
  <c r="BF254" i="3"/>
  <c r="T254" i="3"/>
  <c r="R254" i="3"/>
  <c r="P254" i="3"/>
  <c r="BK254" i="3"/>
  <c r="J254" i="3"/>
  <c r="BE254" i="3" s="1"/>
  <c r="BI252" i="3"/>
  <c r="BH252" i="3"/>
  <c r="BG252" i="3"/>
  <c r="BF252" i="3"/>
  <c r="T252" i="3"/>
  <c r="R252" i="3"/>
  <c r="P252" i="3"/>
  <c r="BK252" i="3"/>
  <c r="J252" i="3"/>
  <c r="BE252" i="3"/>
  <c r="BI250" i="3"/>
  <c r="BH250" i="3"/>
  <c r="BG250" i="3"/>
  <c r="BF250" i="3"/>
  <c r="T250" i="3"/>
  <c r="R250" i="3"/>
  <c r="P250" i="3"/>
  <c r="BK250" i="3"/>
  <c r="J250" i="3"/>
  <c r="BE250" i="3" s="1"/>
  <c r="BI248" i="3"/>
  <c r="BH248" i="3"/>
  <c r="BG248" i="3"/>
  <c r="BF248" i="3"/>
  <c r="T248" i="3"/>
  <c r="R248" i="3"/>
  <c r="P248" i="3"/>
  <c r="BK248" i="3"/>
  <c r="J248" i="3"/>
  <c r="BE248" i="3"/>
  <c r="BI246" i="3"/>
  <c r="BH246" i="3"/>
  <c r="BG246" i="3"/>
  <c r="BF246" i="3"/>
  <c r="T246" i="3"/>
  <c r="R246" i="3"/>
  <c r="P246" i="3"/>
  <c r="BK246" i="3"/>
  <c r="J246" i="3"/>
  <c r="BE246" i="3" s="1"/>
  <c r="BI244" i="3"/>
  <c r="BH244" i="3"/>
  <c r="BG244" i="3"/>
  <c r="BF244" i="3"/>
  <c r="T244" i="3"/>
  <c r="R244" i="3"/>
  <c r="P244" i="3"/>
  <c r="BK244" i="3"/>
  <c r="J244" i="3"/>
  <c r="BE244" i="3"/>
  <c r="BI242" i="3"/>
  <c r="BH242" i="3"/>
  <c r="BG242" i="3"/>
  <c r="BF242" i="3"/>
  <c r="T242" i="3"/>
  <c r="R242" i="3"/>
  <c r="P242" i="3"/>
  <c r="BK242" i="3"/>
  <c r="J242" i="3"/>
  <c r="BE242" i="3" s="1"/>
  <c r="BI240" i="3"/>
  <c r="BH240" i="3"/>
  <c r="BG240" i="3"/>
  <c r="BF240" i="3"/>
  <c r="T240" i="3"/>
  <c r="R240" i="3"/>
  <c r="P240" i="3"/>
  <c r="BK240" i="3"/>
  <c r="J240" i="3"/>
  <c r="BE240" i="3"/>
  <c r="BI238" i="3"/>
  <c r="BH238" i="3"/>
  <c r="BG238" i="3"/>
  <c r="BF238" i="3"/>
  <c r="T238" i="3"/>
  <c r="R238" i="3"/>
  <c r="P238" i="3"/>
  <c r="BK238" i="3"/>
  <c r="J238" i="3"/>
  <c r="BE238" i="3" s="1"/>
  <c r="BI236" i="3"/>
  <c r="BH236" i="3"/>
  <c r="BG236" i="3"/>
  <c r="BF236" i="3"/>
  <c r="T236" i="3"/>
  <c r="R236" i="3"/>
  <c r="P236" i="3"/>
  <c r="BK236" i="3"/>
  <c r="J236" i="3"/>
  <c r="BE236" i="3"/>
  <c r="BI234" i="3"/>
  <c r="BH234" i="3"/>
  <c r="BG234" i="3"/>
  <c r="BF234" i="3"/>
  <c r="T234" i="3"/>
  <c r="R234" i="3"/>
  <c r="P234" i="3"/>
  <c r="BK234" i="3"/>
  <c r="J234" i="3"/>
  <c r="BE234" i="3" s="1"/>
  <c r="BI232" i="3"/>
  <c r="BH232" i="3"/>
  <c r="BG232" i="3"/>
  <c r="BF232" i="3"/>
  <c r="T232" i="3"/>
  <c r="R232" i="3"/>
  <c r="P232" i="3"/>
  <c r="BK232" i="3"/>
  <c r="J232" i="3"/>
  <c r="BE232" i="3"/>
  <c r="BI230" i="3"/>
  <c r="BH230" i="3"/>
  <c r="BG230" i="3"/>
  <c r="BF230" i="3"/>
  <c r="T230" i="3"/>
  <c r="R230" i="3"/>
  <c r="P230" i="3"/>
  <c r="BK230" i="3"/>
  <c r="J230" i="3"/>
  <c r="BE230" i="3" s="1"/>
  <c r="BI228" i="3"/>
  <c r="BH228" i="3"/>
  <c r="BG228" i="3"/>
  <c r="BF228" i="3"/>
  <c r="T228" i="3"/>
  <c r="R228" i="3"/>
  <c r="P228" i="3"/>
  <c r="BK228" i="3"/>
  <c r="J228" i="3"/>
  <c r="BE228" i="3"/>
  <c r="BI226" i="3"/>
  <c r="BH226" i="3"/>
  <c r="BG226" i="3"/>
  <c r="BF226" i="3"/>
  <c r="T226" i="3"/>
  <c r="R226" i="3"/>
  <c r="P226" i="3"/>
  <c r="BK226" i="3"/>
  <c r="J226" i="3"/>
  <c r="BE226" i="3" s="1"/>
  <c r="BI224" i="3"/>
  <c r="BH224" i="3"/>
  <c r="BG224" i="3"/>
  <c r="BF224" i="3"/>
  <c r="T224" i="3"/>
  <c r="R224" i="3"/>
  <c r="P224" i="3"/>
  <c r="BK224" i="3"/>
  <c r="J224" i="3"/>
  <c r="BE224" i="3"/>
  <c r="BI222" i="3"/>
  <c r="BH222" i="3"/>
  <c r="BG222" i="3"/>
  <c r="BF222" i="3"/>
  <c r="T222" i="3"/>
  <c r="R222" i="3"/>
  <c r="P222" i="3"/>
  <c r="BK222" i="3"/>
  <c r="J222" i="3"/>
  <c r="BE222" i="3" s="1"/>
  <c r="BI220" i="3"/>
  <c r="BH220" i="3"/>
  <c r="BG220" i="3"/>
  <c r="BF220" i="3"/>
  <c r="T220" i="3"/>
  <c r="R220" i="3"/>
  <c r="P220" i="3"/>
  <c r="BK220" i="3"/>
  <c r="J220" i="3"/>
  <c r="BE220" i="3"/>
  <c r="BI218" i="3"/>
  <c r="BH218" i="3"/>
  <c r="BG218" i="3"/>
  <c r="BF218" i="3"/>
  <c r="T218" i="3"/>
  <c r="R218" i="3"/>
  <c r="P218" i="3"/>
  <c r="BK218" i="3"/>
  <c r="J218" i="3"/>
  <c r="BE218" i="3" s="1"/>
  <c r="BI216" i="3"/>
  <c r="BH216" i="3"/>
  <c r="BG216" i="3"/>
  <c r="BF216" i="3"/>
  <c r="T216" i="3"/>
  <c r="R216" i="3"/>
  <c r="P216" i="3"/>
  <c r="BK216" i="3"/>
  <c r="J216" i="3"/>
  <c r="BE216" i="3"/>
  <c r="BI214" i="3"/>
  <c r="BH214" i="3"/>
  <c r="BG214" i="3"/>
  <c r="BF214" i="3"/>
  <c r="T214" i="3"/>
  <c r="R214" i="3"/>
  <c r="P214" i="3"/>
  <c r="BK214" i="3"/>
  <c r="J214" i="3"/>
  <c r="BE214" i="3" s="1"/>
  <c r="BI211" i="3"/>
  <c r="BH211" i="3"/>
  <c r="BG211" i="3"/>
  <c r="BF211" i="3"/>
  <c r="T211" i="3"/>
  <c r="R211" i="3"/>
  <c r="P211" i="3"/>
  <c r="BK211" i="3"/>
  <c r="J211" i="3"/>
  <c r="BE211" i="3"/>
  <c r="BI209" i="3"/>
  <c r="BH209" i="3"/>
  <c r="BG209" i="3"/>
  <c r="BF209" i="3"/>
  <c r="T209" i="3"/>
  <c r="R209" i="3"/>
  <c r="P209" i="3"/>
  <c r="BK209" i="3"/>
  <c r="J209" i="3"/>
  <c r="BE209" i="3"/>
  <c r="BI207" i="3"/>
  <c r="BH207" i="3"/>
  <c r="BG207" i="3"/>
  <c r="BF207" i="3"/>
  <c r="T207" i="3"/>
  <c r="R207" i="3"/>
  <c r="P207" i="3"/>
  <c r="BK207" i="3"/>
  <c r="J207" i="3"/>
  <c r="BE207" i="3"/>
  <c r="BI205" i="3"/>
  <c r="BH205" i="3"/>
  <c r="BG205" i="3"/>
  <c r="BF205" i="3"/>
  <c r="T205" i="3"/>
  <c r="R205" i="3"/>
  <c r="P205" i="3"/>
  <c r="BK205" i="3"/>
  <c r="J205" i="3"/>
  <c r="BE205" i="3"/>
  <c r="BI203" i="3"/>
  <c r="BH203" i="3"/>
  <c r="BG203" i="3"/>
  <c r="BF203" i="3"/>
  <c r="T203" i="3"/>
  <c r="R203" i="3"/>
  <c r="P203" i="3"/>
  <c r="BK203" i="3"/>
  <c r="J203" i="3"/>
  <c r="BE203" i="3"/>
  <c r="BI201" i="3"/>
  <c r="BH201" i="3"/>
  <c r="BG201" i="3"/>
  <c r="BF201" i="3"/>
  <c r="T201" i="3"/>
  <c r="R201" i="3"/>
  <c r="P201" i="3"/>
  <c r="BK201" i="3"/>
  <c r="J201" i="3"/>
  <c r="BE201" i="3"/>
  <c r="BI199" i="3"/>
  <c r="BH199" i="3"/>
  <c r="BG199" i="3"/>
  <c r="BF199" i="3"/>
  <c r="T199" i="3"/>
  <c r="R199" i="3"/>
  <c r="P199" i="3"/>
  <c r="BK199" i="3"/>
  <c r="J199" i="3"/>
  <c r="BE199" i="3"/>
  <c r="BI197" i="3"/>
  <c r="BH197" i="3"/>
  <c r="BG197" i="3"/>
  <c r="BF197" i="3"/>
  <c r="T197" i="3"/>
  <c r="R197" i="3"/>
  <c r="P197" i="3"/>
  <c r="BK197" i="3"/>
  <c r="J197" i="3"/>
  <c r="BE197" i="3"/>
  <c r="BI195" i="3"/>
  <c r="BH195" i="3"/>
  <c r="BG195" i="3"/>
  <c r="BF195" i="3"/>
  <c r="T195" i="3"/>
  <c r="R195" i="3"/>
  <c r="P195" i="3"/>
  <c r="BK195" i="3"/>
  <c r="J195" i="3"/>
  <c r="BE195" i="3"/>
  <c r="BI193" i="3"/>
  <c r="BH193" i="3"/>
  <c r="BG193" i="3"/>
  <c r="BF193" i="3"/>
  <c r="T193" i="3"/>
  <c r="R193" i="3"/>
  <c r="P193" i="3"/>
  <c r="BK193" i="3"/>
  <c r="J193" i="3"/>
  <c r="BE193" i="3"/>
  <c r="BI191" i="3"/>
  <c r="BH191" i="3"/>
  <c r="BG191" i="3"/>
  <c r="BF191" i="3"/>
  <c r="T191" i="3"/>
  <c r="R191" i="3"/>
  <c r="P191" i="3"/>
  <c r="BK191" i="3"/>
  <c r="J191" i="3"/>
  <c r="BE191" i="3"/>
  <c r="BI189" i="3"/>
  <c r="BH189" i="3"/>
  <c r="BG189" i="3"/>
  <c r="BF189" i="3"/>
  <c r="T189" i="3"/>
  <c r="R189" i="3"/>
  <c r="P189" i="3"/>
  <c r="BK189" i="3"/>
  <c r="J189" i="3"/>
  <c r="BE189" i="3"/>
  <c r="BI187" i="3"/>
  <c r="BH187" i="3"/>
  <c r="BG187" i="3"/>
  <c r="BF187" i="3"/>
  <c r="T187" i="3"/>
  <c r="R187" i="3"/>
  <c r="P187" i="3"/>
  <c r="BK187" i="3"/>
  <c r="J187" i="3"/>
  <c r="BE187" i="3"/>
  <c r="BI185" i="3"/>
  <c r="BH185" i="3"/>
  <c r="BG185" i="3"/>
  <c r="BF185" i="3"/>
  <c r="T185" i="3"/>
  <c r="R185" i="3"/>
  <c r="P185" i="3"/>
  <c r="BK185" i="3"/>
  <c r="J185" i="3"/>
  <c r="BE185" i="3"/>
  <c r="BI183" i="3"/>
  <c r="BH183" i="3"/>
  <c r="BG183" i="3"/>
  <c r="BF183" i="3"/>
  <c r="T183" i="3"/>
  <c r="R183" i="3"/>
  <c r="P183" i="3"/>
  <c r="BK183" i="3"/>
  <c r="J183" i="3"/>
  <c r="BE183" i="3"/>
  <c r="BI181" i="3"/>
  <c r="BH181" i="3"/>
  <c r="BG181" i="3"/>
  <c r="BF181" i="3"/>
  <c r="T181" i="3"/>
  <c r="R181" i="3"/>
  <c r="P181" i="3"/>
  <c r="BK181" i="3"/>
  <c r="J181" i="3"/>
  <c r="BE181" i="3"/>
  <c r="BI179" i="3"/>
  <c r="BH179" i="3"/>
  <c r="BG179" i="3"/>
  <c r="BF179" i="3"/>
  <c r="T179" i="3"/>
  <c r="R179" i="3"/>
  <c r="P179" i="3"/>
  <c r="BK179" i="3"/>
  <c r="J179" i="3"/>
  <c r="BE179" i="3"/>
  <c r="BI177" i="3"/>
  <c r="BH177" i="3"/>
  <c r="BG177" i="3"/>
  <c r="BF177" i="3"/>
  <c r="T177" i="3"/>
  <c r="R177" i="3"/>
  <c r="P177" i="3"/>
  <c r="BK177" i="3"/>
  <c r="J177" i="3"/>
  <c r="BE177" i="3"/>
  <c r="BI175" i="3"/>
  <c r="BH175" i="3"/>
  <c r="BG175" i="3"/>
  <c r="BF175" i="3"/>
  <c r="T175" i="3"/>
  <c r="R175" i="3"/>
  <c r="P175" i="3"/>
  <c r="BK175" i="3"/>
  <c r="J175" i="3"/>
  <c r="BE175" i="3"/>
  <c r="BI173" i="3"/>
  <c r="BH173" i="3"/>
  <c r="BG173" i="3"/>
  <c r="BF173" i="3"/>
  <c r="T173" i="3"/>
  <c r="R173" i="3"/>
  <c r="P173" i="3"/>
  <c r="BK173" i="3"/>
  <c r="J173" i="3"/>
  <c r="BE173" i="3"/>
  <c r="BI171" i="3"/>
  <c r="BH171" i="3"/>
  <c r="BG171" i="3"/>
  <c r="BF171" i="3"/>
  <c r="T171" i="3"/>
  <c r="R171" i="3"/>
  <c r="P171" i="3"/>
  <c r="BK171" i="3"/>
  <c r="J171" i="3"/>
  <c r="BE171" i="3"/>
  <c r="BI169" i="3"/>
  <c r="BH169" i="3"/>
  <c r="BG169" i="3"/>
  <c r="BF169" i="3"/>
  <c r="T169" i="3"/>
  <c r="R169" i="3"/>
  <c r="P169" i="3"/>
  <c r="BK169" i="3"/>
  <c r="J169" i="3"/>
  <c r="BE169" i="3"/>
  <c r="BI167" i="3"/>
  <c r="BH167" i="3"/>
  <c r="BG167" i="3"/>
  <c r="BF167" i="3"/>
  <c r="T167" i="3"/>
  <c r="R167" i="3"/>
  <c r="P167" i="3"/>
  <c r="BK167" i="3"/>
  <c r="J167" i="3"/>
  <c r="BE167" i="3"/>
  <c r="BI165" i="3"/>
  <c r="BH165" i="3"/>
  <c r="BG165" i="3"/>
  <c r="BF165" i="3"/>
  <c r="T165" i="3"/>
  <c r="R165" i="3"/>
  <c r="P165" i="3"/>
  <c r="BK165" i="3"/>
  <c r="J165" i="3"/>
  <c r="BE165" i="3"/>
  <c r="BI163" i="3"/>
  <c r="BH163" i="3"/>
  <c r="BG163" i="3"/>
  <c r="BF163" i="3"/>
  <c r="T163" i="3"/>
  <c r="R163" i="3"/>
  <c r="P163" i="3"/>
  <c r="BK163" i="3"/>
  <c r="J163" i="3"/>
  <c r="BE163" i="3"/>
  <c r="BI161" i="3"/>
  <c r="BH161" i="3"/>
  <c r="BG161" i="3"/>
  <c r="BF161" i="3"/>
  <c r="T161" i="3"/>
  <c r="R161" i="3"/>
  <c r="P161" i="3"/>
  <c r="BK161" i="3"/>
  <c r="J161" i="3"/>
  <c r="BE161" i="3"/>
  <c r="BI159" i="3"/>
  <c r="BH159" i="3"/>
  <c r="BG159" i="3"/>
  <c r="BF159" i="3"/>
  <c r="T159" i="3"/>
  <c r="R159" i="3"/>
  <c r="P159" i="3"/>
  <c r="BK159" i="3"/>
  <c r="J159" i="3"/>
  <c r="BE159" i="3"/>
  <c r="BI157" i="3"/>
  <c r="BH157" i="3"/>
  <c r="BG157" i="3"/>
  <c r="BF157" i="3"/>
  <c r="T157" i="3"/>
  <c r="R157" i="3"/>
  <c r="P157" i="3"/>
  <c r="BK157" i="3"/>
  <c r="J157" i="3"/>
  <c r="BE157" i="3"/>
  <c r="BI155" i="3"/>
  <c r="BH155" i="3"/>
  <c r="BG155" i="3"/>
  <c r="BF155" i="3"/>
  <c r="T155" i="3"/>
  <c r="T154" i="3"/>
  <c r="R155" i="3"/>
  <c r="P155" i="3"/>
  <c r="P154" i="3" s="1"/>
  <c r="BK155" i="3"/>
  <c r="J155" i="3"/>
  <c r="BE155" i="3"/>
  <c r="BI152" i="3"/>
  <c r="BH152" i="3"/>
  <c r="BG152" i="3"/>
  <c r="BF152" i="3"/>
  <c r="T152" i="3"/>
  <c r="R152" i="3"/>
  <c r="P152" i="3"/>
  <c r="BK152" i="3"/>
  <c r="J152" i="3"/>
  <c r="BE152" i="3"/>
  <c r="BI150" i="3"/>
  <c r="BH150" i="3"/>
  <c r="BG150" i="3"/>
  <c r="BF150" i="3"/>
  <c r="T150" i="3"/>
  <c r="R150" i="3"/>
  <c r="P150" i="3"/>
  <c r="BK150" i="3"/>
  <c r="J150" i="3"/>
  <c r="BE150" i="3"/>
  <c r="BI148" i="3"/>
  <c r="BH148" i="3"/>
  <c r="BG148" i="3"/>
  <c r="BF148" i="3"/>
  <c r="T148" i="3"/>
  <c r="R148" i="3"/>
  <c r="P148" i="3"/>
  <c r="BK148" i="3"/>
  <c r="J148" i="3"/>
  <c r="BE148" i="3"/>
  <c r="BI146" i="3"/>
  <c r="BH146" i="3"/>
  <c r="BG146" i="3"/>
  <c r="BF146" i="3"/>
  <c r="T146" i="3"/>
  <c r="R146" i="3"/>
  <c r="P146" i="3"/>
  <c r="BK146" i="3"/>
  <c r="J146" i="3"/>
  <c r="BE146" i="3"/>
  <c r="BI144" i="3"/>
  <c r="BH144" i="3"/>
  <c r="BG144" i="3"/>
  <c r="BF144" i="3"/>
  <c r="T144" i="3"/>
  <c r="R144" i="3"/>
  <c r="P144" i="3"/>
  <c r="BK144" i="3"/>
  <c r="J144" i="3"/>
  <c r="BE144" i="3"/>
  <c r="BI142" i="3"/>
  <c r="BH142" i="3"/>
  <c r="BG142" i="3"/>
  <c r="BF142" i="3"/>
  <c r="T142" i="3"/>
  <c r="R142" i="3"/>
  <c r="P142" i="3"/>
  <c r="BK142" i="3"/>
  <c r="J142" i="3"/>
  <c r="BE142" i="3"/>
  <c r="BI140" i="3"/>
  <c r="BH140" i="3"/>
  <c r="BG140" i="3"/>
  <c r="BF140" i="3"/>
  <c r="T140" i="3"/>
  <c r="R140" i="3"/>
  <c r="P140" i="3"/>
  <c r="BK140" i="3"/>
  <c r="J140" i="3"/>
  <c r="BE140" i="3"/>
  <c r="BI138" i="3"/>
  <c r="BH138" i="3"/>
  <c r="BG138" i="3"/>
  <c r="BF138" i="3"/>
  <c r="T138" i="3"/>
  <c r="R138" i="3"/>
  <c r="P138" i="3"/>
  <c r="BK138" i="3"/>
  <c r="J138" i="3"/>
  <c r="BE138" i="3"/>
  <c r="BI136" i="3"/>
  <c r="BH136" i="3"/>
  <c r="BG136" i="3"/>
  <c r="BF136" i="3"/>
  <c r="T136" i="3"/>
  <c r="R136" i="3"/>
  <c r="P136" i="3"/>
  <c r="BK136" i="3"/>
  <c r="J136" i="3"/>
  <c r="BE136" i="3"/>
  <c r="BI134" i="3"/>
  <c r="BH134" i="3"/>
  <c r="BG134" i="3"/>
  <c r="BF134" i="3"/>
  <c r="T134" i="3"/>
  <c r="R134" i="3"/>
  <c r="P134" i="3"/>
  <c r="BK134" i="3"/>
  <c r="J134" i="3"/>
  <c r="BE134" i="3"/>
  <c r="BI132" i="3"/>
  <c r="BH132" i="3"/>
  <c r="BG132" i="3"/>
  <c r="BF132" i="3"/>
  <c r="T132" i="3"/>
  <c r="R132" i="3"/>
  <c r="P132" i="3"/>
  <c r="BK132" i="3"/>
  <c r="J132" i="3"/>
  <c r="BE132" i="3"/>
  <c r="BI130" i="3"/>
  <c r="BH130" i="3"/>
  <c r="BG130" i="3"/>
  <c r="BF130" i="3"/>
  <c r="T130" i="3"/>
  <c r="R130" i="3"/>
  <c r="P130" i="3"/>
  <c r="BK130" i="3"/>
  <c r="J130" i="3"/>
  <c r="BE130" i="3"/>
  <c r="BI128" i="3"/>
  <c r="BH128" i="3"/>
  <c r="BG128" i="3"/>
  <c r="BF128" i="3"/>
  <c r="T128" i="3"/>
  <c r="R128" i="3"/>
  <c r="P128" i="3"/>
  <c r="BK128" i="3"/>
  <c r="J128" i="3"/>
  <c r="BE128" i="3"/>
  <c r="BI126" i="3"/>
  <c r="BH126" i="3"/>
  <c r="BG126" i="3"/>
  <c r="BF126" i="3"/>
  <c r="T126" i="3"/>
  <c r="R126" i="3"/>
  <c r="P126" i="3"/>
  <c r="BK126" i="3"/>
  <c r="J126" i="3"/>
  <c r="BE126" i="3"/>
  <c r="BI124" i="3"/>
  <c r="BH124" i="3"/>
  <c r="BG124" i="3"/>
  <c r="BF124" i="3"/>
  <c r="T124" i="3"/>
  <c r="R124" i="3"/>
  <c r="P124" i="3"/>
  <c r="BK124" i="3"/>
  <c r="J124" i="3"/>
  <c r="BE124" i="3"/>
  <c r="BI122" i="3"/>
  <c r="BH122" i="3"/>
  <c r="BG122" i="3"/>
  <c r="BF122" i="3"/>
  <c r="T122" i="3"/>
  <c r="R122" i="3"/>
  <c r="P122" i="3"/>
  <c r="BK122" i="3"/>
  <c r="J122" i="3"/>
  <c r="BE122" i="3"/>
  <c r="BI120" i="3"/>
  <c r="BH120" i="3"/>
  <c r="BG120" i="3"/>
  <c r="BF120" i="3"/>
  <c r="T120" i="3"/>
  <c r="R120" i="3"/>
  <c r="P120" i="3"/>
  <c r="BK120" i="3"/>
  <c r="J120" i="3"/>
  <c r="BE120" i="3"/>
  <c r="BI118" i="3"/>
  <c r="BH118" i="3"/>
  <c r="BG118" i="3"/>
  <c r="BF118" i="3"/>
  <c r="T118" i="3"/>
  <c r="R118" i="3"/>
  <c r="P118" i="3"/>
  <c r="BK118" i="3"/>
  <c r="J118" i="3"/>
  <c r="BE118" i="3"/>
  <c r="BI116" i="3"/>
  <c r="BH116" i="3"/>
  <c r="BG116" i="3"/>
  <c r="BF116" i="3"/>
  <c r="T116" i="3"/>
  <c r="R116" i="3"/>
  <c r="P116" i="3"/>
  <c r="BK116" i="3"/>
  <c r="J116" i="3"/>
  <c r="BE116" i="3"/>
  <c r="BI114" i="3"/>
  <c r="BH114" i="3"/>
  <c r="BG114" i="3"/>
  <c r="BF114" i="3"/>
  <c r="T114" i="3"/>
  <c r="R114" i="3"/>
  <c r="P114" i="3"/>
  <c r="BK114" i="3"/>
  <c r="J114" i="3"/>
  <c r="BE114" i="3"/>
  <c r="BI112" i="3"/>
  <c r="BH112" i="3"/>
  <c r="BG112" i="3"/>
  <c r="BF112" i="3"/>
  <c r="T112" i="3"/>
  <c r="R112" i="3"/>
  <c r="P112" i="3"/>
  <c r="BK112" i="3"/>
  <c r="J112" i="3"/>
  <c r="BE112" i="3"/>
  <c r="BI110" i="3"/>
  <c r="BH110" i="3"/>
  <c r="BG110" i="3"/>
  <c r="BF110" i="3"/>
  <c r="T110" i="3"/>
  <c r="R110" i="3"/>
  <c r="P110" i="3"/>
  <c r="BK110" i="3"/>
  <c r="J110" i="3"/>
  <c r="BE110" i="3"/>
  <c r="BI108" i="3"/>
  <c r="BH108" i="3"/>
  <c r="BG108" i="3"/>
  <c r="BF108" i="3"/>
  <c r="T108" i="3"/>
  <c r="R108" i="3"/>
  <c r="P108" i="3"/>
  <c r="BK108" i="3"/>
  <c r="J108" i="3"/>
  <c r="BE108" i="3"/>
  <c r="BI106" i="3"/>
  <c r="BH106" i="3"/>
  <c r="BG106" i="3"/>
  <c r="BF106" i="3"/>
  <c r="T106" i="3"/>
  <c r="R106" i="3"/>
  <c r="P106" i="3"/>
  <c r="BK106" i="3"/>
  <c r="J106" i="3"/>
  <c r="BE106" i="3"/>
  <c r="BI104" i="3"/>
  <c r="BH104" i="3"/>
  <c r="BG104" i="3"/>
  <c r="BF104" i="3"/>
  <c r="T104" i="3"/>
  <c r="R104" i="3"/>
  <c r="P104" i="3"/>
  <c r="BK104" i="3"/>
  <c r="J104" i="3"/>
  <c r="BE104" i="3"/>
  <c r="BI102" i="3"/>
  <c r="BH102" i="3"/>
  <c r="BG102" i="3"/>
  <c r="BF102" i="3"/>
  <c r="T102" i="3"/>
  <c r="R102" i="3"/>
  <c r="P102" i="3"/>
  <c r="BK102" i="3"/>
  <c r="J102" i="3"/>
  <c r="BE102" i="3"/>
  <c r="BI100" i="3"/>
  <c r="BH100" i="3"/>
  <c r="BG100" i="3"/>
  <c r="BF100" i="3"/>
  <c r="T100" i="3"/>
  <c r="R100" i="3"/>
  <c r="P100" i="3"/>
  <c r="BK100" i="3"/>
  <c r="J100" i="3"/>
  <c r="BE100" i="3"/>
  <c r="BI98" i="3"/>
  <c r="BH98" i="3"/>
  <c r="BG98" i="3"/>
  <c r="BF98" i="3"/>
  <c r="T98" i="3"/>
  <c r="R98" i="3"/>
  <c r="P98" i="3"/>
  <c r="BK98" i="3"/>
  <c r="J98" i="3"/>
  <c r="BE98" i="3"/>
  <c r="BI96" i="3"/>
  <c r="BH96" i="3"/>
  <c r="BG96" i="3"/>
  <c r="BF96" i="3"/>
  <c r="T96" i="3"/>
  <c r="R96" i="3"/>
  <c r="P96" i="3"/>
  <c r="BK96" i="3"/>
  <c r="J96" i="3"/>
  <c r="BE96" i="3"/>
  <c r="BI94" i="3"/>
  <c r="BH94" i="3"/>
  <c r="F38" i="3" s="1"/>
  <c r="BC57" i="1" s="1"/>
  <c r="BG94" i="3"/>
  <c r="F37" i="3"/>
  <c r="BB57" i="1" s="1"/>
  <c r="BF94" i="3"/>
  <c r="T94" i="3"/>
  <c r="R94" i="3"/>
  <c r="P94" i="3"/>
  <c r="BK94" i="3"/>
  <c r="BK93" i="3" s="1"/>
  <c r="J93" i="3" s="1"/>
  <c r="J65" i="3" s="1"/>
  <c r="J94" i="3"/>
  <c r="BE94" i="3" s="1"/>
  <c r="J88" i="3"/>
  <c r="J87" i="3"/>
  <c r="F87" i="3"/>
  <c r="F85" i="3"/>
  <c r="E83" i="3"/>
  <c r="J59" i="3"/>
  <c r="J58" i="3"/>
  <c r="F58" i="3"/>
  <c r="F56" i="3"/>
  <c r="E54" i="3"/>
  <c r="J20" i="3"/>
  <c r="E20" i="3"/>
  <c r="F88" i="3"/>
  <c r="J19" i="3"/>
  <c r="J14" i="3"/>
  <c r="J85" i="3" s="1"/>
  <c r="J56" i="3"/>
  <c r="E7" i="3"/>
  <c r="E79" i="3"/>
  <c r="J39" i="2"/>
  <c r="J38" i="2"/>
  <c r="AY56" i="1" s="1"/>
  <c r="J37" i="2"/>
  <c r="AX56" i="1" s="1"/>
  <c r="BI1645" i="2"/>
  <c r="BH1645" i="2"/>
  <c r="BG1645" i="2"/>
  <c r="BF1645" i="2"/>
  <c r="T1645" i="2"/>
  <c r="T1644" i="2" s="1"/>
  <c r="R1645" i="2"/>
  <c r="R1644" i="2" s="1"/>
  <c r="P1645" i="2"/>
  <c r="P1644" i="2" s="1"/>
  <c r="BK1645" i="2"/>
  <c r="BK1644" i="2" s="1"/>
  <c r="J1644" i="2" s="1"/>
  <c r="J90" i="2" s="1"/>
  <c r="J1645" i="2"/>
  <c r="BE1645" i="2" s="1"/>
  <c r="BI1641" i="2"/>
  <c r="BH1641" i="2"/>
  <c r="BG1641" i="2"/>
  <c r="BF1641" i="2"/>
  <c r="T1641" i="2"/>
  <c r="R1641" i="2"/>
  <c r="P1641" i="2"/>
  <c r="BK1641" i="2"/>
  <c r="J1641" i="2"/>
  <c r="BE1641" i="2" s="1"/>
  <c r="BI1637" i="2"/>
  <c r="BH1637" i="2"/>
  <c r="BG1637" i="2"/>
  <c r="BF1637" i="2"/>
  <c r="T1637" i="2"/>
  <c r="R1637" i="2"/>
  <c r="P1637" i="2"/>
  <c r="BK1637" i="2"/>
  <c r="J1637" i="2"/>
  <c r="BE1637" i="2" s="1"/>
  <c r="BI1634" i="2"/>
  <c r="BH1634" i="2"/>
  <c r="BG1634" i="2"/>
  <c r="BF1634" i="2"/>
  <c r="T1634" i="2"/>
  <c r="R1634" i="2"/>
  <c r="P1634" i="2"/>
  <c r="BK1634" i="2"/>
  <c r="J1634" i="2"/>
  <c r="BE1634" i="2" s="1"/>
  <c r="BI1631" i="2"/>
  <c r="BH1631" i="2"/>
  <c r="BG1631" i="2"/>
  <c r="BF1631" i="2"/>
  <c r="T1631" i="2"/>
  <c r="R1631" i="2"/>
  <c r="P1631" i="2"/>
  <c r="BK1631" i="2"/>
  <c r="J1631" i="2"/>
  <c r="BE1631" i="2" s="1"/>
  <c r="BI1628" i="2"/>
  <c r="BH1628" i="2"/>
  <c r="BG1628" i="2"/>
  <c r="BF1628" i="2"/>
  <c r="T1628" i="2"/>
  <c r="R1628" i="2"/>
  <c r="P1628" i="2"/>
  <c r="BK1628" i="2"/>
  <c r="J1628" i="2"/>
  <c r="BE1628" i="2" s="1"/>
  <c r="BI1625" i="2"/>
  <c r="BH1625" i="2"/>
  <c r="BG1625" i="2"/>
  <c r="BF1625" i="2"/>
  <c r="T1625" i="2"/>
  <c r="R1625" i="2"/>
  <c r="P1625" i="2"/>
  <c r="BK1625" i="2"/>
  <c r="J1625" i="2"/>
  <c r="BE1625" i="2" s="1"/>
  <c r="BI1622" i="2"/>
  <c r="BH1622" i="2"/>
  <c r="BG1622" i="2"/>
  <c r="BF1622" i="2"/>
  <c r="T1622" i="2"/>
  <c r="R1622" i="2"/>
  <c r="P1622" i="2"/>
  <c r="BK1622" i="2"/>
  <c r="J1622" i="2"/>
  <c r="BE1622" i="2" s="1"/>
  <c r="BI1619" i="2"/>
  <c r="BH1619" i="2"/>
  <c r="BG1619" i="2"/>
  <c r="BF1619" i="2"/>
  <c r="T1619" i="2"/>
  <c r="R1619" i="2"/>
  <c r="P1619" i="2"/>
  <c r="BK1619" i="2"/>
  <c r="J1619" i="2"/>
  <c r="BE1619" i="2" s="1"/>
  <c r="BI1616" i="2"/>
  <c r="BH1616" i="2"/>
  <c r="BG1616" i="2"/>
  <c r="BF1616" i="2"/>
  <c r="T1616" i="2"/>
  <c r="R1616" i="2"/>
  <c r="P1616" i="2"/>
  <c r="BK1616" i="2"/>
  <c r="J1616" i="2"/>
  <c r="BE1616" i="2" s="1"/>
  <c r="BI1613" i="2"/>
  <c r="BH1613" i="2"/>
  <c r="BG1613" i="2"/>
  <c r="BF1613" i="2"/>
  <c r="T1613" i="2"/>
  <c r="R1613" i="2"/>
  <c r="P1613" i="2"/>
  <c r="BK1613" i="2"/>
  <c r="J1613" i="2"/>
  <c r="BE1613" i="2" s="1"/>
  <c r="BI1610" i="2"/>
  <c r="BH1610" i="2"/>
  <c r="BG1610" i="2"/>
  <c r="BF1610" i="2"/>
  <c r="T1610" i="2"/>
  <c r="R1610" i="2"/>
  <c r="P1610" i="2"/>
  <c r="BK1610" i="2"/>
  <c r="J1610" i="2"/>
  <c r="BE1610" i="2" s="1"/>
  <c r="BI1607" i="2"/>
  <c r="BH1607" i="2"/>
  <c r="BG1607" i="2"/>
  <c r="BF1607" i="2"/>
  <c r="T1607" i="2"/>
  <c r="R1607" i="2"/>
  <c r="P1607" i="2"/>
  <c r="BK1607" i="2"/>
  <c r="J1607" i="2"/>
  <c r="BE1607" i="2" s="1"/>
  <c r="BI1604" i="2"/>
  <c r="BH1604" i="2"/>
  <c r="BG1604" i="2"/>
  <c r="BF1604" i="2"/>
  <c r="T1604" i="2"/>
  <c r="R1604" i="2"/>
  <c r="P1604" i="2"/>
  <c r="BK1604" i="2"/>
  <c r="J1604" i="2"/>
  <c r="BE1604" i="2" s="1"/>
  <c r="BI1601" i="2"/>
  <c r="BH1601" i="2"/>
  <c r="BG1601" i="2"/>
  <c r="BF1601" i="2"/>
  <c r="T1601" i="2"/>
  <c r="T1600" i="2" s="1"/>
  <c r="R1601" i="2"/>
  <c r="P1601" i="2"/>
  <c r="BK1601" i="2"/>
  <c r="J1601" i="2"/>
  <c r="BE1601" i="2"/>
  <c r="BI1597" i="2"/>
  <c r="BH1597" i="2"/>
  <c r="BG1597" i="2"/>
  <c r="BF1597" i="2"/>
  <c r="T1597" i="2"/>
  <c r="R1597" i="2"/>
  <c r="P1597" i="2"/>
  <c r="BK1597" i="2"/>
  <c r="J1597" i="2"/>
  <c r="BE1597" i="2"/>
  <c r="BI1592" i="2"/>
  <c r="BH1592" i="2"/>
  <c r="BG1592" i="2"/>
  <c r="BF1592" i="2"/>
  <c r="T1592" i="2"/>
  <c r="R1592" i="2"/>
  <c r="P1592" i="2"/>
  <c r="BK1592" i="2"/>
  <c r="J1592" i="2"/>
  <c r="BE1592" i="2"/>
  <c r="BI1589" i="2"/>
  <c r="BH1589" i="2"/>
  <c r="BG1589" i="2"/>
  <c r="BF1589" i="2"/>
  <c r="T1589" i="2"/>
  <c r="R1589" i="2"/>
  <c r="P1589" i="2"/>
  <c r="BK1589" i="2"/>
  <c r="J1589" i="2"/>
  <c r="BE1589" i="2"/>
  <c r="BI1584" i="2"/>
  <c r="BH1584" i="2"/>
  <c r="BG1584" i="2"/>
  <c r="BF1584" i="2"/>
  <c r="T1584" i="2"/>
  <c r="R1584" i="2"/>
  <c r="P1584" i="2"/>
  <c r="BK1584" i="2"/>
  <c r="J1584" i="2"/>
  <c r="BE1584" i="2"/>
  <c r="BI1581" i="2"/>
  <c r="BH1581" i="2"/>
  <c r="BG1581" i="2"/>
  <c r="BF1581" i="2"/>
  <c r="T1581" i="2"/>
  <c r="R1581" i="2"/>
  <c r="P1581" i="2"/>
  <c r="BK1581" i="2"/>
  <c r="J1581" i="2"/>
  <c r="BE1581" i="2"/>
  <c r="BI1577" i="2"/>
  <c r="BH1577" i="2"/>
  <c r="BG1577" i="2"/>
  <c r="BF1577" i="2"/>
  <c r="T1577" i="2"/>
  <c r="R1577" i="2"/>
  <c r="P1577" i="2"/>
  <c r="BK1577" i="2"/>
  <c r="J1577" i="2"/>
  <c r="BE1577" i="2"/>
  <c r="BI1574" i="2"/>
  <c r="BH1574" i="2"/>
  <c r="BG1574" i="2"/>
  <c r="BF1574" i="2"/>
  <c r="T1574" i="2"/>
  <c r="R1574" i="2"/>
  <c r="P1574" i="2"/>
  <c r="BK1574" i="2"/>
  <c r="J1574" i="2"/>
  <c r="BE1574" i="2"/>
  <c r="BI1571" i="2"/>
  <c r="BH1571" i="2"/>
  <c r="BG1571" i="2"/>
  <c r="BF1571" i="2"/>
  <c r="T1571" i="2"/>
  <c r="R1571" i="2"/>
  <c r="P1571" i="2"/>
  <c r="P1570" i="2"/>
  <c r="BK1571" i="2"/>
  <c r="J1571" i="2"/>
  <c r="BE1571" i="2" s="1"/>
  <c r="BI1568" i="2"/>
  <c r="BH1568" i="2"/>
  <c r="BG1568" i="2"/>
  <c r="BF1568" i="2"/>
  <c r="T1568" i="2"/>
  <c r="R1568" i="2"/>
  <c r="P1568" i="2"/>
  <c r="BK1568" i="2"/>
  <c r="J1568" i="2"/>
  <c r="BE1568" i="2" s="1"/>
  <c r="BI1566" i="2"/>
  <c r="BH1566" i="2"/>
  <c r="BG1566" i="2"/>
  <c r="BF1566" i="2"/>
  <c r="T1566" i="2"/>
  <c r="R1566" i="2"/>
  <c r="P1566" i="2"/>
  <c r="BK1566" i="2"/>
  <c r="J1566" i="2"/>
  <c r="BE1566" i="2" s="1"/>
  <c r="BI1552" i="2"/>
  <c r="BH1552" i="2"/>
  <c r="BG1552" i="2"/>
  <c r="BF1552" i="2"/>
  <c r="T1552" i="2"/>
  <c r="R1552" i="2"/>
  <c r="P1552" i="2"/>
  <c r="BK1552" i="2"/>
  <c r="J1552" i="2"/>
  <c r="BE1552" i="2"/>
  <c r="BI1550" i="2"/>
  <c r="BH1550" i="2"/>
  <c r="BG1550" i="2"/>
  <c r="BF1550" i="2"/>
  <c r="T1550" i="2"/>
  <c r="R1550" i="2"/>
  <c r="P1550" i="2"/>
  <c r="BK1550" i="2"/>
  <c r="J1550" i="2"/>
  <c r="BE1550" i="2" s="1"/>
  <c r="BI1548" i="2"/>
  <c r="BH1548" i="2"/>
  <c r="BG1548" i="2"/>
  <c r="BF1548" i="2"/>
  <c r="T1548" i="2"/>
  <c r="R1548" i="2"/>
  <c r="P1548" i="2"/>
  <c r="BK1548" i="2"/>
  <c r="J1548" i="2"/>
  <c r="BE1548" i="2"/>
  <c r="BI1545" i="2"/>
  <c r="BH1545" i="2"/>
  <c r="BG1545" i="2"/>
  <c r="BF1545" i="2"/>
  <c r="T1545" i="2"/>
  <c r="R1545" i="2"/>
  <c r="P1545" i="2"/>
  <c r="BK1545" i="2"/>
  <c r="J1545" i="2"/>
  <c r="BE1545" i="2" s="1"/>
  <c r="BI1543" i="2"/>
  <c r="BH1543" i="2"/>
  <c r="BG1543" i="2"/>
  <c r="BF1543" i="2"/>
  <c r="T1543" i="2"/>
  <c r="R1543" i="2"/>
  <c r="R1542" i="2"/>
  <c r="P1543" i="2"/>
  <c r="BK1543" i="2"/>
  <c r="J1543" i="2"/>
  <c r="BE1543" i="2"/>
  <c r="BI1540" i="2"/>
  <c r="BH1540" i="2"/>
  <c r="BG1540" i="2"/>
  <c r="BF1540" i="2"/>
  <c r="T1540" i="2"/>
  <c r="R1540" i="2"/>
  <c r="P1540" i="2"/>
  <c r="BK1540" i="2"/>
  <c r="J1540" i="2"/>
  <c r="BE1540" i="2"/>
  <c r="BI1535" i="2"/>
  <c r="BH1535" i="2"/>
  <c r="BG1535" i="2"/>
  <c r="BF1535" i="2"/>
  <c r="T1535" i="2"/>
  <c r="R1535" i="2"/>
  <c r="P1535" i="2"/>
  <c r="BK1535" i="2"/>
  <c r="J1535" i="2"/>
  <c r="BE1535" i="2"/>
  <c r="BI1532" i="2"/>
  <c r="BH1532" i="2"/>
  <c r="BG1532" i="2"/>
  <c r="BF1532" i="2"/>
  <c r="T1532" i="2"/>
  <c r="R1532" i="2"/>
  <c r="P1532" i="2"/>
  <c r="BK1532" i="2"/>
  <c r="J1532" i="2"/>
  <c r="BE1532" i="2"/>
  <c r="BI1528" i="2"/>
  <c r="BH1528" i="2"/>
  <c r="BG1528" i="2"/>
  <c r="BF1528" i="2"/>
  <c r="T1528" i="2"/>
  <c r="R1528" i="2"/>
  <c r="P1528" i="2"/>
  <c r="BK1528" i="2"/>
  <c r="J1528" i="2"/>
  <c r="BE1528" i="2"/>
  <c r="BI1525" i="2"/>
  <c r="BH1525" i="2"/>
  <c r="BG1525" i="2"/>
  <c r="BF1525" i="2"/>
  <c r="T1525" i="2"/>
  <c r="R1525" i="2"/>
  <c r="P1525" i="2"/>
  <c r="BK1525" i="2"/>
  <c r="J1525" i="2"/>
  <c r="BE1525" i="2"/>
  <c r="BI1522" i="2"/>
  <c r="BH1522" i="2"/>
  <c r="BG1522" i="2"/>
  <c r="BF1522" i="2"/>
  <c r="T1522" i="2"/>
  <c r="R1522" i="2"/>
  <c r="P1522" i="2"/>
  <c r="BK1522" i="2"/>
  <c r="J1522" i="2"/>
  <c r="BE1522" i="2"/>
  <c r="BI1519" i="2"/>
  <c r="BH1519" i="2"/>
  <c r="BG1519" i="2"/>
  <c r="BF1519" i="2"/>
  <c r="T1519" i="2"/>
  <c r="R1519" i="2"/>
  <c r="P1519" i="2"/>
  <c r="BK1519" i="2"/>
  <c r="J1519" i="2"/>
  <c r="BE1519" i="2"/>
  <c r="BI1516" i="2"/>
  <c r="BH1516" i="2"/>
  <c r="BG1516" i="2"/>
  <c r="BF1516" i="2"/>
  <c r="T1516" i="2"/>
  <c r="R1516" i="2"/>
  <c r="P1516" i="2"/>
  <c r="BK1516" i="2"/>
  <c r="J1516" i="2"/>
  <c r="BE1516" i="2"/>
  <c r="BI1512" i="2"/>
  <c r="BH1512" i="2"/>
  <c r="BG1512" i="2"/>
  <c r="BF1512" i="2"/>
  <c r="T1512" i="2"/>
  <c r="R1512" i="2"/>
  <c r="P1512" i="2"/>
  <c r="BK1512" i="2"/>
  <c r="BK1505" i="2" s="1"/>
  <c r="J1505" i="2" s="1"/>
  <c r="J86" i="2" s="1"/>
  <c r="J1512" i="2"/>
  <c r="BE1512" i="2"/>
  <c r="BI1509" i="2"/>
  <c r="BH1509" i="2"/>
  <c r="BG1509" i="2"/>
  <c r="BF1509" i="2"/>
  <c r="T1509" i="2"/>
  <c r="R1509" i="2"/>
  <c r="P1509" i="2"/>
  <c r="BK1509" i="2"/>
  <c r="J1509" i="2"/>
  <c r="BE1509" i="2"/>
  <c r="BI1506" i="2"/>
  <c r="BH1506" i="2"/>
  <c r="BG1506" i="2"/>
  <c r="BF1506" i="2"/>
  <c r="T1506" i="2"/>
  <c r="R1506" i="2"/>
  <c r="R1505" i="2" s="1"/>
  <c r="P1506" i="2"/>
  <c r="BK1506" i="2"/>
  <c r="J1506" i="2"/>
  <c r="BE1506" i="2"/>
  <c r="BI1502" i="2"/>
  <c r="BH1502" i="2"/>
  <c r="BG1502" i="2"/>
  <c r="BF1502" i="2"/>
  <c r="T1502" i="2"/>
  <c r="R1502" i="2"/>
  <c r="P1502" i="2"/>
  <c r="BK1502" i="2"/>
  <c r="J1502" i="2"/>
  <c r="BE1502" i="2"/>
  <c r="BI1499" i="2"/>
  <c r="BH1499" i="2"/>
  <c r="BG1499" i="2"/>
  <c r="BF1499" i="2"/>
  <c r="T1499" i="2"/>
  <c r="R1499" i="2"/>
  <c r="P1499" i="2"/>
  <c r="BK1499" i="2"/>
  <c r="J1499" i="2"/>
  <c r="BE1499" i="2"/>
  <c r="BI1496" i="2"/>
  <c r="BH1496" i="2"/>
  <c r="BG1496" i="2"/>
  <c r="BF1496" i="2"/>
  <c r="T1496" i="2"/>
  <c r="R1496" i="2"/>
  <c r="P1496" i="2"/>
  <c r="BK1496" i="2"/>
  <c r="J1496" i="2"/>
  <c r="BE1496" i="2"/>
  <c r="BI1493" i="2"/>
  <c r="BH1493" i="2"/>
  <c r="BG1493" i="2"/>
  <c r="BF1493" i="2"/>
  <c r="T1493" i="2"/>
  <c r="R1493" i="2"/>
  <c r="P1493" i="2"/>
  <c r="BK1493" i="2"/>
  <c r="J1493" i="2"/>
  <c r="BE1493" i="2"/>
  <c r="BI1491" i="2"/>
  <c r="BH1491" i="2"/>
  <c r="BG1491" i="2"/>
  <c r="BF1491" i="2"/>
  <c r="T1491" i="2"/>
  <c r="R1491" i="2"/>
  <c r="P1491" i="2"/>
  <c r="BK1491" i="2"/>
  <c r="J1491" i="2"/>
  <c r="BE1491" i="2"/>
  <c r="BI1488" i="2"/>
  <c r="BH1488" i="2"/>
  <c r="BG1488" i="2"/>
  <c r="BF1488" i="2"/>
  <c r="T1488" i="2"/>
  <c r="R1488" i="2"/>
  <c r="P1488" i="2"/>
  <c r="BK1488" i="2"/>
  <c r="J1488" i="2"/>
  <c r="BE1488" i="2"/>
  <c r="BI1486" i="2"/>
  <c r="BH1486" i="2"/>
  <c r="BG1486" i="2"/>
  <c r="BF1486" i="2"/>
  <c r="T1486" i="2"/>
  <c r="R1486" i="2"/>
  <c r="P1486" i="2"/>
  <c r="BK1486" i="2"/>
  <c r="BK1482" i="2"/>
  <c r="J1482" i="2" s="1"/>
  <c r="J85" i="2" s="1"/>
  <c r="J1486" i="2"/>
  <c r="BE1486" i="2"/>
  <c r="BI1483" i="2"/>
  <c r="BH1483" i="2"/>
  <c r="BG1483" i="2"/>
  <c r="BF1483" i="2"/>
  <c r="T1483" i="2"/>
  <c r="R1483" i="2"/>
  <c r="R1482" i="2" s="1"/>
  <c r="P1483" i="2"/>
  <c r="P1482" i="2"/>
  <c r="BK1483" i="2"/>
  <c r="J1483" i="2"/>
  <c r="BE1483" i="2" s="1"/>
  <c r="BI1480" i="2"/>
  <c r="BH1480" i="2"/>
  <c r="BG1480" i="2"/>
  <c r="BF1480" i="2"/>
  <c r="T1480" i="2"/>
  <c r="R1480" i="2"/>
  <c r="P1480" i="2"/>
  <c r="BK1480" i="2"/>
  <c r="J1480" i="2"/>
  <c r="BE1480" i="2" s="1"/>
  <c r="BI1476" i="2"/>
  <c r="BH1476" i="2"/>
  <c r="BG1476" i="2"/>
  <c r="BF1476" i="2"/>
  <c r="T1476" i="2"/>
  <c r="R1476" i="2"/>
  <c r="P1476" i="2"/>
  <c r="BK1476" i="2"/>
  <c r="J1476" i="2"/>
  <c r="BE1476" i="2"/>
  <c r="BI1472" i="2"/>
  <c r="BH1472" i="2"/>
  <c r="BG1472" i="2"/>
  <c r="BF1472" i="2"/>
  <c r="T1472" i="2"/>
  <c r="R1472" i="2"/>
  <c r="P1472" i="2"/>
  <c r="BK1472" i="2"/>
  <c r="J1472" i="2"/>
  <c r="BE1472" i="2" s="1"/>
  <c r="BI1470" i="2"/>
  <c r="BH1470" i="2"/>
  <c r="BG1470" i="2"/>
  <c r="BF1470" i="2"/>
  <c r="T1470" i="2"/>
  <c r="R1470" i="2"/>
  <c r="P1470" i="2"/>
  <c r="P1464" i="2" s="1"/>
  <c r="BK1470" i="2"/>
  <c r="J1470" i="2"/>
  <c r="BE1470" i="2"/>
  <c r="BI1465" i="2"/>
  <c r="BH1465" i="2"/>
  <c r="BG1465" i="2"/>
  <c r="BF1465" i="2"/>
  <c r="T1465" i="2"/>
  <c r="R1465" i="2"/>
  <c r="P1465" i="2"/>
  <c r="BK1465" i="2"/>
  <c r="J1465" i="2"/>
  <c r="BE1465" i="2"/>
  <c r="BI1462" i="2"/>
  <c r="BH1462" i="2"/>
  <c r="BG1462" i="2"/>
  <c r="BF1462" i="2"/>
  <c r="T1462" i="2"/>
  <c r="R1462" i="2"/>
  <c r="P1462" i="2"/>
  <c r="BK1462" i="2"/>
  <c r="J1462" i="2"/>
  <c r="BE1462" i="2"/>
  <c r="BI1457" i="2"/>
  <c r="BH1457" i="2"/>
  <c r="BG1457" i="2"/>
  <c r="BF1457" i="2"/>
  <c r="T1457" i="2"/>
  <c r="R1457" i="2"/>
  <c r="P1457" i="2"/>
  <c r="BK1457" i="2"/>
  <c r="J1457" i="2"/>
  <c r="BE1457" i="2"/>
  <c r="BI1451" i="2"/>
  <c r="BH1451" i="2"/>
  <c r="BG1451" i="2"/>
  <c r="BF1451" i="2"/>
  <c r="T1451" i="2"/>
  <c r="R1451" i="2"/>
  <c r="P1451" i="2"/>
  <c r="BK1451" i="2"/>
  <c r="J1451" i="2"/>
  <c r="BE1451" i="2"/>
  <c r="BI1448" i="2"/>
  <c r="BH1448" i="2"/>
  <c r="BG1448" i="2"/>
  <c r="BF1448" i="2"/>
  <c r="T1448" i="2"/>
  <c r="R1448" i="2"/>
  <c r="P1448" i="2"/>
  <c r="BK1448" i="2"/>
  <c r="J1448" i="2"/>
  <c r="BE1448" i="2"/>
  <c r="BI1439" i="2"/>
  <c r="BH1439" i="2"/>
  <c r="BG1439" i="2"/>
  <c r="BF1439" i="2"/>
  <c r="T1439" i="2"/>
  <c r="R1439" i="2"/>
  <c r="P1439" i="2"/>
  <c r="BK1439" i="2"/>
  <c r="J1439" i="2"/>
  <c r="BE1439" i="2"/>
  <c r="BI1436" i="2"/>
  <c r="BH1436" i="2"/>
  <c r="BG1436" i="2"/>
  <c r="BF1436" i="2"/>
  <c r="T1436" i="2"/>
  <c r="R1436" i="2"/>
  <c r="P1436" i="2"/>
  <c r="BK1436" i="2"/>
  <c r="J1436" i="2"/>
  <c r="BE1436" i="2"/>
  <c r="BI1433" i="2"/>
  <c r="BH1433" i="2"/>
  <c r="BG1433" i="2"/>
  <c r="BF1433" i="2"/>
  <c r="T1433" i="2"/>
  <c r="R1433" i="2"/>
  <c r="P1433" i="2"/>
  <c r="BK1433" i="2"/>
  <c r="J1433" i="2"/>
  <c r="BE1433" i="2"/>
  <c r="BI1430" i="2"/>
  <c r="BH1430" i="2"/>
  <c r="BG1430" i="2"/>
  <c r="BF1430" i="2"/>
  <c r="T1430" i="2"/>
  <c r="R1430" i="2"/>
  <c r="P1430" i="2"/>
  <c r="BK1430" i="2"/>
  <c r="J1430" i="2"/>
  <c r="BE1430" i="2"/>
  <c r="BI1427" i="2"/>
  <c r="BH1427" i="2"/>
  <c r="BG1427" i="2"/>
  <c r="BF1427" i="2"/>
  <c r="T1427" i="2"/>
  <c r="R1427" i="2"/>
  <c r="P1427" i="2"/>
  <c r="BK1427" i="2"/>
  <c r="J1427" i="2"/>
  <c r="BE1427" i="2"/>
  <c r="BI1424" i="2"/>
  <c r="BH1424" i="2"/>
  <c r="BG1424" i="2"/>
  <c r="BF1424" i="2"/>
  <c r="T1424" i="2"/>
  <c r="R1424" i="2"/>
  <c r="P1424" i="2"/>
  <c r="BK1424" i="2"/>
  <c r="J1424" i="2"/>
  <c r="BE1424" i="2"/>
  <c r="BI1421" i="2"/>
  <c r="BH1421" i="2"/>
  <c r="BG1421" i="2"/>
  <c r="BF1421" i="2"/>
  <c r="T1421" i="2"/>
  <c r="R1421" i="2"/>
  <c r="P1421" i="2"/>
  <c r="BK1421" i="2"/>
  <c r="J1421" i="2"/>
  <c r="BE1421" i="2"/>
  <c r="BI1418" i="2"/>
  <c r="BH1418" i="2"/>
  <c r="BG1418" i="2"/>
  <c r="BF1418" i="2"/>
  <c r="T1418" i="2"/>
  <c r="R1418" i="2"/>
  <c r="P1418" i="2"/>
  <c r="BK1418" i="2"/>
  <c r="J1418" i="2"/>
  <c r="BE1418" i="2" s="1"/>
  <c r="BI1415" i="2"/>
  <c r="BH1415" i="2"/>
  <c r="BG1415" i="2"/>
  <c r="BF1415" i="2"/>
  <c r="T1415" i="2"/>
  <c r="R1415" i="2"/>
  <c r="P1415" i="2"/>
  <c r="P1414" i="2" s="1"/>
  <c r="BK1415" i="2"/>
  <c r="BK1414" i="2" s="1"/>
  <c r="J1414" i="2" s="1"/>
  <c r="J83" i="2" s="1"/>
  <c r="J1415" i="2"/>
  <c r="BE1415" i="2"/>
  <c r="BI1412" i="2"/>
  <c r="BH1412" i="2"/>
  <c r="BG1412" i="2"/>
  <c r="BF1412" i="2"/>
  <c r="T1412" i="2"/>
  <c r="R1412" i="2"/>
  <c r="P1412" i="2"/>
  <c r="BK1412" i="2"/>
  <c r="J1412" i="2"/>
  <c r="BE1412" i="2"/>
  <c r="BI1410" i="2"/>
  <c r="BH1410" i="2"/>
  <c r="BG1410" i="2"/>
  <c r="BF1410" i="2"/>
  <c r="T1410" i="2"/>
  <c r="R1410" i="2"/>
  <c r="P1410" i="2"/>
  <c r="BK1410" i="2"/>
  <c r="J1410" i="2"/>
  <c r="BE1410" i="2"/>
  <c r="BI1408" i="2"/>
  <c r="BH1408" i="2"/>
  <c r="BG1408" i="2"/>
  <c r="BF1408" i="2"/>
  <c r="T1408" i="2"/>
  <c r="R1408" i="2"/>
  <c r="P1408" i="2"/>
  <c r="BK1408" i="2"/>
  <c r="J1408" i="2"/>
  <c r="BE1408" i="2"/>
  <c r="BI1406" i="2"/>
  <c r="BH1406" i="2"/>
  <c r="BG1406" i="2"/>
  <c r="BF1406" i="2"/>
  <c r="T1406" i="2"/>
  <c r="R1406" i="2"/>
  <c r="P1406" i="2"/>
  <c r="BK1406" i="2"/>
  <c r="J1406" i="2"/>
  <c r="BE1406" i="2"/>
  <c r="BI1400" i="2"/>
  <c r="BH1400" i="2"/>
  <c r="BG1400" i="2"/>
  <c r="BF1400" i="2"/>
  <c r="T1400" i="2"/>
  <c r="R1400" i="2"/>
  <c r="P1400" i="2"/>
  <c r="BK1400" i="2"/>
  <c r="J1400" i="2"/>
  <c r="BE1400" i="2"/>
  <c r="BI1398" i="2"/>
  <c r="BH1398" i="2"/>
  <c r="BG1398" i="2"/>
  <c r="BF1398" i="2"/>
  <c r="T1398" i="2"/>
  <c r="R1398" i="2"/>
  <c r="P1398" i="2"/>
  <c r="BK1398" i="2"/>
  <c r="J1398" i="2"/>
  <c r="BE1398" i="2"/>
  <c r="BI1396" i="2"/>
  <c r="BH1396" i="2"/>
  <c r="BG1396" i="2"/>
  <c r="BF1396" i="2"/>
  <c r="T1396" i="2"/>
  <c r="R1396" i="2"/>
  <c r="P1396" i="2"/>
  <c r="BK1396" i="2"/>
  <c r="J1396" i="2"/>
  <c r="BE1396" i="2"/>
  <c r="BI1394" i="2"/>
  <c r="BH1394" i="2"/>
  <c r="BG1394" i="2"/>
  <c r="BF1394" i="2"/>
  <c r="T1394" i="2"/>
  <c r="R1394" i="2"/>
  <c r="P1394" i="2"/>
  <c r="BK1394" i="2"/>
  <c r="J1394" i="2"/>
  <c r="BE1394" i="2"/>
  <c r="BI1392" i="2"/>
  <c r="BH1392" i="2"/>
  <c r="BG1392" i="2"/>
  <c r="BF1392" i="2"/>
  <c r="T1392" i="2"/>
  <c r="R1392" i="2"/>
  <c r="P1392" i="2"/>
  <c r="BK1392" i="2"/>
  <c r="J1392" i="2"/>
  <c r="BE1392" i="2"/>
  <c r="BI1390" i="2"/>
  <c r="BH1390" i="2"/>
  <c r="BG1390" i="2"/>
  <c r="BF1390" i="2"/>
  <c r="T1390" i="2"/>
  <c r="R1390" i="2"/>
  <c r="P1390" i="2"/>
  <c r="BK1390" i="2"/>
  <c r="J1390" i="2"/>
  <c r="BE1390" i="2"/>
  <c r="BI1388" i="2"/>
  <c r="BH1388" i="2"/>
  <c r="BG1388" i="2"/>
  <c r="BF1388" i="2"/>
  <c r="T1388" i="2"/>
  <c r="R1388" i="2"/>
  <c r="P1388" i="2"/>
  <c r="BK1388" i="2"/>
  <c r="J1388" i="2"/>
  <c r="BE1388" i="2"/>
  <c r="BI1378" i="2"/>
  <c r="BH1378" i="2"/>
  <c r="BG1378" i="2"/>
  <c r="BF1378" i="2"/>
  <c r="T1378" i="2"/>
  <c r="R1378" i="2"/>
  <c r="P1378" i="2"/>
  <c r="BK1378" i="2"/>
  <c r="J1378" i="2"/>
  <c r="BE1378" i="2"/>
  <c r="BI1376" i="2"/>
  <c r="BH1376" i="2"/>
  <c r="BG1376" i="2"/>
  <c r="BF1376" i="2"/>
  <c r="T1376" i="2"/>
  <c r="R1376" i="2"/>
  <c r="P1376" i="2"/>
  <c r="BK1376" i="2"/>
  <c r="J1376" i="2"/>
  <c r="BE1376" i="2"/>
  <c r="BI1373" i="2"/>
  <c r="BH1373" i="2"/>
  <c r="BG1373" i="2"/>
  <c r="BF1373" i="2"/>
  <c r="T1373" i="2"/>
  <c r="R1373" i="2"/>
  <c r="P1373" i="2"/>
  <c r="BK1373" i="2"/>
  <c r="J1373" i="2"/>
  <c r="BE1373" i="2"/>
  <c r="BI1371" i="2"/>
  <c r="BH1371" i="2"/>
  <c r="BG1371" i="2"/>
  <c r="BF1371" i="2"/>
  <c r="T1371" i="2"/>
  <c r="R1371" i="2"/>
  <c r="P1371" i="2"/>
  <c r="BK1371" i="2"/>
  <c r="J1371" i="2"/>
  <c r="BE1371" i="2"/>
  <c r="BI1369" i="2"/>
  <c r="BH1369" i="2"/>
  <c r="BG1369" i="2"/>
  <c r="BF1369" i="2"/>
  <c r="T1369" i="2"/>
  <c r="R1369" i="2"/>
  <c r="P1369" i="2"/>
  <c r="BK1369" i="2"/>
  <c r="J1369" i="2"/>
  <c r="BE1369" i="2"/>
  <c r="BI1367" i="2"/>
  <c r="BH1367" i="2"/>
  <c r="BG1367" i="2"/>
  <c r="BF1367" i="2"/>
  <c r="T1367" i="2"/>
  <c r="R1367" i="2"/>
  <c r="P1367" i="2"/>
  <c r="BK1367" i="2"/>
  <c r="J1367" i="2"/>
  <c r="BE1367" i="2"/>
  <c r="BI1365" i="2"/>
  <c r="BH1365" i="2"/>
  <c r="BG1365" i="2"/>
  <c r="BF1365" i="2"/>
  <c r="T1365" i="2"/>
  <c r="R1365" i="2"/>
  <c r="P1365" i="2"/>
  <c r="BK1365" i="2"/>
  <c r="J1365" i="2"/>
  <c r="BE1365" i="2"/>
  <c r="BI1363" i="2"/>
  <c r="BH1363" i="2"/>
  <c r="BG1363" i="2"/>
  <c r="BF1363" i="2"/>
  <c r="T1363" i="2"/>
  <c r="R1363" i="2"/>
  <c r="P1363" i="2"/>
  <c r="BK1363" i="2"/>
  <c r="J1363" i="2"/>
  <c r="BE1363" i="2"/>
  <c r="BI1361" i="2"/>
  <c r="BH1361" i="2"/>
  <c r="BG1361" i="2"/>
  <c r="BF1361" i="2"/>
  <c r="T1361" i="2"/>
  <c r="R1361" i="2"/>
  <c r="P1361" i="2"/>
  <c r="BK1361" i="2"/>
  <c r="J1361" i="2"/>
  <c r="BE1361" i="2"/>
  <c r="BI1359" i="2"/>
  <c r="BH1359" i="2"/>
  <c r="BG1359" i="2"/>
  <c r="BF1359" i="2"/>
  <c r="T1359" i="2"/>
  <c r="R1359" i="2"/>
  <c r="P1359" i="2"/>
  <c r="BK1359" i="2"/>
  <c r="J1359" i="2"/>
  <c r="BE1359" i="2"/>
  <c r="BI1357" i="2"/>
  <c r="BH1357" i="2"/>
  <c r="BG1357" i="2"/>
  <c r="BF1357" i="2"/>
  <c r="T1357" i="2"/>
  <c r="R1357" i="2"/>
  <c r="P1357" i="2"/>
  <c r="BK1357" i="2"/>
  <c r="J1357" i="2"/>
  <c r="BE1357" i="2"/>
  <c r="BI1343" i="2"/>
  <c r="BH1343" i="2"/>
  <c r="BG1343" i="2"/>
  <c r="BF1343" i="2"/>
  <c r="T1343" i="2"/>
  <c r="R1343" i="2"/>
  <c r="P1343" i="2"/>
  <c r="BK1343" i="2"/>
  <c r="J1343" i="2"/>
  <c r="BE1343" i="2"/>
  <c r="BI1340" i="2"/>
  <c r="BH1340" i="2"/>
  <c r="BG1340" i="2"/>
  <c r="BF1340" i="2"/>
  <c r="T1340" i="2"/>
  <c r="R1340" i="2"/>
  <c r="P1340" i="2"/>
  <c r="BK1340" i="2"/>
  <c r="J1340" i="2"/>
  <c r="BE1340" i="2"/>
  <c r="BI1338" i="2"/>
  <c r="BH1338" i="2"/>
  <c r="BG1338" i="2"/>
  <c r="BF1338" i="2"/>
  <c r="T1338" i="2"/>
  <c r="R1338" i="2"/>
  <c r="P1338" i="2"/>
  <c r="BK1338" i="2"/>
  <c r="J1338" i="2"/>
  <c r="BE1338" i="2"/>
  <c r="BI1332" i="2"/>
  <c r="BH1332" i="2"/>
  <c r="BG1332" i="2"/>
  <c r="BF1332" i="2"/>
  <c r="T1332" i="2"/>
  <c r="R1332" i="2"/>
  <c r="P1332" i="2"/>
  <c r="BK1332" i="2"/>
  <c r="J1332" i="2"/>
  <c r="BE1332" i="2"/>
  <c r="BI1330" i="2"/>
  <c r="BH1330" i="2"/>
  <c r="BG1330" i="2"/>
  <c r="BF1330" i="2"/>
  <c r="T1330" i="2"/>
  <c r="R1330" i="2"/>
  <c r="P1330" i="2"/>
  <c r="BK1330" i="2"/>
  <c r="J1330" i="2"/>
  <c r="BE1330" i="2"/>
  <c r="BI1328" i="2"/>
  <c r="BH1328" i="2"/>
  <c r="BG1328" i="2"/>
  <c r="BF1328" i="2"/>
  <c r="T1328" i="2"/>
  <c r="R1328" i="2"/>
  <c r="P1328" i="2"/>
  <c r="BK1328" i="2"/>
  <c r="J1328" i="2"/>
  <c r="BE1328" i="2"/>
  <c r="BI1322" i="2"/>
  <c r="BH1322" i="2"/>
  <c r="BG1322" i="2"/>
  <c r="BF1322" i="2"/>
  <c r="T1322" i="2"/>
  <c r="R1322" i="2"/>
  <c r="P1322" i="2"/>
  <c r="BK1322" i="2"/>
  <c r="J1322" i="2"/>
  <c r="BE1322" i="2"/>
  <c r="BI1319" i="2"/>
  <c r="BH1319" i="2"/>
  <c r="BG1319" i="2"/>
  <c r="BF1319" i="2"/>
  <c r="T1319" i="2"/>
  <c r="R1319" i="2"/>
  <c r="P1319" i="2"/>
  <c r="BK1319" i="2"/>
  <c r="J1319" i="2"/>
  <c r="BE1319" i="2"/>
  <c r="BI1316" i="2"/>
  <c r="BH1316" i="2"/>
  <c r="BG1316" i="2"/>
  <c r="BF1316" i="2"/>
  <c r="T1316" i="2"/>
  <c r="R1316" i="2"/>
  <c r="P1316" i="2"/>
  <c r="BK1316" i="2"/>
  <c r="J1316" i="2"/>
  <c r="BE1316" i="2"/>
  <c r="BI1314" i="2"/>
  <c r="BH1314" i="2"/>
  <c r="BG1314" i="2"/>
  <c r="BF1314" i="2"/>
  <c r="T1314" i="2"/>
  <c r="R1314" i="2"/>
  <c r="P1314" i="2"/>
  <c r="BK1314" i="2"/>
  <c r="J1314" i="2"/>
  <c r="BE1314" i="2"/>
  <c r="BI1309" i="2"/>
  <c r="BH1309" i="2"/>
  <c r="BG1309" i="2"/>
  <c r="BF1309" i="2"/>
  <c r="T1309" i="2"/>
  <c r="R1309" i="2"/>
  <c r="P1309" i="2"/>
  <c r="BK1309" i="2"/>
  <c r="J1309" i="2"/>
  <c r="BE1309" i="2"/>
  <c r="BI1304" i="2"/>
  <c r="BH1304" i="2"/>
  <c r="BG1304" i="2"/>
  <c r="BF1304" i="2"/>
  <c r="T1304" i="2"/>
  <c r="R1304" i="2"/>
  <c r="P1304" i="2"/>
  <c r="BK1304" i="2"/>
  <c r="J1304" i="2"/>
  <c r="BE1304" i="2"/>
  <c r="BI1302" i="2"/>
  <c r="BH1302" i="2"/>
  <c r="BG1302" i="2"/>
  <c r="BF1302" i="2"/>
  <c r="T1302" i="2"/>
  <c r="R1302" i="2"/>
  <c r="P1302" i="2"/>
  <c r="BK1302" i="2"/>
  <c r="J1302" i="2"/>
  <c r="BE1302" i="2"/>
  <c r="BI1293" i="2"/>
  <c r="BH1293" i="2"/>
  <c r="BG1293" i="2"/>
  <c r="BF1293" i="2"/>
  <c r="T1293" i="2"/>
  <c r="R1293" i="2"/>
  <c r="P1293" i="2"/>
  <c r="BK1293" i="2"/>
  <c r="J1293" i="2"/>
  <c r="BE1293" i="2"/>
  <c r="BI1287" i="2"/>
  <c r="BH1287" i="2"/>
  <c r="BG1287" i="2"/>
  <c r="BF1287" i="2"/>
  <c r="T1287" i="2"/>
  <c r="R1287" i="2"/>
  <c r="P1287" i="2"/>
  <c r="BK1287" i="2"/>
  <c r="J1287" i="2"/>
  <c r="BE1287" i="2"/>
  <c r="BI1281" i="2"/>
  <c r="BH1281" i="2"/>
  <c r="BG1281" i="2"/>
  <c r="BF1281" i="2"/>
  <c r="T1281" i="2"/>
  <c r="R1281" i="2"/>
  <c r="P1281" i="2"/>
  <c r="BK1281" i="2"/>
  <c r="J1281" i="2"/>
  <c r="BE1281" i="2"/>
  <c r="BI1278" i="2"/>
  <c r="BH1278" i="2"/>
  <c r="BG1278" i="2"/>
  <c r="BF1278" i="2"/>
  <c r="T1278" i="2"/>
  <c r="R1278" i="2"/>
  <c r="P1278" i="2"/>
  <c r="BK1278" i="2"/>
  <c r="J1278" i="2"/>
  <c r="BE1278" i="2"/>
  <c r="BI1275" i="2"/>
  <c r="BH1275" i="2"/>
  <c r="BG1275" i="2"/>
  <c r="BF1275" i="2"/>
  <c r="T1275" i="2"/>
  <c r="R1275" i="2"/>
  <c r="P1275" i="2"/>
  <c r="BK1275" i="2"/>
  <c r="J1275" i="2"/>
  <c r="BE1275" i="2"/>
  <c r="BI1272" i="2"/>
  <c r="BH1272" i="2"/>
  <c r="BG1272" i="2"/>
  <c r="BF1272" i="2"/>
  <c r="T1272" i="2"/>
  <c r="R1272" i="2"/>
  <c r="P1272" i="2"/>
  <c r="BK1272" i="2"/>
  <c r="J1272" i="2"/>
  <c r="BE1272" i="2"/>
  <c r="BI1269" i="2"/>
  <c r="BH1269" i="2"/>
  <c r="BG1269" i="2"/>
  <c r="BF1269" i="2"/>
  <c r="T1269" i="2"/>
  <c r="R1269" i="2"/>
  <c r="P1269" i="2"/>
  <c r="BK1269" i="2"/>
  <c r="J1269" i="2"/>
  <c r="BE1269" i="2"/>
  <c r="BI1265" i="2"/>
  <c r="BH1265" i="2"/>
  <c r="BG1265" i="2"/>
  <c r="BF1265" i="2"/>
  <c r="T1265" i="2"/>
  <c r="R1265" i="2"/>
  <c r="P1265" i="2"/>
  <c r="BK1265" i="2"/>
  <c r="J1265" i="2"/>
  <c r="BE1265" i="2"/>
  <c r="BI1262" i="2"/>
  <c r="BH1262" i="2"/>
  <c r="BG1262" i="2"/>
  <c r="BF1262" i="2"/>
  <c r="T1262" i="2"/>
  <c r="R1262" i="2"/>
  <c r="P1262" i="2"/>
  <c r="BK1262" i="2"/>
  <c r="J1262" i="2"/>
  <c r="BE1262" i="2"/>
  <c r="BI1259" i="2"/>
  <c r="BH1259" i="2"/>
  <c r="BG1259" i="2"/>
  <c r="BF1259" i="2"/>
  <c r="T1259" i="2"/>
  <c r="R1259" i="2"/>
  <c r="P1259" i="2"/>
  <c r="BK1259" i="2"/>
  <c r="J1259" i="2"/>
  <c r="BE1259" i="2"/>
  <c r="BI1256" i="2"/>
  <c r="BH1256" i="2"/>
  <c r="BG1256" i="2"/>
  <c r="BF1256" i="2"/>
  <c r="T1256" i="2"/>
  <c r="R1256" i="2"/>
  <c r="P1256" i="2"/>
  <c r="BK1256" i="2"/>
  <c r="J1256" i="2"/>
  <c r="BE1256" i="2"/>
  <c r="BI1253" i="2"/>
  <c r="BH1253" i="2"/>
  <c r="BG1253" i="2"/>
  <c r="BF1253" i="2"/>
  <c r="T1253" i="2"/>
  <c r="R1253" i="2"/>
  <c r="P1253" i="2"/>
  <c r="BK1253" i="2"/>
  <c r="J1253" i="2"/>
  <c r="BE1253" i="2"/>
  <c r="BI1250" i="2"/>
  <c r="BH1250" i="2"/>
  <c r="BG1250" i="2"/>
  <c r="BF1250" i="2"/>
  <c r="T1250" i="2"/>
  <c r="R1250" i="2"/>
  <c r="P1250" i="2"/>
  <c r="BK1250" i="2"/>
  <c r="J1250" i="2"/>
  <c r="BE1250" i="2"/>
  <c r="BI1248" i="2"/>
  <c r="BH1248" i="2"/>
  <c r="BG1248" i="2"/>
  <c r="BF1248" i="2"/>
  <c r="T1248" i="2"/>
  <c r="R1248" i="2"/>
  <c r="P1248" i="2"/>
  <c r="BK1248" i="2"/>
  <c r="J1248" i="2"/>
  <c r="BE1248" i="2"/>
  <c r="BI1246" i="2"/>
  <c r="BH1246" i="2"/>
  <c r="BG1246" i="2"/>
  <c r="BF1246" i="2"/>
  <c r="T1246" i="2"/>
  <c r="R1246" i="2"/>
  <c r="P1246" i="2"/>
  <c r="BK1246" i="2"/>
  <c r="J1246" i="2"/>
  <c r="BE1246" i="2"/>
  <c r="BI1244" i="2"/>
  <c r="BH1244" i="2"/>
  <c r="BG1244" i="2"/>
  <c r="BF1244" i="2"/>
  <c r="T1244" i="2"/>
  <c r="R1244" i="2"/>
  <c r="P1244" i="2"/>
  <c r="BK1244" i="2"/>
  <c r="J1244" i="2"/>
  <c r="BE1244" i="2"/>
  <c r="BI1242" i="2"/>
  <c r="BH1242" i="2"/>
  <c r="BG1242" i="2"/>
  <c r="BF1242" i="2"/>
  <c r="T1242" i="2"/>
  <c r="R1242" i="2"/>
  <c r="P1242" i="2"/>
  <c r="BK1242" i="2"/>
  <c r="J1242" i="2"/>
  <c r="BE1242" i="2"/>
  <c r="BI1240" i="2"/>
  <c r="BH1240" i="2"/>
  <c r="BG1240" i="2"/>
  <c r="BF1240" i="2"/>
  <c r="T1240" i="2"/>
  <c r="R1240" i="2"/>
  <c r="P1240" i="2"/>
  <c r="BK1240" i="2"/>
  <c r="J1240" i="2"/>
  <c r="BE1240" i="2"/>
  <c r="BI1236" i="2"/>
  <c r="BH1236" i="2"/>
  <c r="BG1236" i="2"/>
  <c r="BF1236" i="2"/>
  <c r="T1236" i="2"/>
  <c r="R1236" i="2"/>
  <c r="P1236" i="2"/>
  <c r="BK1236" i="2"/>
  <c r="J1236" i="2"/>
  <c r="BE1236" i="2"/>
  <c r="BI1234" i="2"/>
  <c r="BH1234" i="2"/>
  <c r="BG1234" i="2"/>
  <c r="BF1234" i="2"/>
  <c r="T1234" i="2"/>
  <c r="R1234" i="2"/>
  <c r="P1234" i="2"/>
  <c r="BK1234" i="2"/>
  <c r="J1234" i="2"/>
  <c r="BE1234" i="2"/>
  <c r="BI1231" i="2"/>
  <c r="BH1231" i="2"/>
  <c r="BG1231" i="2"/>
  <c r="BF1231" i="2"/>
  <c r="T1231" i="2"/>
  <c r="R1231" i="2"/>
  <c r="P1231" i="2"/>
  <c r="BK1231" i="2"/>
  <c r="J1231" i="2"/>
  <c r="BE1231" i="2"/>
  <c r="BI1228" i="2"/>
  <c r="BH1228" i="2"/>
  <c r="BG1228" i="2"/>
  <c r="BF1228" i="2"/>
  <c r="T1228" i="2"/>
  <c r="R1228" i="2"/>
  <c r="P1228" i="2"/>
  <c r="BK1228" i="2"/>
  <c r="J1228" i="2"/>
  <c r="BE1228" i="2"/>
  <c r="BI1225" i="2"/>
  <c r="BH1225" i="2"/>
  <c r="BG1225" i="2"/>
  <c r="BF1225" i="2"/>
  <c r="T1225" i="2"/>
  <c r="R1225" i="2"/>
  <c r="P1225" i="2"/>
  <c r="BK1225" i="2"/>
  <c r="J1225" i="2"/>
  <c r="BE1225" i="2"/>
  <c r="BI1220" i="2"/>
  <c r="BH1220" i="2"/>
  <c r="BG1220" i="2"/>
  <c r="BF1220" i="2"/>
  <c r="T1220" i="2"/>
  <c r="R1220" i="2"/>
  <c r="P1220" i="2"/>
  <c r="BK1220" i="2"/>
  <c r="J1220" i="2"/>
  <c r="BE1220" i="2"/>
  <c r="BI1217" i="2"/>
  <c r="BH1217" i="2"/>
  <c r="BG1217" i="2"/>
  <c r="BF1217" i="2"/>
  <c r="T1217" i="2"/>
  <c r="R1217" i="2"/>
  <c r="P1217" i="2"/>
  <c r="BK1217" i="2"/>
  <c r="J1217" i="2"/>
  <c r="BE1217" i="2"/>
  <c r="BI1212" i="2"/>
  <c r="BH1212" i="2"/>
  <c r="BG1212" i="2"/>
  <c r="BF1212" i="2"/>
  <c r="T1212" i="2"/>
  <c r="R1212" i="2"/>
  <c r="P1212" i="2"/>
  <c r="BK1212" i="2"/>
  <c r="J1212" i="2"/>
  <c r="BE1212" i="2"/>
  <c r="BI1209" i="2"/>
  <c r="BH1209" i="2"/>
  <c r="BG1209" i="2"/>
  <c r="BF1209" i="2"/>
  <c r="T1209" i="2"/>
  <c r="R1209" i="2"/>
  <c r="P1209" i="2"/>
  <c r="BK1209" i="2"/>
  <c r="J1209" i="2"/>
  <c r="BE1209" i="2"/>
  <c r="BI1207" i="2"/>
  <c r="BH1207" i="2"/>
  <c r="BG1207" i="2"/>
  <c r="BF1207" i="2"/>
  <c r="T1207" i="2"/>
  <c r="R1207" i="2"/>
  <c r="P1207" i="2"/>
  <c r="BK1207" i="2"/>
  <c r="J1207" i="2"/>
  <c r="BE1207" i="2"/>
  <c r="BI1205" i="2"/>
  <c r="BH1205" i="2"/>
  <c r="BG1205" i="2"/>
  <c r="BF1205" i="2"/>
  <c r="T1205" i="2"/>
  <c r="R1205" i="2"/>
  <c r="P1205" i="2"/>
  <c r="BK1205" i="2"/>
  <c r="J1205" i="2"/>
  <c r="BE1205" i="2"/>
  <c r="BI1202" i="2"/>
  <c r="BH1202" i="2"/>
  <c r="BG1202" i="2"/>
  <c r="BF1202" i="2"/>
  <c r="T1202" i="2"/>
  <c r="R1202" i="2"/>
  <c r="P1202" i="2"/>
  <c r="BK1202" i="2"/>
  <c r="J1202" i="2"/>
  <c r="BE1202" i="2"/>
  <c r="BI1199" i="2"/>
  <c r="BH1199" i="2"/>
  <c r="BG1199" i="2"/>
  <c r="BF1199" i="2"/>
  <c r="T1199" i="2"/>
  <c r="R1199" i="2"/>
  <c r="P1199" i="2"/>
  <c r="BK1199" i="2"/>
  <c r="J1199" i="2"/>
  <c r="BE1199" i="2"/>
  <c r="BI1194" i="2"/>
  <c r="BH1194" i="2"/>
  <c r="BG1194" i="2"/>
  <c r="BF1194" i="2"/>
  <c r="T1194" i="2"/>
  <c r="R1194" i="2"/>
  <c r="P1194" i="2"/>
  <c r="BK1194" i="2"/>
  <c r="J1194" i="2"/>
  <c r="BE1194" i="2"/>
  <c r="BI1192" i="2"/>
  <c r="BH1192" i="2"/>
  <c r="BG1192" i="2"/>
  <c r="BF1192" i="2"/>
  <c r="T1192" i="2"/>
  <c r="R1192" i="2"/>
  <c r="P1192" i="2"/>
  <c r="BK1192" i="2"/>
  <c r="J1192" i="2"/>
  <c r="BE1192" i="2"/>
  <c r="BI1190" i="2"/>
  <c r="BH1190" i="2"/>
  <c r="BG1190" i="2"/>
  <c r="BF1190" i="2"/>
  <c r="T1190" i="2"/>
  <c r="R1190" i="2"/>
  <c r="P1190" i="2"/>
  <c r="BK1190" i="2"/>
  <c r="J1190" i="2"/>
  <c r="BE1190" i="2"/>
  <c r="BI1188" i="2"/>
  <c r="BH1188" i="2"/>
  <c r="BG1188" i="2"/>
  <c r="BF1188" i="2"/>
  <c r="T1188" i="2"/>
  <c r="R1188" i="2"/>
  <c r="P1188" i="2"/>
  <c r="BK1188" i="2"/>
  <c r="J1188" i="2"/>
  <c r="BE1188" i="2"/>
  <c r="BI1186" i="2"/>
  <c r="BH1186" i="2"/>
  <c r="BG1186" i="2"/>
  <c r="BF1186" i="2"/>
  <c r="T1186" i="2"/>
  <c r="R1186" i="2"/>
  <c r="P1186" i="2"/>
  <c r="BK1186" i="2"/>
  <c r="J1186" i="2"/>
  <c r="BE1186" i="2"/>
  <c r="BI1184" i="2"/>
  <c r="BH1184" i="2"/>
  <c r="BG1184" i="2"/>
  <c r="BF1184" i="2"/>
  <c r="T1184" i="2"/>
  <c r="R1184" i="2"/>
  <c r="P1184" i="2"/>
  <c r="BK1184" i="2"/>
  <c r="J1184" i="2"/>
  <c r="BE1184" i="2"/>
  <c r="BI1178" i="2"/>
  <c r="BH1178" i="2"/>
  <c r="BG1178" i="2"/>
  <c r="BF1178" i="2"/>
  <c r="T1178" i="2"/>
  <c r="R1178" i="2"/>
  <c r="P1178" i="2"/>
  <c r="BK1178" i="2"/>
  <c r="J1178" i="2"/>
  <c r="BE1178" i="2"/>
  <c r="BI1172" i="2"/>
  <c r="BH1172" i="2"/>
  <c r="BG1172" i="2"/>
  <c r="BF1172" i="2"/>
  <c r="T1172" i="2"/>
  <c r="R1172" i="2"/>
  <c r="P1172" i="2"/>
  <c r="BK1172" i="2"/>
  <c r="J1172" i="2"/>
  <c r="BE1172" i="2"/>
  <c r="BI1170" i="2"/>
  <c r="BH1170" i="2"/>
  <c r="BG1170" i="2"/>
  <c r="BF1170" i="2"/>
  <c r="T1170" i="2"/>
  <c r="R1170" i="2"/>
  <c r="P1170" i="2"/>
  <c r="BK1170" i="2"/>
  <c r="J1170" i="2"/>
  <c r="BE1170" i="2"/>
  <c r="BI1167" i="2"/>
  <c r="BH1167" i="2"/>
  <c r="BG1167" i="2"/>
  <c r="BF1167" i="2"/>
  <c r="T1167" i="2"/>
  <c r="R1167" i="2"/>
  <c r="P1167" i="2"/>
  <c r="BK1167" i="2"/>
  <c r="J1167" i="2"/>
  <c r="BE1167" i="2"/>
  <c r="BI1164" i="2"/>
  <c r="BH1164" i="2"/>
  <c r="BG1164" i="2"/>
  <c r="BF1164" i="2"/>
  <c r="T1164" i="2"/>
  <c r="R1164" i="2"/>
  <c r="P1164" i="2"/>
  <c r="BK1164" i="2"/>
  <c r="J1164" i="2"/>
  <c r="BE1164" i="2"/>
  <c r="BI1161" i="2"/>
  <c r="BH1161" i="2"/>
  <c r="BG1161" i="2"/>
  <c r="BF1161" i="2"/>
  <c r="T1161" i="2"/>
  <c r="R1161" i="2"/>
  <c r="P1161" i="2"/>
  <c r="BK1161" i="2"/>
  <c r="J1161" i="2"/>
  <c r="BE1161" i="2"/>
  <c r="BI1155" i="2"/>
  <c r="BH1155" i="2"/>
  <c r="BG1155" i="2"/>
  <c r="BF1155" i="2"/>
  <c r="T1155" i="2"/>
  <c r="R1155" i="2"/>
  <c r="P1155" i="2"/>
  <c r="BK1155" i="2"/>
  <c r="J1155" i="2"/>
  <c r="BE1155" i="2"/>
  <c r="BI1146" i="2"/>
  <c r="BH1146" i="2"/>
  <c r="BG1146" i="2"/>
  <c r="BF1146" i="2"/>
  <c r="T1146" i="2"/>
  <c r="R1146" i="2"/>
  <c r="P1146" i="2"/>
  <c r="BK1146" i="2"/>
  <c r="J1146" i="2"/>
  <c r="BE1146" i="2"/>
  <c r="BI1143" i="2"/>
  <c r="BH1143" i="2"/>
  <c r="BG1143" i="2"/>
  <c r="BF1143" i="2"/>
  <c r="T1143" i="2"/>
  <c r="R1143" i="2"/>
  <c r="P1143" i="2"/>
  <c r="BK1143" i="2"/>
  <c r="J1143" i="2"/>
  <c r="BE1143" i="2"/>
  <c r="BI1139" i="2"/>
  <c r="BH1139" i="2"/>
  <c r="BG1139" i="2"/>
  <c r="BF1139" i="2"/>
  <c r="T1139" i="2"/>
  <c r="R1139" i="2"/>
  <c r="P1139" i="2"/>
  <c r="BK1139" i="2"/>
  <c r="J1139" i="2"/>
  <c r="BE1139" i="2"/>
  <c r="BI1133" i="2"/>
  <c r="BH1133" i="2"/>
  <c r="BG1133" i="2"/>
  <c r="BF1133" i="2"/>
  <c r="T1133" i="2"/>
  <c r="R1133" i="2"/>
  <c r="P1133" i="2"/>
  <c r="BK1133" i="2"/>
  <c r="J1133" i="2"/>
  <c r="BE1133" i="2"/>
  <c r="BI1126" i="2"/>
  <c r="BH1126" i="2"/>
  <c r="BG1126" i="2"/>
  <c r="BF1126" i="2"/>
  <c r="T1126" i="2"/>
  <c r="R1126" i="2"/>
  <c r="P1126" i="2"/>
  <c r="BK1126" i="2"/>
  <c r="J1126" i="2"/>
  <c r="BE1126" i="2"/>
  <c r="BI1120" i="2"/>
  <c r="BH1120" i="2"/>
  <c r="BG1120" i="2"/>
  <c r="BF1120" i="2"/>
  <c r="T1120" i="2"/>
  <c r="R1120" i="2"/>
  <c r="P1120" i="2"/>
  <c r="BK1120" i="2"/>
  <c r="J1120" i="2"/>
  <c r="BE1120" i="2"/>
  <c r="BI1112" i="2"/>
  <c r="BH1112" i="2"/>
  <c r="BG1112" i="2"/>
  <c r="BF1112" i="2"/>
  <c r="T1112" i="2"/>
  <c r="R1112" i="2"/>
  <c r="P1112" i="2"/>
  <c r="BK1112" i="2"/>
  <c r="J1112" i="2"/>
  <c r="BE1112" i="2"/>
  <c r="BI1100" i="2"/>
  <c r="BH1100" i="2"/>
  <c r="BG1100" i="2"/>
  <c r="BF1100" i="2"/>
  <c r="T1100" i="2"/>
  <c r="R1100" i="2"/>
  <c r="P1100" i="2"/>
  <c r="BK1100" i="2"/>
  <c r="J1100" i="2"/>
  <c r="BE1100" i="2"/>
  <c r="BI1094" i="2"/>
  <c r="BH1094" i="2"/>
  <c r="BG1094" i="2"/>
  <c r="BF1094" i="2"/>
  <c r="T1094" i="2"/>
  <c r="R1094" i="2"/>
  <c r="P1094" i="2"/>
  <c r="BK1094" i="2"/>
  <c r="J1094" i="2"/>
  <c r="BE1094" i="2"/>
  <c r="BI1087" i="2"/>
  <c r="BH1087" i="2"/>
  <c r="BG1087" i="2"/>
  <c r="BF1087" i="2"/>
  <c r="T1087" i="2"/>
  <c r="R1087" i="2"/>
  <c r="P1087" i="2"/>
  <c r="BK1087" i="2"/>
  <c r="J1087" i="2"/>
  <c r="BE1087" i="2"/>
  <c r="BI1080" i="2"/>
  <c r="BH1080" i="2"/>
  <c r="BG1080" i="2"/>
  <c r="BF1080" i="2"/>
  <c r="T1080" i="2"/>
  <c r="R1080" i="2"/>
  <c r="P1080" i="2"/>
  <c r="BK1080" i="2"/>
  <c r="J1080" i="2"/>
  <c r="BE1080" i="2"/>
  <c r="BI1072" i="2"/>
  <c r="BH1072" i="2"/>
  <c r="BG1072" i="2"/>
  <c r="BF1072" i="2"/>
  <c r="T1072" i="2"/>
  <c r="R1072" i="2"/>
  <c r="P1072" i="2"/>
  <c r="BK1072" i="2"/>
  <c r="J1072" i="2"/>
  <c r="BE1072" i="2"/>
  <c r="BI1069" i="2"/>
  <c r="BH1069" i="2"/>
  <c r="BG1069" i="2"/>
  <c r="BF1069" i="2"/>
  <c r="T1069" i="2"/>
  <c r="R1069" i="2"/>
  <c r="P1069" i="2"/>
  <c r="BK1069" i="2"/>
  <c r="J1069" i="2"/>
  <c r="BE1069" i="2"/>
  <c r="BI1066" i="2"/>
  <c r="BH1066" i="2"/>
  <c r="BG1066" i="2"/>
  <c r="BF1066" i="2"/>
  <c r="T1066" i="2"/>
  <c r="R1066" i="2"/>
  <c r="P1066" i="2"/>
  <c r="BK1066" i="2"/>
  <c r="J1066" i="2"/>
  <c r="BE1066" i="2"/>
  <c r="BI1063" i="2"/>
  <c r="BH1063" i="2"/>
  <c r="BG1063" i="2"/>
  <c r="BF1063" i="2"/>
  <c r="T1063" i="2"/>
  <c r="R1063" i="2"/>
  <c r="P1063" i="2"/>
  <c r="BK1063" i="2"/>
  <c r="J1063" i="2"/>
  <c r="BE1063" i="2"/>
  <c r="BI1060" i="2"/>
  <c r="BH1060" i="2"/>
  <c r="BG1060" i="2"/>
  <c r="BF1060" i="2"/>
  <c r="T1060" i="2"/>
  <c r="R1060" i="2"/>
  <c r="R1059" i="2" s="1"/>
  <c r="P1060" i="2"/>
  <c r="P1059" i="2" s="1"/>
  <c r="BK1060" i="2"/>
  <c r="J1060" i="2"/>
  <c r="BE1060" i="2"/>
  <c r="BI1057" i="2"/>
  <c r="BH1057" i="2"/>
  <c r="BG1057" i="2"/>
  <c r="BF1057" i="2"/>
  <c r="T1057" i="2"/>
  <c r="R1057" i="2"/>
  <c r="P1057" i="2"/>
  <c r="BK1057" i="2"/>
  <c r="J1057" i="2"/>
  <c r="BE1057" i="2"/>
  <c r="BI1054" i="2"/>
  <c r="BH1054" i="2"/>
  <c r="BG1054" i="2"/>
  <c r="BF1054" i="2"/>
  <c r="T1054" i="2"/>
  <c r="R1054" i="2"/>
  <c r="P1054" i="2"/>
  <c r="BK1054" i="2"/>
  <c r="J1054" i="2"/>
  <c r="BE1054" i="2"/>
  <c r="BI1051" i="2"/>
  <c r="BH1051" i="2"/>
  <c r="BG1051" i="2"/>
  <c r="BF1051" i="2"/>
  <c r="T1051" i="2"/>
  <c r="R1051" i="2"/>
  <c r="P1051" i="2"/>
  <c r="BK1051" i="2"/>
  <c r="J1051" i="2"/>
  <c r="BE1051" i="2"/>
  <c r="BI1048" i="2"/>
  <c r="BH1048" i="2"/>
  <c r="BG1048" i="2"/>
  <c r="BF1048" i="2"/>
  <c r="T1048" i="2"/>
  <c r="R1048" i="2"/>
  <c r="P1048" i="2"/>
  <c r="BK1048" i="2"/>
  <c r="J1048" i="2"/>
  <c r="BE1048" i="2"/>
  <c r="BI1045" i="2"/>
  <c r="BH1045" i="2"/>
  <c r="BG1045" i="2"/>
  <c r="BF1045" i="2"/>
  <c r="T1045" i="2"/>
  <c r="R1045" i="2"/>
  <c r="P1045" i="2"/>
  <c r="BK1045" i="2"/>
  <c r="J1045" i="2"/>
  <c r="BE1045" i="2"/>
  <c r="BI1043" i="2"/>
  <c r="BH1043" i="2"/>
  <c r="BG1043" i="2"/>
  <c r="BF1043" i="2"/>
  <c r="T1043" i="2"/>
  <c r="R1043" i="2"/>
  <c r="P1043" i="2"/>
  <c r="BK1043" i="2"/>
  <c r="J1043" i="2"/>
  <c r="BE1043" i="2"/>
  <c r="BI1041" i="2"/>
  <c r="BH1041" i="2"/>
  <c r="BG1041" i="2"/>
  <c r="BF1041" i="2"/>
  <c r="T1041" i="2"/>
  <c r="R1041" i="2"/>
  <c r="P1041" i="2"/>
  <c r="BK1041" i="2"/>
  <c r="J1041" i="2"/>
  <c r="BE1041" i="2"/>
  <c r="BI1038" i="2"/>
  <c r="BH1038" i="2"/>
  <c r="BG1038" i="2"/>
  <c r="BF1038" i="2"/>
  <c r="T1038" i="2"/>
  <c r="R1038" i="2"/>
  <c r="P1038" i="2"/>
  <c r="BK1038" i="2"/>
  <c r="J1038" i="2"/>
  <c r="BE1038" i="2"/>
  <c r="BI1036" i="2"/>
  <c r="BH1036" i="2"/>
  <c r="BG1036" i="2"/>
  <c r="BF1036" i="2"/>
  <c r="T1036" i="2"/>
  <c r="R1036" i="2"/>
  <c r="P1036" i="2"/>
  <c r="BK1036" i="2"/>
  <c r="J1036" i="2"/>
  <c r="BE1036" i="2"/>
  <c r="BI1034" i="2"/>
  <c r="BH1034" i="2"/>
  <c r="BG1034" i="2"/>
  <c r="BF1034" i="2"/>
  <c r="T1034" i="2"/>
  <c r="R1034" i="2"/>
  <c r="P1034" i="2"/>
  <c r="BK1034" i="2"/>
  <c r="J1034" i="2"/>
  <c r="BE1034" i="2"/>
  <c r="BI1030" i="2"/>
  <c r="BH1030" i="2"/>
  <c r="BG1030" i="2"/>
  <c r="BF1030" i="2"/>
  <c r="T1030" i="2"/>
  <c r="R1030" i="2"/>
  <c r="P1030" i="2"/>
  <c r="BK1030" i="2"/>
  <c r="BK1015" i="2" s="1"/>
  <c r="J1015" i="2" s="1"/>
  <c r="J80" i="2" s="1"/>
  <c r="J1030" i="2"/>
  <c r="BE1030" i="2"/>
  <c r="BI1023" i="2"/>
  <c r="BH1023" i="2"/>
  <c r="BG1023" i="2"/>
  <c r="BF1023" i="2"/>
  <c r="T1023" i="2"/>
  <c r="R1023" i="2"/>
  <c r="P1023" i="2"/>
  <c r="BK1023" i="2"/>
  <c r="J1023" i="2"/>
  <c r="BE1023" i="2" s="1"/>
  <c r="BI1016" i="2"/>
  <c r="BH1016" i="2"/>
  <c r="BG1016" i="2"/>
  <c r="BF1016" i="2"/>
  <c r="T1016" i="2"/>
  <c r="R1016" i="2"/>
  <c r="R1015" i="2" s="1"/>
  <c r="P1016" i="2"/>
  <c r="BK1016" i="2"/>
  <c r="J1016" i="2"/>
  <c r="BE1016" i="2"/>
  <c r="BI1012" i="2"/>
  <c r="BH1012" i="2"/>
  <c r="BG1012" i="2"/>
  <c r="BF1012" i="2"/>
  <c r="T1012" i="2"/>
  <c r="R1012" i="2"/>
  <c r="P1012" i="2"/>
  <c r="BK1012" i="2"/>
  <c r="J1012" i="2"/>
  <c r="BE1012" i="2"/>
  <c r="BI1003" i="2"/>
  <c r="BH1003" i="2"/>
  <c r="BG1003" i="2"/>
  <c r="BF1003" i="2"/>
  <c r="T1003" i="2"/>
  <c r="R1003" i="2"/>
  <c r="P1003" i="2"/>
  <c r="BK1003" i="2"/>
  <c r="J1003" i="2"/>
  <c r="BE1003" i="2"/>
  <c r="BI1000" i="2"/>
  <c r="BH1000" i="2"/>
  <c r="BG1000" i="2"/>
  <c r="BF1000" i="2"/>
  <c r="T1000" i="2"/>
  <c r="R1000" i="2"/>
  <c r="P1000" i="2"/>
  <c r="BK1000" i="2"/>
  <c r="J1000" i="2"/>
  <c r="BE1000" i="2"/>
  <c r="BI997" i="2"/>
  <c r="BH997" i="2"/>
  <c r="BG997" i="2"/>
  <c r="BF997" i="2"/>
  <c r="T997" i="2"/>
  <c r="R997" i="2"/>
  <c r="P997" i="2"/>
  <c r="BK997" i="2"/>
  <c r="J997" i="2"/>
  <c r="BE997" i="2"/>
  <c r="BI994" i="2"/>
  <c r="BH994" i="2"/>
  <c r="BG994" i="2"/>
  <c r="BF994" i="2"/>
  <c r="T994" i="2"/>
  <c r="R994" i="2"/>
  <c r="P994" i="2"/>
  <c r="BK994" i="2"/>
  <c r="J994" i="2"/>
  <c r="BE994" i="2"/>
  <c r="BI991" i="2"/>
  <c r="BH991" i="2"/>
  <c r="BG991" i="2"/>
  <c r="BF991" i="2"/>
  <c r="T991" i="2"/>
  <c r="R991" i="2"/>
  <c r="P991" i="2"/>
  <c r="BK991" i="2"/>
  <c r="J991" i="2"/>
  <c r="BE991" i="2"/>
  <c r="BI988" i="2"/>
  <c r="BH988" i="2"/>
  <c r="BG988" i="2"/>
  <c r="BF988" i="2"/>
  <c r="T988" i="2"/>
  <c r="R988" i="2"/>
  <c r="P988" i="2"/>
  <c r="BK988" i="2"/>
  <c r="J988" i="2"/>
  <c r="BE988" i="2"/>
  <c r="BI985" i="2"/>
  <c r="BH985" i="2"/>
  <c r="BG985" i="2"/>
  <c r="BF985" i="2"/>
  <c r="T985" i="2"/>
  <c r="R985" i="2"/>
  <c r="P985" i="2"/>
  <c r="BK985" i="2"/>
  <c r="J985" i="2"/>
  <c r="BE985" i="2" s="1"/>
  <c r="BI982" i="2"/>
  <c r="BH982" i="2"/>
  <c r="BG982" i="2"/>
  <c r="BF982" i="2"/>
  <c r="T982" i="2"/>
  <c r="R982" i="2"/>
  <c r="P982" i="2"/>
  <c r="BK982" i="2"/>
  <c r="BK981" i="2" s="1"/>
  <c r="J981" i="2" s="1"/>
  <c r="J79" i="2" s="1"/>
  <c r="J982" i="2"/>
  <c r="BE982" i="2" s="1"/>
  <c r="BI979" i="2"/>
  <c r="BH979" i="2"/>
  <c r="BG979" i="2"/>
  <c r="BF979" i="2"/>
  <c r="T979" i="2"/>
  <c r="R979" i="2"/>
  <c r="P979" i="2"/>
  <c r="BK979" i="2"/>
  <c r="J979" i="2"/>
  <c r="BE979" i="2" s="1"/>
  <c r="BI975" i="2"/>
  <c r="BH975" i="2"/>
  <c r="BG975" i="2"/>
  <c r="BF975" i="2"/>
  <c r="T975" i="2"/>
  <c r="R975" i="2"/>
  <c r="P975" i="2"/>
  <c r="BK975" i="2"/>
  <c r="J975" i="2"/>
  <c r="BE975" i="2" s="1"/>
  <c r="BI972" i="2"/>
  <c r="BH972" i="2"/>
  <c r="BG972" i="2"/>
  <c r="BF972" i="2"/>
  <c r="T972" i="2"/>
  <c r="R972" i="2"/>
  <c r="P972" i="2"/>
  <c r="BK972" i="2"/>
  <c r="J972" i="2"/>
  <c r="BE972" i="2" s="1"/>
  <c r="BI968" i="2"/>
  <c r="BH968" i="2"/>
  <c r="BG968" i="2"/>
  <c r="BF968" i="2"/>
  <c r="T968" i="2"/>
  <c r="R968" i="2"/>
  <c r="P968" i="2"/>
  <c r="BK968" i="2"/>
  <c r="J968" i="2"/>
  <c r="BE968" i="2" s="1"/>
  <c r="BI965" i="2"/>
  <c r="BH965" i="2"/>
  <c r="BG965" i="2"/>
  <c r="BF965" i="2"/>
  <c r="T965" i="2"/>
  <c r="R965" i="2"/>
  <c r="P965" i="2"/>
  <c r="BK965" i="2"/>
  <c r="J965" i="2"/>
  <c r="BE965" i="2" s="1"/>
  <c r="BI960" i="2"/>
  <c r="BH960" i="2"/>
  <c r="BG960" i="2"/>
  <c r="BF960" i="2"/>
  <c r="T960" i="2"/>
  <c r="R960" i="2"/>
  <c r="P960" i="2"/>
  <c r="BK960" i="2"/>
  <c r="J960" i="2"/>
  <c r="BE960" i="2" s="1"/>
  <c r="BI956" i="2"/>
  <c r="BH956" i="2"/>
  <c r="BG956" i="2"/>
  <c r="BF956" i="2"/>
  <c r="T956" i="2"/>
  <c r="R956" i="2"/>
  <c r="P956" i="2"/>
  <c r="BK956" i="2"/>
  <c r="J956" i="2"/>
  <c r="BE956" i="2" s="1"/>
  <c r="BI954" i="2"/>
  <c r="BH954" i="2"/>
  <c r="BG954" i="2"/>
  <c r="BF954" i="2"/>
  <c r="T954" i="2"/>
  <c r="R954" i="2"/>
  <c r="P954" i="2"/>
  <c r="BK954" i="2"/>
  <c r="J954" i="2"/>
  <c r="BE954" i="2" s="1"/>
  <c r="BI952" i="2"/>
  <c r="BH952" i="2"/>
  <c r="BG952" i="2"/>
  <c r="BF952" i="2"/>
  <c r="T952" i="2"/>
  <c r="R952" i="2"/>
  <c r="P952" i="2"/>
  <c r="BK952" i="2"/>
  <c r="J952" i="2"/>
  <c r="BE952" i="2" s="1"/>
  <c r="BI948" i="2"/>
  <c r="BH948" i="2"/>
  <c r="BG948" i="2"/>
  <c r="BF948" i="2"/>
  <c r="T948" i="2"/>
  <c r="R948" i="2"/>
  <c r="P948" i="2"/>
  <c r="BK948" i="2"/>
  <c r="J948" i="2"/>
  <c r="BE948" i="2" s="1"/>
  <c r="BI944" i="2"/>
  <c r="BH944" i="2"/>
  <c r="BG944" i="2"/>
  <c r="BF944" i="2"/>
  <c r="T944" i="2"/>
  <c r="R944" i="2"/>
  <c r="P944" i="2"/>
  <c r="BK944" i="2"/>
  <c r="J944" i="2"/>
  <c r="BE944" i="2" s="1"/>
  <c r="BI941" i="2"/>
  <c r="BH941" i="2"/>
  <c r="BG941" i="2"/>
  <c r="BF941" i="2"/>
  <c r="T941" i="2"/>
  <c r="R941" i="2"/>
  <c r="P941" i="2"/>
  <c r="BK941" i="2"/>
  <c r="J941" i="2"/>
  <c r="BE941" i="2" s="1"/>
  <c r="BI938" i="2"/>
  <c r="BH938" i="2"/>
  <c r="BG938" i="2"/>
  <c r="BF938" i="2"/>
  <c r="T938" i="2"/>
  <c r="R938" i="2"/>
  <c r="P938" i="2"/>
  <c r="BK938" i="2"/>
  <c r="J938" i="2"/>
  <c r="BE938" i="2" s="1"/>
  <c r="BI935" i="2"/>
  <c r="BH935" i="2"/>
  <c r="BG935" i="2"/>
  <c r="BF935" i="2"/>
  <c r="T935" i="2"/>
  <c r="R935" i="2"/>
  <c r="P935" i="2"/>
  <c r="BK935" i="2"/>
  <c r="J935" i="2"/>
  <c r="BE935" i="2"/>
  <c r="BI932" i="2"/>
  <c r="BH932" i="2"/>
  <c r="BG932" i="2"/>
  <c r="BF932" i="2"/>
  <c r="T932" i="2"/>
  <c r="R932" i="2"/>
  <c r="P932" i="2"/>
  <c r="BK932" i="2"/>
  <c r="J932" i="2"/>
  <c r="BE932" i="2" s="1"/>
  <c r="BI928" i="2"/>
  <c r="BH928" i="2"/>
  <c r="BG928" i="2"/>
  <c r="BF928" i="2"/>
  <c r="T928" i="2"/>
  <c r="R928" i="2"/>
  <c r="P928" i="2"/>
  <c r="BK928" i="2"/>
  <c r="J928" i="2"/>
  <c r="BE928" i="2"/>
  <c r="BI926" i="2"/>
  <c r="BH926" i="2"/>
  <c r="BG926" i="2"/>
  <c r="BF926" i="2"/>
  <c r="T926" i="2"/>
  <c r="R926" i="2"/>
  <c r="P926" i="2"/>
  <c r="BK926" i="2"/>
  <c r="J926" i="2"/>
  <c r="BE926" i="2" s="1"/>
  <c r="BI924" i="2"/>
  <c r="BH924" i="2"/>
  <c r="BG924" i="2"/>
  <c r="BF924" i="2"/>
  <c r="T924" i="2"/>
  <c r="R924" i="2"/>
  <c r="P924" i="2"/>
  <c r="BK924" i="2"/>
  <c r="J924" i="2"/>
  <c r="BE924" i="2"/>
  <c r="BI921" i="2"/>
  <c r="BH921" i="2"/>
  <c r="BG921" i="2"/>
  <c r="BF921" i="2"/>
  <c r="T921" i="2"/>
  <c r="R921" i="2"/>
  <c r="R920" i="2" s="1"/>
  <c r="P921" i="2"/>
  <c r="BK921" i="2"/>
  <c r="J921" i="2"/>
  <c r="BE921" i="2" s="1"/>
  <c r="BI918" i="2"/>
  <c r="BH918" i="2"/>
  <c r="BG918" i="2"/>
  <c r="BF918" i="2"/>
  <c r="T918" i="2"/>
  <c r="R918" i="2"/>
  <c r="P918" i="2"/>
  <c r="BK918" i="2"/>
  <c r="J918" i="2"/>
  <c r="BE918" i="2"/>
  <c r="BI915" i="2"/>
  <c r="BH915" i="2"/>
  <c r="BG915" i="2"/>
  <c r="BF915" i="2"/>
  <c r="T915" i="2"/>
  <c r="R915" i="2"/>
  <c r="P915" i="2"/>
  <c r="BK915" i="2"/>
  <c r="J915" i="2"/>
  <c r="BE915" i="2"/>
  <c r="BI913" i="2"/>
  <c r="BH913" i="2"/>
  <c r="BG913" i="2"/>
  <c r="BF913" i="2"/>
  <c r="T913" i="2"/>
  <c r="R913" i="2"/>
  <c r="P913" i="2"/>
  <c r="BK913" i="2"/>
  <c r="J913" i="2"/>
  <c r="BE913" i="2"/>
  <c r="BI911" i="2"/>
  <c r="BH911" i="2"/>
  <c r="BG911" i="2"/>
  <c r="BF911" i="2"/>
  <c r="T911" i="2"/>
  <c r="R911" i="2"/>
  <c r="P911" i="2"/>
  <c r="BK911" i="2"/>
  <c r="J911" i="2"/>
  <c r="BE911" i="2"/>
  <c r="BI909" i="2"/>
  <c r="BH909" i="2"/>
  <c r="BG909" i="2"/>
  <c r="BF909" i="2"/>
  <c r="T909" i="2"/>
  <c r="R909" i="2"/>
  <c r="P909" i="2"/>
  <c r="BK909" i="2"/>
  <c r="J909" i="2"/>
  <c r="BE909" i="2"/>
  <c r="BI906" i="2"/>
  <c r="BH906" i="2"/>
  <c r="BG906" i="2"/>
  <c r="BF906" i="2"/>
  <c r="T906" i="2"/>
  <c r="R906" i="2"/>
  <c r="P906" i="2"/>
  <c r="BK906" i="2"/>
  <c r="J906" i="2"/>
  <c r="BE906" i="2"/>
  <c r="BI901" i="2"/>
  <c r="BH901" i="2"/>
  <c r="BG901" i="2"/>
  <c r="BF901" i="2"/>
  <c r="T901" i="2"/>
  <c r="R901" i="2"/>
  <c r="P901" i="2"/>
  <c r="BK901" i="2"/>
  <c r="J901" i="2"/>
  <c r="BE901" i="2"/>
  <c r="BI898" i="2"/>
  <c r="BH898" i="2"/>
  <c r="BG898" i="2"/>
  <c r="BF898" i="2"/>
  <c r="T898" i="2"/>
  <c r="R898" i="2"/>
  <c r="P898" i="2"/>
  <c r="BK898" i="2"/>
  <c r="J898" i="2"/>
  <c r="BE898" i="2"/>
  <c r="BI895" i="2"/>
  <c r="BH895" i="2"/>
  <c r="BG895" i="2"/>
  <c r="BF895" i="2"/>
  <c r="T895" i="2"/>
  <c r="R895" i="2"/>
  <c r="P895" i="2"/>
  <c r="BK895" i="2"/>
  <c r="J895" i="2"/>
  <c r="BE895" i="2"/>
  <c r="BI893" i="2"/>
  <c r="BH893" i="2"/>
  <c r="BG893" i="2"/>
  <c r="BF893" i="2"/>
  <c r="T893" i="2"/>
  <c r="R893" i="2"/>
  <c r="P893" i="2"/>
  <c r="BK893" i="2"/>
  <c r="J893" i="2"/>
  <c r="BE893" i="2"/>
  <c r="BI890" i="2"/>
  <c r="BH890" i="2"/>
  <c r="BG890" i="2"/>
  <c r="BF890" i="2"/>
  <c r="T890" i="2"/>
  <c r="R890" i="2"/>
  <c r="P890" i="2"/>
  <c r="BK890" i="2"/>
  <c r="J890" i="2"/>
  <c r="BE890" i="2"/>
  <c r="BI887" i="2"/>
  <c r="BH887" i="2"/>
  <c r="BG887" i="2"/>
  <c r="BF887" i="2"/>
  <c r="T887" i="2"/>
  <c r="R887" i="2"/>
  <c r="P887" i="2"/>
  <c r="BK887" i="2"/>
  <c r="J887" i="2"/>
  <c r="BE887" i="2"/>
  <c r="BI884" i="2"/>
  <c r="BH884" i="2"/>
  <c r="BG884" i="2"/>
  <c r="BF884" i="2"/>
  <c r="T884" i="2"/>
  <c r="R884" i="2"/>
  <c r="P884" i="2"/>
  <c r="BK884" i="2"/>
  <c r="J884" i="2"/>
  <c r="BE884" i="2"/>
  <c r="BI880" i="2"/>
  <c r="BH880" i="2"/>
  <c r="BG880" i="2"/>
  <c r="BF880" i="2"/>
  <c r="T880" i="2"/>
  <c r="R880" i="2"/>
  <c r="P880" i="2"/>
  <c r="BK880" i="2"/>
  <c r="J880" i="2"/>
  <c r="BE880" i="2"/>
  <c r="BI877" i="2"/>
  <c r="BH877" i="2"/>
  <c r="BG877" i="2"/>
  <c r="BF877" i="2"/>
  <c r="T877" i="2"/>
  <c r="R877" i="2"/>
  <c r="P877" i="2"/>
  <c r="BK877" i="2"/>
  <c r="BK876" i="2" s="1"/>
  <c r="J876" i="2" s="1"/>
  <c r="J77" i="2" s="1"/>
  <c r="J877" i="2"/>
  <c r="BE877" i="2" s="1"/>
  <c r="BI874" i="2"/>
  <c r="BH874" i="2"/>
  <c r="BG874" i="2"/>
  <c r="BF874" i="2"/>
  <c r="T874" i="2"/>
  <c r="R874" i="2"/>
  <c r="P874" i="2"/>
  <c r="BK874" i="2"/>
  <c r="J874" i="2"/>
  <c r="BE874" i="2" s="1"/>
  <c r="BI872" i="2"/>
  <c r="BH872" i="2"/>
  <c r="BG872" i="2"/>
  <c r="BF872" i="2"/>
  <c r="T872" i="2"/>
  <c r="R872" i="2"/>
  <c r="P872" i="2"/>
  <c r="BK872" i="2"/>
  <c r="J872" i="2"/>
  <c r="BE872" i="2"/>
  <c r="BI868" i="2"/>
  <c r="BH868" i="2"/>
  <c r="BG868" i="2"/>
  <c r="BF868" i="2"/>
  <c r="T868" i="2"/>
  <c r="R868" i="2"/>
  <c r="P868" i="2"/>
  <c r="BK868" i="2"/>
  <c r="J868" i="2"/>
  <c r="BE868" i="2" s="1"/>
  <c r="BI865" i="2"/>
  <c r="BH865" i="2"/>
  <c r="BG865" i="2"/>
  <c r="BF865" i="2"/>
  <c r="T865" i="2"/>
  <c r="R865" i="2"/>
  <c r="P865" i="2"/>
  <c r="BK865" i="2"/>
  <c r="J865" i="2"/>
  <c r="BE865" i="2"/>
  <c r="BI863" i="2"/>
  <c r="BH863" i="2"/>
  <c r="BG863" i="2"/>
  <c r="BF863" i="2"/>
  <c r="T863" i="2"/>
  <c r="R863" i="2"/>
  <c r="P863" i="2"/>
  <c r="BK863" i="2"/>
  <c r="J863" i="2"/>
  <c r="BE863" i="2" s="1"/>
  <c r="BI860" i="2"/>
  <c r="BH860" i="2"/>
  <c r="BG860" i="2"/>
  <c r="BF860" i="2"/>
  <c r="T860" i="2"/>
  <c r="R860" i="2"/>
  <c r="P860" i="2"/>
  <c r="BK860" i="2"/>
  <c r="J860" i="2"/>
  <c r="BE860" i="2"/>
  <c r="BI856" i="2"/>
  <c r="BH856" i="2"/>
  <c r="BG856" i="2"/>
  <c r="BF856" i="2"/>
  <c r="T856" i="2"/>
  <c r="R856" i="2"/>
  <c r="P856" i="2"/>
  <c r="BK856" i="2"/>
  <c r="J856" i="2"/>
  <c r="BE856" i="2" s="1"/>
  <c r="BI853" i="2"/>
  <c r="BH853" i="2"/>
  <c r="BG853" i="2"/>
  <c r="BF853" i="2"/>
  <c r="T853" i="2"/>
  <c r="R853" i="2"/>
  <c r="P853" i="2"/>
  <c r="BK853" i="2"/>
  <c r="J853" i="2"/>
  <c r="BE853" i="2"/>
  <c r="BI850" i="2"/>
  <c r="BH850" i="2"/>
  <c r="BG850" i="2"/>
  <c r="BF850" i="2"/>
  <c r="T850" i="2"/>
  <c r="R850" i="2"/>
  <c r="P850" i="2"/>
  <c r="BK850" i="2"/>
  <c r="J850" i="2"/>
  <c r="BE850" i="2" s="1"/>
  <c r="BI847" i="2"/>
  <c r="BH847" i="2"/>
  <c r="BG847" i="2"/>
  <c r="BF847" i="2"/>
  <c r="T847" i="2"/>
  <c r="R847" i="2"/>
  <c r="P847" i="2"/>
  <c r="BK847" i="2"/>
  <c r="J847" i="2"/>
  <c r="BE847" i="2"/>
  <c r="BI843" i="2"/>
  <c r="BH843" i="2"/>
  <c r="BG843" i="2"/>
  <c r="BF843" i="2"/>
  <c r="T843" i="2"/>
  <c r="R843" i="2"/>
  <c r="P843" i="2"/>
  <c r="BK843" i="2"/>
  <c r="J843" i="2"/>
  <c r="BE843" i="2" s="1"/>
  <c r="BI840" i="2"/>
  <c r="BH840" i="2"/>
  <c r="BG840" i="2"/>
  <c r="BF840" i="2"/>
  <c r="T840" i="2"/>
  <c r="R840" i="2"/>
  <c r="P840" i="2"/>
  <c r="BK840" i="2"/>
  <c r="J840" i="2"/>
  <c r="BE840" i="2"/>
  <c r="BI837" i="2"/>
  <c r="BH837" i="2"/>
  <c r="BG837" i="2"/>
  <c r="BF837" i="2"/>
  <c r="T837" i="2"/>
  <c r="R837" i="2"/>
  <c r="P837" i="2"/>
  <c r="BK837" i="2"/>
  <c r="J837" i="2"/>
  <c r="BE837" i="2" s="1"/>
  <c r="BI834" i="2"/>
  <c r="BH834" i="2"/>
  <c r="BG834" i="2"/>
  <c r="BF834" i="2"/>
  <c r="T834" i="2"/>
  <c r="R834" i="2"/>
  <c r="P834" i="2"/>
  <c r="BK834" i="2"/>
  <c r="J834" i="2"/>
  <c r="BE834" i="2"/>
  <c r="BI831" i="2"/>
  <c r="BH831" i="2"/>
  <c r="BG831" i="2"/>
  <c r="BF831" i="2"/>
  <c r="T831" i="2"/>
  <c r="R831" i="2"/>
  <c r="P831" i="2"/>
  <c r="BK831" i="2"/>
  <c r="J831" i="2"/>
  <c r="BE831" i="2" s="1"/>
  <c r="BI828" i="2"/>
  <c r="BH828" i="2"/>
  <c r="BG828" i="2"/>
  <c r="BF828" i="2"/>
  <c r="T828" i="2"/>
  <c r="R828" i="2"/>
  <c r="P828" i="2"/>
  <c r="BK828" i="2"/>
  <c r="J828" i="2"/>
  <c r="BE828" i="2"/>
  <c r="BI824" i="2"/>
  <c r="BH824" i="2"/>
  <c r="BG824" i="2"/>
  <c r="BF824" i="2"/>
  <c r="T824" i="2"/>
  <c r="R824" i="2"/>
  <c r="P824" i="2"/>
  <c r="BK824" i="2"/>
  <c r="J824" i="2"/>
  <c r="BE824" i="2" s="1"/>
  <c r="BI821" i="2"/>
  <c r="BH821" i="2"/>
  <c r="BG821" i="2"/>
  <c r="BF821" i="2"/>
  <c r="T821" i="2"/>
  <c r="R821" i="2"/>
  <c r="P821" i="2"/>
  <c r="BK821" i="2"/>
  <c r="J821" i="2"/>
  <c r="BE821" i="2"/>
  <c r="BI818" i="2"/>
  <c r="BH818" i="2"/>
  <c r="BG818" i="2"/>
  <c r="BF818" i="2"/>
  <c r="T818" i="2"/>
  <c r="R818" i="2"/>
  <c r="R817" i="2" s="1"/>
  <c r="P818" i="2"/>
  <c r="P817" i="2"/>
  <c r="BK818" i="2"/>
  <c r="BK817" i="2" s="1"/>
  <c r="J818" i="2"/>
  <c r="BE818" i="2"/>
  <c r="BI814" i="2"/>
  <c r="BH814" i="2"/>
  <c r="BG814" i="2"/>
  <c r="BF814" i="2"/>
  <c r="T814" i="2"/>
  <c r="T813" i="2" s="1"/>
  <c r="R814" i="2"/>
  <c r="R813" i="2"/>
  <c r="P814" i="2"/>
  <c r="P813" i="2" s="1"/>
  <c r="BK814" i="2"/>
  <c r="BK813" i="2"/>
  <c r="J813" i="2" s="1"/>
  <c r="J74" i="2" s="1"/>
  <c r="J814" i="2"/>
  <c r="BE814" i="2"/>
  <c r="BI811" i="2"/>
  <c r="BH811" i="2"/>
  <c r="BG811" i="2"/>
  <c r="BF811" i="2"/>
  <c r="T811" i="2"/>
  <c r="R811" i="2"/>
  <c r="P811" i="2"/>
  <c r="BK811" i="2"/>
  <c r="J811" i="2"/>
  <c r="BE811" i="2" s="1"/>
  <c r="BI808" i="2"/>
  <c r="BH808" i="2"/>
  <c r="BG808" i="2"/>
  <c r="BF808" i="2"/>
  <c r="T808" i="2"/>
  <c r="R808" i="2"/>
  <c r="P808" i="2"/>
  <c r="BK808" i="2"/>
  <c r="J808" i="2"/>
  <c r="BE808" i="2"/>
  <c r="BI806" i="2"/>
  <c r="BH806" i="2"/>
  <c r="BG806" i="2"/>
  <c r="BF806" i="2"/>
  <c r="T806" i="2"/>
  <c r="T805" i="2" s="1"/>
  <c r="R806" i="2"/>
  <c r="P806" i="2"/>
  <c r="P805" i="2" s="1"/>
  <c r="BK806" i="2"/>
  <c r="J806" i="2"/>
  <c r="BE806" i="2"/>
  <c r="BI803" i="2"/>
  <c r="BH803" i="2"/>
  <c r="BG803" i="2"/>
  <c r="BF803" i="2"/>
  <c r="T803" i="2"/>
  <c r="R803" i="2"/>
  <c r="P803" i="2"/>
  <c r="BK803" i="2"/>
  <c r="J803" i="2"/>
  <c r="BE803" i="2"/>
  <c r="BI800" i="2"/>
  <c r="BH800" i="2"/>
  <c r="BG800" i="2"/>
  <c r="BF800" i="2"/>
  <c r="T800" i="2"/>
  <c r="R800" i="2"/>
  <c r="P800" i="2"/>
  <c r="BK800" i="2"/>
  <c r="J800" i="2"/>
  <c r="BE800" i="2"/>
  <c r="BI797" i="2"/>
  <c r="BH797" i="2"/>
  <c r="BG797" i="2"/>
  <c r="BF797" i="2"/>
  <c r="T797" i="2"/>
  <c r="R797" i="2"/>
  <c r="P797" i="2"/>
  <c r="BK797" i="2"/>
  <c r="J797" i="2"/>
  <c r="BE797" i="2"/>
  <c r="BI794" i="2"/>
  <c r="BH794" i="2"/>
  <c r="BG794" i="2"/>
  <c r="BF794" i="2"/>
  <c r="T794" i="2"/>
  <c r="R794" i="2"/>
  <c r="P794" i="2"/>
  <c r="BK794" i="2"/>
  <c r="J794" i="2"/>
  <c r="BE794" i="2"/>
  <c r="BI792" i="2"/>
  <c r="BH792" i="2"/>
  <c r="BG792" i="2"/>
  <c r="BF792" i="2"/>
  <c r="T792" i="2"/>
  <c r="R792" i="2"/>
  <c r="P792" i="2"/>
  <c r="BK792" i="2"/>
  <c r="J792" i="2"/>
  <c r="BE792" i="2"/>
  <c r="BI788" i="2"/>
  <c r="BH788" i="2"/>
  <c r="BG788" i="2"/>
  <c r="BF788" i="2"/>
  <c r="T788" i="2"/>
  <c r="R788" i="2"/>
  <c r="P788" i="2"/>
  <c r="BK788" i="2"/>
  <c r="J788" i="2"/>
  <c r="BE788" i="2"/>
  <c r="BI786" i="2"/>
  <c r="BH786" i="2"/>
  <c r="BG786" i="2"/>
  <c r="BF786" i="2"/>
  <c r="T786" i="2"/>
  <c r="R786" i="2"/>
  <c r="P786" i="2"/>
  <c r="BK786" i="2"/>
  <c r="J786" i="2"/>
  <c r="BE786" i="2"/>
  <c r="BI783" i="2"/>
  <c r="BH783" i="2"/>
  <c r="BG783" i="2"/>
  <c r="BF783" i="2"/>
  <c r="T783" i="2"/>
  <c r="R783" i="2"/>
  <c r="P783" i="2"/>
  <c r="BK783" i="2"/>
  <c r="J783" i="2"/>
  <c r="BE783" i="2"/>
  <c r="BI781" i="2"/>
  <c r="BH781" i="2"/>
  <c r="BG781" i="2"/>
  <c r="BF781" i="2"/>
  <c r="T781" i="2"/>
  <c r="R781" i="2"/>
  <c r="P781" i="2"/>
  <c r="BK781" i="2"/>
  <c r="J781" i="2"/>
  <c r="BE781" i="2"/>
  <c r="BI776" i="2"/>
  <c r="BH776" i="2"/>
  <c r="BG776" i="2"/>
  <c r="BF776" i="2"/>
  <c r="T776" i="2"/>
  <c r="R776" i="2"/>
  <c r="P776" i="2"/>
  <c r="BK776" i="2"/>
  <c r="J776" i="2"/>
  <c r="BE776" i="2"/>
  <c r="BI773" i="2"/>
  <c r="BH773" i="2"/>
  <c r="BG773" i="2"/>
  <c r="BF773" i="2"/>
  <c r="T773" i="2"/>
  <c r="R773" i="2"/>
  <c r="P773" i="2"/>
  <c r="BK773" i="2"/>
  <c r="J773" i="2"/>
  <c r="BE773" i="2"/>
  <c r="BI770" i="2"/>
  <c r="BH770" i="2"/>
  <c r="BG770" i="2"/>
  <c r="BF770" i="2"/>
  <c r="T770" i="2"/>
  <c r="R770" i="2"/>
  <c r="P770" i="2"/>
  <c r="BK770" i="2"/>
  <c r="J770" i="2"/>
  <c r="BE770" i="2"/>
  <c r="BI768" i="2"/>
  <c r="BH768" i="2"/>
  <c r="BG768" i="2"/>
  <c r="BF768" i="2"/>
  <c r="T768" i="2"/>
  <c r="R768" i="2"/>
  <c r="P768" i="2"/>
  <c r="BK768" i="2"/>
  <c r="J768" i="2"/>
  <c r="BE768" i="2"/>
  <c r="BI764" i="2"/>
  <c r="BH764" i="2"/>
  <c r="BG764" i="2"/>
  <c r="BF764" i="2"/>
  <c r="T764" i="2"/>
  <c r="R764" i="2"/>
  <c r="P764" i="2"/>
  <c r="BK764" i="2"/>
  <c r="J764" i="2"/>
  <c r="BE764" i="2"/>
  <c r="BI761" i="2"/>
  <c r="BH761" i="2"/>
  <c r="BG761" i="2"/>
  <c r="BF761" i="2"/>
  <c r="T761" i="2"/>
  <c r="R761" i="2"/>
  <c r="P761" i="2"/>
  <c r="BK761" i="2"/>
  <c r="J761" i="2"/>
  <c r="BE761" i="2"/>
  <c r="BI758" i="2"/>
  <c r="BH758" i="2"/>
  <c r="BG758" i="2"/>
  <c r="BF758" i="2"/>
  <c r="T758" i="2"/>
  <c r="R758" i="2"/>
  <c r="P758" i="2"/>
  <c r="BK758" i="2"/>
  <c r="J758" i="2"/>
  <c r="BE758" i="2"/>
  <c r="BI754" i="2"/>
  <c r="BH754" i="2"/>
  <c r="BG754" i="2"/>
  <c r="BF754" i="2"/>
  <c r="T754" i="2"/>
  <c r="R754" i="2"/>
  <c r="P754" i="2"/>
  <c r="BK754" i="2"/>
  <c r="J754" i="2"/>
  <c r="BE754" i="2"/>
  <c r="BI751" i="2"/>
  <c r="BH751" i="2"/>
  <c r="BG751" i="2"/>
  <c r="BF751" i="2"/>
  <c r="T751" i="2"/>
  <c r="R751" i="2"/>
  <c r="R750" i="2" s="1"/>
  <c r="P751" i="2"/>
  <c r="P750" i="2" s="1"/>
  <c r="BK751" i="2"/>
  <c r="J751" i="2"/>
  <c r="BE751" i="2"/>
  <c r="BI745" i="2"/>
  <c r="BH745" i="2"/>
  <c r="BG745" i="2"/>
  <c r="BF745" i="2"/>
  <c r="T745" i="2"/>
  <c r="T744" i="2"/>
  <c r="R745" i="2"/>
  <c r="R744" i="2"/>
  <c r="P745" i="2"/>
  <c r="P744" i="2"/>
  <c r="BK745" i="2"/>
  <c r="BK744" i="2"/>
  <c r="J744" i="2" s="1"/>
  <c r="J71" i="2" s="1"/>
  <c r="J745" i="2"/>
  <c r="BE745" i="2"/>
  <c r="BI742" i="2"/>
  <c r="BH742" i="2"/>
  <c r="BG742" i="2"/>
  <c r="BF742" i="2"/>
  <c r="T742" i="2"/>
  <c r="R742" i="2"/>
  <c r="P742" i="2"/>
  <c r="BK742" i="2"/>
  <c r="J742" i="2"/>
  <c r="BE742" i="2"/>
  <c r="BI740" i="2"/>
  <c r="BH740" i="2"/>
  <c r="BG740" i="2"/>
  <c r="BF740" i="2"/>
  <c r="T740" i="2"/>
  <c r="R740" i="2"/>
  <c r="P740" i="2"/>
  <c r="BK740" i="2"/>
  <c r="J740" i="2"/>
  <c r="BE740" i="2"/>
  <c r="BI737" i="2"/>
  <c r="BH737" i="2"/>
  <c r="BG737" i="2"/>
  <c r="BF737" i="2"/>
  <c r="T737" i="2"/>
  <c r="R737" i="2"/>
  <c r="P737" i="2"/>
  <c r="BK737" i="2"/>
  <c r="J737" i="2"/>
  <c r="BE737" i="2"/>
  <c r="BI735" i="2"/>
  <c r="BH735" i="2"/>
  <c r="BG735" i="2"/>
  <c r="BF735" i="2"/>
  <c r="T735" i="2"/>
  <c r="R735" i="2"/>
  <c r="P735" i="2"/>
  <c r="BK735" i="2"/>
  <c r="J735" i="2"/>
  <c r="BE735" i="2"/>
  <c r="BI732" i="2"/>
  <c r="BH732" i="2"/>
  <c r="BG732" i="2"/>
  <c r="BF732" i="2"/>
  <c r="T732" i="2"/>
  <c r="R732" i="2"/>
  <c r="P732" i="2"/>
  <c r="BK732" i="2"/>
  <c r="J732" i="2"/>
  <c r="BE732" i="2"/>
  <c r="BI730" i="2"/>
  <c r="BH730" i="2"/>
  <c r="BG730" i="2"/>
  <c r="BF730" i="2"/>
  <c r="T730" i="2"/>
  <c r="R730" i="2"/>
  <c r="P730" i="2"/>
  <c r="BK730" i="2"/>
  <c r="J730" i="2"/>
  <c r="BE730" i="2"/>
  <c r="BI728" i="2"/>
  <c r="BH728" i="2"/>
  <c r="BG728" i="2"/>
  <c r="BF728" i="2"/>
  <c r="T728" i="2"/>
  <c r="R728" i="2"/>
  <c r="P728" i="2"/>
  <c r="BK728" i="2"/>
  <c r="J728" i="2"/>
  <c r="BE728" i="2"/>
  <c r="BI725" i="2"/>
  <c r="BH725" i="2"/>
  <c r="BG725" i="2"/>
  <c r="BF725" i="2"/>
  <c r="T725" i="2"/>
  <c r="R725" i="2"/>
  <c r="P725" i="2"/>
  <c r="BK725" i="2"/>
  <c r="J725" i="2"/>
  <c r="BE725" i="2"/>
  <c r="BI722" i="2"/>
  <c r="BH722" i="2"/>
  <c r="BG722" i="2"/>
  <c r="BF722" i="2"/>
  <c r="T722" i="2"/>
  <c r="R722" i="2"/>
  <c r="P722" i="2"/>
  <c r="BK722" i="2"/>
  <c r="J722" i="2"/>
  <c r="BE722" i="2"/>
  <c r="BI719" i="2"/>
  <c r="BH719" i="2"/>
  <c r="BG719" i="2"/>
  <c r="BF719" i="2"/>
  <c r="T719" i="2"/>
  <c r="R719" i="2"/>
  <c r="P719" i="2"/>
  <c r="BK719" i="2"/>
  <c r="J719" i="2"/>
  <c r="BE719" i="2" s="1"/>
  <c r="BI717" i="2"/>
  <c r="BH717" i="2"/>
  <c r="BG717" i="2"/>
  <c r="BF717" i="2"/>
  <c r="T717" i="2"/>
  <c r="R717" i="2"/>
  <c r="P717" i="2"/>
  <c r="BK717" i="2"/>
  <c r="J717" i="2"/>
  <c r="BE717" i="2"/>
  <c r="BI715" i="2"/>
  <c r="BH715" i="2"/>
  <c r="BG715" i="2"/>
  <c r="BF715" i="2"/>
  <c r="T715" i="2"/>
  <c r="R715" i="2"/>
  <c r="P715" i="2"/>
  <c r="BK715" i="2"/>
  <c r="J715" i="2"/>
  <c r="BE715" i="2" s="1"/>
  <c r="BI712" i="2"/>
  <c r="BH712" i="2"/>
  <c r="BG712" i="2"/>
  <c r="BF712" i="2"/>
  <c r="T712" i="2"/>
  <c r="R712" i="2"/>
  <c r="P712" i="2"/>
  <c r="BK712" i="2"/>
  <c r="J712" i="2"/>
  <c r="BE712" i="2"/>
  <c r="BI710" i="2"/>
  <c r="BH710" i="2"/>
  <c r="BG710" i="2"/>
  <c r="BF710" i="2"/>
  <c r="T710" i="2"/>
  <c r="R710" i="2"/>
  <c r="P710" i="2"/>
  <c r="BK710" i="2"/>
  <c r="J710" i="2"/>
  <c r="BE710" i="2" s="1"/>
  <c r="BI707" i="2"/>
  <c r="BH707" i="2"/>
  <c r="BG707" i="2"/>
  <c r="BF707" i="2"/>
  <c r="T707" i="2"/>
  <c r="R707" i="2"/>
  <c r="P707" i="2"/>
  <c r="BK707" i="2"/>
  <c r="J707" i="2"/>
  <c r="BE707" i="2"/>
  <c r="BI691" i="2"/>
  <c r="BH691" i="2"/>
  <c r="BG691" i="2"/>
  <c r="BF691" i="2"/>
  <c r="T691" i="2"/>
  <c r="R691" i="2"/>
  <c r="P691" i="2"/>
  <c r="BK691" i="2"/>
  <c r="J691" i="2"/>
  <c r="BE691" i="2"/>
  <c r="BI686" i="2"/>
  <c r="BH686" i="2"/>
  <c r="BG686" i="2"/>
  <c r="BF686" i="2"/>
  <c r="T686" i="2"/>
  <c r="R686" i="2"/>
  <c r="P686" i="2"/>
  <c r="BK686" i="2"/>
  <c r="J686" i="2"/>
  <c r="BE686" i="2"/>
  <c r="BI683" i="2"/>
  <c r="BH683" i="2"/>
  <c r="BG683" i="2"/>
  <c r="BF683" i="2"/>
  <c r="T683" i="2"/>
  <c r="R683" i="2"/>
  <c r="P683" i="2"/>
  <c r="BK683" i="2"/>
  <c r="J683" i="2"/>
  <c r="BE683" i="2"/>
  <c r="BI680" i="2"/>
  <c r="BH680" i="2"/>
  <c r="BG680" i="2"/>
  <c r="BF680" i="2"/>
  <c r="T680" i="2"/>
  <c r="R680" i="2"/>
  <c r="P680" i="2"/>
  <c r="BK680" i="2"/>
  <c r="J680" i="2"/>
  <c r="BE680" i="2"/>
  <c r="BI677" i="2"/>
  <c r="BH677" i="2"/>
  <c r="BG677" i="2"/>
  <c r="BF677" i="2"/>
  <c r="T677" i="2"/>
  <c r="R677" i="2"/>
  <c r="P677" i="2"/>
  <c r="BK677" i="2"/>
  <c r="J677" i="2"/>
  <c r="BE677" i="2"/>
  <c r="BI671" i="2"/>
  <c r="BH671" i="2"/>
  <c r="BG671" i="2"/>
  <c r="BF671" i="2"/>
  <c r="T671" i="2"/>
  <c r="R671" i="2"/>
  <c r="P671" i="2"/>
  <c r="BK671" i="2"/>
  <c r="J671" i="2"/>
  <c r="BE671" i="2"/>
  <c r="BI669" i="2"/>
  <c r="BH669" i="2"/>
  <c r="BG669" i="2"/>
  <c r="BF669" i="2"/>
  <c r="T669" i="2"/>
  <c r="R669" i="2"/>
  <c r="P669" i="2"/>
  <c r="BK669" i="2"/>
  <c r="J669" i="2"/>
  <c r="BE669" i="2"/>
  <c r="BI664" i="2"/>
  <c r="BH664" i="2"/>
  <c r="BG664" i="2"/>
  <c r="BF664" i="2"/>
  <c r="T664" i="2"/>
  <c r="R664" i="2"/>
  <c r="P664" i="2"/>
  <c r="BK664" i="2"/>
  <c r="J664" i="2"/>
  <c r="BE664" i="2"/>
  <c r="BI658" i="2"/>
  <c r="BH658" i="2"/>
  <c r="BG658" i="2"/>
  <c r="BF658" i="2"/>
  <c r="T658" i="2"/>
  <c r="R658" i="2"/>
  <c r="P658" i="2"/>
  <c r="BK658" i="2"/>
  <c r="J658" i="2"/>
  <c r="BE658" i="2"/>
  <c r="BI646" i="2"/>
  <c r="BH646" i="2"/>
  <c r="BG646" i="2"/>
  <c r="BF646" i="2"/>
  <c r="T646" i="2"/>
  <c r="R646" i="2"/>
  <c r="P646" i="2"/>
  <c r="BK646" i="2"/>
  <c r="J646" i="2"/>
  <c r="BE646" i="2"/>
  <c r="BI643" i="2"/>
  <c r="BH643" i="2"/>
  <c r="BG643" i="2"/>
  <c r="BF643" i="2"/>
  <c r="T643" i="2"/>
  <c r="R643" i="2"/>
  <c r="P643" i="2"/>
  <c r="BK643" i="2"/>
  <c r="J643" i="2"/>
  <c r="BE643" i="2"/>
  <c r="BI640" i="2"/>
  <c r="BH640" i="2"/>
  <c r="BG640" i="2"/>
  <c r="BF640" i="2"/>
  <c r="T640" i="2"/>
  <c r="R640" i="2"/>
  <c r="P640" i="2"/>
  <c r="BK640" i="2"/>
  <c r="J640" i="2"/>
  <c r="BE640" i="2"/>
  <c r="BI635" i="2"/>
  <c r="BH635" i="2"/>
  <c r="BG635" i="2"/>
  <c r="BF635" i="2"/>
  <c r="T635" i="2"/>
  <c r="R635" i="2"/>
  <c r="P635" i="2"/>
  <c r="BK635" i="2"/>
  <c r="J635" i="2"/>
  <c r="BE635" i="2"/>
  <c r="BI632" i="2"/>
  <c r="BH632" i="2"/>
  <c r="BG632" i="2"/>
  <c r="BF632" i="2"/>
  <c r="T632" i="2"/>
  <c r="R632" i="2"/>
  <c r="P632" i="2"/>
  <c r="BK632" i="2"/>
  <c r="J632" i="2"/>
  <c r="BE632" i="2"/>
  <c r="BI629" i="2"/>
  <c r="BH629" i="2"/>
  <c r="BG629" i="2"/>
  <c r="BF629" i="2"/>
  <c r="T629" i="2"/>
  <c r="R629" i="2"/>
  <c r="P629" i="2"/>
  <c r="BK629" i="2"/>
  <c r="J629" i="2"/>
  <c r="BE629" i="2"/>
  <c r="BI626" i="2"/>
  <c r="BH626" i="2"/>
  <c r="BG626" i="2"/>
  <c r="BF626" i="2"/>
  <c r="T626" i="2"/>
  <c r="R626" i="2"/>
  <c r="P626" i="2"/>
  <c r="BK626" i="2"/>
  <c r="J626" i="2"/>
  <c r="BE626" i="2"/>
  <c r="BI621" i="2"/>
  <c r="BH621" i="2"/>
  <c r="BG621" i="2"/>
  <c r="BF621" i="2"/>
  <c r="T621" i="2"/>
  <c r="R621" i="2"/>
  <c r="P621" i="2"/>
  <c r="BK621" i="2"/>
  <c r="J621" i="2"/>
  <c r="BE621" i="2"/>
  <c r="BI618" i="2"/>
  <c r="BH618" i="2"/>
  <c r="BG618" i="2"/>
  <c r="BF618" i="2"/>
  <c r="T618" i="2"/>
  <c r="R618" i="2"/>
  <c r="P618" i="2"/>
  <c r="BK618" i="2"/>
  <c r="J618" i="2"/>
  <c r="BE618" i="2"/>
  <c r="BI615" i="2"/>
  <c r="BH615" i="2"/>
  <c r="BG615" i="2"/>
  <c r="BF615" i="2"/>
  <c r="T615" i="2"/>
  <c r="R615" i="2"/>
  <c r="P615" i="2"/>
  <c r="BK615" i="2"/>
  <c r="J615" i="2"/>
  <c r="BE615" i="2"/>
  <c r="BI610" i="2"/>
  <c r="BH610" i="2"/>
  <c r="BG610" i="2"/>
  <c r="BF610" i="2"/>
  <c r="T610" i="2"/>
  <c r="R610" i="2"/>
  <c r="P610" i="2"/>
  <c r="BK610" i="2"/>
  <c r="J610" i="2"/>
  <c r="BE610" i="2"/>
  <c r="BI607" i="2"/>
  <c r="BH607" i="2"/>
  <c r="BG607" i="2"/>
  <c r="BF607" i="2"/>
  <c r="T607" i="2"/>
  <c r="R607" i="2"/>
  <c r="P607" i="2"/>
  <c r="BK607" i="2"/>
  <c r="J607" i="2"/>
  <c r="BE607" i="2"/>
  <c r="BI604" i="2"/>
  <c r="BH604" i="2"/>
  <c r="BG604" i="2"/>
  <c r="BF604" i="2"/>
  <c r="T604" i="2"/>
  <c r="R604" i="2"/>
  <c r="P604" i="2"/>
  <c r="BK604" i="2"/>
  <c r="J604" i="2"/>
  <c r="BE604" i="2"/>
  <c r="BI602" i="2"/>
  <c r="BH602" i="2"/>
  <c r="BG602" i="2"/>
  <c r="BF602" i="2"/>
  <c r="T602" i="2"/>
  <c r="R602" i="2"/>
  <c r="P602" i="2"/>
  <c r="BK602" i="2"/>
  <c r="J602" i="2"/>
  <c r="BE602" i="2"/>
  <c r="BI597" i="2"/>
  <c r="BH597" i="2"/>
  <c r="BG597" i="2"/>
  <c r="BF597" i="2"/>
  <c r="T597" i="2"/>
  <c r="R597" i="2"/>
  <c r="P597" i="2"/>
  <c r="BK597" i="2"/>
  <c r="J597" i="2"/>
  <c r="BE597" i="2"/>
  <c r="BI594" i="2"/>
  <c r="BH594" i="2"/>
  <c r="BG594" i="2"/>
  <c r="BF594" i="2"/>
  <c r="T594" i="2"/>
  <c r="R594" i="2"/>
  <c r="P594" i="2"/>
  <c r="BK594" i="2"/>
  <c r="J594" i="2"/>
  <c r="BE594" i="2"/>
  <c r="BI591" i="2"/>
  <c r="BH591" i="2"/>
  <c r="BG591" i="2"/>
  <c r="BF591" i="2"/>
  <c r="T591" i="2"/>
  <c r="R591" i="2"/>
  <c r="P591" i="2"/>
  <c r="BK591" i="2"/>
  <c r="J591" i="2"/>
  <c r="BE591" i="2"/>
  <c r="BI588" i="2"/>
  <c r="BH588" i="2"/>
  <c r="BG588" i="2"/>
  <c r="BF588" i="2"/>
  <c r="T588" i="2"/>
  <c r="R588" i="2"/>
  <c r="P588" i="2"/>
  <c r="BK588" i="2"/>
  <c r="J588" i="2"/>
  <c r="BE588" i="2"/>
  <c r="BI585" i="2"/>
  <c r="BH585" i="2"/>
  <c r="BG585" i="2"/>
  <c r="BF585" i="2"/>
  <c r="T585" i="2"/>
  <c r="R585" i="2"/>
  <c r="P585" i="2"/>
  <c r="BK585" i="2"/>
  <c r="J585" i="2"/>
  <c r="BE585" i="2"/>
  <c r="BI581" i="2"/>
  <c r="BH581" i="2"/>
  <c r="BG581" i="2"/>
  <c r="BF581" i="2"/>
  <c r="T581" i="2"/>
  <c r="R581" i="2"/>
  <c r="P581" i="2"/>
  <c r="BK581" i="2"/>
  <c r="J581" i="2"/>
  <c r="BE581" i="2"/>
  <c r="BI578" i="2"/>
  <c r="BH578" i="2"/>
  <c r="BG578" i="2"/>
  <c r="BF578" i="2"/>
  <c r="T578" i="2"/>
  <c r="R578" i="2"/>
  <c r="P578" i="2"/>
  <c r="BK578" i="2"/>
  <c r="J578" i="2"/>
  <c r="BE578" i="2"/>
  <c r="BI573" i="2"/>
  <c r="BH573" i="2"/>
  <c r="BG573" i="2"/>
  <c r="BF573" i="2"/>
  <c r="T573" i="2"/>
  <c r="R573" i="2"/>
  <c r="P573" i="2"/>
  <c r="BK573" i="2"/>
  <c r="J573" i="2"/>
  <c r="BE573" i="2"/>
  <c r="BI570" i="2"/>
  <c r="BH570" i="2"/>
  <c r="BG570" i="2"/>
  <c r="BF570" i="2"/>
  <c r="T570" i="2"/>
  <c r="R570" i="2"/>
  <c r="P570" i="2"/>
  <c r="BK570" i="2"/>
  <c r="J570" i="2"/>
  <c r="BE570" i="2"/>
  <c r="BI560" i="2"/>
  <c r="BH560" i="2"/>
  <c r="BG560" i="2"/>
  <c r="BF560" i="2"/>
  <c r="T560" i="2"/>
  <c r="R560" i="2"/>
  <c r="P560" i="2"/>
  <c r="BK560" i="2"/>
  <c r="J560" i="2"/>
  <c r="BE560" i="2"/>
  <c r="BI557" i="2"/>
  <c r="BH557" i="2"/>
  <c r="BG557" i="2"/>
  <c r="BF557" i="2"/>
  <c r="T557" i="2"/>
  <c r="R557" i="2"/>
  <c r="P557" i="2"/>
  <c r="BK557" i="2"/>
  <c r="J557" i="2"/>
  <c r="BE557" i="2"/>
  <c r="BI551" i="2"/>
  <c r="BH551" i="2"/>
  <c r="BG551" i="2"/>
  <c r="BF551" i="2"/>
  <c r="T551" i="2"/>
  <c r="R551" i="2"/>
  <c r="P551" i="2"/>
  <c r="BK551" i="2"/>
  <c r="J551" i="2"/>
  <c r="BE551" i="2"/>
  <c r="BI548" i="2"/>
  <c r="BH548" i="2"/>
  <c r="BG548" i="2"/>
  <c r="BF548" i="2"/>
  <c r="T548" i="2"/>
  <c r="R548" i="2"/>
  <c r="P548" i="2"/>
  <c r="BK548" i="2"/>
  <c r="J548" i="2"/>
  <c r="BE548" i="2"/>
  <c r="BI545" i="2"/>
  <c r="BH545" i="2"/>
  <c r="BG545" i="2"/>
  <c r="BF545" i="2"/>
  <c r="T545" i="2"/>
  <c r="R545" i="2"/>
  <c r="P545" i="2"/>
  <c r="BK545" i="2"/>
  <c r="J545" i="2"/>
  <c r="BE545" i="2"/>
  <c r="BI542" i="2"/>
  <c r="BH542" i="2"/>
  <c r="BG542" i="2"/>
  <c r="BF542" i="2"/>
  <c r="T542" i="2"/>
  <c r="R542" i="2"/>
  <c r="P542" i="2"/>
  <c r="BK542" i="2"/>
  <c r="J542" i="2"/>
  <c r="BE542" i="2"/>
  <c r="BI539" i="2"/>
  <c r="BH539" i="2"/>
  <c r="BG539" i="2"/>
  <c r="BF539" i="2"/>
  <c r="T539" i="2"/>
  <c r="R539" i="2"/>
  <c r="P539" i="2"/>
  <c r="BK539" i="2"/>
  <c r="J539" i="2"/>
  <c r="BE539" i="2"/>
  <c r="BI537" i="2"/>
  <c r="BH537" i="2"/>
  <c r="BG537" i="2"/>
  <c r="BF537" i="2"/>
  <c r="T537" i="2"/>
  <c r="R537" i="2"/>
  <c r="P537" i="2"/>
  <c r="BK537" i="2"/>
  <c r="J537" i="2"/>
  <c r="BE537" i="2"/>
  <c r="BI534" i="2"/>
  <c r="BH534" i="2"/>
  <c r="BG534" i="2"/>
  <c r="BF534" i="2"/>
  <c r="T534" i="2"/>
  <c r="R534" i="2"/>
  <c r="P534" i="2"/>
  <c r="BK534" i="2"/>
  <c r="J534" i="2"/>
  <c r="BE534" i="2"/>
  <c r="BI531" i="2"/>
  <c r="BH531" i="2"/>
  <c r="BG531" i="2"/>
  <c r="BF531" i="2"/>
  <c r="T531" i="2"/>
  <c r="R531" i="2"/>
  <c r="P531" i="2"/>
  <c r="BK531" i="2"/>
  <c r="J531" i="2"/>
  <c r="BE531" i="2"/>
  <c r="BI528" i="2"/>
  <c r="BH528" i="2"/>
  <c r="BG528" i="2"/>
  <c r="BF528" i="2"/>
  <c r="T528" i="2"/>
  <c r="R528" i="2"/>
  <c r="P528" i="2"/>
  <c r="BK528" i="2"/>
  <c r="J528" i="2"/>
  <c r="BE528" i="2"/>
  <c r="BI525" i="2"/>
  <c r="BH525" i="2"/>
  <c r="BG525" i="2"/>
  <c r="BF525" i="2"/>
  <c r="T525" i="2"/>
  <c r="T524" i="2"/>
  <c r="R525" i="2"/>
  <c r="P525" i="2"/>
  <c r="BK525" i="2"/>
  <c r="J525" i="2"/>
  <c r="BE525" i="2" s="1"/>
  <c r="BI521" i="2"/>
  <c r="BH521" i="2"/>
  <c r="BG521" i="2"/>
  <c r="BF521" i="2"/>
  <c r="T521" i="2"/>
  <c r="R521" i="2"/>
  <c r="P521" i="2"/>
  <c r="P514" i="2" s="1"/>
  <c r="BK521" i="2"/>
  <c r="J521" i="2"/>
  <c r="BE521" i="2"/>
  <c r="BI518" i="2"/>
  <c r="BH518" i="2"/>
  <c r="BG518" i="2"/>
  <c r="BF518" i="2"/>
  <c r="T518" i="2"/>
  <c r="R518" i="2"/>
  <c r="P518" i="2"/>
  <c r="BK518" i="2"/>
  <c r="J518" i="2"/>
  <c r="BE518" i="2"/>
  <c r="BI515" i="2"/>
  <c r="BH515" i="2"/>
  <c r="BG515" i="2"/>
  <c r="BF515" i="2"/>
  <c r="T515" i="2"/>
  <c r="R515" i="2"/>
  <c r="R514" i="2" s="1"/>
  <c r="P515" i="2"/>
  <c r="BK515" i="2"/>
  <c r="BK514" i="2"/>
  <c r="J514" i="2" s="1"/>
  <c r="J69" i="2" s="1"/>
  <c r="J515" i="2"/>
  <c r="BE515" i="2"/>
  <c r="BI512" i="2"/>
  <c r="BH512" i="2"/>
  <c r="BG512" i="2"/>
  <c r="BF512" i="2"/>
  <c r="T512" i="2"/>
  <c r="R512" i="2"/>
  <c r="P512" i="2"/>
  <c r="BK512" i="2"/>
  <c r="J512" i="2"/>
  <c r="BE512" i="2"/>
  <c r="BI504" i="2"/>
  <c r="BH504" i="2"/>
  <c r="BG504" i="2"/>
  <c r="BF504" i="2"/>
  <c r="T504" i="2"/>
  <c r="R504" i="2"/>
  <c r="P504" i="2"/>
  <c r="BK504" i="2"/>
  <c r="J504" i="2"/>
  <c r="BE504" i="2"/>
  <c r="BI501" i="2"/>
  <c r="BH501" i="2"/>
  <c r="BG501" i="2"/>
  <c r="BF501" i="2"/>
  <c r="T501" i="2"/>
  <c r="R501" i="2"/>
  <c r="P501" i="2"/>
  <c r="BK501" i="2"/>
  <c r="J501" i="2"/>
  <c r="BE501" i="2"/>
  <c r="BI498" i="2"/>
  <c r="BH498" i="2"/>
  <c r="BG498" i="2"/>
  <c r="BF498" i="2"/>
  <c r="T498" i="2"/>
  <c r="R498" i="2"/>
  <c r="P498" i="2"/>
  <c r="BK498" i="2"/>
  <c r="J498" i="2"/>
  <c r="BE498" i="2"/>
  <c r="BI490" i="2"/>
  <c r="BH490" i="2"/>
  <c r="BG490" i="2"/>
  <c r="BF490" i="2"/>
  <c r="T490" i="2"/>
  <c r="R490" i="2"/>
  <c r="P490" i="2"/>
  <c r="BK490" i="2"/>
  <c r="J490" i="2"/>
  <c r="BE490" i="2"/>
  <c r="BI487" i="2"/>
  <c r="BH487" i="2"/>
  <c r="BG487" i="2"/>
  <c r="BF487" i="2"/>
  <c r="T487" i="2"/>
  <c r="R487" i="2"/>
  <c r="P487" i="2"/>
  <c r="BK487" i="2"/>
  <c r="J487" i="2"/>
  <c r="BE487" i="2"/>
  <c r="BI482" i="2"/>
  <c r="BH482" i="2"/>
  <c r="BG482" i="2"/>
  <c r="BF482" i="2"/>
  <c r="T482" i="2"/>
  <c r="R482" i="2"/>
  <c r="P482" i="2"/>
  <c r="BK482" i="2"/>
  <c r="J482" i="2"/>
  <c r="BE482" i="2"/>
  <c r="BI480" i="2"/>
  <c r="BH480" i="2"/>
  <c r="BG480" i="2"/>
  <c r="BF480" i="2"/>
  <c r="T480" i="2"/>
  <c r="R480" i="2"/>
  <c r="P480" i="2"/>
  <c r="BK480" i="2"/>
  <c r="J480" i="2"/>
  <c r="BE480" i="2"/>
  <c r="BI471" i="2"/>
  <c r="BH471" i="2"/>
  <c r="BG471" i="2"/>
  <c r="BF471" i="2"/>
  <c r="T471" i="2"/>
  <c r="R471" i="2"/>
  <c r="P471" i="2"/>
  <c r="BK471" i="2"/>
  <c r="J471" i="2"/>
  <c r="BE471" i="2"/>
  <c r="BI468" i="2"/>
  <c r="BH468" i="2"/>
  <c r="BG468" i="2"/>
  <c r="BF468" i="2"/>
  <c r="T468" i="2"/>
  <c r="R468" i="2"/>
  <c r="P468" i="2"/>
  <c r="BK468" i="2"/>
  <c r="J468" i="2"/>
  <c r="BE468" i="2"/>
  <c r="BI465" i="2"/>
  <c r="BH465" i="2"/>
  <c r="BG465" i="2"/>
  <c r="BF465" i="2"/>
  <c r="T465" i="2"/>
  <c r="R465" i="2"/>
  <c r="P465" i="2"/>
  <c r="BK465" i="2"/>
  <c r="J465" i="2"/>
  <c r="BE465" i="2"/>
  <c r="BI462" i="2"/>
  <c r="BH462" i="2"/>
  <c r="BG462" i="2"/>
  <c r="BF462" i="2"/>
  <c r="T462" i="2"/>
  <c r="R462" i="2"/>
  <c r="P462" i="2"/>
  <c r="BK462" i="2"/>
  <c r="J462" i="2"/>
  <c r="BE462" i="2"/>
  <c r="BI459" i="2"/>
  <c r="BH459" i="2"/>
  <c r="BG459" i="2"/>
  <c r="BF459" i="2"/>
  <c r="T459" i="2"/>
  <c r="R459" i="2"/>
  <c r="P459" i="2"/>
  <c r="BK459" i="2"/>
  <c r="J459" i="2"/>
  <c r="BE459" i="2"/>
  <c r="BI454" i="2"/>
  <c r="BH454" i="2"/>
  <c r="BG454" i="2"/>
  <c r="BF454" i="2"/>
  <c r="T454" i="2"/>
  <c r="R454" i="2"/>
  <c r="P454" i="2"/>
  <c r="BK454" i="2"/>
  <c r="J454" i="2"/>
  <c r="BE454" i="2"/>
  <c r="BI448" i="2"/>
  <c r="BH448" i="2"/>
  <c r="BG448" i="2"/>
  <c r="BF448" i="2"/>
  <c r="T448" i="2"/>
  <c r="R448" i="2"/>
  <c r="P448" i="2"/>
  <c r="BK448" i="2"/>
  <c r="J448" i="2"/>
  <c r="BE448" i="2"/>
  <c r="BI444" i="2"/>
  <c r="BH444" i="2"/>
  <c r="BG444" i="2"/>
  <c r="BF444" i="2"/>
  <c r="T444" i="2"/>
  <c r="R444" i="2"/>
  <c r="P444" i="2"/>
  <c r="BK444" i="2"/>
  <c r="J444" i="2"/>
  <c r="BE444" i="2"/>
  <c r="BI441" i="2"/>
  <c r="BH441" i="2"/>
  <c r="BG441" i="2"/>
  <c r="BF441" i="2"/>
  <c r="T441" i="2"/>
  <c r="R441" i="2"/>
  <c r="P441" i="2"/>
  <c r="BK441" i="2"/>
  <c r="BK433" i="2" s="1"/>
  <c r="J433" i="2" s="1"/>
  <c r="J68" i="2" s="1"/>
  <c r="J441" i="2"/>
  <c r="BE441" i="2"/>
  <c r="BI437" i="2"/>
  <c r="BH437" i="2"/>
  <c r="BG437" i="2"/>
  <c r="BF437" i="2"/>
  <c r="T437" i="2"/>
  <c r="T433" i="2"/>
  <c r="R437" i="2"/>
  <c r="P437" i="2"/>
  <c r="BK437" i="2"/>
  <c r="J437" i="2"/>
  <c r="BE437" i="2" s="1"/>
  <c r="BI434" i="2"/>
  <c r="BH434" i="2"/>
  <c r="BG434" i="2"/>
  <c r="BF434" i="2"/>
  <c r="T434" i="2"/>
  <c r="R434" i="2"/>
  <c r="P434" i="2"/>
  <c r="BK434" i="2"/>
  <c r="J434" i="2"/>
  <c r="BE434" i="2"/>
  <c r="BI429" i="2"/>
  <c r="BH429" i="2"/>
  <c r="BG429" i="2"/>
  <c r="BF429" i="2"/>
  <c r="T429" i="2"/>
  <c r="R429" i="2"/>
  <c r="P429" i="2"/>
  <c r="BK429" i="2"/>
  <c r="J429" i="2"/>
  <c r="BE429" i="2"/>
  <c r="BI425" i="2"/>
  <c r="BH425" i="2"/>
  <c r="BG425" i="2"/>
  <c r="BF425" i="2"/>
  <c r="T425" i="2"/>
  <c r="R425" i="2"/>
  <c r="P425" i="2"/>
  <c r="BK425" i="2"/>
  <c r="J425" i="2"/>
  <c r="BE425" i="2"/>
  <c r="BI421" i="2"/>
  <c r="BH421" i="2"/>
  <c r="BG421" i="2"/>
  <c r="BF421" i="2"/>
  <c r="T421" i="2"/>
  <c r="R421" i="2"/>
  <c r="P421" i="2"/>
  <c r="BK421" i="2"/>
  <c r="J421" i="2"/>
  <c r="BE421" i="2"/>
  <c r="BI417" i="2"/>
  <c r="BH417" i="2"/>
  <c r="BG417" i="2"/>
  <c r="BF417" i="2"/>
  <c r="T417" i="2"/>
  <c r="R417" i="2"/>
  <c r="P417" i="2"/>
  <c r="BK417" i="2"/>
  <c r="J417" i="2"/>
  <c r="BE417" i="2"/>
  <c r="BI414" i="2"/>
  <c r="BH414" i="2"/>
  <c r="BG414" i="2"/>
  <c r="BF414" i="2"/>
  <c r="T414" i="2"/>
  <c r="R414" i="2"/>
  <c r="P414" i="2"/>
  <c r="BK414" i="2"/>
  <c r="J414" i="2"/>
  <c r="BE414" i="2"/>
  <c r="BI411" i="2"/>
  <c r="BH411" i="2"/>
  <c r="BG411" i="2"/>
  <c r="BF411" i="2"/>
  <c r="T411" i="2"/>
  <c r="R411" i="2"/>
  <c r="P411" i="2"/>
  <c r="BK411" i="2"/>
  <c r="J411" i="2"/>
  <c r="BE411" i="2"/>
  <c r="BI409" i="2"/>
  <c r="BH409" i="2"/>
  <c r="BG409" i="2"/>
  <c r="BF409" i="2"/>
  <c r="T409" i="2"/>
  <c r="R409" i="2"/>
  <c r="P409" i="2"/>
  <c r="BK409" i="2"/>
  <c r="J409" i="2"/>
  <c r="BE409" i="2"/>
  <c r="BI406" i="2"/>
  <c r="BH406" i="2"/>
  <c r="BG406" i="2"/>
  <c r="BF406" i="2"/>
  <c r="T406" i="2"/>
  <c r="R406" i="2"/>
  <c r="P406" i="2"/>
  <c r="BK406" i="2"/>
  <c r="J406" i="2"/>
  <c r="BE406" i="2"/>
  <c r="BI403" i="2"/>
  <c r="BH403" i="2"/>
  <c r="BG403" i="2"/>
  <c r="BF403" i="2"/>
  <c r="T403" i="2"/>
  <c r="R403" i="2"/>
  <c r="P403" i="2"/>
  <c r="BK403" i="2"/>
  <c r="J403" i="2"/>
  <c r="BE403" i="2"/>
  <c r="BI400" i="2"/>
  <c r="BH400" i="2"/>
  <c r="BG400" i="2"/>
  <c r="BF400" i="2"/>
  <c r="T400" i="2"/>
  <c r="R400" i="2"/>
  <c r="P400" i="2"/>
  <c r="BK400" i="2"/>
  <c r="J400" i="2"/>
  <c r="BE400" i="2"/>
  <c r="BI395" i="2"/>
  <c r="BH395" i="2"/>
  <c r="BG395" i="2"/>
  <c r="BF395" i="2"/>
  <c r="T395" i="2"/>
  <c r="R395" i="2"/>
  <c r="P395" i="2"/>
  <c r="BK395" i="2"/>
  <c r="J395" i="2"/>
  <c r="BE395" i="2"/>
  <c r="BI391" i="2"/>
  <c r="BH391" i="2"/>
  <c r="BG391" i="2"/>
  <c r="BF391" i="2"/>
  <c r="T391" i="2"/>
  <c r="R391" i="2"/>
  <c r="P391" i="2"/>
  <c r="BK391" i="2"/>
  <c r="J391" i="2"/>
  <c r="BE391" i="2"/>
  <c r="BI388" i="2"/>
  <c r="BH388" i="2"/>
  <c r="BG388" i="2"/>
  <c r="BF388" i="2"/>
  <c r="T388" i="2"/>
  <c r="R388" i="2"/>
  <c r="P388" i="2"/>
  <c r="BK388" i="2"/>
  <c r="J388" i="2"/>
  <c r="BE388" i="2"/>
  <c r="BI384" i="2"/>
  <c r="BH384" i="2"/>
  <c r="BG384" i="2"/>
  <c r="BF384" i="2"/>
  <c r="T384" i="2"/>
  <c r="R384" i="2"/>
  <c r="P384" i="2"/>
  <c r="BK384" i="2"/>
  <c r="J384" i="2"/>
  <c r="BE384" i="2"/>
  <c r="BI380" i="2"/>
  <c r="BH380" i="2"/>
  <c r="BG380" i="2"/>
  <c r="BF380" i="2"/>
  <c r="T380" i="2"/>
  <c r="R380" i="2"/>
  <c r="P380" i="2"/>
  <c r="BK380" i="2"/>
  <c r="J380" i="2"/>
  <c r="BE380" i="2"/>
  <c r="BI377" i="2"/>
  <c r="BH377" i="2"/>
  <c r="BG377" i="2"/>
  <c r="BF377" i="2"/>
  <c r="T377" i="2"/>
  <c r="R377" i="2"/>
  <c r="P377" i="2"/>
  <c r="BK377" i="2"/>
  <c r="J377" i="2"/>
  <c r="BE377" i="2"/>
  <c r="BI375" i="2"/>
  <c r="BH375" i="2"/>
  <c r="BG375" i="2"/>
  <c r="BF375" i="2"/>
  <c r="T375" i="2"/>
  <c r="R375" i="2"/>
  <c r="P375" i="2"/>
  <c r="BK375" i="2"/>
  <c r="J375" i="2"/>
  <c r="BE375" i="2"/>
  <c r="BI372" i="2"/>
  <c r="BH372" i="2"/>
  <c r="BG372" i="2"/>
  <c r="BF372" i="2"/>
  <c r="T372" i="2"/>
  <c r="R372" i="2"/>
  <c r="P372" i="2"/>
  <c r="BK372" i="2"/>
  <c r="J372" i="2"/>
  <c r="BE372" i="2"/>
  <c r="BI370" i="2"/>
  <c r="BH370" i="2"/>
  <c r="BG370" i="2"/>
  <c r="BF370" i="2"/>
  <c r="T370" i="2"/>
  <c r="R370" i="2"/>
  <c r="P370" i="2"/>
  <c r="BK370" i="2"/>
  <c r="J370" i="2"/>
  <c r="BE370" i="2"/>
  <c r="BI367" i="2"/>
  <c r="BH367" i="2"/>
  <c r="BG367" i="2"/>
  <c r="BF367" i="2"/>
  <c r="T367" i="2"/>
  <c r="R367" i="2"/>
  <c r="P367" i="2"/>
  <c r="BK367" i="2"/>
  <c r="J367" i="2"/>
  <c r="BE367" i="2"/>
  <c r="BI365" i="2"/>
  <c r="BH365" i="2"/>
  <c r="BG365" i="2"/>
  <c r="BF365" i="2"/>
  <c r="T365" i="2"/>
  <c r="R365" i="2"/>
  <c r="P365" i="2"/>
  <c r="BK365" i="2"/>
  <c r="J365" i="2"/>
  <c r="BE365" i="2"/>
  <c r="BI363" i="2"/>
  <c r="BH363" i="2"/>
  <c r="BG363" i="2"/>
  <c r="BF363" i="2"/>
  <c r="T363" i="2"/>
  <c r="R363" i="2"/>
  <c r="P363" i="2"/>
  <c r="BK363" i="2"/>
  <c r="J363" i="2"/>
  <c r="BE363" i="2"/>
  <c r="BI361" i="2"/>
  <c r="BH361" i="2"/>
  <c r="BG361" i="2"/>
  <c r="BF361" i="2"/>
  <c r="T361" i="2"/>
  <c r="R361" i="2"/>
  <c r="P361" i="2"/>
  <c r="BK361" i="2"/>
  <c r="J361" i="2"/>
  <c r="BE361" i="2"/>
  <c r="BI358" i="2"/>
  <c r="BH358" i="2"/>
  <c r="BG358" i="2"/>
  <c r="BF358" i="2"/>
  <c r="T358" i="2"/>
  <c r="R358" i="2"/>
  <c r="P358" i="2"/>
  <c r="BK358" i="2"/>
  <c r="J358" i="2"/>
  <c r="BE358" i="2"/>
  <c r="BI356" i="2"/>
  <c r="BH356" i="2"/>
  <c r="BG356" i="2"/>
  <c r="BF356" i="2"/>
  <c r="T356" i="2"/>
  <c r="R356" i="2"/>
  <c r="P356" i="2"/>
  <c r="BK356" i="2"/>
  <c r="J356" i="2"/>
  <c r="BE356" i="2"/>
  <c r="BI354" i="2"/>
  <c r="BH354" i="2"/>
  <c r="BG354" i="2"/>
  <c r="BF354" i="2"/>
  <c r="T354" i="2"/>
  <c r="R354" i="2"/>
  <c r="P354" i="2"/>
  <c r="BK354" i="2"/>
  <c r="J354" i="2"/>
  <c r="BE354" i="2"/>
  <c r="BI352" i="2"/>
  <c r="BH352" i="2"/>
  <c r="BG352" i="2"/>
  <c r="BF352" i="2"/>
  <c r="T352" i="2"/>
  <c r="R352" i="2"/>
  <c r="P352" i="2"/>
  <c r="BK352" i="2"/>
  <c r="J352" i="2"/>
  <c r="BE352" i="2"/>
  <c r="BI349" i="2"/>
  <c r="BH349" i="2"/>
  <c r="BG349" i="2"/>
  <c r="BF349" i="2"/>
  <c r="T349" i="2"/>
  <c r="R349" i="2"/>
  <c r="P349" i="2"/>
  <c r="BK349" i="2"/>
  <c r="J349" i="2"/>
  <c r="BE349" i="2"/>
  <c r="BI347" i="2"/>
  <c r="BH347" i="2"/>
  <c r="BG347" i="2"/>
  <c r="BF347" i="2"/>
  <c r="T347" i="2"/>
  <c r="R347" i="2"/>
  <c r="P347" i="2"/>
  <c r="BK347" i="2"/>
  <c r="J347" i="2"/>
  <c r="BE347" i="2"/>
  <c r="BI341" i="2"/>
  <c r="BH341" i="2"/>
  <c r="BG341" i="2"/>
  <c r="BF341" i="2"/>
  <c r="T341" i="2"/>
  <c r="R341" i="2"/>
  <c r="P341" i="2"/>
  <c r="BK341" i="2"/>
  <c r="J341" i="2"/>
  <c r="BE341" i="2"/>
  <c r="BI335" i="2"/>
  <c r="BH335" i="2"/>
  <c r="BG335" i="2"/>
  <c r="BF335" i="2"/>
  <c r="T335" i="2"/>
  <c r="R335" i="2"/>
  <c r="P335" i="2"/>
  <c r="BK335" i="2"/>
  <c r="J335" i="2"/>
  <c r="BE335" i="2"/>
  <c r="BI332" i="2"/>
  <c r="BH332" i="2"/>
  <c r="BG332" i="2"/>
  <c r="BF332" i="2"/>
  <c r="T332" i="2"/>
  <c r="R332" i="2"/>
  <c r="P332" i="2"/>
  <c r="BK332" i="2"/>
  <c r="J332" i="2"/>
  <c r="BE332" i="2"/>
  <c r="BI328" i="2"/>
  <c r="BH328" i="2"/>
  <c r="BG328" i="2"/>
  <c r="BF328" i="2"/>
  <c r="T328" i="2"/>
  <c r="R328" i="2"/>
  <c r="P328" i="2"/>
  <c r="BK328" i="2"/>
  <c r="J328" i="2"/>
  <c r="BE328" i="2"/>
  <c r="BI324" i="2"/>
  <c r="BH324" i="2"/>
  <c r="BG324" i="2"/>
  <c r="BF324" i="2"/>
  <c r="T324" i="2"/>
  <c r="R324" i="2"/>
  <c r="P324" i="2"/>
  <c r="BK324" i="2"/>
  <c r="J324" i="2"/>
  <c r="BE324" i="2"/>
  <c r="BI320" i="2"/>
  <c r="BH320" i="2"/>
  <c r="BG320" i="2"/>
  <c r="BF320" i="2"/>
  <c r="T320" i="2"/>
  <c r="R320" i="2"/>
  <c r="P320" i="2"/>
  <c r="BK320" i="2"/>
  <c r="J320" i="2"/>
  <c r="BE320" i="2"/>
  <c r="BI316" i="2"/>
  <c r="BH316" i="2"/>
  <c r="BG316" i="2"/>
  <c r="BF316" i="2"/>
  <c r="T316" i="2"/>
  <c r="R316" i="2"/>
  <c r="P316" i="2"/>
  <c r="BK316" i="2"/>
  <c r="J316" i="2"/>
  <c r="BE316" i="2"/>
  <c r="BI312" i="2"/>
  <c r="BH312" i="2"/>
  <c r="BG312" i="2"/>
  <c r="BF312" i="2"/>
  <c r="T312" i="2"/>
  <c r="R312" i="2"/>
  <c r="P312" i="2"/>
  <c r="BK312" i="2"/>
  <c r="J312" i="2"/>
  <c r="BE312" i="2"/>
  <c r="BI306" i="2"/>
  <c r="BH306" i="2"/>
  <c r="BG306" i="2"/>
  <c r="BF306" i="2"/>
  <c r="T306" i="2"/>
  <c r="R306" i="2"/>
  <c r="P306" i="2"/>
  <c r="BK306" i="2"/>
  <c r="J306" i="2"/>
  <c r="BE306" i="2"/>
  <c r="BI302" i="2"/>
  <c r="BH302" i="2"/>
  <c r="BG302" i="2"/>
  <c r="BF302" i="2"/>
  <c r="T302" i="2"/>
  <c r="R302" i="2"/>
  <c r="P302" i="2"/>
  <c r="BK302" i="2"/>
  <c r="J302" i="2"/>
  <c r="BE302" i="2"/>
  <c r="BI298" i="2"/>
  <c r="BH298" i="2"/>
  <c r="BG298" i="2"/>
  <c r="BF298" i="2"/>
  <c r="T298" i="2"/>
  <c r="R298" i="2"/>
  <c r="P298" i="2"/>
  <c r="BK298" i="2"/>
  <c r="J298" i="2"/>
  <c r="BE298" i="2"/>
  <c r="BI294" i="2"/>
  <c r="BH294" i="2"/>
  <c r="BG294" i="2"/>
  <c r="BF294" i="2"/>
  <c r="T294" i="2"/>
  <c r="R294" i="2"/>
  <c r="P294" i="2"/>
  <c r="BK294" i="2"/>
  <c r="J294" i="2"/>
  <c r="BE294" i="2"/>
  <c r="BI290" i="2"/>
  <c r="BH290" i="2"/>
  <c r="BG290" i="2"/>
  <c r="BF290" i="2"/>
  <c r="T290" i="2"/>
  <c r="R290" i="2"/>
  <c r="P290" i="2"/>
  <c r="BK290" i="2"/>
  <c r="J290" i="2"/>
  <c r="BE290" i="2"/>
  <c r="BI287" i="2"/>
  <c r="BH287" i="2"/>
  <c r="BG287" i="2"/>
  <c r="BF287" i="2"/>
  <c r="T287" i="2"/>
  <c r="R287" i="2"/>
  <c r="P287" i="2"/>
  <c r="BK287" i="2"/>
  <c r="J287" i="2"/>
  <c r="BE287" i="2"/>
  <c r="BI284" i="2"/>
  <c r="BH284" i="2"/>
  <c r="BG284" i="2"/>
  <c r="BF284" i="2"/>
  <c r="T284" i="2"/>
  <c r="R284" i="2"/>
  <c r="P284" i="2"/>
  <c r="BK284" i="2"/>
  <c r="J284" i="2"/>
  <c r="BE284" i="2"/>
  <c r="BI282" i="2"/>
  <c r="BH282" i="2"/>
  <c r="BG282" i="2"/>
  <c r="BF282" i="2"/>
  <c r="T282" i="2"/>
  <c r="R282" i="2"/>
  <c r="P282" i="2"/>
  <c r="BK282" i="2"/>
  <c r="J282" i="2"/>
  <c r="BE282" i="2"/>
  <c r="BI279" i="2"/>
  <c r="BH279" i="2"/>
  <c r="BG279" i="2"/>
  <c r="BF279" i="2"/>
  <c r="T279" i="2"/>
  <c r="R279" i="2"/>
  <c r="P279" i="2"/>
  <c r="BK279" i="2"/>
  <c r="J279" i="2"/>
  <c r="BE279" i="2"/>
  <c r="BI276" i="2"/>
  <c r="BH276" i="2"/>
  <c r="BG276" i="2"/>
  <c r="BF276" i="2"/>
  <c r="T276" i="2"/>
  <c r="R276" i="2"/>
  <c r="P276" i="2"/>
  <c r="BK276" i="2"/>
  <c r="J276" i="2"/>
  <c r="BE276" i="2"/>
  <c r="BI273" i="2"/>
  <c r="BH273" i="2"/>
  <c r="BG273" i="2"/>
  <c r="BF273" i="2"/>
  <c r="T273" i="2"/>
  <c r="R273" i="2"/>
  <c r="P273" i="2"/>
  <c r="BK273" i="2"/>
  <c r="J273" i="2"/>
  <c r="BE273" i="2"/>
  <c r="BI271" i="2"/>
  <c r="BH271" i="2"/>
  <c r="BG271" i="2"/>
  <c r="BF271" i="2"/>
  <c r="T271" i="2"/>
  <c r="R271" i="2"/>
  <c r="P271" i="2"/>
  <c r="BK271" i="2"/>
  <c r="J271" i="2"/>
  <c r="BE271" i="2"/>
  <c r="BI251" i="2"/>
  <c r="BH251" i="2"/>
  <c r="BG251" i="2"/>
  <c r="BF251" i="2"/>
  <c r="T251" i="2"/>
  <c r="R251" i="2"/>
  <c r="P251" i="2"/>
  <c r="BK251" i="2"/>
  <c r="J251" i="2"/>
  <c r="BE251" i="2"/>
  <c r="BI233" i="2"/>
  <c r="BH233" i="2"/>
  <c r="BG233" i="2"/>
  <c r="BF233" i="2"/>
  <c r="T233" i="2"/>
  <c r="R233" i="2"/>
  <c r="P233" i="2"/>
  <c r="BK233" i="2"/>
  <c r="J233" i="2"/>
  <c r="BE233" i="2"/>
  <c r="BI230" i="2"/>
  <c r="BH230" i="2"/>
  <c r="BG230" i="2"/>
  <c r="BF230" i="2"/>
  <c r="T230" i="2"/>
  <c r="R230" i="2"/>
  <c r="P230" i="2"/>
  <c r="BK230" i="2"/>
  <c r="J230" i="2"/>
  <c r="BE230" i="2"/>
  <c r="BI227" i="2"/>
  <c r="BH227" i="2"/>
  <c r="BG227" i="2"/>
  <c r="BF227" i="2"/>
  <c r="T227" i="2"/>
  <c r="R227" i="2"/>
  <c r="P227" i="2"/>
  <c r="BK227" i="2"/>
  <c r="J227" i="2"/>
  <c r="BE227" i="2"/>
  <c r="BI224" i="2"/>
  <c r="BH224" i="2"/>
  <c r="BG224" i="2"/>
  <c r="BF224" i="2"/>
  <c r="T224" i="2"/>
  <c r="R224" i="2"/>
  <c r="P224" i="2"/>
  <c r="BK224" i="2"/>
  <c r="J224" i="2"/>
  <c r="BE224" i="2"/>
  <c r="BI221" i="2"/>
  <c r="BH221" i="2"/>
  <c r="BG221" i="2"/>
  <c r="BF221" i="2"/>
  <c r="T221" i="2"/>
  <c r="R221" i="2"/>
  <c r="P221" i="2"/>
  <c r="BK221" i="2"/>
  <c r="J221" i="2"/>
  <c r="BE221" i="2"/>
  <c r="BI212" i="2"/>
  <c r="BH212" i="2"/>
  <c r="BG212" i="2"/>
  <c r="BF212" i="2"/>
  <c r="T212" i="2"/>
  <c r="R212" i="2"/>
  <c r="P212" i="2"/>
  <c r="BK212" i="2"/>
  <c r="J212" i="2"/>
  <c r="BE212" i="2"/>
  <c r="BI205" i="2"/>
  <c r="BH205" i="2"/>
  <c r="BG205" i="2"/>
  <c r="BF205" i="2"/>
  <c r="T205" i="2"/>
  <c r="R205" i="2"/>
  <c r="P205" i="2"/>
  <c r="BK205" i="2"/>
  <c r="J205" i="2"/>
  <c r="BE205" i="2"/>
  <c r="BI202" i="2"/>
  <c r="BH202" i="2"/>
  <c r="BG202" i="2"/>
  <c r="BF202" i="2"/>
  <c r="T202" i="2"/>
  <c r="R202" i="2"/>
  <c r="P202" i="2"/>
  <c r="BK202" i="2"/>
  <c r="J202" i="2"/>
  <c r="BE202" i="2"/>
  <c r="BI199" i="2"/>
  <c r="BH199" i="2"/>
  <c r="BG199" i="2"/>
  <c r="BF199" i="2"/>
  <c r="T199" i="2"/>
  <c r="R199" i="2"/>
  <c r="P199" i="2"/>
  <c r="BK199" i="2"/>
  <c r="J199" i="2"/>
  <c r="BE199" i="2"/>
  <c r="BI196" i="2"/>
  <c r="BH196" i="2"/>
  <c r="BG196" i="2"/>
  <c r="BF196" i="2"/>
  <c r="T196" i="2"/>
  <c r="R196" i="2"/>
  <c r="P196" i="2"/>
  <c r="BK196" i="2"/>
  <c r="J196" i="2"/>
  <c r="BE196" i="2"/>
  <c r="BI192" i="2"/>
  <c r="BH192" i="2"/>
  <c r="BG192" i="2"/>
  <c r="BF192" i="2"/>
  <c r="T192" i="2"/>
  <c r="R192" i="2"/>
  <c r="P192" i="2"/>
  <c r="BK192" i="2"/>
  <c r="J192" i="2"/>
  <c r="BE192" i="2"/>
  <c r="BI188" i="2"/>
  <c r="BH188" i="2"/>
  <c r="BG188" i="2"/>
  <c r="BF188" i="2"/>
  <c r="T188" i="2"/>
  <c r="R188" i="2"/>
  <c r="P188" i="2"/>
  <c r="BK188" i="2"/>
  <c r="J188" i="2"/>
  <c r="BE188" i="2"/>
  <c r="BI185" i="2"/>
  <c r="BH185" i="2"/>
  <c r="BG185" i="2"/>
  <c r="BF185" i="2"/>
  <c r="T185" i="2"/>
  <c r="T184" i="2"/>
  <c r="R185" i="2"/>
  <c r="P185" i="2"/>
  <c r="P184" i="2" s="1"/>
  <c r="BK185" i="2"/>
  <c r="BK184" i="2" s="1"/>
  <c r="J184" i="2" s="1"/>
  <c r="J66" i="2" s="1"/>
  <c r="J185" i="2"/>
  <c r="BE185" i="2" s="1"/>
  <c r="BI181" i="2"/>
  <c r="BH181" i="2"/>
  <c r="BG181" i="2"/>
  <c r="BF181" i="2"/>
  <c r="T181" i="2"/>
  <c r="R181" i="2"/>
  <c r="P181" i="2"/>
  <c r="BK181" i="2"/>
  <c r="J181" i="2"/>
  <c r="BE181" i="2" s="1"/>
  <c r="BI178" i="2"/>
  <c r="BH178" i="2"/>
  <c r="BG178" i="2"/>
  <c r="BF178" i="2"/>
  <c r="T178" i="2"/>
  <c r="R178" i="2"/>
  <c r="P178" i="2"/>
  <c r="BK178" i="2"/>
  <c r="J178" i="2"/>
  <c r="BE178" i="2" s="1"/>
  <c r="BI174" i="2"/>
  <c r="BH174" i="2"/>
  <c r="BG174" i="2"/>
  <c r="BF174" i="2"/>
  <c r="T174" i="2"/>
  <c r="R174" i="2"/>
  <c r="P174" i="2"/>
  <c r="BK174" i="2"/>
  <c r="J174" i="2"/>
  <c r="BE174" i="2" s="1"/>
  <c r="BI168" i="2"/>
  <c r="BH168" i="2"/>
  <c r="BG168" i="2"/>
  <c r="BF168" i="2"/>
  <c r="T168" i="2"/>
  <c r="R168" i="2"/>
  <c r="P168" i="2"/>
  <c r="BK168" i="2"/>
  <c r="J168" i="2"/>
  <c r="BE168" i="2" s="1"/>
  <c r="BI165" i="2"/>
  <c r="BH165" i="2"/>
  <c r="BG165" i="2"/>
  <c r="BF165" i="2"/>
  <c r="T165" i="2"/>
  <c r="R165" i="2"/>
  <c r="P165" i="2"/>
  <c r="BK165" i="2"/>
  <c r="J165" i="2"/>
  <c r="BE165" i="2" s="1"/>
  <c r="BI161" i="2"/>
  <c r="BH161" i="2"/>
  <c r="BG161" i="2"/>
  <c r="BF161" i="2"/>
  <c r="T161" i="2"/>
  <c r="R161" i="2"/>
  <c r="P161" i="2"/>
  <c r="BK161" i="2"/>
  <c r="J161" i="2"/>
  <c r="BE161" i="2" s="1"/>
  <c r="BI155" i="2"/>
  <c r="BH155" i="2"/>
  <c r="BG155" i="2"/>
  <c r="BF155" i="2"/>
  <c r="T155" i="2"/>
  <c r="R155" i="2"/>
  <c r="P155" i="2"/>
  <c r="BK155" i="2"/>
  <c r="J155" i="2"/>
  <c r="BE155" i="2" s="1"/>
  <c r="BI152" i="2"/>
  <c r="BH152" i="2"/>
  <c r="BG152" i="2"/>
  <c r="BF152" i="2"/>
  <c r="T152" i="2"/>
  <c r="R152" i="2"/>
  <c r="P152" i="2"/>
  <c r="BK152" i="2"/>
  <c r="J152" i="2"/>
  <c r="BE152" i="2" s="1"/>
  <c r="BI149" i="2"/>
  <c r="BH149" i="2"/>
  <c r="BG149" i="2"/>
  <c r="BF149" i="2"/>
  <c r="T149" i="2"/>
  <c r="R149" i="2"/>
  <c r="P149" i="2"/>
  <c r="BK149" i="2"/>
  <c r="J149" i="2"/>
  <c r="BE149" i="2" s="1"/>
  <c r="BI146" i="2"/>
  <c r="BH146" i="2"/>
  <c r="BG146" i="2"/>
  <c r="BF146" i="2"/>
  <c r="T146" i="2"/>
  <c r="R146" i="2"/>
  <c r="P146" i="2"/>
  <c r="BK146" i="2"/>
  <c r="J146" i="2"/>
  <c r="BE146" i="2" s="1"/>
  <c r="BI143" i="2"/>
  <c r="BH143" i="2"/>
  <c r="BG143" i="2"/>
  <c r="BF143" i="2"/>
  <c r="T143" i="2"/>
  <c r="R143" i="2"/>
  <c r="P143" i="2"/>
  <c r="BK143" i="2"/>
  <c r="J143" i="2"/>
  <c r="BE143" i="2"/>
  <c r="BI141" i="2"/>
  <c r="BH141" i="2"/>
  <c r="BG141" i="2"/>
  <c r="BF141" i="2"/>
  <c r="T141" i="2"/>
  <c r="R141" i="2"/>
  <c r="P141" i="2"/>
  <c r="BK141" i="2"/>
  <c r="J141" i="2"/>
  <c r="BE141" i="2" s="1"/>
  <c r="BI138" i="2"/>
  <c r="BH138" i="2"/>
  <c r="BG138" i="2"/>
  <c r="BF138" i="2"/>
  <c r="T138" i="2"/>
  <c r="R138" i="2"/>
  <c r="P138" i="2"/>
  <c r="BK138" i="2"/>
  <c r="J138" i="2"/>
  <c r="BE138" i="2"/>
  <c r="BI135" i="2"/>
  <c r="BH135" i="2"/>
  <c r="BG135" i="2"/>
  <c r="BF135" i="2"/>
  <c r="T135" i="2"/>
  <c r="R135" i="2"/>
  <c r="P135" i="2"/>
  <c r="BK135" i="2"/>
  <c r="J135" i="2"/>
  <c r="BE135" i="2" s="1"/>
  <c r="BI132" i="2"/>
  <c r="BH132" i="2"/>
  <c r="BG132" i="2"/>
  <c r="BF132" i="2"/>
  <c r="T132" i="2"/>
  <c r="R132" i="2"/>
  <c r="P132" i="2"/>
  <c r="BK132" i="2"/>
  <c r="J132" i="2"/>
  <c r="BE132" i="2"/>
  <c r="BI130" i="2"/>
  <c r="BH130" i="2"/>
  <c r="BG130" i="2"/>
  <c r="BF130" i="2"/>
  <c r="T130" i="2"/>
  <c r="R130" i="2"/>
  <c r="P130" i="2"/>
  <c r="BK130" i="2"/>
  <c r="J130" i="2"/>
  <c r="BE130" i="2" s="1"/>
  <c r="BI128" i="2"/>
  <c r="BH128" i="2"/>
  <c r="BG128" i="2"/>
  <c r="BF128" i="2"/>
  <c r="T128" i="2"/>
  <c r="R128" i="2"/>
  <c r="P128" i="2"/>
  <c r="BK128" i="2"/>
  <c r="J128" i="2"/>
  <c r="BE128" i="2"/>
  <c r="BI126" i="2"/>
  <c r="BH126" i="2"/>
  <c r="BG126" i="2"/>
  <c r="BF126" i="2"/>
  <c r="T126" i="2"/>
  <c r="R126" i="2"/>
  <c r="P126" i="2"/>
  <c r="BK126" i="2"/>
  <c r="J126" i="2"/>
  <c r="BE126" i="2" s="1"/>
  <c r="BI124" i="2"/>
  <c r="BH124" i="2"/>
  <c r="BG124" i="2"/>
  <c r="BF124" i="2"/>
  <c r="T124" i="2"/>
  <c r="R124" i="2"/>
  <c r="P124" i="2"/>
  <c r="BK124" i="2"/>
  <c r="J124" i="2"/>
  <c r="BE124" i="2"/>
  <c r="BI122" i="2"/>
  <c r="BH122" i="2"/>
  <c r="BG122" i="2"/>
  <c r="BF122" i="2"/>
  <c r="T122" i="2"/>
  <c r="R122" i="2"/>
  <c r="P122" i="2"/>
  <c r="BK122" i="2"/>
  <c r="J122" i="2"/>
  <c r="BE122" i="2" s="1"/>
  <c r="BI118" i="2"/>
  <c r="BH118" i="2"/>
  <c r="BG118" i="2"/>
  <c r="F37" i="2" s="1"/>
  <c r="BB56" i="1" s="1"/>
  <c r="BF118" i="2"/>
  <c r="T118" i="2"/>
  <c r="R118" i="2"/>
  <c r="P118" i="2"/>
  <c r="BK118" i="2"/>
  <c r="J118" i="2"/>
  <c r="BE118" i="2"/>
  <c r="BI115" i="2"/>
  <c r="F39" i="2" s="1"/>
  <c r="BD56" i="1" s="1"/>
  <c r="BH115" i="2"/>
  <c r="BG115" i="2"/>
  <c r="BF115" i="2"/>
  <c r="J36" i="2" s="1"/>
  <c r="AW56" i="1" s="1"/>
  <c r="T115" i="2"/>
  <c r="T114" i="2" s="1"/>
  <c r="R115" i="2"/>
  <c r="P115" i="2"/>
  <c r="P114" i="2"/>
  <c r="BK115" i="2"/>
  <c r="J115" i="2"/>
  <c r="BE115" i="2"/>
  <c r="J109" i="2"/>
  <c r="J108" i="2"/>
  <c r="F108" i="2"/>
  <c r="F106" i="2"/>
  <c r="E104" i="2"/>
  <c r="J59" i="2"/>
  <c r="J58" i="2"/>
  <c r="F58" i="2"/>
  <c r="F56" i="2"/>
  <c r="E54" i="2"/>
  <c r="J20" i="2"/>
  <c r="E20" i="2"/>
  <c r="F109" i="2"/>
  <c r="J19" i="2"/>
  <c r="J14" i="2"/>
  <c r="J106" i="2"/>
  <c r="J56" i="2"/>
  <c r="E7" i="2"/>
  <c r="E100" i="2" s="1"/>
  <c r="AS55" i="1"/>
  <c r="AS54" i="1"/>
  <c r="L50" i="1"/>
  <c r="AM50" i="1"/>
  <c r="AM49" i="1"/>
  <c r="L49" i="1"/>
  <c r="AM47" i="1"/>
  <c r="L47" i="1"/>
  <c r="L45" i="1"/>
  <c r="L44" i="1"/>
  <c r="BK301" i="2"/>
  <c r="J301" i="2"/>
  <c r="J67" i="2" s="1"/>
  <c r="R433" i="2"/>
  <c r="T750" i="2"/>
  <c r="BK805" i="2"/>
  <c r="J805" i="2" s="1"/>
  <c r="J73" i="2" s="1"/>
  <c r="T876" i="2"/>
  <c r="T1211" i="2"/>
  <c r="T1414" i="2"/>
  <c r="T1464" i="2"/>
  <c r="BK1570" i="2"/>
  <c r="J1570" i="2"/>
  <c r="J88" i="2" s="1"/>
  <c r="E50" i="2"/>
  <c r="F38" i="2"/>
  <c r="BC56" i="1"/>
  <c r="R184" i="2"/>
  <c r="T301" i="2"/>
  <c r="R524" i="2"/>
  <c r="R876" i="2"/>
  <c r="BK920" i="2"/>
  <c r="J920" i="2"/>
  <c r="J78" i="2"/>
  <c r="P920" i="2"/>
  <c r="T981" i="2"/>
  <c r="P1015" i="2"/>
  <c r="R1211" i="2"/>
  <c r="R1414" i="2"/>
  <c r="BK114" i="2"/>
  <c r="R301" i="2"/>
  <c r="P433" i="2"/>
  <c r="BK524" i="2"/>
  <c r="J524" i="2" s="1"/>
  <c r="J70" i="2" s="1"/>
  <c r="R805" i="2"/>
  <c r="T817" i="2"/>
  <c r="P876" i="2"/>
  <c r="R981" i="2"/>
  <c r="BK1059" i="2"/>
  <c r="J1059" i="2" s="1"/>
  <c r="J81" i="2" s="1"/>
  <c r="P1505" i="2"/>
  <c r="R114" i="2"/>
  <c r="P301" i="2"/>
  <c r="T514" i="2"/>
  <c r="P524" i="2"/>
  <c r="BK750" i="2"/>
  <c r="J750" i="2" s="1"/>
  <c r="J72" i="2" s="1"/>
  <c r="T920" i="2"/>
  <c r="P981" i="2"/>
  <c r="T1015" i="2"/>
  <c r="T1059" i="2"/>
  <c r="BK1211" i="2"/>
  <c r="J1211" i="2" s="1"/>
  <c r="J82" i="2" s="1"/>
  <c r="P1211" i="2"/>
  <c r="R1464" i="2"/>
  <c r="BK1464" i="2"/>
  <c r="J1464" i="2" s="1"/>
  <c r="J84" i="2" s="1"/>
  <c r="T1482" i="2"/>
  <c r="P1600" i="2"/>
  <c r="P379" i="4"/>
  <c r="F37" i="5"/>
  <c r="BB59" i="1"/>
  <c r="BB55" i="1"/>
  <c r="BK171" i="5"/>
  <c r="J171" i="5"/>
  <c r="J67" i="5"/>
  <c r="BK214" i="5"/>
  <c r="J214" i="5" s="1"/>
  <c r="J68" i="5" s="1"/>
  <c r="T253" i="5"/>
  <c r="R288" i="5"/>
  <c r="BK288" i="5"/>
  <c r="J288" i="5"/>
  <c r="J70" i="5"/>
  <c r="F36" i="6"/>
  <c r="BC60" i="1" s="1"/>
  <c r="R136" i="6"/>
  <c r="F36" i="7"/>
  <c r="BC61" i="1"/>
  <c r="BK128" i="7"/>
  <c r="J128" i="7"/>
  <c r="J62" i="7"/>
  <c r="BK175" i="7"/>
  <c r="J175" i="7" s="1"/>
  <c r="J65" i="7" s="1"/>
  <c r="T89" i="8"/>
  <c r="T84" i="9"/>
  <c r="T83" i="9" s="1"/>
  <c r="T82" i="9" s="1"/>
  <c r="J34" i="10"/>
  <c r="AW64" i="1"/>
  <c r="F36" i="10"/>
  <c r="BC64" i="1" s="1"/>
  <c r="T116" i="10"/>
  <c r="F35" i="11"/>
  <c r="BB65" i="1" s="1"/>
  <c r="T1505" i="2"/>
  <c r="R1570" i="2"/>
  <c r="BK1600" i="2"/>
  <c r="J1600" i="2" s="1"/>
  <c r="J89" i="2" s="1"/>
  <c r="P213" i="3"/>
  <c r="T260" i="3"/>
  <c r="BK92" i="4"/>
  <c r="F38" i="4"/>
  <c r="BC58" i="1"/>
  <c r="R226" i="4"/>
  <c r="T384" i="4"/>
  <c r="BK397" i="4"/>
  <c r="J397" i="4"/>
  <c r="J69" i="4"/>
  <c r="T397" i="4"/>
  <c r="R397" i="4"/>
  <c r="F36" i="5"/>
  <c r="BA59" i="1"/>
  <c r="P95" i="5"/>
  <c r="T95" i="5"/>
  <c r="F39" i="5"/>
  <c r="BD59" i="1"/>
  <c r="T214" i="5"/>
  <c r="T288" i="5"/>
  <c r="J52" i="6"/>
  <c r="BK85" i="6"/>
  <c r="BK84" i="6" s="1"/>
  <c r="J84" i="6" s="1"/>
  <c r="J34" i="6"/>
  <c r="AW60" i="1"/>
  <c r="R102" i="6"/>
  <c r="R84" i="6"/>
  <c r="P115" i="6"/>
  <c r="T115" i="6"/>
  <c r="BK136" i="6"/>
  <c r="J136" i="6"/>
  <c r="J63" i="6" s="1"/>
  <c r="R145" i="8"/>
  <c r="P213" i="8"/>
  <c r="BK253" i="8"/>
  <c r="J253" i="8" s="1"/>
  <c r="J66" i="8" s="1"/>
  <c r="F37" i="9"/>
  <c r="BD63" i="1" s="1"/>
  <c r="J52" i="10"/>
  <c r="F55" i="10"/>
  <c r="E48" i="11"/>
  <c r="BK87" i="11"/>
  <c r="BK86" i="11" s="1"/>
  <c r="T87" i="11"/>
  <c r="T86" i="11"/>
  <c r="T85" i="11"/>
  <c r="BK1542" i="2"/>
  <c r="J1542" i="2" s="1"/>
  <c r="J87" i="2" s="1"/>
  <c r="T1542" i="2"/>
  <c r="T1570" i="2"/>
  <c r="R93" i="3"/>
  <c r="P93" i="3"/>
  <c r="T213" i="3"/>
  <c r="P92" i="4"/>
  <c r="P91" i="4" s="1"/>
  <c r="AU58" i="1" s="1"/>
  <c r="F36" i="4"/>
  <c r="BA58" i="1" s="1"/>
  <c r="F39" i="4"/>
  <c r="BD58" i="1" s="1"/>
  <c r="R92" i="4"/>
  <c r="R215" i="4"/>
  <c r="BK226" i="4"/>
  <c r="J226" i="4" s="1"/>
  <c r="J66" i="4" s="1"/>
  <c r="F38" i="5"/>
  <c r="BC59" i="1" s="1"/>
  <c r="BC55" i="1" s="1"/>
  <c r="BK253" i="5"/>
  <c r="J253" i="5"/>
  <c r="J69" i="5" s="1"/>
  <c r="P253" i="5"/>
  <c r="J33" i="6"/>
  <c r="AV60" i="1"/>
  <c r="AT60" i="1" s="1"/>
  <c r="F35" i="6"/>
  <c r="BB60" i="1" s="1"/>
  <c r="BB54" i="1" s="1"/>
  <c r="F37" i="6"/>
  <c r="BD60" i="1" s="1"/>
  <c r="P102" i="6"/>
  <c r="BK86" i="7"/>
  <c r="J33" i="7"/>
  <c r="AV61" i="1" s="1"/>
  <c r="AT61" i="1" s="1"/>
  <c r="J34" i="7"/>
  <c r="AW61" i="1" s="1"/>
  <c r="R137" i="7"/>
  <c r="R85" i="7" s="1"/>
  <c r="F35" i="8"/>
  <c r="BB62" i="1" s="1"/>
  <c r="P89" i="8"/>
  <c r="P88" i="8" s="1"/>
  <c r="P87" i="8" s="1"/>
  <c r="AU62" i="1" s="1"/>
  <c r="BK145" i="8"/>
  <c r="J145" i="8" s="1"/>
  <c r="J62" i="8" s="1"/>
  <c r="BK165" i="8"/>
  <c r="BK88" i="8" s="1"/>
  <c r="T207" i="8"/>
  <c r="R213" i="8"/>
  <c r="F34" i="9"/>
  <c r="BA63" i="1" s="1"/>
  <c r="R87" i="11"/>
  <c r="R86" i="11"/>
  <c r="R85" i="11" s="1"/>
  <c r="F36" i="11"/>
  <c r="BC65" i="1" s="1"/>
  <c r="F37" i="11"/>
  <c r="BD65" i="1" s="1"/>
  <c r="P1542" i="2"/>
  <c r="R1600" i="2"/>
  <c r="T93" i="3"/>
  <c r="T92" i="3" s="1"/>
  <c r="T91" i="3" s="1"/>
  <c r="P260" i="3"/>
  <c r="T215" i="4"/>
  <c r="T91" i="4" s="1"/>
  <c r="J87" i="5"/>
  <c r="P119" i="5"/>
  <c r="T119" i="5"/>
  <c r="T171" i="5"/>
  <c r="E74" i="6"/>
  <c r="P84" i="6"/>
  <c r="AU60" i="1" s="1"/>
  <c r="T102" i="6"/>
  <c r="T86" i="7"/>
  <c r="F37" i="7"/>
  <c r="BD61" i="1" s="1"/>
  <c r="P86" i="7"/>
  <c r="P85" i="7" s="1"/>
  <c r="AU61" i="1" s="1"/>
  <c r="R113" i="7"/>
  <c r="P113" i="7"/>
  <c r="T128" i="7"/>
  <c r="T137" i="7"/>
  <c r="F36" i="8"/>
  <c r="BC62" i="1"/>
  <c r="T165" i="8"/>
  <c r="T88" i="8" s="1"/>
  <c r="T87" i="8" s="1"/>
  <c r="R207" i="8"/>
  <c r="R84" i="9"/>
  <c r="R83" i="9"/>
  <c r="R82" i="9" s="1"/>
  <c r="J34" i="11"/>
  <c r="AW65" i="1" s="1"/>
  <c r="J817" i="2"/>
  <c r="J76" i="2" s="1"/>
  <c r="BK816" i="2"/>
  <c r="J816" i="2" s="1"/>
  <c r="J75" i="2" s="1"/>
  <c r="P816" i="2"/>
  <c r="R113" i="2"/>
  <c r="J35" i="2"/>
  <c r="AV56" i="1" s="1"/>
  <c r="AT56" i="1" s="1"/>
  <c r="J114" i="2"/>
  <c r="J65" i="2"/>
  <c r="BK113" i="2"/>
  <c r="F35" i="2"/>
  <c r="AZ56" i="1" s="1"/>
  <c r="AZ55" i="1" s="1"/>
  <c r="J35" i="3"/>
  <c r="AV57" i="1" s="1"/>
  <c r="P113" i="2"/>
  <c r="P112" i="2" s="1"/>
  <c r="AU56" i="1" s="1"/>
  <c r="T113" i="2"/>
  <c r="P92" i="3"/>
  <c r="P91" i="3" s="1"/>
  <c r="AU57" i="1" s="1"/>
  <c r="J35" i="5"/>
  <c r="AV59" i="1"/>
  <c r="AT59" i="1" s="1"/>
  <c r="F35" i="5"/>
  <c r="AZ59" i="1" s="1"/>
  <c r="J33" i="11"/>
  <c r="AV65" i="1" s="1"/>
  <c r="AT65" i="1" s="1"/>
  <c r="F33" i="11"/>
  <c r="AZ65" i="1"/>
  <c r="R154" i="3"/>
  <c r="T84" i="6"/>
  <c r="J85" i="6"/>
  <c r="J60" i="6"/>
  <c r="J87" i="11"/>
  <c r="J61" i="11"/>
  <c r="J33" i="9"/>
  <c r="AV63" i="1" s="1"/>
  <c r="AT63" i="1" s="1"/>
  <c r="F39" i="3"/>
  <c r="BD57" i="1" s="1"/>
  <c r="BD55" i="1" s="1"/>
  <c r="BD54" i="1" s="1"/>
  <c r="W33" i="1" s="1"/>
  <c r="E50" i="3"/>
  <c r="BK307" i="3"/>
  <c r="J307" i="3" s="1"/>
  <c r="J69" i="3" s="1"/>
  <c r="T85" i="7"/>
  <c r="J33" i="8"/>
  <c r="AV62" i="1" s="1"/>
  <c r="AT62" i="1" s="1"/>
  <c r="J33" i="10"/>
  <c r="AV64" i="1"/>
  <c r="AT64" i="1" s="1"/>
  <c r="BK260" i="3"/>
  <c r="J260" i="3" s="1"/>
  <c r="J68" i="3" s="1"/>
  <c r="J35" i="4"/>
  <c r="AV58" i="1"/>
  <c r="AT58" i="1" s="1"/>
  <c r="F35" i="4"/>
  <c r="AZ58" i="1"/>
  <c r="F33" i="7"/>
  <c r="AZ61" i="1"/>
  <c r="F33" i="8"/>
  <c r="AZ62" i="1"/>
  <c r="F36" i="2"/>
  <c r="BA56" i="1" s="1"/>
  <c r="BA55" i="1" s="1"/>
  <c r="BK213" i="3"/>
  <c r="J213" i="3"/>
  <c r="J67" i="3"/>
  <c r="J92" i="4"/>
  <c r="J64" i="4" s="1"/>
  <c r="BK91" i="4"/>
  <c r="J91" i="4"/>
  <c r="J32" i="4" s="1"/>
  <c r="F59" i="2"/>
  <c r="R307" i="3"/>
  <c r="R91" i="4"/>
  <c r="J89" i="8"/>
  <c r="J61" i="8" s="1"/>
  <c r="F35" i="3"/>
  <c r="AZ57" i="1"/>
  <c r="R260" i="3"/>
  <c r="F33" i="9"/>
  <c r="AZ63" i="1"/>
  <c r="P84" i="10"/>
  <c r="P83" i="10" s="1"/>
  <c r="AU64" i="1" s="1"/>
  <c r="R213" i="3"/>
  <c r="F88" i="4"/>
  <c r="F59" i="4"/>
  <c r="F33" i="6"/>
  <c r="AZ60" i="1"/>
  <c r="R88" i="8"/>
  <c r="R87" i="8" s="1"/>
  <c r="R84" i="10"/>
  <c r="R83" i="10"/>
  <c r="F36" i="3"/>
  <c r="BA57" i="1" s="1"/>
  <c r="P94" i="5"/>
  <c r="P93" i="5"/>
  <c r="AU59" i="1" s="1"/>
  <c r="T84" i="10"/>
  <c r="T83" i="10"/>
  <c r="BK154" i="3"/>
  <c r="J154" i="3" s="1"/>
  <c r="J66" i="3" s="1"/>
  <c r="J86" i="7"/>
  <c r="J60" i="7"/>
  <c r="BK85" i="7"/>
  <c r="J85" i="7" s="1"/>
  <c r="F59" i="3"/>
  <c r="E79" i="4"/>
  <c r="E81" i="5"/>
  <c r="E48" i="8"/>
  <c r="J52" i="11"/>
  <c r="J36" i="3"/>
  <c r="AW57" i="1" s="1"/>
  <c r="J36" i="4"/>
  <c r="AW58" i="1"/>
  <c r="F55" i="6"/>
  <c r="F55" i="9"/>
  <c r="BK83" i="9"/>
  <c r="E48" i="10"/>
  <c r="J56" i="4"/>
  <c r="J52" i="7"/>
  <c r="BK84" i="10"/>
  <c r="F59" i="5"/>
  <c r="BK94" i="5"/>
  <c r="J94" i="5" s="1"/>
  <c r="J64" i="5" s="1"/>
  <c r="J55" i="9"/>
  <c r="F34" i="11"/>
  <c r="BA65" i="1"/>
  <c r="F55" i="7"/>
  <c r="J55" i="11"/>
  <c r="E48" i="9"/>
  <c r="F33" i="10"/>
  <c r="AZ64" i="1"/>
  <c r="J59" i="5"/>
  <c r="AX55" i="1"/>
  <c r="R92" i="3"/>
  <c r="R91" i="3" s="1"/>
  <c r="T94" i="5"/>
  <c r="T93" i="5"/>
  <c r="T816" i="2"/>
  <c r="T112" i="2"/>
  <c r="J113" i="2"/>
  <c r="J64" i="2"/>
  <c r="BK112" i="2"/>
  <c r="J112" i="2" s="1"/>
  <c r="BK92" i="3"/>
  <c r="BK91" i="3" s="1"/>
  <c r="J91" i="3" s="1"/>
  <c r="BK82" i="9"/>
  <c r="J82" i="9" s="1"/>
  <c r="J83" i="9"/>
  <c r="J60" i="9"/>
  <c r="BK93" i="5"/>
  <c r="J93" i="5" s="1"/>
  <c r="J63" i="4"/>
  <c r="J84" i="10"/>
  <c r="J60" i="10" s="1"/>
  <c r="BK83" i="10"/>
  <c r="J83" i="10"/>
  <c r="J59" i="10" s="1"/>
  <c r="J30" i="10"/>
  <c r="C28" i="13"/>
  <c r="D28" i="13" s="1"/>
  <c r="J92" i="3"/>
  <c r="J64" i="3"/>
  <c r="AG64" i="1"/>
  <c r="AN64" i="1" s="1"/>
  <c r="J39" i="10"/>
  <c r="C16" i="13" l="1"/>
  <c r="AG58" i="1"/>
  <c r="AN58" i="1" s="1"/>
  <c r="J41" i="4"/>
  <c r="AZ54" i="1"/>
  <c r="AV55" i="1"/>
  <c r="W31" i="1"/>
  <c r="AX54" i="1"/>
  <c r="J63" i="5"/>
  <c r="J32" i="5"/>
  <c r="J63" i="3"/>
  <c r="J32" i="3"/>
  <c r="J59" i="7"/>
  <c r="J30" i="7"/>
  <c r="J59" i="9"/>
  <c r="J30" i="9"/>
  <c r="AW55" i="1"/>
  <c r="AU55" i="1"/>
  <c r="AU54" i="1" s="1"/>
  <c r="BK87" i="8"/>
  <c r="J87" i="8" s="1"/>
  <c r="J88" i="8"/>
  <c r="J60" i="8" s="1"/>
  <c r="AY55" i="1"/>
  <c r="BC54" i="1"/>
  <c r="J86" i="11"/>
  <c r="J60" i="11" s="1"/>
  <c r="BK85" i="11"/>
  <c r="J85" i="11" s="1"/>
  <c r="J59" i="6"/>
  <c r="J30" i="6"/>
  <c r="J63" i="2"/>
  <c r="J32" i="2"/>
  <c r="AT57" i="1"/>
  <c r="J165" i="8"/>
  <c r="J63" i="8" s="1"/>
  <c r="E28" i="13"/>
  <c r="R816" i="2"/>
  <c r="R112" i="2" s="1"/>
  <c r="R95" i="5"/>
  <c r="R94" i="5" s="1"/>
  <c r="R93" i="5" s="1"/>
  <c r="D10" i="13"/>
  <c r="E10" i="13" s="1"/>
  <c r="E11" i="13"/>
  <c r="D11" i="13"/>
  <c r="D9" i="13"/>
  <c r="E9" i="13"/>
  <c r="M42" i="14"/>
  <c r="E21" i="13"/>
  <c r="D21" i="13"/>
  <c r="D23" i="13"/>
  <c r="E23" i="13" s="1"/>
  <c r="J81" i="8"/>
  <c r="F84" i="8"/>
  <c r="F34" i="8"/>
  <c r="BA62" i="1" s="1"/>
  <c r="BA54" i="1" s="1"/>
  <c r="K8" i="16"/>
  <c r="H10" i="25"/>
  <c r="M39" i="14"/>
  <c r="M38" i="14" s="1"/>
  <c r="Q42" i="15"/>
  <c r="D19" i="13"/>
  <c r="E19" i="13" s="1"/>
  <c r="D18" i="13"/>
  <c r="E18" i="13" s="1"/>
  <c r="H15" i="25"/>
  <c r="H17" i="25" s="1"/>
  <c r="G43" i="19"/>
  <c r="G48" i="19" s="1"/>
  <c r="C20" i="13" s="1"/>
  <c r="H17" i="24"/>
  <c r="H19" i="24" s="1"/>
  <c r="H20" i="24" s="1"/>
  <c r="H22" i="24" s="1"/>
  <c r="W30" i="1" l="1"/>
  <c r="AW54" i="1"/>
  <c r="AK30" i="1" s="1"/>
  <c r="J41" i="2"/>
  <c r="AG56" i="1"/>
  <c r="C8" i="13"/>
  <c r="J59" i="11"/>
  <c r="J30" i="11"/>
  <c r="AV54" i="1"/>
  <c r="W29" i="1"/>
  <c r="J30" i="8"/>
  <c r="J59" i="8"/>
  <c r="J39" i="9"/>
  <c r="C27" i="13"/>
  <c r="AG63" i="1"/>
  <c r="AN63" i="1" s="1"/>
  <c r="J41" i="3"/>
  <c r="AG57" i="1"/>
  <c r="AN57" i="1" s="1"/>
  <c r="C14" i="13"/>
  <c r="J39" i="6"/>
  <c r="C24" i="13"/>
  <c r="AG60" i="1"/>
  <c r="AN60" i="1" s="1"/>
  <c r="AY54" i="1"/>
  <c r="W32" i="1"/>
  <c r="D20" i="13"/>
  <c r="E20" i="13"/>
  <c r="C25" i="13"/>
  <c r="AG61" i="1"/>
  <c r="AN61" i="1" s="1"/>
  <c r="J39" i="7"/>
  <c r="AG59" i="1"/>
  <c r="AN59" i="1" s="1"/>
  <c r="C15" i="13"/>
  <c r="J41" i="5"/>
  <c r="AT55" i="1"/>
  <c r="E16" i="13"/>
  <c r="D16" i="13"/>
  <c r="AT54" i="1" l="1"/>
  <c r="AK29" i="1"/>
  <c r="AG55" i="1"/>
  <c r="AN56" i="1"/>
  <c r="E24" i="13"/>
  <c r="D24" i="13"/>
  <c r="J39" i="11"/>
  <c r="AG65" i="1"/>
  <c r="AN65" i="1" s="1"/>
  <c r="C30" i="13"/>
  <c r="C26" i="13"/>
  <c r="AG62" i="1"/>
  <c r="AN62" i="1" s="1"/>
  <c r="J39" i="8"/>
  <c r="D15" i="13"/>
  <c r="E15" i="13" s="1"/>
  <c r="D25" i="13"/>
  <c r="E25" i="13" s="1"/>
  <c r="E14" i="13"/>
  <c r="D14" i="13"/>
  <c r="E27" i="13"/>
  <c r="D27" i="13"/>
  <c r="D8" i="13"/>
  <c r="D7" i="13" s="1"/>
  <c r="C7" i="13"/>
  <c r="C32" i="13" s="1"/>
  <c r="AG54" i="1" l="1"/>
  <c r="AN55" i="1"/>
  <c r="E8" i="13"/>
  <c r="E7" i="13" s="1"/>
  <c r="D26" i="13"/>
  <c r="E26" i="13" s="1"/>
  <c r="D30" i="13"/>
  <c r="E30" i="13"/>
  <c r="E32" i="13" l="1"/>
  <c r="D32" i="13"/>
  <c r="AN54" i="1"/>
  <c r="AK26" i="1"/>
  <c r="AK35" i="1" s="1"/>
</calcChain>
</file>

<file path=xl/comments1.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<sst xmlns="http://schemas.openxmlformats.org/spreadsheetml/2006/main" count="29776" uniqueCount="5179">
  <si>
    <t>Export Komplet</t>
  </si>
  <si>
    <t>VZ</t>
  </si>
  <si>
    <t>2.0</t>
  </si>
  <si>
    <t>ZAMOK</t>
  </si>
  <si>
    <t>False</t>
  </si>
  <si>
    <t>{c20c2d3b-7da5-4386-9c07-94ce65b3007c}</t>
  </si>
  <si>
    <t>0,01</t>
  </si>
  <si>
    <t>21</t>
  </si>
  <si>
    <t>15</t>
  </si>
  <si>
    <t>REKAPITULACE STAVBY</t>
  </si>
  <si>
    <t>v ---  níže se nacházejí doplnkové a pomocné údaje k sestavám  --- v</t>
  </si>
  <si>
    <t>Návod na vyplnění</t>
  </si>
  <si>
    <t>0,001</t>
  </si>
  <si>
    <t>Kód:</t>
  </si>
  <si>
    <t>2014_30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</si>
  <si>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</si>
  <si>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</si>
  <si>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Tribuna a šatny atletického stadionu Na Skalce</t>
  </si>
  <si>
    <t>KSO:</t>
  </si>
  <si>
    <t/>
  </si>
  <si>
    <t>CC-CZ:</t>
  </si>
  <si>
    <t>Místo:</t>
  </si>
  <si>
    <t xml:space="preserve"> </t>
  </si>
  <si>
    <t>Datum:</t>
  </si>
  <si>
    <t>25. 10. 2019</t>
  </si>
  <si>
    <t>Zadavatel:</t>
  </si>
  <si>
    <t>IČ:</t>
  </si>
  <si>
    <t>00278653</t>
  </si>
  <si>
    <t>Město Česká Třebová</t>
  </si>
  <si>
    <t>DIČ:</t>
  </si>
  <si>
    <t>Uchazeč:</t>
  </si>
  <si>
    <t>Vyplň údaj</t>
  </si>
  <si>
    <t>Projektant:</t>
  </si>
  <si>
    <t>27544524</t>
  </si>
  <si>
    <t>Projekční kancelář Žižkov s. r. o.</t>
  </si>
  <si>
    <t>CZ27544524</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</si>
  <si>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</si>
  <si>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</si>
  <si>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</si>
  <si>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</si>
  <si>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</si>
  <si>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</si>
  <si>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</si>
  <si>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</si>
  <si>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</si>
  <si>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</si>
  <si>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</si>
  <si>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</si>
  <si>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</si>
  <si>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</si>
  <si>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</si>
  <si>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</si>
  <si>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</si>
  <si>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</si>
  <si>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</si>
  <si>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</si>
  <si>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</si>
  <si>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</si>
  <si>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</si>
  <si>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</si>
  <si>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</si>
  <si>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</si>
  <si>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</si>
  <si>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</si>
  <si>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</si>
  <si>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</si>
  <si>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</si>
  <si>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</si>
  <si>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</si>
  <si>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</si>
  <si>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</si>
  <si>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</si>
  <si>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</si>
  <si>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</si>
  <si>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</si>
  <si>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</si>
  <si>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</si>
  <si>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</si>
  <si>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SO02</t>
  </si>
  <si>
    <t>Objekt tribuna a šatny</t>
  </si>
  <si>
    <t>STA</t>
  </si>
  <si>
    <t>1</t>
  </si>
  <si>
    <t>{119e7f66-8b6e-475f-845e-8da76ef6450f}</t>
  </si>
  <si>
    <t>2</t>
  </si>
  <si>
    <t>/</t>
  </si>
  <si>
    <t>D 02.1</t>
  </si>
  <si>
    <t>Architektonicko stavební řešení</t>
  </si>
  <si>
    <t>Soupis</t>
  </si>
  <si>
    <t>{b14404be-a89e-4142-a754-4ab72f93396a}</t>
  </si>
  <si>
    <t>D 02.1.4.2</t>
  </si>
  <si>
    <t>Vzduchotechnika</t>
  </si>
  <si>
    <t>{d16f7d1d-cd05-4a9d-a19a-6ab3788844e4}</t>
  </si>
  <si>
    <t>D 02.1.4.4</t>
  </si>
  <si>
    <t>Elektroinstalace</t>
  </si>
  <si>
    <t>{28a263b5-775f-4203-a5c8-414e49b87f8f}</t>
  </si>
  <si>
    <t>D.02.1.4.3</t>
  </si>
  <si>
    <t>Ústřední vytápění</t>
  </si>
  <si>
    <t>{2bc121aa-cb6e-44a6-a4d2-1c7a58e55707}</t>
  </si>
  <si>
    <t>SO08.1</t>
  </si>
  <si>
    <t>Napájení objektů tribuna a atletický stadion</t>
  </si>
  <si>
    <t>{042a7800-64c1-4ec8-b0cc-41f6dfa78008}</t>
  </si>
  <si>
    <t>SO09</t>
  </si>
  <si>
    <t>Venkovní osvětlení</t>
  </si>
  <si>
    <t>{38e11d81-3589-4dc1-9546-b0b4b811e98f}</t>
  </si>
  <si>
    <t>SO10</t>
  </si>
  <si>
    <t>Zpevněné plochy</t>
  </si>
  <si>
    <t>{2f0b0f0e-b945-452b-a35c-da39934ec783}</t>
  </si>
  <si>
    <t>SO11</t>
  </si>
  <si>
    <t>Sadové a terénní úpravy</t>
  </si>
  <si>
    <t>{42abbc39-3d03-4a71-bdab-8d0a6ede6bee}</t>
  </si>
  <si>
    <t>SO14</t>
  </si>
  <si>
    <t>Oplocení areálu</t>
  </si>
  <si>
    <t>{a42810a0-ef1e-4efa-87d0-de7df480ccf6}</t>
  </si>
  <si>
    <t>SO20</t>
  </si>
  <si>
    <t>Souhrnné náklady</t>
  </si>
  <si>
    <t>VON</t>
  </si>
  <si>
    <t>{4f656062-c4bf-4e46-b3ee-baa77897a365}</t>
  </si>
  <si>
    <t>p11</t>
  </si>
  <si>
    <t>podlaha p11</t>
  </si>
  <si>
    <t>90,88</t>
  </si>
  <si>
    <t>3</t>
  </si>
  <si>
    <t>p12</t>
  </si>
  <si>
    <t>podlaha p12</t>
  </si>
  <si>
    <t>101,57</t>
  </si>
  <si>
    <t>KRYCÍ LIST SOUPISU PRACÍ</t>
  </si>
  <si>
    <t>p13</t>
  </si>
  <si>
    <t>podlaha p13</t>
  </si>
  <si>
    <t>40,68</t>
  </si>
  <si>
    <t>p14</t>
  </si>
  <si>
    <t>podlaha p14</t>
  </si>
  <si>
    <t>39,97</t>
  </si>
  <si>
    <t>p21</t>
  </si>
  <si>
    <t>podlaha p21</t>
  </si>
  <si>
    <t>171,08</t>
  </si>
  <si>
    <t>p22</t>
  </si>
  <si>
    <t>podlaha p22</t>
  </si>
  <si>
    <t>56,2</t>
  </si>
  <si>
    <t>Objekt:</t>
  </si>
  <si>
    <t>p23</t>
  </si>
  <si>
    <t>podlaha p23</t>
  </si>
  <si>
    <t>1,8</t>
  </si>
  <si>
    <t>SO02 - Objekt tribuna a šatny</t>
  </si>
  <si>
    <t>p31</t>
  </si>
  <si>
    <t>podlaha p31</t>
  </si>
  <si>
    <t>90,25</t>
  </si>
  <si>
    <t>Soupis:</t>
  </si>
  <si>
    <t>p32</t>
  </si>
  <si>
    <t>podlaha p32</t>
  </si>
  <si>
    <t>5,09</t>
  </si>
  <si>
    <t>D 02.1 - Architektonicko stavební řešení</t>
  </si>
  <si>
    <t>p33</t>
  </si>
  <si>
    <t>podlaha p33</t>
  </si>
  <si>
    <t>28,37</t>
  </si>
  <si>
    <t>p34</t>
  </si>
  <si>
    <t>podlaha p34</t>
  </si>
  <si>
    <t>75,74</t>
  </si>
  <si>
    <t>v01</t>
  </si>
  <si>
    <t>podlaha v01</t>
  </si>
  <si>
    <t>147,13</t>
  </si>
  <si>
    <t>v02</t>
  </si>
  <si>
    <t>podlaha v02</t>
  </si>
  <si>
    <t>10,69</t>
  </si>
  <si>
    <t>v03</t>
  </si>
  <si>
    <t>podlaha v03</t>
  </si>
  <si>
    <t>18,942</t>
  </si>
  <si>
    <t>v04</t>
  </si>
  <si>
    <t>podlaha v04</t>
  </si>
  <si>
    <t>34,84</t>
  </si>
  <si>
    <t>v05</t>
  </si>
  <si>
    <t>podlaha v05</t>
  </si>
  <si>
    <t>31,37</t>
  </si>
  <si>
    <t>s01</t>
  </si>
  <si>
    <t>střecha s01</t>
  </si>
  <si>
    <t>1084,236</t>
  </si>
  <si>
    <t>s02</t>
  </si>
  <si>
    <t>střecha s02</t>
  </si>
  <si>
    <t>132,74</t>
  </si>
  <si>
    <t>s03</t>
  </si>
  <si>
    <t>střecha s03</t>
  </si>
  <si>
    <t>751,24</t>
  </si>
  <si>
    <t>s04</t>
  </si>
  <si>
    <t>střecha s04</t>
  </si>
  <si>
    <t>96,86</t>
  </si>
  <si>
    <t>f01</t>
  </si>
  <si>
    <t>fasáda f01</t>
  </si>
  <si>
    <t>456,049</t>
  </si>
  <si>
    <t>f02</t>
  </si>
  <si>
    <t>fasáda f02</t>
  </si>
  <si>
    <t>109,022</t>
  </si>
  <si>
    <t>f03</t>
  </si>
  <si>
    <t>fasáda f03</t>
  </si>
  <si>
    <t>84,708</t>
  </si>
  <si>
    <t>f06</t>
  </si>
  <si>
    <t>fasáda f06</t>
  </si>
  <si>
    <t>283,316</t>
  </si>
  <si>
    <t>Ing. Vladimír Ent</t>
  </si>
  <si>
    <t>c01</t>
  </si>
  <si>
    <t>podhled c01</t>
  </si>
  <si>
    <t>369,43</t>
  </si>
  <si>
    <t>c02</t>
  </si>
  <si>
    <t>podhled c02</t>
  </si>
  <si>
    <t>107,63</t>
  </si>
  <si>
    <t>c03</t>
  </si>
  <si>
    <t>podhled c03</t>
  </si>
  <si>
    <t>c04</t>
  </si>
  <si>
    <t>podhled c04</t>
  </si>
  <si>
    <t>100,72</t>
  </si>
  <si>
    <t>c05</t>
  </si>
  <si>
    <t>podhled c05</t>
  </si>
  <si>
    <t>41,52</t>
  </si>
  <si>
    <t>leš</t>
  </si>
  <si>
    <t>lešení celkem</t>
  </si>
  <si>
    <t>599,05</t>
  </si>
  <si>
    <t>f04</t>
  </si>
  <si>
    <t>fasáda f04</t>
  </si>
  <si>
    <t>177,222</t>
  </si>
  <si>
    <t>f05</t>
  </si>
  <si>
    <t>fasáda f05</t>
  </si>
  <si>
    <t>55,82</t>
  </si>
  <si>
    <t>výkhtu</t>
  </si>
  <si>
    <t>výkop hlavní figura htú vv Allplan</t>
  </si>
  <si>
    <t>1446,584</t>
  </si>
  <si>
    <t>výkpasy</t>
  </si>
  <si>
    <t>výkop pasy vv allplan</t>
  </si>
  <si>
    <t>35,562</t>
  </si>
  <si>
    <t>výkpatky</t>
  </si>
  <si>
    <t>výkop patky dle Allplan</t>
  </si>
  <si>
    <t>5,105</t>
  </si>
  <si>
    <t>w01</t>
  </si>
  <si>
    <t>povrch stěn interier</t>
  </si>
  <si>
    <t>1116,733</t>
  </si>
  <si>
    <t>w02</t>
  </si>
  <si>
    <t>stěny int omyvatelné</t>
  </si>
  <si>
    <t>435,01</t>
  </si>
  <si>
    <t>w03</t>
  </si>
  <si>
    <t>stěny int keramický obklad</t>
  </si>
  <si>
    <t>187,257</t>
  </si>
  <si>
    <t>w04</t>
  </si>
  <si>
    <t>stěny int keramický obkl</t>
  </si>
  <si>
    <t>146,669</t>
  </si>
  <si>
    <t>w05</t>
  </si>
  <si>
    <t>stěny int dřevěný obklad</t>
  </si>
  <si>
    <t>131,473</t>
  </si>
  <si>
    <t>o1</t>
  </si>
  <si>
    <t>obvod šaten</t>
  </si>
  <si>
    <t>145,36</t>
  </si>
  <si>
    <t>o2</t>
  </si>
  <si>
    <t>obvod provozní budova</t>
  </si>
  <si>
    <t>60,3</t>
  </si>
  <si>
    <t>zp</t>
  </si>
  <si>
    <t>zastavěná plocha obou objektů</t>
  </si>
  <si>
    <t>846,39</t>
  </si>
  <si>
    <t>zás</t>
  </si>
  <si>
    <t>zásyp základů</t>
  </si>
  <si>
    <t>564,806</t>
  </si>
  <si>
    <t>nat1</t>
  </si>
  <si>
    <t>nátěr oceli třída I  m2</t>
  </si>
  <si>
    <t>99,059</t>
  </si>
  <si>
    <t>REKAPITULACE ČLENĚNÍ SOUPISU PRACÍ</t>
  </si>
  <si>
    <t>nat2</t>
  </si>
  <si>
    <t>nátěr oceli třída II  m2</t>
  </si>
  <si>
    <t>271,608</t>
  </si>
  <si>
    <t>nat3</t>
  </si>
  <si>
    <t>nátěr oceli třída III  m2</t>
  </si>
  <si>
    <t>1081,641</t>
  </si>
  <si>
    <t>nat4</t>
  </si>
  <si>
    <t>nátěr oceli třída IV m2</t>
  </si>
  <si>
    <t>75,611</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</si>
  <si>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</si>
  <si>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</si>
  <si>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</si>
  <si>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</si>
  <si>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</si>
  <si>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</si>
  <si>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</si>
  <si>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</si>
  <si>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</si>
  <si>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</si>
  <si>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</si>
  <si>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</si>
  <si>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</si>
  <si>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</si>
  <si>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</si>
  <si>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</si>
  <si>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</si>
  <si>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</si>
  <si>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</si>
  <si>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</si>
  <si>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</si>
  <si>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</si>
  <si>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</si>
  <si>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</si>
  <si>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</si>
  <si>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</si>
  <si>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</si>
  <si>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</si>
  <si>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</si>
  <si>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 xml:space="preserve">    M43 - Montáže ocelových konstrukcí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</si>
  <si>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</si>
  <si>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</si>
  <si>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</si>
  <si>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</si>
  <si>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</si>
  <si>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</si>
  <si>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</si>
  <si>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</si>
  <si>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</si>
  <si>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</si>
  <si>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</si>
  <si>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</si>
  <si>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</si>
  <si>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</si>
  <si>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</si>
  <si>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</si>
  <si>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</si>
  <si>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</si>
  <si>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</si>
  <si>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</si>
  <si>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</si>
  <si>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4</t>
  </si>
  <si>
    <t>-1473827676</t>
  </si>
  <si>
    <t>PP</t>
  </si>
  <si>
    <t>Rozebrání dlažeb komunikací pro pěší s přemístěním hmot na skládku na vzdálenost do 3 m nebo s naložením na dopravní prostředek s ložem z kameniva nebo živice a s jakoukoliv výplní spár ručně ze zámkové dlažby</t>
  </si>
  <si>
    <t>VV</t>
  </si>
  <si>
    <t>"plocha u objektu zavlažování"  10,52</t>
  </si>
  <si>
    <t>119001405</t>
  </si>
  <si>
    <t>Dočasné zajištění potrubí z PE DN do 200 mm</t>
  </si>
  <si>
    <t>m</t>
  </si>
  <si>
    <t>1177350171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</si>
  <si>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plastového, jmenovité světlosti DN do 200 mm</t>
  </si>
  <si>
    <t>"přípojky vody"</t>
  </si>
  <si>
    <t>(19,4+27,9)*1,1</t>
  </si>
  <si>
    <t>119001421</t>
  </si>
  <si>
    <t>Dočasné zajištění kabelů a kabelových tratí ze 3 volně ložených kabelů</t>
  </si>
  <si>
    <t>1687529874</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</si>
  <si>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</si>
  <si>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119003131</t>
  </si>
  <si>
    <t>Výstražná páska pro zabezpečení výkopu zřízení</t>
  </si>
  <si>
    <t>-2113883693</t>
  </si>
  <si>
    <t>Pomocné konstrukce při zabezpečení výkopu svislé výstražná páska zřízení</t>
  </si>
  <si>
    <t>5</t>
  </si>
  <si>
    <t>119003132</t>
  </si>
  <si>
    <t>Výstražná páska pro zabezpečení výkopu odstranění</t>
  </si>
  <si>
    <t>1879417302</t>
  </si>
  <si>
    <t>Pomocné konstrukce při zabezpečení výkopu svislé výstražná páska odstranění</t>
  </si>
  <si>
    <t>6</t>
  </si>
  <si>
    <t>119003223</t>
  </si>
  <si>
    <t>Mobilní plotová zábrana s profilovaným plechem výšky do 2,2 m pro zabezpečení výkopu zřízení</t>
  </si>
  <si>
    <t>1676718605</t>
  </si>
  <si>
    <t>Pomocné konstrukce při zabezpečení výkopu svislé ocelové mobilní oplocení, výšky do 2,2 m panely vyplněné profilovaným plechem zřízení</t>
  </si>
  <si>
    <t>7</t>
  </si>
  <si>
    <t>119003224</t>
  </si>
  <si>
    <t>Mobilní plotová zábrana s profilovaným plechem výšky do 2,2 m pro zabezpečení výkopu odstranění</t>
  </si>
  <si>
    <t>1320384241</t>
  </si>
  <si>
    <t>Pomocné konstrukce při zabezpečení výkopu svislé ocelové mobilní oplocení, výšky do 2,2 m panely vyplněné profilovaným plechem odstranění</t>
  </si>
  <si>
    <t>8</t>
  </si>
  <si>
    <t>120001101</t>
  </si>
  <si>
    <t>Příplatek za ztížení odkopávky nebo prokkopávky v blízkosti inženýrských sítí</t>
  </si>
  <si>
    <t>m3</t>
  </si>
  <si>
    <t>1402315037</t>
  </si>
  <si>
    <t>Příplatek k cenám vykopávek za ztížení vykopávky v blízkosti inženýrských sítí nebo výbušnin v horninách jakékoliv třídy</t>
  </si>
  <si>
    <t>"vodovod, VO"  (52,0+20,0)</t>
  </si>
  <si>
    <t>9</t>
  </si>
  <si>
    <t>120901121</t>
  </si>
  <si>
    <t>Bourání zdiva z betonu prostého neprokládaného v odkopávkách nebo prokopávkách ručně</t>
  </si>
  <si>
    <t>-847242463</t>
  </si>
  <si>
    <t>Bourání konstrukcí v odkopávkách a prokopávkách s přemístěním suti na hromady na vzdálenost do 20 m nebo s naložením na dopravní prostředek ručně z betonu prostého neprokládaného</t>
  </si>
  <si>
    <t>"0,5% výkopů HTÚ"  1446,584*0,005</t>
  </si>
  <si>
    <t>10</t>
  </si>
  <si>
    <t>122301102</t>
  </si>
  <si>
    <t>Odkopávky a prokopávky nezapažené v hornině tř. 4 objem do 1000 m3</t>
  </si>
  <si>
    <t>-864117396</t>
  </si>
  <si>
    <t>Odkopávky a prokopávky nezapažené s přehozením výkopku na vzdálenost do 3 m nebo s naložením na dopravní prostředek v hornině tř. 4 přes 100 do 1 000 m3</t>
  </si>
  <si>
    <t>"70% výkopu HTÚ"  1446,584*0,7</t>
  </si>
  <si>
    <t>11</t>
  </si>
  <si>
    <t>122301109</t>
  </si>
  <si>
    <t>Příplatek za lepivost u odkopávek nezapažených v hornině tř. 4</t>
  </si>
  <si>
    <t>1888039828</t>
  </si>
  <si>
    <t>Odkopávky a prokopávky nezapažené s přehozením výkopku na vzdálenost do 3 m nebo s naložením na dopravní prostředek v hornině tř. 4 Příplatek k cenám za lepivost horniny tř. 4</t>
  </si>
  <si>
    <t>12</t>
  </si>
  <si>
    <t>122401102</t>
  </si>
  <si>
    <t>Odkopávky a prokopávky nezapažené v hornině tř. 5 objem do 1000 m3</t>
  </si>
  <si>
    <t>833102775</t>
  </si>
  <si>
    <t>Odkopávky a prokopávky nezapažené s přehozením výkopku na vzdálenost do 3 m nebo s naložením na dopravní prostředek v hornině tř. 5 přes 100 do 1 000 m3</t>
  </si>
  <si>
    <t>"30% výkopku HTÚ"  1446,584*0,3</t>
  </si>
  <si>
    <t>13</t>
  </si>
  <si>
    <t>131401101</t>
  </si>
  <si>
    <t>Hloubení jam nezapažených v hornině tř. 5 objemu do 100 m3</t>
  </si>
  <si>
    <t>158434434</t>
  </si>
  <si>
    <t>Hloubení nezapažených jam a zářezů s urovnáním dna do předepsaného profilu a spádu v hornině tř. 5 do 100 m3</t>
  </si>
  <si>
    <t>"výkop patky" výkpatky</t>
  </si>
  <si>
    <t>14</t>
  </si>
  <si>
    <t>132401101</t>
  </si>
  <si>
    <t>Hloubení rýh š do 600 mm v hornině tř. 5</t>
  </si>
  <si>
    <t>1956704142</t>
  </si>
  <si>
    <t>Hloubení zapažených i nezapažených rýh šířky do 600 mm s urovnáním dna do předepsaného profilu a spádu v hornině tř. 5 pro jakékoliv množství</t>
  </si>
  <si>
    <t>"výkop pasy"  výkpasy</t>
  </si>
  <si>
    <t>162201102</t>
  </si>
  <si>
    <t>Vodorovné přemístění do 50 m výkopku/sypaniny z horniny tř. 1 až 4</t>
  </si>
  <si>
    <t>-1355942239</t>
  </si>
  <si>
    <t>Vodorovné přemístění výkopku nebo sypaniny po suchu na obvyklém dopravním prostředku, bez naložení výkopku, avšak se složením bez rozhrnutí z horniny tř. 1 až 4 na vzdálenost přes 20 do 50 m</t>
  </si>
  <si>
    <t>"výkopek pro zpětný zásyp na meziskládku a zpět"  zás*2</t>
  </si>
  <si>
    <t>16</t>
  </si>
  <si>
    <t>162701105</t>
  </si>
  <si>
    <t>Vodorovné přemístění do 10000 m výkopku/sypaniny z horniny tř. 1 až 4</t>
  </si>
  <si>
    <t>-1068381041</t>
  </si>
  <si>
    <t>Vodorovné přemístění výkopku nebo sypaniny po suchu na obvyklém dopravním prostředku, bez naložení výkopku, avšak se složením bez rozhrnutí z horniny tř. 1 až 4 na vzdálenost přes 9 000 do 10 000 m</t>
  </si>
  <si>
    <t>"piloty"  49,172</t>
  </si>
  <si>
    <t>výkhtu*0,9</t>
  </si>
  <si>
    <t>-zás</t>
  </si>
  <si>
    <t>Součet</t>
  </si>
  <si>
    <t>17</t>
  </si>
  <si>
    <t>162701155</t>
  </si>
  <si>
    <t>Vodorovné přemístění do 10000 m výkopku/sypaniny z horniny tř. 5 až 7</t>
  </si>
  <si>
    <t>1200887831</t>
  </si>
  <si>
    <t>Vodorovné přemístění výkopku nebo sypaniny po suchu na obvyklém dopravním prostředku, bez naložení výkopku, avšak se složením bez rozhrnutí z horniny tř. 5 až 7 na vzdálenost přes 9 000 do 10 000 m</t>
  </si>
  <si>
    <t>výkhtu*0,1+výkpatky+výkpasy</t>
  </si>
  <si>
    <t>18</t>
  </si>
  <si>
    <t>167101102</t>
  </si>
  <si>
    <t>Nakládání výkopku z hornin tř. 1 až 4 přes 100 m3</t>
  </si>
  <si>
    <t>156496454</t>
  </si>
  <si>
    <t>Nakládání, skládání a překládání neulehlého výkopku nebo sypaniny nakládání, množství přes 100 m3, z hornin tř. 1 až 4</t>
  </si>
  <si>
    <t>19</t>
  </si>
  <si>
    <t>171201201</t>
  </si>
  <si>
    <t>Uložení sypaniny na skládky</t>
  </si>
  <si>
    <t>-962709567</t>
  </si>
  <si>
    <t>výkhtu+výkpasy+výkpatky</t>
  </si>
  <si>
    <t>20</t>
  </si>
  <si>
    <t>171201211</t>
  </si>
  <si>
    <t>Poplatek za uložení stavebního odpadu - zeminy a kameniva na skládce</t>
  </si>
  <si>
    <t>t</t>
  </si>
  <si>
    <t>159868879</t>
  </si>
  <si>
    <t>Poplatek za uložení stavebního odpadu na skládce (skládkovné) zeminy a kameniva zatříděného do Katalogu odpadů pod kódem 170 504</t>
  </si>
  <si>
    <t>(971,617-zás)*1,6</t>
  </si>
  <si>
    <t>650,898*1,6 'Přepočtené koeficientem množství</t>
  </si>
  <si>
    <t>174101101</t>
  </si>
  <si>
    <t>Zásyp jam, šachet rýh nebo kolem objektů sypaninou se zhutněním</t>
  </si>
  <si>
    <t>-942877325</t>
  </si>
  <si>
    <t>Zásyp sypaninou z jakékoliv horniny s uložením výkopku ve vrstvách se zhutněním jam, šachet, rýh nebo kolem objektů v těchto vykopávkách</t>
  </si>
  <si>
    <t>22</t>
  </si>
  <si>
    <t>182101101</t>
  </si>
  <si>
    <t>Svahování v zářezech v hornině tř. 1 až 4</t>
  </si>
  <si>
    <t>-1495667468</t>
  </si>
  <si>
    <t>Svahování trvalých svahů do projektovaných profilů s potřebným přemístěním výkopku při svahování v zářezech v hornině tř. 1 až 4</t>
  </si>
  <si>
    <t>"nad prostorem cíle"  14,0*7,5</t>
  </si>
  <si>
    <t>Zakládání</t>
  </si>
  <si>
    <t>23</t>
  </si>
  <si>
    <t>213311111</t>
  </si>
  <si>
    <t>Polštáře zhutněné pod základy z kameniva drceného frakce 63 až 125 mm</t>
  </si>
  <si>
    <t>-2126251755</t>
  </si>
  <si>
    <t>Polštáře zhutněné pod základy z kameniva hrubého drceného, frakce 63 - 125 mm</t>
  </si>
  <si>
    <t>"zeď u cíle"  24,665*0,85</t>
  </si>
  <si>
    <t>24</t>
  </si>
  <si>
    <t>226212111</t>
  </si>
  <si>
    <t>Vrty velkoprofilové svislé zapažené D do 650 mm hl do 5 m hor. I</t>
  </si>
  <si>
    <t>643602926</t>
  </si>
  <si>
    <t>Velkoprofilové vrty náběrovým vrtáním svislé zapažené ocelovými pažnicemi průměru přes 550 do 650 mm, v hl od 0 do 5 m v hornině tř. I</t>
  </si>
  <si>
    <t xml:space="preserve">"90% délky pilot"  </t>
  </si>
  <si>
    <t>(2,0*10+3,0*18+4,0*25)*0,9</t>
  </si>
  <si>
    <t>25</t>
  </si>
  <si>
    <t>226212112</t>
  </si>
  <si>
    <t>Vrty velkoprofilové svislé zapažené D do 650 mm hl do 5 m hor. II</t>
  </si>
  <si>
    <t>1141559705</t>
  </si>
  <si>
    <t>Velkoprofilové vrty náběrovým vrtáním svislé zapažené ocelovými pažnicemi průměru přes 550 do 650 mm, v hl od 0 do 5 m v hornině tř. II</t>
  </si>
  <si>
    <t xml:space="preserve">"10% délky pilot"  </t>
  </si>
  <si>
    <t>(2,0*10+3,0*18+4,0*25)*0,1</t>
  </si>
  <si>
    <t>26</t>
  </si>
  <si>
    <t>231212112</t>
  </si>
  <si>
    <t>Zřízení pilot svislých zapažených D do 650 mm hl do 10 m s vytažením pažnic z betonu železového</t>
  </si>
  <si>
    <t>-1001971447</t>
  </si>
  <si>
    <t>Zřízení výplně pilot zapažených s vytažením pažnic z vrtu svislých z betonu železového, v hl od 0 do 10 m, při průměru piloty přes 450 do 650 mm</t>
  </si>
  <si>
    <t>(2,0*10+3,0*18+4,0*25)</t>
  </si>
  <si>
    <t>27</t>
  </si>
  <si>
    <t>M</t>
  </si>
  <si>
    <t>58932933</t>
  </si>
  <si>
    <t>beton C 25/30 X0 kamenivo frakce 0/22</t>
  </si>
  <si>
    <t>-1222630103</t>
  </si>
  <si>
    <t>beton C 25/30 XC2 kamenivo frakce 0/22</t>
  </si>
  <si>
    <t>174,0*3,14*0,6*0,6/4</t>
  </si>
  <si>
    <t>28</t>
  </si>
  <si>
    <t>231611114</t>
  </si>
  <si>
    <t>Výztuž pilot betonovaných do země ocel z betonářské oceli 10 505</t>
  </si>
  <si>
    <t>-787858906</t>
  </si>
  <si>
    <t>Výztuž pilot betonovaných do země z oceli 10 505 (R)</t>
  </si>
  <si>
    <t>3690,29/1000</t>
  </si>
  <si>
    <t>29</t>
  </si>
  <si>
    <t>273321511</t>
  </si>
  <si>
    <t>Základové desky ze ŽB bez zvýšených nároků na prostředí tř. C 25/30</t>
  </si>
  <si>
    <t>-1898596666</t>
  </si>
  <si>
    <t>Základy z betonu železového (bez výztuže) desky z betonu bez zvláštních nároků na prostředí tř. C 25/30</t>
  </si>
  <si>
    <t>"základové desky ZDx"</t>
  </si>
  <si>
    <t>2,6*0,27*(25,4+2,88)</t>
  </si>
  <si>
    <t>2,935*0,27*(32,16+3,05)</t>
  </si>
  <si>
    <t>1,98*0,27*12,45</t>
  </si>
  <si>
    <t>30</t>
  </si>
  <si>
    <t>273351121</t>
  </si>
  <si>
    <t>Zřízení bednění základových desek</t>
  </si>
  <si>
    <t>313021703</t>
  </si>
  <si>
    <t>Bednění základů desek zřízení</t>
  </si>
  <si>
    <t>(2,6+(25,4+2,88))*2*0,27</t>
  </si>
  <si>
    <t>(2,935+(32,16+3,05))*2*0,27</t>
  </si>
  <si>
    <t>(1,98+12,45)*2*0,27</t>
  </si>
  <si>
    <t>Mezisoučet</t>
  </si>
  <si>
    <t>45,065*0,03</t>
  </si>
  <si>
    <t>31</t>
  </si>
  <si>
    <t>273351122</t>
  </si>
  <si>
    <t>Odstranění bednění základových desek</t>
  </si>
  <si>
    <t>23964966</t>
  </si>
  <si>
    <t>Bednění základů desek odstranění</t>
  </si>
  <si>
    <t>46,417</t>
  </si>
  <si>
    <t>32</t>
  </si>
  <si>
    <t>273361821</t>
  </si>
  <si>
    <t>Výztuž základových desek betonářskou ocelí 10 505 (R)</t>
  </si>
  <si>
    <t>1067494060</t>
  </si>
  <si>
    <t>Výztuž základů desek z betonářské oceli 10 505 (R) nebo BSt 500</t>
  </si>
  <si>
    <t>970,25/1000</t>
  </si>
  <si>
    <t>33</t>
  </si>
  <si>
    <t>273362021</t>
  </si>
  <si>
    <t>Výztuž základových desek svařovanými sítěmi Kari</t>
  </si>
  <si>
    <t>-1328647007</t>
  </si>
  <si>
    <t>Výztuž základů desek ze svařovaných sítí z drátů typu KARI</t>
  </si>
  <si>
    <t>2468,21/1000</t>
  </si>
  <si>
    <t>34</t>
  </si>
  <si>
    <t>274313711</t>
  </si>
  <si>
    <t>Základové pásy z betonu tř. C 20/25</t>
  </si>
  <si>
    <t>-707561191</t>
  </si>
  <si>
    <t>Základy z betonu prostého pasy betonu kamenem neprokládaného tř. C 20/25</t>
  </si>
  <si>
    <t>"dolní pás"  54,682</t>
  </si>
  <si>
    <t>35</t>
  </si>
  <si>
    <t>274321511</t>
  </si>
  <si>
    <t>Základové pasy ze ŽB bez zvýšených nároků na prostředí tř. C 25/30</t>
  </si>
  <si>
    <t>488889170</t>
  </si>
  <si>
    <t>Základy z betonu železového (bez výztuže) pasy z betonu bez zvláštních nároků na prostředí tř. C 25/30</t>
  </si>
  <si>
    <t>"základové trámy ZPx, ZTx"</t>
  </si>
  <si>
    <t>0,4*0,3*71,66</t>
  </si>
  <si>
    <t>0,5*0,6*(91,39+50,74)</t>
  </si>
  <si>
    <t>0,5*0,8*79,89</t>
  </si>
  <si>
    <t>0,5*1,185*5,6</t>
  </si>
  <si>
    <t>0,37*0,6*0,5</t>
  </si>
  <si>
    <t>0,5*0,6*17,85</t>
  </si>
  <si>
    <t>0,5*1,0*24,3</t>
  </si>
  <si>
    <t>0,5*0,3*20,42</t>
  </si>
  <si>
    <t>0,5*2,185*1,63</t>
  </si>
  <si>
    <t>0,74*0,6*(3,59+21,98)</t>
  </si>
  <si>
    <t>0,74*1,6*1,0</t>
  </si>
  <si>
    <t>0,5*1,6*7,91</t>
  </si>
  <si>
    <t>0,5*0,75*(3,0+9,49)</t>
  </si>
  <si>
    <t>0,8*0,6*11,08</t>
  </si>
  <si>
    <t>36</t>
  </si>
  <si>
    <t>274351121</t>
  </si>
  <si>
    <t>Zřízení bednění základových pasů rovného</t>
  </si>
  <si>
    <t>2063384002</t>
  </si>
  <si>
    <t>Bednění základů pasů rovné zřízení</t>
  </si>
  <si>
    <t>0,3*71,66*2</t>
  </si>
  <si>
    <t>0,6*(91,39+50,74)*2</t>
  </si>
  <si>
    <t>0,8*79,89*2</t>
  </si>
  <si>
    <t>1,185*5,6*2</t>
  </si>
  <si>
    <t>0,6*0,5*2</t>
  </si>
  <si>
    <t>0,6*17,85*2</t>
  </si>
  <si>
    <t>1,0*24,3*2</t>
  </si>
  <si>
    <t>0,3*20,42*2</t>
  </si>
  <si>
    <t>2,185*1,63*2</t>
  </si>
  <si>
    <t>0,6*(3,59+21,98)*2</t>
  </si>
  <si>
    <t>1,6*1,0*2</t>
  </si>
  <si>
    <t>1,6*7,91*2</t>
  </si>
  <si>
    <t>0,75*(3,0+9,49)*2</t>
  </si>
  <si>
    <t>0,6*11,08*2</t>
  </si>
  <si>
    <t>535,87*0,03</t>
  </si>
  <si>
    <t>37</t>
  </si>
  <si>
    <t>274351122</t>
  </si>
  <si>
    <t>Odstranění bednění základových pasů rovného</t>
  </si>
  <si>
    <t>-1668880477</t>
  </si>
  <si>
    <t>Bednění základů pasů rovné odstranění</t>
  </si>
  <si>
    <t>38</t>
  </si>
  <si>
    <t>274361821</t>
  </si>
  <si>
    <t>Výztuž základových pásů betonářskou ocelí 10 505 (R)</t>
  </si>
  <si>
    <t>-18490516</t>
  </si>
  <si>
    <t>Výztuž základů pasů z betonářské oceli 10 505 (R) nebo BSt 500</t>
  </si>
  <si>
    <t>10039,33/1000</t>
  </si>
  <si>
    <t>39</t>
  </si>
  <si>
    <t>275321411</t>
  </si>
  <si>
    <t>Základové patky ze ŽB bez zvýšených nároků na prostředí tř. C 20/25</t>
  </si>
  <si>
    <t>-295292791</t>
  </si>
  <si>
    <t>Základy z betonu železového (bez výztuže) patky z betonu bez zvláštních nároků na prostředí tř. C 20/25</t>
  </si>
  <si>
    <t>"patka"  3,378</t>
  </si>
  <si>
    <t>40</t>
  </si>
  <si>
    <t>275351121</t>
  </si>
  <si>
    <t>Zřízení bednění základových patek</t>
  </si>
  <si>
    <t>1082097132</t>
  </si>
  <si>
    <t>Bednění základů patek zřízení</t>
  </si>
  <si>
    <t>0,75*4*1,0*6</t>
  </si>
  <si>
    <t>41</t>
  </si>
  <si>
    <t>275351122</t>
  </si>
  <si>
    <t>Odstranění bednění základových patek</t>
  </si>
  <si>
    <t>787163765</t>
  </si>
  <si>
    <t>Bednění základů patek odstranění</t>
  </si>
  <si>
    <t>42</t>
  </si>
  <si>
    <t>275361821</t>
  </si>
  <si>
    <t>Výztuž základových patek betonářskou ocelí 10 505 (R)</t>
  </si>
  <si>
    <t>-1600915267</t>
  </si>
  <si>
    <t>Výztuž základů patek z betonářské oceli 10 505 (R)</t>
  </si>
  <si>
    <t>226,16/1000</t>
  </si>
  <si>
    <t>43</t>
  </si>
  <si>
    <t>275362021</t>
  </si>
  <si>
    <t>Výztuž základových patek svařovanými sítěmi Kari</t>
  </si>
  <si>
    <t>-851195129</t>
  </si>
  <si>
    <t>Výztuž základů patek ze svařovaných sítí z drátů typu KARI</t>
  </si>
  <si>
    <t>50,89/1000</t>
  </si>
  <si>
    <t>44</t>
  </si>
  <si>
    <t>279113142</t>
  </si>
  <si>
    <t>Základová zeď tl do 200 mm z tvárnic ztraceného bednění včetně výplně z betonu tř. C 20/25</t>
  </si>
  <si>
    <t>390397639</t>
  </si>
  <si>
    <t>Základové zdi z tvárnic ztraceného bednění včetně výplně z betonu bez zvláštních nároků na vliv prostředí třídy C 20/25, tloušťky zdiva přes 150 do 200 mm</t>
  </si>
  <si>
    <t>"stěny SBx"</t>
  </si>
  <si>
    <t>(0,6*68,65+1,0*76,9+1,4*(51,5+89,22))*1,05</t>
  </si>
  <si>
    <t>45</t>
  </si>
  <si>
    <t>279113144</t>
  </si>
  <si>
    <t>Základová zeď tl do 300 mm z tvárnic ztraceného bednění včetně výplně z betonu tř. C 20/25</t>
  </si>
  <si>
    <t>-1365059183</t>
  </si>
  <si>
    <t>Základové zdi z tvárnic ztraceného bednění včetně výplně z betonu bez zvláštních nároků na vliv prostředí třídy C 20/25, tloušťky zdiva přes 250 do 300 mm</t>
  </si>
  <si>
    <t>(0,5*25,52+1,0*5,06+1,5*4,09+1,25*25,9+0,75*10,09)*1,05</t>
  </si>
  <si>
    <t>46</t>
  </si>
  <si>
    <t>279361821</t>
  </si>
  <si>
    <t>Výztuž základových zdí nosných betonářskou ocelí 10 505</t>
  </si>
  <si>
    <t>512356212</t>
  </si>
  <si>
    <t>Výztuž základových zdí nosných svislých nebo odkloněných od svislice, rovinných nebo oblých, deskových nebo žebrových, včetně výztuže jejich žeber z betonářské oceli 10 505 (R) nebo BSt 500</t>
  </si>
  <si>
    <t>2441,32/1000</t>
  </si>
  <si>
    <t>Svislé a kompletní konstrukce</t>
  </si>
  <si>
    <t>47</t>
  </si>
  <si>
    <t>311234461</t>
  </si>
  <si>
    <t>Zdivo jednovrstvé z cihel děrovaných přes P10 do P15 na tepelněizolační maltu M5 tl 300 mm</t>
  </si>
  <si>
    <t>236583001</t>
  </si>
  <si>
    <t>Zdivo jednovrstvé z cihel děrovaných nebroušených klasických spojených na pero a drážku na tepelněizolační maltu M5, pevnost cihel přes P10 do P15, tl. zdiva 300 mm</t>
  </si>
  <si>
    <t>"sokl tri + sokl prov + stěny tri + stěny prov"</t>
  </si>
  <si>
    <t>((1,99+0+0+0)/0,3)*1,03</t>
  </si>
  <si>
    <t>48</t>
  </si>
  <si>
    <t>311235101</t>
  </si>
  <si>
    <t>Zdivo jednovrstvé z cihel broušených do P10 na tenkovrstvou maltu tl 175 mm</t>
  </si>
  <si>
    <t>-324020257</t>
  </si>
  <si>
    <t>Zdivo jednovrstvé z cihel děrovaných broušených na celoplošnou tenkovrstvou maltu, pevnost cihel do P10, tl. zdiva 175 mm</t>
  </si>
  <si>
    <t>(0+0+0+(1,14+1,2*2))*1,03</t>
  </si>
  <si>
    <t>"WC přizdívka"  8,946</t>
  </si>
  <si>
    <t>49</t>
  </si>
  <si>
    <t>311235141</t>
  </si>
  <si>
    <t>Zdivo jednovrstvé z cihel broušených přes P10 do P15 na tenkovrstvou maltu tl 240 mm</t>
  </si>
  <si>
    <t>1094712657</t>
  </si>
  <si>
    <t>Zdivo jednovrstvé z cihel děrovaných broušených na celoplošnou tenkovrstvou maltu, pevnost cihel přes P10 do P15, tl. zdiva 240 mm</t>
  </si>
  <si>
    <t>(0+0+7,413/0,24+0)*1,03</t>
  </si>
  <si>
    <t>50</t>
  </si>
  <si>
    <t>311235151</t>
  </si>
  <si>
    <t>Zdivo jednovrstvé z cihel broušených do P10 na tenkovrstvou maltu tl 300 mm</t>
  </si>
  <si>
    <t>-408244882</t>
  </si>
  <si>
    <t>Zdivo jednovrstvé z cihel děrovaných broušených na celoplošnou tenkovrstvou maltu, pevnost cihel do P10, tl. zdiva 300 mm</t>
  </si>
  <si>
    <t>(0+0+88,296/0,3+7,975/0,3)*1,03</t>
  </si>
  <si>
    <t>51</t>
  </si>
  <si>
    <t>311235211</t>
  </si>
  <si>
    <t>Zdivo jednovrstvé z cihel broušených do P10 na tenkovrstvou maltu tl 440 mm</t>
  </si>
  <si>
    <t>391409608</t>
  </si>
  <si>
    <t>Zdivo jednovrstvé z cihel děrovaných broušených na celoplošnou tenkovrstvou maltu, pevnost cihel do P10, tl. zdiva 440 mm</t>
  </si>
  <si>
    <t>(0+0+0+26,843/0,44)*1,03</t>
  </si>
  <si>
    <t>52</t>
  </si>
  <si>
    <t>311238652</t>
  </si>
  <si>
    <t>Zdivo jednovrstvé tepelně izolační z cihel broušených s vniřní izolací z minerální vlny na tenkovrstvou maltu U přes 0,14 do 0,18 W/m2K tl 380 mm</t>
  </si>
  <si>
    <t>-1272914151</t>
  </si>
  <si>
    <t>Zdivo jednovrstvé tepelně izolační z cihel děrovaných broušených s integrovanou izolací z hydrofobizované minerální vlny na tenkovrstvou maltu, součinitel prostupu tepla U přes 0,14 do 0,18, tl. zdiva 380 mm</t>
  </si>
  <si>
    <t>((37,891+6,093+0+0)/0,38)*1,03</t>
  </si>
  <si>
    <t>53</t>
  </si>
  <si>
    <t>311238654</t>
  </si>
  <si>
    <t>Zdivo jednovrstvé tepelně izolační z cihel broušených s vniřní izolací z minerální vlny na tenkovrstvou maltu U přes 0,14 do 0,18 W/m2K tl 440 mm</t>
  </si>
  <si>
    <t>-1180510114</t>
  </si>
  <si>
    <t>Zdivo jednovrstvé tepelně izolační z cihel děrovaných broušených s integrovanou izolací z hydrofobizované minerální vlny na tenkovrstvou maltu, součinitel prostupu tepla U přes 0,14 do 0,18, tl. zdiva 440 mm</t>
  </si>
  <si>
    <t>((24,68+6,136+118,468+40,418)/0,44)*1,03</t>
  </si>
  <si>
    <t>54</t>
  </si>
  <si>
    <t>312362021</t>
  </si>
  <si>
    <t>Výztuž výplňových zdí svařovanými sítěmi Kari</t>
  </si>
  <si>
    <t>-564390878</t>
  </si>
  <si>
    <t>Výztuž nadzákladových zdí výplňových svislých nebo odkloněných od svislice, rovných nebo oblých ze svařovaných sítí z drátů typu KARI</t>
  </si>
  <si>
    <t>1081,67/1000</t>
  </si>
  <si>
    <t>55</t>
  </si>
  <si>
    <t>311321411</t>
  </si>
  <si>
    <t>Nosná zeď ze ŽB tř. C 25/30 bez výztuže</t>
  </si>
  <si>
    <t>1690561067</t>
  </si>
  <si>
    <t>Nadzákladové zdi z betonu železového (bez výztuže) nosné bez zvláštních nároků na vliv prostředí tř. C 25/30</t>
  </si>
  <si>
    <t>"opěrné stěny OSx"</t>
  </si>
  <si>
    <t>((19,48+1,79)*2,95*0,45+(3,47+2,7)/2*0,45+(3,47+1,62)/2*0,45)*1,03</t>
  </si>
  <si>
    <t>(21,8*1,55*0,45+15,67*1,62*0,45+3,185*(1,62+1,19)/2*0,45+3,085*(1,19+0,62)/2*0,45)*1,03</t>
  </si>
  <si>
    <t>56</t>
  </si>
  <si>
    <t>311351121</t>
  </si>
  <si>
    <t>Zřízení oboustranného bednění nosných nadzákladových zdí</t>
  </si>
  <si>
    <t>57805161</t>
  </si>
  <si>
    <t>Bednění nadzákladových zdí nosných rovné oboustranné za každou stranu zřízení</t>
  </si>
  <si>
    <t>(((19,48+1,79)+2,95)*2*0,45+(3,47+2,7)/2*2+(3,47+1,62)/2*2)*1,03</t>
  </si>
  <si>
    <t>((21,8+1,55)*2*0,45+15,67*1,62*2+3,185*(1,62+1,19)/2*2+3,085*(1,19+0,62)/2*2)*1,03</t>
  </si>
  <si>
    <t>57</t>
  </si>
  <si>
    <t>311351122</t>
  </si>
  <si>
    <t>Odstranění oboustranného bednění nosných nadzákladových zdí</t>
  </si>
  <si>
    <t>1758629386</t>
  </si>
  <si>
    <t>Bednění nadzákladových zdí nosných rovné oboustranné za každou stranu odstranění</t>
  </si>
  <si>
    <t>58</t>
  </si>
  <si>
    <t>312361821</t>
  </si>
  <si>
    <t>Výztuž výplňových zdí betonářskou ocelí 10 505</t>
  </si>
  <si>
    <t>499289598</t>
  </si>
  <si>
    <t>Výztuž nadzákladových zdí výplňových svislých nebo odkloněných od svislice, rovných nebo oblých z betonářské oceli 10 505 (R) nebo BSt 500</t>
  </si>
  <si>
    <t>1696,95/1000</t>
  </si>
  <si>
    <t>59</t>
  </si>
  <si>
    <t>317168012</t>
  </si>
  <si>
    <t>Překlad keramický plochý š 115 mm dl 1250 mm</t>
  </si>
  <si>
    <t>kus</t>
  </si>
  <si>
    <t>-1247956424</t>
  </si>
  <si>
    <t>Překlady keramické ploché osazené do maltového lože, výšky překladu 71 mm šířky 115 mm, délky 1250 mm</t>
  </si>
  <si>
    <t>60</t>
  </si>
  <si>
    <t>317168013</t>
  </si>
  <si>
    <t>Překlad keramický plochý š 115 mm dl 1500 mm</t>
  </si>
  <si>
    <t>461960386</t>
  </si>
  <si>
    <t>Překlady keramické ploché osazené do maltového lože, výšky překladu 71 mm šířky 115 mm, délky 1500 mm</t>
  </si>
  <si>
    <t>61</t>
  </si>
  <si>
    <t>317168021</t>
  </si>
  <si>
    <t>Překlad keramický plochý š 145 mm dl 1000 mm</t>
  </si>
  <si>
    <t>128392630</t>
  </si>
  <si>
    <t>Překlady keramické ploché osazené do maltového lože, výšky překladu 71 mm šířky 145 mm, délky 1000 mm</t>
  </si>
  <si>
    <t>62</t>
  </si>
  <si>
    <t>317168022</t>
  </si>
  <si>
    <t>Překlad keramický plochý š 145 mm dl 1250 mm</t>
  </si>
  <si>
    <t>-1849899774</t>
  </si>
  <si>
    <t>Překlady keramické ploché osazené do maltového lože, výšky překladu 71 mm šířky 145 mm, délky 1250 mm</t>
  </si>
  <si>
    <t>7+2</t>
  </si>
  <si>
    <t>63</t>
  </si>
  <si>
    <t>317168023</t>
  </si>
  <si>
    <t>Překlad keramický plochý š 145 mm dl 1500 mm</t>
  </si>
  <si>
    <t>-457977265</t>
  </si>
  <si>
    <t>Překlady keramické ploché osazené do maltového lože, výšky překladu 71 mm šířky 145 mm, délky 1500 mm</t>
  </si>
  <si>
    <t>64</t>
  </si>
  <si>
    <t>317168051</t>
  </si>
  <si>
    <t>Překlad keramický vysoký v 238 mm dl 1000 mm</t>
  </si>
  <si>
    <t>-1243850552</t>
  </si>
  <si>
    <t>Překlady keramické vysoké osazené do maltového lože, šířky překladu 70 mm výšky 238 mm, délky 1000 mm</t>
  </si>
  <si>
    <t>65</t>
  </si>
  <si>
    <t>317168052</t>
  </si>
  <si>
    <t>Překlad keramický vysoký v 238 mm dl 1250 mm</t>
  </si>
  <si>
    <t>-109076577</t>
  </si>
  <si>
    <t>Překlady keramické vysoké osazené do maltového lože, šířky překladu 70 mm výšky 238 mm, délky 1250 mm</t>
  </si>
  <si>
    <t>66</t>
  </si>
  <si>
    <t>317168053</t>
  </si>
  <si>
    <t>Překlad keramický vysoký v 238 mm dl 1500 mm</t>
  </si>
  <si>
    <t>973363617</t>
  </si>
  <si>
    <t>Překlady keramické vysoké osazené do maltového lože, šířky překladu 70 mm výšky 238 mm, délky 1500 mm</t>
  </si>
  <si>
    <t>20+4</t>
  </si>
  <si>
    <t>67</t>
  </si>
  <si>
    <t>317168054</t>
  </si>
  <si>
    <t>Překlad keramický vysoký v 238 mm dl 1750 mm</t>
  </si>
  <si>
    <t>-1024333294</t>
  </si>
  <si>
    <t>Překlady keramické vysoké osazené do maltového lože, šířky překladu 70 mm výšky 238 mm, délky 1750 mm</t>
  </si>
  <si>
    <t>68</t>
  </si>
  <si>
    <t>317168056</t>
  </si>
  <si>
    <t>Překlad keramický vysoký v 238 mm dl 2250 mm</t>
  </si>
  <si>
    <t>-1561041900</t>
  </si>
  <si>
    <t>Překlady keramické vysoké osazené do maltového lože, šířky překladu 70 mm výšky 238 mm, délky 2250 mm</t>
  </si>
  <si>
    <t>12+20</t>
  </si>
  <si>
    <t>69</t>
  </si>
  <si>
    <t>317168057</t>
  </si>
  <si>
    <t>Překlad keramický vysoký v 238 mm dl 2500 mm</t>
  </si>
  <si>
    <t>-1911857318</t>
  </si>
  <si>
    <t>Překlady keramické vysoké osazené do maltového lože, šířky překladu 70 mm výšky 238 mm, délky 2500 mm</t>
  </si>
  <si>
    <t>70</t>
  </si>
  <si>
    <t>317941121</t>
  </si>
  <si>
    <t>Osazování ocelových válcovaných nosníků na zdivu I, IE, U, UE nebo L do č 12</t>
  </si>
  <si>
    <t>839764652</t>
  </si>
  <si>
    <t>Osazování ocelových válcovaných nosníků na zdivu I nebo IE nebo U nebo UE nebo L do č. 12 nebo výšky do 120 mm</t>
  </si>
  <si>
    <t>115,94/1000*1,08</t>
  </si>
  <si>
    <t>71</t>
  </si>
  <si>
    <t>13010744</t>
  </si>
  <si>
    <t>ocel profilová IPE 120 jakost 11 375</t>
  </si>
  <si>
    <t>559638167</t>
  </si>
  <si>
    <t>P</t>
  </si>
  <si>
    <t>Poznámka k položce:_x000D_
Hmotnost: 10,60 kg/m</t>
  </si>
  <si>
    <t>37,760/1000*1,08</t>
  </si>
  <si>
    <t>72</t>
  </si>
  <si>
    <t>13010422</t>
  </si>
  <si>
    <t>úhelník ocelový rovnostranný jakost 11 375 50x50x6mm</t>
  </si>
  <si>
    <t>-1210916775</t>
  </si>
  <si>
    <t>Poznámka k položce:_x000D_
Hmotnost: 4,47 kg/m</t>
  </si>
  <si>
    <t>78,18/1000*1,08</t>
  </si>
  <si>
    <t>73</t>
  </si>
  <si>
    <t>317941123</t>
  </si>
  <si>
    <t>Osazování ocelových válcovaných nosníků na zdivu I, IE, U, UE nebo L do č 22</t>
  </si>
  <si>
    <t>171689008</t>
  </si>
  <si>
    <t>Osazování ocelových válcovaných nosníků na zdivu I nebo IE nebo U nebo UE nebo L č. 14 až 22 nebo výšky do 220 mm</t>
  </si>
  <si>
    <t>497,6/1000*1,08</t>
  </si>
  <si>
    <t>74</t>
  </si>
  <si>
    <t>13010754</t>
  </si>
  <si>
    <t>ocel profilová IPE 220 jakost 11 375</t>
  </si>
  <si>
    <t>100904642</t>
  </si>
  <si>
    <t>Poznámka k položce:_x000D_
Hmotnost: 26,90 kg/m</t>
  </si>
  <si>
    <t>75</t>
  </si>
  <si>
    <t>317998143</t>
  </si>
  <si>
    <t>Tepelná izolace mezi překlady jakékoliv výšky z XPS tl 80 mm</t>
  </si>
  <si>
    <t>196795333</t>
  </si>
  <si>
    <t>Izolace tepelná mezi překlady z extrudovaného polystyrenu jakékoliv výšky, tloušťky 80 mm</t>
  </si>
  <si>
    <t>"šatny"  (1,25*0,25*12+1,5*0,25*2+2,25*0,25*3+2,5*0,25*10)*2</t>
  </si>
  <si>
    <t>"provozní"  (1,75*0,25*8+2,25*0,25*4)*2</t>
  </si>
  <si>
    <t>76</t>
  </si>
  <si>
    <t>317998145</t>
  </si>
  <si>
    <t>Tepelná izolace mezi překlady jakékoliv výšky z XPS tl 100 mm</t>
  </si>
  <si>
    <t>-280262436</t>
  </si>
  <si>
    <t>Izolace tepelná mezi překlady z extrudovaného polystyrenu jakékoliv výšky, tloušťky 100 mm</t>
  </si>
  <si>
    <t>(1,0*2+1,25*15+1,5*4)*0,25</t>
  </si>
  <si>
    <t>77</t>
  </si>
  <si>
    <t>330321410</t>
  </si>
  <si>
    <t>Sloupy nebo pilíře ze ŽB tř. C 25/30 bez výztuže</t>
  </si>
  <si>
    <t>351127532</t>
  </si>
  <si>
    <t>Sloupy, pilíře, táhla, rámové stojky, vzpěry z betonu železového (bez výztuže) bez zvláštních nároků na vliv prostředí tř. C 25/30</t>
  </si>
  <si>
    <t>0,3*0,3*4,02*2</t>
  </si>
  <si>
    <t>78</t>
  </si>
  <si>
    <t>331351121</t>
  </si>
  <si>
    <t>Zřízení bednění čtyřúhelníkových sloupů v do 4 m průřezu do 0,16 m2</t>
  </si>
  <si>
    <t>-1912403325</t>
  </si>
  <si>
    <t>Bednění hranatých sloupů a pilířů včetně vzepření průřezu pravoúhlého čtyřúhelníka výšky do 4 m, průřezu přes 0,08 do 0,16 m2 zřízení</t>
  </si>
  <si>
    <t>0,4*4*4,02*2</t>
  </si>
  <si>
    <t>79</t>
  </si>
  <si>
    <t>331351122</t>
  </si>
  <si>
    <t>Odstranění bednění čtyřúhelníkových sloupů v do 4 m průřezu do 0,16 m2</t>
  </si>
  <si>
    <t>1978778171</t>
  </si>
  <si>
    <t>Bednění hranatých sloupů a pilířů včetně vzepření průřezu pravoúhlého čtyřúhelníka výšky do 4 m, průřezu přes 0,08 do 0,16 m2 odstranění</t>
  </si>
  <si>
    <t>80</t>
  </si>
  <si>
    <t>331361821</t>
  </si>
  <si>
    <t>Výztuž sloupů hranatých betonářskou ocelí 10 505</t>
  </si>
  <si>
    <t>-108544</t>
  </si>
  <si>
    <t>Výztuž sloupů, pilířů, rámových stojek, táhel nebo vzpěr hranatých svislých nebo šikmých (odkloněných) z betonářské oceli 10 505 (R) nebo BSt 500</t>
  </si>
  <si>
    <t>157,03/1000</t>
  </si>
  <si>
    <t>81</t>
  </si>
  <si>
    <t>342241161</t>
  </si>
  <si>
    <t>Příčky z cihel plných dl 290 mm pevnosti P 15 na MC tl 65 mm</t>
  </si>
  <si>
    <t>-347683930</t>
  </si>
  <si>
    <t>Příčky nebo přizdívky jednoduché z cihel nebo příčkovek pálených na maltu MVC nebo MC plných P7,5 až P15 dl. 290 mm (290x140x65 mm), tl. o tl. 65 mm</t>
  </si>
  <si>
    <t>"přizdívka provozní vv alplan"  27,762</t>
  </si>
  <si>
    <t>82</t>
  </si>
  <si>
    <t>342244201</t>
  </si>
  <si>
    <t>Příčka z cihel broušených na tenkovrstvou maltu tloušťky 80 mm</t>
  </si>
  <si>
    <t>1823875023</t>
  </si>
  <si>
    <t>Příčky jednoduché z cihel děrovaných broušených, na tenkovrstvou maltu, pevnost cihel do P15, tl. příčky 80 mm</t>
  </si>
  <si>
    <t>(0+0+15,237+0,825*2)*1,03</t>
  </si>
  <si>
    <t>83</t>
  </si>
  <si>
    <t>342244211</t>
  </si>
  <si>
    <t>Příčka z cihel broušených na tenkovrstvou maltu tloušťky 115 mm</t>
  </si>
  <si>
    <t>220751035</t>
  </si>
  <si>
    <t>Příčky jednoduché z cihel děrovaných broušených, na tenkovrstvou maltu, pevnost cihel do P15, tl. příčky 115 mm</t>
  </si>
  <si>
    <t>(0+0+9,18+56,142)*1,03</t>
  </si>
  <si>
    <t>84</t>
  </si>
  <si>
    <t>342244221</t>
  </si>
  <si>
    <t>Příčka z cihel broušených na tenkovrstvou maltu tloušťky 140 mm</t>
  </si>
  <si>
    <t>812657864</t>
  </si>
  <si>
    <t>Příčky jednoduché z cihel děrovaných broušených, na tenkovrstvou maltu, pevnost cihel do P15, tl. příčky 140 mm</t>
  </si>
  <si>
    <t>(0+0+191,293+(52,146+13,734+(1,14+1,2*2)))*1,03</t>
  </si>
  <si>
    <t>85</t>
  </si>
  <si>
    <t>346244381</t>
  </si>
  <si>
    <t>Plentování jednostranné v do 200 mm válcovaných nosníků cihlami</t>
  </si>
  <si>
    <t>-771883794</t>
  </si>
  <si>
    <t>Plentování ocelových válcovaných nosníků jednostranné cihlami na maltu, výška stojiny do 200 mm</t>
  </si>
  <si>
    <t>0,85*0,12*2</t>
  </si>
  <si>
    <t>4,0*0,22*2</t>
  </si>
  <si>
    <t>Vodorovné konstrukce</t>
  </si>
  <si>
    <t>86</t>
  </si>
  <si>
    <t>411133901</t>
  </si>
  <si>
    <t>Montáž stropních panelů z betonu předpjatého bez závěsných háků hmotnosti do 1,5 t budova v do 18 m</t>
  </si>
  <si>
    <t>971775720</t>
  </si>
  <si>
    <t>Montáž stropních panelů z předpjatého betonu bez závěsných háků, v budovách výšky do 18 m, hmotnosti do 1,5 t</t>
  </si>
  <si>
    <t>135+18</t>
  </si>
  <si>
    <t>87</t>
  </si>
  <si>
    <t>59346863</t>
  </si>
  <si>
    <t>panel stropní předpjatý 1000x1190x250mm, 10 + 2</t>
  </si>
  <si>
    <t>-841463346</t>
  </si>
  <si>
    <t>(574,24+114,742)/1,2</t>
  </si>
  <si>
    <t>574,152*1,01 'Přepočtené koeficientem množství</t>
  </si>
  <si>
    <t>88</t>
  </si>
  <si>
    <t>389361001</t>
  </si>
  <si>
    <t>Doplňující výztuž prefabrikovaných konstrukcí z betonářské oceli</t>
  </si>
  <si>
    <t>-214961447</t>
  </si>
  <si>
    <t>Doplňující výztuž prefabrikovaných konstrukcí pro každý druh a stavební díl z betonářské oceli</t>
  </si>
  <si>
    <t>2389,82/1000</t>
  </si>
  <si>
    <t>89</t>
  </si>
  <si>
    <t>389381001</t>
  </si>
  <si>
    <t>Dobetonování prefabrikovaných konstrukcí</t>
  </si>
  <si>
    <t>-754242217</t>
  </si>
  <si>
    <t xml:space="preserve">"věnce dobetonávky prefa stropu"  </t>
  </si>
  <si>
    <t>8,471+0,876+1,997</t>
  </si>
  <si>
    <t>90</t>
  </si>
  <si>
    <t>411321414</t>
  </si>
  <si>
    <t>Stropy deskové ze ŽB tř. C 25/30</t>
  </si>
  <si>
    <t>-1203173030</t>
  </si>
  <si>
    <t>Stropy z betonu železového (bez výztuže) stropů deskových, plochých střech, desek balkonových, desek hřibových stropů včetně hlavic hřibových sloupů tř. C 25/30</t>
  </si>
  <si>
    <t xml:space="preserve">"desky Dx"  </t>
  </si>
  <si>
    <t>"D5"  2,7*5,2*0,2*3</t>
  </si>
  <si>
    <t>(49,67*0,75*0,15+9,42*1,015*0,15+59,44*1,0*0,15+21,42*1,15*0,15+3,62*0,885*0,15+28,5*1,285*0,15+3,6*1,02*0,15)*1,03</t>
  </si>
  <si>
    <t>91</t>
  </si>
  <si>
    <t>411351011</t>
  </si>
  <si>
    <t>Zřízení bednění stropů deskových tl do 25 cm bez podpěrné kce</t>
  </si>
  <si>
    <t>-1482915758</t>
  </si>
  <si>
    <t>Bednění stropních konstrukcí - bez podpěrné konstrukce desek tloušťky stropní desky přes 5 do 25 cm zřízení</t>
  </si>
  <si>
    <t>"D5"  (2,7+5,2)*2*0,2*3</t>
  </si>
  <si>
    <t>"boky desek Dx"  (49,67+9,42+59,44+21,42+3,62+28,5+3,6)*0,15*2*1,03</t>
  </si>
  <si>
    <t>92</t>
  </si>
  <si>
    <t>411351012</t>
  </si>
  <si>
    <t>Odstranění bednění stropů deskových tl do 25 cm bez podpěrné kce</t>
  </si>
  <si>
    <t>-458087222</t>
  </si>
  <si>
    <t>Bednění stropních konstrukcí - bez podpěrné konstrukce desek tloušťky stropní desky přes 5 do 25 cm odstranění</t>
  </si>
  <si>
    <t>63,762</t>
  </si>
  <si>
    <t>93</t>
  </si>
  <si>
    <t>411361821</t>
  </si>
  <si>
    <t>Výztuž stropů betonářskou ocelí 10 505</t>
  </si>
  <si>
    <t>682353281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</si>
  <si>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</si>
  <si>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(656,96+588,85)/1000</t>
  </si>
  <si>
    <t>94</t>
  </si>
  <si>
    <t>411362021</t>
  </si>
  <si>
    <t>Výztuž stropů svařovanými sítěmi Kari</t>
  </si>
  <si>
    <t>1159157838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</si>
  <si>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</si>
  <si>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879,61/1000</t>
  </si>
  <si>
    <t>95</t>
  </si>
  <si>
    <t>417321515</t>
  </si>
  <si>
    <t>Ztužující pásy a věnce ze ŽB tř. C 25/30</t>
  </si>
  <si>
    <t>-2056112579</t>
  </si>
  <si>
    <t>Ztužující pásy a věnce z betonu železového (bez výztuže) tř. C 25/30</t>
  </si>
  <si>
    <t>27,31+10,451</t>
  </si>
  <si>
    <t>96</t>
  </si>
  <si>
    <t>417351115</t>
  </si>
  <si>
    <t>Zřízení bednění ztužujících věnců</t>
  </si>
  <si>
    <t>1945502399</t>
  </si>
  <si>
    <t>Bednění bočnic ztužujících pásů a věnců včetně vzpěr zřízení</t>
  </si>
  <si>
    <t>"v01"  186,46*0,32*2</t>
  </si>
  <si>
    <t>"v02"  118,04*0,32*2</t>
  </si>
  <si>
    <t>"v03"  8,72*0,32*2</t>
  </si>
  <si>
    <t>"v04"  6,82*0,57*2</t>
  </si>
  <si>
    <t>"v05"  1,8*0,2*2</t>
  </si>
  <si>
    <t>"v09"  25,5*0,53*2</t>
  </si>
  <si>
    <t>97</t>
  </si>
  <si>
    <t>417351116</t>
  </si>
  <si>
    <t>Odstranění bednění ztužujících věnců</t>
  </si>
  <si>
    <t>1493783419</t>
  </si>
  <si>
    <t>Bednění bočnic ztužujících pásů a věnců včetně vzpěr odstranění</t>
  </si>
  <si>
    <t>98</t>
  </si>
  <si>
    <t>417351222</t>
  </si>
  <si>
    <t>Ztracené bednění věnců jednostranné š 300 až 440 mm s izolací tl 100 mm</t>
  </si>
  <si>
    <t>-1209124240</t>
  </si>
  <si>
    <t>"věnec V01"   186,46</t>
  </si>
  <si>
    <t>"věnec V09"  25,5</t>
  </si>
  <si>
    <t>99</t>
  </si>
  <si>
    <t>417361821</t>
  </si>
  <si>
    <t>Výztuž ztužujících pásů a věnců betonářskou ocelí 10 505</t>
  </si>
  <si>
    <t>-427552101</t>
  </si>
  <si>
    <t>Výztuž ztužujících pásů a věnců z betonářské oceli 10 505 (R) nebo BSt 500</t>
  </si>
  <si>
    <t>3283,43/1000</t>
  </si>
  <si>
    <t>100</t>
  </si>
  <si>
    <t>430321414</t>
  </si>
  <si>
    <t>Schodišťová konstrukce a rampa ze ŽB tř. C 25/30</t>
  </si>
  <si>
    <t>1149604089</t>
  </si>
  <si>
    <t>Schodišťové konstrukce a rampy z betonu železového (bez výztuže) stupně, schodnice, ramena, podesty s nosníky tř. C 25/30</t>
  </si>
  <si>
    <t>"sch1"  0,353*1,98</t>
  </si>
  <si>
    <t>"sch2"  1,644*0,2*2+0,727*0,83</t>
  </si>
  <si>
    <t>"sch3"  3,546*0,2*2+1,136*2,48</t>
  </si>
  <si>
    <t>"sch4"  3,613*0,2*2+0,812*2,48</t>
  </si>
  <si>
    <t>"sch5"  (13,38*0,2*2+3,227*1,265)*1,05</t>
  </si>
  <si>
    <t>101</t>
  </si>
  <si>
    <t>430361821</t>
  </si>
  <si>
    <t>Výztuž schodišťové konstrukce a rampy betonářskou ocelí 10 505</t>
  </si>
  <si>
    <t>-2023312796</t>
  </si>
  <si>
    <t>Výztuž schodišťových konstrukcí a ramp stupňů, schodnic, ramen, podest s nosníky z betonářské oceli 10 505 (R) nebo BSt 500</t>
  </si>
  <si>
    <t>(50,42+216,89+202,64+647,25)/1000</t>
  </si>
  <si>
    <t>102</t>
  </si>
  <si>
    <t>430362021</t>
  </si>
  <si>
    <t>Výztuž schodišťové konstrukce a rampy svařovanými sítěmi Kari</t>
  </si>
  <si>
    <t>719544133</t>
  </si>
  <si>
    <t>Výztuž schodišťových konstrukcí a ramp stupňů, schodnic, ramen, podest s nosníky ze svařovaných sítí z drátů typu KARI</t>
  </si>
  <si>
    <t>(19,06+46,4+46,4+146,17)/1000</t>
  </si>
  <si>
    <t>103</t>
  </si>
  <si>
    <t>431351121</t>
  </si>
  <si>
    <t>Zřízení bednění podest schodišť a ramp přímočarých v do 4 m</t>
  </si>
  <si>
    <t>-902957526</t>
  </si>
  <si>
    <t>Bednění podest, podstupňových desek a ramp včetně podpěrné konstrukce výšky do 4 m půdorysně přímočarých zřízení</t>
  </si>
  <si>
    <t>"sch1"  (1,34+0,795+0,21+1,64)*1,98</t>
  </si>
  <si>
    <t>"sch2"  (1,925+1,205+0,205+2,88)*1,23+1,6446*2*0,8</t>
  </si>
  <si>
    <t>"sch3"  (2,48+0,97+0,15+3,85)*2,48+3,546*4*0,8</t>
  </si>
  <si>
    <t>"sch4"  (1,9+0,9+3,41)*2,48+3,613*4*0,8</t>
  </si>
  <si>
    <t>"sch5" (1,55+7,31+2,93+6,45+0,68)*1,265+13,38*3*0,8</t>
  </si>
  <si>
    <t>104</t>
  </si>
  <si>
    <t>431351122</t>
  </si>
  <si>
    <t>Odstranění bednění podest schodišť a ramp přímočarých v do 4 m</t>
  </si>
  <si>
    <t>-481212259</t>
  </si>
  <si>
    <t>Bednění podest, podstupňových desek a ramp včetně podpěrné konstrukce výšky do 4 m půdorysně přímočarých odstranění</t>
  </si>
  <si>
    <t>Komunikace pozemní</t>
  </si>
  <si>
    <t>105</t>
  </si>
  <si>
    <t>564851111</t>
  </si>
  <si>
    <t>Podklad ze štěrkodrtě ŠD tl 150 mm</t>
  </si>
  <si>
    <t>1825388027</t>
  </si>
  <si>
    <t>Podklad ze štěrkodrti ŠD s rozprostřením a zhutněním, po zhutnění tl. 150 mm</t>
  </si>
  <si>
    <t>(v04+v05)*1,03</t>
  </si>
  <si>
    <t>106</t>
  </si>
  <si>
    <t>596211111</t>
  </si>
  <si>
    <t>Kladení zámkové dlažby komunikací pro pěší tl 60 mm skupiny A pl do 100 m2</t>
  </si>
  <si>
    <t>115298490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</si>
  <si>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</si>
  <si>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v04*1,03</t>
  </si>
  <si>
    <t>107</t>
  </si>
  <si>
    <t>59245012</t>
  </si>
  <si>
    <t>dlažba zámková tvaru I 200x165x60mm barevná</t>
  </si>
  <si>
    <t>1965167731</t>
  </si>
  <si>
    <t>35,885*1,02 'Přepočtené koeficientem množství</t>
  </si>
  <si>
    <t>Úpravy povrchů, podlahy a osazování výplní</t>
  </si>
  <si>
    <t>108</t>
  </si>
  <si>
    <t>611111212</t>
  </si>
  <si>
    <t>Vyspravení povrchu stropů z prefabrikovaných dílců š do 1800 mm maltou cementovou se zahlazením</t>
  </si>
  <si>
    <t>-1586952208</t>
  </si>
  <si>
    <t>Vyspravení povrchu neomítaných vnitřních ploch montovaných betonových konstrukcí z prefabrikovaných dílců nanášením cementové malty na překrytí místních nerovností styku dílců se zahlazením do roviny a s případným vytvořením fabionu u stěn (při poloměru menším než 50 mm) stropních a schodišťových konstrukcí šířky jednotlivých dílců přes 600 do 1800 mm</t>
  </si>
  <si>
    <t>109</t>
  </si>
  <si>
    <t>612131301</t>
  </si>
  <si>
    <t>Cementový postřik vnitřních stěn nanášený celoplošně strojně</t>
  </si>
  <si>
    <t>-727575917</t>
  </si>
  <si>
    <t>Podkladní a spojovací vrstva vnitřních omítaných ploch cementový postřik nanášený strojně celoplošně stěn</t>
  </si>
  <si>
    <t>(w01+w02+w03+w04+w05)*1,05</t>
  </si>
  <si>
    <t>110</t>
  </si>
  <si>
    <t>612321321</t>
  </si>
  <si>
    <t>Vápenocementová omítka hladká jednovrstvá vnitřních stěn nanášená strojně</t>
  </si>
  <si>
    <t>1542621905</t>
  </si>
  <si>
    <t>Omítka vápenocementová vnitřních ploch nanášená strojně jednovrstvá, tloušťky do 10 mm hladká svislých konstrukcí stěn</t>
  </si>
  <si>
    <t>111</t>
  </si>
  <si>
    <t>612321391</t>
  </si>
  <si>
    <t>Příplatek k vápenocementové omítce vnitřních stěn za každých dalších 5 mm tloušťky strojně</t>
  </si>
  <si>
    <t>-942751355</t>
  </si>
  <si>
    <t>Omítka vápenocementová vnitřních ploch nanášená strojně Příplatek k cenám za každých dalších i započatých 5 mm tloušťky omítky přes 10 mm stěn</t>
  </si>
  <si>
    <t>112</t>
  </si>
  <si>
    <t>619991011</t>
  </si>
  <si>
    <t>Obalení konstrukcí a prvků fólií přilepenou lepící páskou</t>
  </si>
  <si>
    <t>1811364539</t>
  </si>
  <si>
    <t>Zakrytí vnitřních ploch před znečištěním včetně pozdějšího odkrytí konstrukcí a prvků obalením fólií a přelepením páskou</t>
  </si>
  <si>
    <t>113</t>
  </si>
  <si>
    <t>622131301</t>
  </si>
  <si>
    <t>Cementový postřik vnějších stěn nanášený celoplošně strojně</t>
  </si>
  <si>
    <t>-1486143583</t>
  </si>
  <si>
    <t>Podkladní a spojovací vrstva vnějších omítaných ploch cementový postřik nanášený strojně celoplošně stěn</t>
  </si>
  <si>
    <t>114</t>
  </si>
  <si>
    <t>622142001</t>
  </si>
  <si>
    <t>Potažení vnějších stěn sklovláknitým pletivem vtlačeným do tenkovrstvé hmoty včetně penetrace podkladu</t>
  </si>
  <si>
    <t>441233125</t>
  </si>
  <si>
    <t>Potažení vnějších ploch pletivem v ploše nebo pruzích, na plném podkladu sklovláknitým vtlačením do tmelu stěn včetně penetrace podkladu</t>
  </si>
  <si>
    <t>(f01+f02+f03)*1,03</t>
  </si>
  <si>
    <t>115</t>
  </si>
  <si>
    <t>622143001</t>
  </si>
  <si>
    <t>Montáž omítkových plastových nebo pozinkovaných soklových profilů</t>
  </si>
  <si>
    <t>-668262421</t>
  </si>
  <si>
    <t>Montáž omítkových profilů plastových nebo pozinkovaných, upevněných vtlačením do podkladní vrstvy nebo přibitím soklových</t>
  </si>
  <si>
    <t>(o1+o2)*1,05</t>
  </si>
  <si>
    <t>116</t>
  </si>
  <si>
    <t>55343012</t>
  </si>
  <si>
    <t>profil omítkový soklový pro omítky venkovní 20mm</t>
  </si>
  <si>
    <t>1185586242</t>
  </si>
  <si>
    <t>(o1+o2)*1,03</t>
  </si>
  <si>
    <t>117</t>
  </si>
  <si>
    <t>622143003</t>
  </si>
  <si>
    <t>Montáž omítkových plastových nebo pozinkovaných rohových profilů s tkaninou</t>
  </si>
  <si>
    <t>-950151058</t>
  </si>
  <si>
    <t>Montáž omítkových profilů plastových nebo pozinkovaných, upevněných vtlačením do podkladní vrstvy nebo přibitím rohových s tkaninou</t>
  </si>
  <si>
    <t>"okapnice nadpraží"</t>
  </si>
  <si>
    <t>(1,75+1,0*12+1,8+1,05+2,0*10+1,75)*1,03</t>
  </si>
  <si>
    <t>(1,5*8+1,75*4+3,2)*1,03</t>
  </si>
  <si>
    <t>118</t>
  </si>
  <si>
    <t>59051486</t>
  </si>
  <si>
    <t>lišta rohová PVC 10/15cm s tkaninou</t>
  </si>
  <si>
    <t>568981724</t>
  </si>
  <si>
    <t>62,367*1,05 'Přepočtené koeficientem množství</t>
  </si>
  <si>
    <t>119</t>
  </si>
  <si>
    <t>622143004</t>
  </si>
  <si>
    <t>Montáž omítkových samolepících začišťovacích profilů pro spojení s okenním rámem</t>
  </si>
  <si>
    <t>497418924</t>
  </si>
  <si>
    <t>Montáž omítkových profilů plastových nebo pozinkovaných, upevněných vtlačením do podkladní vrstvy nebo přibitím začišťovacích samolepících pro vytvoření dilatujícího spoje s okenním rámem</t>
  </si>
  <si>
    <t>"apu lišty"</t>
  </si>
  <si>
    <t>(1,6+2,1*2)</t>
  </si>
  <si>
    <t>(1,0+0,75*2)*12</t>
  </si>
  <si>
    <t>(1,6+2,15*2)</t>
  </si>
  <si>
    <t>(1,05+2,2*2)</t>
  </si>
  <si>
    <t>(2,0+1,25*2)*10</t>
  </si>
  <si>
    <t>(1,75+2,8*2)</t>
  </si>
  <si>
    <t>120</t>
  </si>
  <si>
    <t>59051476</t>
  </si>
  <si>
    <t>profil okenní začišťovací se sklovláknitou armovací tkaninou 9mm/2,4m</t>
  </si>
  <si>
    <t>543600334</t>
  </si>
  <si>
    <t>99,5*1,05 'Přepočtené koeficientem množství</t>
  </si>
  <si>
    <t>121</t>
  </si>
  <si>
    <t>622211011</t>
  </si>
  <si>
    <t>Montáž kontaktního zateplení vnějších stěn lepením a mechanickým kotvením polystyrénových desek tl do 80 mm</t>
  </si>
  <si>
    <t>1715612405</t>
  </si>
  <si>
    <t>Montáž kontaktního zateplení lepením a mechanickým kotvením z polystyrenových desek nebo z kombinovaných desek na vnější stěny, tloušťky desek přes 40 do 80 mm</t>
  </si>
  <si>
    <t>"sloupy"  0,3*4,02*2</t>
  </si>
  <si>
    <t>"sokl"  (f03+f04)*1,03</t>
  </si>
  <si>
    <t>122</t>
  </si>
  <si>
    <t>28375934</t>
  </si>
  <si>
    <t>deska EPS 70 fasádní λ=0,039 tl 60mm</t>
  </si>
  <si>
    <t>-1786153769</t>
  </si>
  <si>
    <t>2,412*1,02 'Přepočtené koeficientem množství</t>
  </si>
  <si>
    <t>123</t>
  </si>
  <si>
    <t>28376014</t>
  </si>
  <si>
    <t>deska perimetrická fasádní soklová 150kPa λ=0,035 tl 60mm</t>
  </si>
  <si>
    <t>-861081209</t>
  </si>
  <si>
    <t>269,788*1,02 'Přepočtené koeficientem množství</t>
  </si>
  <si>
    <t>124</t>
  </si>
  <si>
    <t>59051328</t>
  </si>
  <si>
    <t>hmoždinka ETA zatloukací fasádní  s kovovým trnem pro montáž TI 8x60x115mm</t>
  </si>
  <si>
    <t>1236549645</t>
  </si>
  <si>
    <t>"sokl"  (f03+f04)*1,03*4</t>
  </si>
  <si>
    <t>125</t>
  </si>
  <si>
    <t>622211021</t>
  </si>
  <si>
    <t>Montáž kontaktního zateplení vnějších stěn lepením a mechanickým kotvením polystyrénových desek tl do 120 mm</t>
  </si>
  <si>
    <t>238436906</t>
  </si>
  <si>
    <t>Montáž kontaktního zateplení lepením a mechanickým kotvením z polystyrenových desek nebo z kombinovaných desek na vnější stěny, tloušťky desek přes 80 do 120 mm</t>
  </si>
  <si>
    <t>"věnce"  f02*1,03</t>
  </si>
  <si>
    <t>126</t>
  </si>
  <si>
    <t>28375938</t>
  </si>
  <si>
    <t>deska EPS 70 fasádní λ=0,039 tl 100mm</t>
  </si>
  <si>
    <t>538124276</t>
  </si>
  <si>
    <t>112,293*1,02 'Přepočtené koeficientem množství</t>
  </si>
  <si>
    <t>127</t>
  </si>
  <si>
    <t>59051342</t>
  </si>
  <si>
    <t>hmoždinka ETA zatloukací fasádní  s kovovým trnem pro montáž TI 8x60x155mm</t>
  </si>
  <si>
    <t>1844872570</t>
  </si>
  <si>
    <t>"věnce"  f02*1,03*4</t>
  </si>
  <si>
    <t>128</t>
  </si>
  <si>
    <t>622321321</t>
  </si>
  <si>
    <t>Vápenocementová omítka hladká jednovrstvá vnějších stěn nanášená strojně</t>
  </si>
  <si>
    <t>-1292883880</t>
  </si>
  <si>
    <t>Omítka vápenocementová vnějších ploch nanášená strojně jednovrstvá, tloušťky do 15 mm hladká stěn</t>
  </si>
  <si>
    <t>f01*1,03</t>
  </si>
  <si>
    <t>(f03+f04)*1,03</t>
  </si>
  <si>
    <t>129</t>
  </si>
  <si>
    <t>622321391</t>
  </si>
  <si>
    <t>Příplatek k vápenocementové omítce vnějších stěn za každých dalších 5 mm tloušťky strojně</t>
  </si>
  <si>
    <t>-316177843</t>
  </si>
  <si>
    <t>Omítka vápenocementová vnějších ploch nanášená strojně Příplatek k cenám za každých dalších i započatých 5 mm tloušťky omítky přes 15 mm stěn</t>
  </si>
  <si>
    <t>130</t>
  </si>
  <si>
    <t>622381011</t>
  </si>
  <si>
    <t>Tenkovrstvá minerální zrnitá omítka tl. 1,5 mm včetně penetrace vnějších stěn</t>
  </si>
  <si>
    <t>370627796</t>
  </si>
  <si>
    <t>Omítka tenkovrstvá minerální vnějších ploch probarvená, včetně penetrace podkladu zrnitá, tloušťky 1,5 mm stěn</t>
  </si>
  <si>
    <t>(f01+f02)*1,03</t>
  </si>
  <si>
    <t>131</t>
  </si>
  <si>
    <t>622511111</t>
  </si>
  <si>
    <t>Tenkovrstvá akrylátová mozaiková střednězrnná omítka včetně penetrace vnějších stěn</t>
  </si>
  <si>
    <t>-1197967951</t>
  </si>
  <si>
    <t>Omítka tenkovrstvá akrylátová vnějších ploch probarvená, včetně penetrace podkladu mozaiková střednězrnná stěn</t>
  </si>
  <si>
    <t>"sokl"  f03*1,03</t>
  </si>
  <si>
    <t>132</t>
  </si>
  <si>
    <t>629991012</t>
  </si>
  <si>
    <t>Zakrytí výplní otvorů fólií přilepenou na začišťovací lišty</t>
  </si>
  <si>
    <t>1171056241</t>
  </si>
  <si>
    <t>Zakrytí vnějších ploch před znečištěním včetně pozdějšího odkrytí výplní otvorů a svislých ploch fólií přilepenou na začišťovací lištu</t>
  </si>
  <si>
    <t>(1,75*2,8*3+1,0*0,75*12+2,0*1,25*10)*1,1</t>
  </si>
  <si>
    <t>(1,5*0,75*6+1,5*1,75*2+1,75*1,75*3+3,2*2,66+1,75*2,8)*1,1</t>
  </si>
  <si>
    <t>133</t>
  </si>
  <si>
    <t>631311114</t>
  </si>
  <si>
    <t>Mazanina tl do 80 mm z betonu prostého bez zvýšených nároků na prostředí tř. C 16/20</t>
  </si>
  <si>
    <t>-1664090068</t>
  </si>
  <si>
    <t>Mazanina z betonu prostého bez zvýšených nároků na prostředí tl. přes 50 do 80 mm tř. C 16/20</t>
  </si>
  <si>
    <t>"podlahy"  (p11*0,06+p12*0,062+p13*0,058+p14*0,073+p21*0,061+p22*0,047+p33*0,06+p34*0,1)*1,03</t>
  </si>
  <si>
    <t>134</t>
  </si>
  <si>
    <t>631311136</t>
  </si>
  <si>
    <t>Mazanina tl do 240 mm z betonu prostého bez zvýšených nároků na prostředí tř. C 25/30</t>
  </si>
  <si>
    <t>-1634296013</t>
  </si>
  <si>
    <t>Mazanina z betonu prostého bez zvýšených nároků na prostředí tl. přes 120 do 240 mm tř. C 25/30</t>
  </si>
  <si>
    <t>"podlahy"  (p31+p32)*0,159*1,03</t>
  </si>
  <si>
    <t>135</t>
  </si>
  <si>
    <t>631311124</t>
  </si>
  <si>
    <t>Mazanina tl do 120 mm z betonu prostého bez zvýšených nároků na prostředí tř. C 16/20</t>
  </si>
  <si>
    <t>-1961102122</t>
  </si>
  <si>
    <t>Mazanina z betonu prostého bez zvýšených nároků na prostředí tl. přes 80 do 120 mm tř. C 16/20</t>
  </si>
  <si>
    <t>"podklad podlahy"  (p11+p12+p13+p14+p21+p22+p23+p31+p32+p33+p34)*1,03*0,12</t>
  </si>
  <si>
    <t>"podkladní beton základy"  19,563</t>
  </si>
  <si>
    <t>136</t>
  </si>
  <si>
    <t>631319171</t>
  </si>
  <si>
    <t>Příplatek k mazanině tl do 80 mm za stržení povrchu spodní vrstvy před vložením výztuže</t>
  </si>
  <si>
    <t>-877817067</t>
  </si>
  <si>
    <t>Příplatek k cenám mazanin za stržení povrchu spodní vrstvy mazaniny latí před vložením výztuže nebo pletiva pro tl. obou vrstev mazaniny přes 50 do 80 mm</t>
  </si>
  <si>
    <t>40,562</t>
  </si>
  <si>
    <t>137</t>
  </si>
  <si>
    <t>631319173</t>
  </si>
  <si>
    <t>Příplatek k mazanině tl do 120 mm za stržení povrchu spodní vrstvy před vložením výztuže</t>
  </si>
  <si>
    <t>-1190335375</t>
  </si>
  <si>
    <t>Příplatek k cenám mazanin za stržení povrchu spodní vrstvy mazaniny latí před vložením výztuže nebo pletiva pro tl. obou vrstev mazaniny přes 80 do 120 mm</t>
  </si>
  <si>
    <t>138</t>
  </si>
  <si>
    <t>631319204</t>
  </si>
  <si>
    <t>Příplatek k mazaninám za přidání ocelových vláken (drátkobeton) pro objemové vyztužení 30 kg/m3</t>
  </si>
  <si>
    <t>946152551</t>
  </si>
  <si>
    <t>Příplatek k cenám betonových mazanin za vyztužení ocelovými vlákny (drátkobeton) objemové vyztužení 30 kg/m3</t>
  </si>
  <si>
    <t>15,614</t>
  </si>
  <si>
    <t>139</t>
  </si>
  <si>
    <t>631362021</t>
  </si>
  <si>
    <t>Výztuž mazanin svařovanými sítěmi Kari</t>
  </si>
  <si>
    <t>-481121119</t>
  </si>
  <si>
    <t>Výztuž mazanin ze svařovaných sítí z drátů typu KARI</t>
  </si>
  <si>
    <t>"vrstvy podlahy"  (p11+p12+p13+p14+p21+p22+p33)*1,03*1,35/1000</t>
  </si>
  <si>
    <t>"podklad podlahy"  (p11+p12+p13+p14+p21+p22+p23+p31+p32+p33+p34)*1,03*2,96/1000</t>
  </si>
  <si>
    <t>140</t>
  </si>
  <si>
    <t>632453413</t>
  </si>
  <si>
    <t>Potěr průmyslový samonivelační ze suchých směsí podkladní pro střední provoz tl 15 mm</t>
  </si>
  <si>
    <t>-1046780997</t>
  </si>
  <si>
    <t>Potěr průmyslový samonivelační ze suchých směsí podkladní pro středně těžký provoz, tl. přes 10 do 15 mm</t>
  </si>
  <si>
    <t>"podlahy"  (p32+p33)*1,03</t>
  </si>
  <si>
    <t>141</t>
  </si>
  <si>
    <t>632453416</t>
  </si>
  <si>
    <t>Potěr průmyslový samonivelační ze suchých směsí podkladní pro střední provoz tl 30 mm</t>
  </si>
  <si>
    <t>1093390189</t>
  </si>
  <si>
    <t>Potěr průmyslový samonivelační ze suchých směsí podkladní pro středně těžký provoz, tl. přes 25 do 30 mm</t>
  </si>
  <si>
    <t>"podlahy"  p34*1,03</t>
  </si>
  <si>
    <t>142</t>
  </si>
  <si>
    <t>634112113</t>
  </si>
  <si>
    <t>Obvodová dilatace podlahovým páskem z pěnového PE mezi stěnou a mazaninou nebo potěrem v 80 mm</t>
  </si>
  <si>
    <t>-1314290750</t>
  </si>
  <si>
    <t>Obvodová dilatace mezi stěnou a mazaninou nebo potěrem podlahovým páskem z pěnového PE tl. do 10 mm, výšky 80 mm</t>
  </si>
  <si>
    <t>"podlahy roznášecí vrstva"</t>
  </si>
  <si>
    <t>"p11"  18,22*3+16,62+10,07+15,74</t>
  </si>
  <si>
    <t>"p12"  21,01+25,37+12,01+7,82+23,17+8,1+15,69+8,1+8,81+8,41</t>
  </si>
  <si>
    <t>"p13"  12,62*3+11,02+7,8</t>
  </si>
  <si>
    <t>"p14"  13,32+8,62+8,1+6,32+8,42+8,62+13,22</t>
  </si>
  <si>
    <t>"p21"  23,98+24,20+26,68+25,22+25,94</t>
  </si>
  <si>
    <t>"p22"  65,16</t>
  </si>
  <si>
    <t>"p33"  15,56+14,82</t>
  </si>
  <si>
    <t>"p34"  35,64</t>
  </si>
  <si>
    <t>143</t>
  </si>
  <si>
    <t>634112116</t>
  </si>
  <si>
    <t>Obvodová dilatace podlahovým páskem z pěnového PE mezi stěnou a mazaninou nebo potěrem v 180 mm</t>
  </si>
  <si>
    <t>-404093515</t>
  </si>
  <si>
    <t>Obvodová dilatace mezi stěnou a mazaninou nebo potěrem podlahovým páskem z pěnového PE tl. do 10 mm, výšky 180 mm</t>
  </si>
  <si>
    <t>"roznášecí deska podlahy"</t>
  </si>
  <si>
    <t>"p31"  47,5</t>
  </si>
  <si>
    <t>"p32"  9,74</t>
  </si>
  <si>
    <t>144</t>
  </si>
  <si>
    <t>634662111</t>
  </si>
  <si>
    <t>Výplň dilatačních spar šířky do 10 mm v mazaninách akrylátovým tmelem</t>
  </si>
  <si>
    <t>-1680156212</t>
  </si>
  <si>
    <t>Výplň dilatačních spar mazanin akrylátovým tmelem, šířka spáry do 10 mm</t>
  </si>
  <si>
    <t>"podlahy šatny"  4,75*3+4,09+4,2+5,6+6,3+2,7+3,5*3</t>
  </si>
  <si>
    <t>"podlahy provozní"  2,2+4,355+7,0*2</t>
  </si>
  <si>
    <t>145</t>
  </si>
  <si>
    <t>634911112</t>
  </si>
  <si>
    <t>Řezání dilatačních spár š 5 mm hl do 20 mm v čerstvé betonové mazanině</t>
  </si>
  <si>
    <t>-929914628</t>
  </si>
  <si>
    <t>Řezání dilatačních nebo smršťovacích spár v čerstvé betonové mazanině nebo potěru šířky do 5 mm, hloubky přes 10 do 20 mm</t>
  </si>
  <si>
    <t>146</t>
  </si>
  <si>
    <t>635111241</t>
  </si>
  <si>
    <t>Násyp pod podlahy z hrubého kameniva 0-63 se zhutněním</t>
  </si>
  <si>
    <t>-624213984</t>
  </si>
  <si>
    <t>Násyp ze štěrkopísku, písku nebo kameniva pod podlahy se zhutněním z kameniva hrubého 0-63</t>
  </si>
  <si>
    <t>"podklad podlahy"  (p11+p12+p13+p14+p21+p22+p23+p31+p32+p33+p34)*1,03*0,25</t>
  </si>
  <si>
    <t>"pod schodiště a rampy"  (0,32*1,98+1,08*0,83+1,76*2,48+1,32*2,48+10,51*1,265)*1,1</t>
  </si>
  <si>
    <t>"stupně tribuny"  (0,55*0,6+0,6*1,0+0,885*1,4)*60,14*1,1</t>
  </si>
  <si>
    <t>147</t>
  </si>
  <si>
    <t>636623241</t>
  </si>
  <si>
    <t>Podlaha z hladkých desek z recyklované pryže tl 24 mm černá lepená ve spojích na vyrovnaný podklad</t>
  </si>
  <si>
    <t>2027908400</t>
  </si>
  <si>
    <t>Podlahová krytina z desek z recyklované pryže hladkých, velikosti 2000x1000 mm kladených na předem vyrovnaný podklad z betonu nebo asfaltu lepených ve spojích tl. desky 24 mm černých</t>
  </si>
  <si>
    <t>(p21+p22+p23)*1,03</t>
  </si>
  <si>
    <t>148</t>
  </si>
  <si>
    <t>636623242</t>
  </si>
  <si>
    <t>Podlaha z hladkých desek z recyklované pryže tl 24 mm barevná lepená ve spojích na vyrovnaný podklad</t>
  </si>
  <si>
    <t>316885164</t>
  </si>
  <si>
    <t>Podlahová krytina z desek z recyklované pryže hladkých, velikosti 2000x1000 mm kladených na předem vyrovnaný podklad z betonu nebo asfaltu lepených ve spojích tl. desky 24 mm barevných - červených</t>
  </si>
  <si>
    <t>0,3*2,0*2</t>
  </si>
  <si>
    <t>149</t>
  </si>
  <si>
    <t>637211122</t>
  </si>
  <si>
    <t>Okapový chodník z betonových dlaždic tl 60 mm kladených do písku se zalitím spár MC</t>
  </si>
  <si>
    <t>715799967</t>
  </si>
  <si>
    <t>Okapový chodník z dlaždic betonových se zalitím spár cementovou maltou do písku, tl. dlaždic 60 mm</t>
  </si>
  <si>
    <t>v05*1,03</t>
  </si>
  <si>
    <t>150</t>
  </si>
  <si>
    <t>637311131</t>
  </si>
  <si>
    <t>Okapový chodník z betonových záhonových obrubníků lože beton</t>
  </si>
  <si>
    <t>232650504</t>
  </si>
  <si>
    <t>Okapový chodník z obrubníků betonových zahradních, se zalitím spár cementovou maltou do lože z betonu prostého</t>
  </si>
  <si>
    <t>17,5+6,64+7,88+0,5*2</t>
  </si>
  <si>
    <t>18,1+12,2+0,5*2</t>
  </si>
  <si>
    <t>151</t>
  </si>
  <si>
    <t>642942111</t>
  </si>
  <si>
    <t>Osazování zárubní nebo rámů dveřních kovových do 2,5 m2 na MC</t>
  </si>
  <si>
    <t>-85960156</t>
  </si>
  <si>
    <t>Osazování zárubní nebo rámů kovových dveřních lisovaných nebo z úhelníků bez dveřních křídel na cementovou maltu, plochy otvoru do 2,5 m2</t>
  </si>
  <si>
    <t>PSC</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</si>
  <si>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</si>
  <si>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"D01"5</t>
  </si>
  <si>
    <t>"D02"1</t>
  </si>
  <si>
    <t>"D03"9</t>
  </si>
  <si>
    <t>"D04"1</t>
  </si>
  <si>
    <t>"D05"1</t>
  </si>
  <si>
    <t>"D06"1</t>
  </si>
  <si>
    <t>"D11"1</t>
  </si>
  <si>
    <t>"D12"1</t>
  </si>
  <si>
    <t>"D13"1+2</t>
  </si>
  <si>
    <t>"D14"1+1</t>
  </si>
  <si>
    <t>"D15"3+1</t>
  </si>
  <si>
    <t>"požární D21 až D25"  2+2+1+1+1+1</t>
  </si>
  <si>
    <t>152</t>
  </si>
  <si>
    <t>55331350</t>
  </si>
  <si>
    <t>zárubeň ocelová pro běžné zdění a porobeton 100 levá/pravá 800</t>
  </si>
  <si>
    <t>464054062</t>
  </si>
  <si>
    <t>5+1+1+1+1</t>
  </si>
  <si>
    <t>153</t>
  </si>
  <si>
    <t>55331352</t>
  </si>
  <si>
    <t>zárubeň ocelová pro běžné zdění a porobeton 100 levá/pravá 900</t>
  </si>
  <si>
    <t>-578228705</t>
  </si>
  <si>
    <t>154</t>
  </si>
  <si>
    <t>55331384</t>
  </si>
  <si>
    <t>zárubeň ocelová pro běžné zdění a porobeton 150 levá/pravá 800</t>
  </si>
  <si>
    <t>830130161</t>
  </si>
  <si>
    <t>1+1+1+1+1</t>
  </si>
  <si>
    <t>155</t>
  </si>
  <si>
    <t>55331382</t>
  </si>
  <si>
    <t>zárubeň ocelová pro běžné zdění a porobeton 150 levá/pravá 700</t>
  </si>
  <si>
    <t>785327769</t>
  </si>
  <si>
    <t>156</t>
  </si>
  <si>
    <t>55331386</t>
  </si>
  <si>
    <t>zárubeň ocelová pro běžné zdění a porobeton 150 levá/pravá 900</t>
  </si>
  <si>
    <t>652943995</t>
  </si>
  <si>
    <t>157</t>
  </si>
  <si>
    <t>55331361</t>
  </si>
  <si>
    <t>zárubeň ocelová pro běžné zdění a porobeton 115 levá/pravá 700</t>
  </si>
  <si>
    <t>-1816765988</t>
  </si>
  <si>
    <t>1+1</t>
  </si>
  <si>
    <t>158</t>
  </si>
  <si>
    <t>55331365</t>
  </si>
  <si>
    <t>zárubeň ocelová pro běžné zdění a porobeton 115 levá/pravá 900</t>
  </si>
  <si>
    <t>-599105986</t>
  </si>
  <si>
    <t>1+1+1+1</t>
  </si>
  <si>
    <t>159</t>
  </si>
  <si>
    <t>5533138R</t>
  </si>
  <si>
    <t>-11706857</t>
  </si>
  <si>
    <t>zárubeň ocelová pro běžné zdění a porobeton 300 levá/pravá 800</t>
  </si>
  <si>
    <t>160</t>
  </si>
  <si>
    <t>55331363</t>
  </si>
  <si>
    <t>zárubeň ocelová pro běžné zdění a porobeton 115 levá/pravá 800</t>
  </si>
  <si>
    <t>2124397922</t>
  </si>
  <si>
    <t>161</t>
  </si>
  <si>
    <t>55331400</t>
  </si>
  <si>
    <t>zárubeň ocelová pro běžné zdění a porobeton požární 100 levá/pravá 700</t>
  </si>
  <si>
    <t>1260900243</t>
  </si>
  <si>
    <t>162</t>
  </si>
  <si>
    <t>55331402</t>
  </si>
  <si>
    <t>zárubeň ocelová pro běžné zdění a porobeton požární 100 levá/pravá 800</t>
  </si>
  <si>
    <t>1448430955</t>
  </si>
  <si>
    <t>163</t>
  </si>
  <si>
    <t>55331414</t>
  </si>
  <si>
    <t>zárubeň ocelová pro běžné zdění a porobeton požární 150 levá/pravá 800</t>
  </si>
  <si>
    <t>-1375226047</t>
  </si>
  <si>
    <t>164</t>
  </si>
  <si>
    <t>55331406</t>
  </si>
  <si>
    <t>zárubeň ocelová pro běžné zdění a porobeton požární 100 levá/pravá 800/2100</t>
  </si>
  <si>
    <t>-148837760</t>
  </si>
  <si>
    <t>2+2</t>
  </si>
  <si>
    <t>165</t>
  </si>
  <si>
    <t>642942221</t>
  </si>
  <si>
    <t>Osazování zárubní nebo rámů dveřních kovových do 4 m2 na MC</t>
  </si>
  <si>
    <t>-1403324395</t>
  </si>
  <si>
    <t>Osazování zárubní nebo rámů kovových dveřních lisovaných nebo z úhelníků bez dveřních křídel na cementovou maltu, plochy otvoru přes 2,5 do 4,5 m2</t>
  </si>
  <si>
    <t>166</t>
  </si>
  <si>
    <t>55331392</t>
  </si>
  <si>
    <t>zárubeň ocelová pro běžné zdění a porobeton 150 dvoukřídlá 1600</t>
  </si>
  <si>
    <t>1046935709</t>
  </si>
  <si>
    <t>Trubní vedení</t>
  </si>
  <si>
    <t>167</t>
  </si>
  <si>
    <t>894215112</t>
  </si>
  <si>
    <t>Šachtice domovní kanalizační obestavěný prostor do 5 m3 se stěnami z betonu s poklopem</t>
  </si>
  <si>
    <t>-731905490</t>
  </si>
  <si>
    <t>Šachtice domovní kanalizační (revizní) se stěnami z betonu se základovou deskou (dnem) z betonu, s vyspravením s nerovností, obetonováním potrubí ve stěnách a nade dnem, s cementovým potěrem ve spádu k čisticí vložce, s dodáním a osazením poklopu 01/OS, 02/OS, s dodáním a osazením stupadel 01/Z; obestavěného prostoru přes 1,30 do 5 m3 - vstupní</t>
  </si>
  <si>
    <t>"kš1"  1,6*1,6*2,17</t>
  </si>
  <si>
    <t>"kš2,3"  1,5*1,285*1,92*2</t>
  </si>
  <si>
    <t>Ostatní konstrukce a práce, bourání</t>
  </si>
  <si>
    <t>168</t>
  </si>
  <si>
    <t>941111111</t>
  </si>
  <si>
    <t>Montáž lešení řadového trubkového lehkého s podlahami zatížení do 200 kg/m2 š do 0,9 m v do 10 m</t>
  </si>
  <si>
    <t>573727577</t>
  </si>
  <si>
    <t>Montáž lešení řadového trubkového lehkého pracovního s podlahami s provozním zatížením tř. 3 do 200 kg/m2 šířky tř. W06 od 0,6 do 0,9 m, výšky do 10 m</t>
  </si>
  <si>
    <t>169</t>
  </si>
  <si>
    <t>941111211</t>
  </si>
  <si>
    <t>Příplatek k lešení řadovému trubkovému lehkému s podlahami š 0,9 m v 10 m za první a ZKD den použití</t>
  </si>
  <si>
    <t>519183542</t>
  </si>
  <si>
    <t>Montáž lešení řadového trubkového lehkého pracovního s podlahami s provozním zatížením tř. 3 do 200 kg/m2 Příplatek za první a každý další den použití lešení k ceně -1111</t>
  </si>
  <si>
    <t>"90 dnů"  leš</t>
  </si>
  <si>
    <t>599,05*90 'Přepočtené koeficientem množství</t>
  </si>
  <si>
    <t>170</t>
  </si>
  <si>
    <t>941111811</t>
  </si>
  <si>
    <t>Demontáž lešení řadového trubkového lehkého s podlahami zatížení do 200 kg/m2 š do 0,9 m v do 10 m</t>
  </si>
  <si>
    <t>385896835</t>
  </si>
  <si>
    <t>Demontáž lešení řadového trubkového lehkého pracovního s podlahami s provozním zatížením tř. 3 do 200 kg/m2 šířky tř. W06 od 0,6 do 0,9 m, výšky do 10 m</t>
  </si>
  <si>
    <t>171</t>
  </si>
  <si>
    <t>952901111</t>
  </si>
  <si>
    <t>Vyčištění budov bytové a občanské výstavby při výšce podlaží do 4 m</t>
  </si>
  <si>
    <t>968848569</t>
  </si>
  <si>
    <t>Vyčištění budov nebo objektů před předáním do užívání budov bytové nebo občanské výstavby, světlé výšky podlaží do 4 m</t>
  </si>
  <si>
    <t>172</t>
  </si>
  <si>
    <t>953941210</t>
  </si>
  <si>
    <t>Osazování kovových poklopů s rámy pl do 1 m2</t>
  </si>
  <si>
    <t>1275971344</t>
  </si>
  <si>
    <t>Osazení drobných kovových výrobků bez jejich dodání s vysekáním kapes pro upevňovací prvky se zazděním, zabetonováním nebo zalitím kovových poklopů s rámy, plochy do 1 m2</t>
  </si>
  <si>
    <t>"včetně  úprvy stávajících vstupů do nádrží dešťové vody"</t>
  </si>
  <si>
    <t>173</t>
  </si>
  <si>
    <t>55241011</t>
  </si>
  <si>
    <t>15/OS  poklop třída B 125, kruhový rám, vstup 600 mm bez ventilace</t>
  </si>
  <si>
    <t>-836358952</t>
  </si>
  <si>
    <t>174</t>
  </si>
  <si>
    <t>953943111</t>
  </si>
  <si>
    <t>Osazování výrobků do 1 kg/kus do vysekaných kapes zdiva</t>
  </si>
  <si>
    <t>1550215770</t>
  </si>
  <si>
    <t>Osazování drobných kovových předmětů výrobků ostatních jinde neuvedených do vynechaných či vysekaných kapes zdiva, se zajištěním polohy se zalitím maltou cementovou, hmotnosti do 1 kg/kus</t>
  </si>
  <si>
    <t>175</t>
  </si>
  <si>
    <t>953943112</t>
  </si>
  <si>
    <t>Osazování výrobků do 5 kg/kus do vysekaných kapes zdiva</t>
  </si>
  <si>
    <t>-621418588</t>
  </si>
  <si>
    <t>Osazování drobných kovových předmětů výrobků ostatních jinde neuvedených do vynechaných či vysekaných kapes zdiva, se zajištěním polohy se zalitím maltou cementovou, hmotnosti přes 1 do 5 kg/kus</t>
  </si>
  <si>
    <t>176</t>
  </si>
  <si>
    <t>953961112</t>
  </si>
  <si>
    <t>Kotvy chemickým tmelem M 10 hl 90 mm do betonu, ŽB nebo kamene s vyvrtáním otvoru</t>
  </si>
  <si>
    <t>965675966</t>
  </si>
  <si>
    <t>Kotvy chemické s vyvrtáním otvoru do betonu, železobetonu nebo tvrdého kamene tmel, velikost M 10, hloubka 90 mm</t>
  </si>
  <si>
    <t>"zábradlí"  (20+41+8+5*3)*4</t>
  </si>
  <si>
    <t>"ostatní neuvedené"  40</t>
  </si>
  <si>
    <t>177</t>
  </si>
  <si>
    <t>953962212</t>
  </si>
  <si>
    <t>Kotvy chemickým tmelem M 10 hl 80 mm do zdiva z děrovaných cihel s pouzdrem a vyvrtáním otvoru</t>
  </si>
  <si>
    <t>-158877097</t>
  </si>
  <si>
    <t>Kotvy chemické s vyvrtáním otvoru do zdiva z děrovaných cihel tmel se síťovým pouzdrem, hloubka 80 mm, velikost M 10</t>
  </si>
  <si>
    <t>178</t>
  </si>
  <si>
    <t>953965115</t>
  </si>
  <si>
    <t>Kotevní šroub pro chemické kotvy M 10 dl 130 mm</t>
  </si>
  <si>
    <t>949519093</t>
  </si>
  <si>
    <t>Kotvy chemické s vyvrtáním otvoru kotevní šrouby pro chemické kotvy, velikost M 10, délka 130 mm</t>
  </si>
  <si>
    <t>376+50</t>
  </si>
  <si>
    <t>179</t>
  </si>
  <si>
    <t>962000001</t>
  </si>
  <si>
    <t>Bourání příček ze ŽB tl do 150 mm</t>
  </si>
  <si>
    <t>kpl</t>
  </si>
  <si>
    <t>-1320126056</t>
  </si>
  <si>
    <t>Demontáž přístřešku technologie zavlažování</t>
  </si>
  <si>
    <t>180</t>
  </si>
  <si>
    <t>962051116</t>
  </si>
  <si>
    <t>-855024440</t>
  </si>
  <si>
    <t>Bourání příček železobetonových tloušťky do 150 mm</t>
  </si>
  <si>
    <t>"úprava vstupních šachet zavlažovacích nádrží"</t>
  </si>
  <si>
    <t>3,14*1,0*0,5*3</t>
  </si>
  <si>
    <t>181</t>
  </si>
  <si>
    <t>966049831</t>
  </si>
  <si>
    <t>Rozebrání prefabrikovaných plotových desek betonových</t>
  </si>
  <si>
    <t>832321630</t>
  </si>
  <si>
    <t>182</t>
  </si>
  <si>
    <t>966071711</t>
  </si>
  <si>
    <t>Bourání sloupků a vzpěr plotových ocelových do 2,5 m zabetonovaných</t>
  </si>
  <si>
    <t>-815044396</t>
  </si>
  <si>
    <t>Bourání plotových sloupků a vzpěr ocelových trubkových nebo profilovaných výšky do 2,50 m zabetonovaných</t>
  </si>
  <si>
    <t>"stávající oplocení"  128,4/2,5+1</t>
  </si>
  <si>
    <t>183</t>
  </si>
  <si>
    <t>966071821</t>
  </si>
  <si>
    <t>Rozebrání oplocení z drátěného pletiva se čtvercovými oky výšky do 1,6 m</t>
  </si>
  <si>
    <t>-576722823</t>
  </si>
  <si>
    <t>Rozebrání oplocení z pletiva drátěného se čtvercovými oky, výšky do 1,6 m</t>
  </si>
  <si>
    <t>95,5</t>
  </si>
  <si>
    <t>184</t>
  </si>
  <si>
    <t>966072811</t>
  </si>
  <si>
    <t>Rozebrání rámového oplocení na ocelové sloupky výšky do 2m</t>
  </si>
  <si>
    <t>-259220285</t>
  </si>
  <si>
    <t>Rozebrání oplocení z dílců rámových na ocelové sloupky, výšky přes 1 do 2 m</t>
  </si>
  <si>
    <t>128,4-95,5</t>
  </si>
  <si>
    <t>185</t>
  </si>
  <si>
    <t>966073812</t>
  </si>
  <si>
    <t>Rozebrání vrat a vrátek k oplocení plochy do 10 m2</t>
  </si>
  <si>
    <t>-383680583</t>
  </si>
  <si>
    <t>Rozebrání vrat a vrátek k oplocení plochy jednotlivě přes 6 do 10 m2</t>
  </si>
  <si>
    <t>997</t>
  </si>
  <si>
    <t>Přesun sutě</t>
  </si>
  <si>
    <t>186</t>
  </si>
  <si>
    <t>997013501</t>
  </si>
  <si>
    <t>Odvoz suti a vybouraných hmot na skládku nebo meziskládku do 1 km se složením</t>
  </si>
  <si>
    <t>839727138</t>
  </si>
  <si>
    <t>Odvoz suti a vybouraných hmot na skládku nebo meziskládku se složením, na vzdálenost do 1 km</t>
  </si>
  <si>
    <t>187</t>
  </si>
  <si>
    <t>997013509</t>
  </si>
  <si>
    <t>Příplatek k odvozu suti a vybouraných hmot na skládku ZKD 1 km přes 1 km - 9km</t>
  </si>
  <si>
    <t>1849165058</t>
  </si>
  <si>
    <t>Odvoz suti a vybouraných hmot na skládku nebo meziskládku se složením, na vzdálenost Příplatek k ceně za každý další i započatý 1 km přes 1 km</t>
  </si>
  <si>
    <t>9,374*9 'Přepočtené koeficientem množství</t>
  </si>
  <si>
    <t>188</t>
  </si>
  <si>
    <t>997013831</t>
  </si>
  <si>
    <t>Poplatek za uložení na skládce (skládkovné) stavebního odpadu směsného kód odpadu 170 904</t>
  </si>
  <si>
    <t>-2033255488</t>
  </si>
  <si>
    <t>Poplatek za uložení stavebního odpadu na skládce (skládkovné) směsného stavebního a demoličního zatříděného do Katalogu odpadů pod kódem 170 904</t>
  </si>
  <si>
    <t>998</t>
  </si>
  <si>
    <t>Přesun hmot</t>
  </si>
  <si>
    <t>189</t>
  </si>
  <si>
    <t>998011002</t>
  </si>
  <si>
    <t>Přesun hmot pro budovy zděné v do 12 m</t>
  </si>
  <si>
    <t>22140681</t>
  </si>
  <si>
    <t>Přesun hmot pro budovy občanské výstavby, bydlení, výrobu a služby s nosnou svislou konstrukcí zděnou z cihel, tvárnic nebo kamene vodorovná dopravní vzdálenost do 100 m pro budovy výšky přes 6 do 12 m</t>
  </si>
  <si>
    <t>PSV</t>
  </si>
  <si>
    <t>Práce a dodávky PSV</t>
  </si>
  <si>
    <t>711</t>
  </si>
  <si>
    <t>Izolace proti vodě, vlhkosti a plynům</t>
  </si>
  <si>
    <t>190</t>
  </si>
  <si>
    <t>711111001</t>
  </si>
  <si>
    <t>Provedení izolace proti zemní vlhkosti vodorovné za studena nátěrem penetračním</t>
  </si>
  <si>
    <t>-281136250</t>
  </si>
  <si>
    <t>Provedení izolace proti zemní vlhkosti natěradly a tmely za studena na ploše vodorovné V nátěrem penetračním</t>
  </si>
  <si>
    <t>191</t>
  </si>
  <si>
    <t>711112001</t>
  </si>
  <si>
    <t>Provedení izolace proti zemní vlhkosti svislé za studena nátěrem penetračním</t>
  </si>
  <si>
    <t>1363606607</t>
  </si>
  <si>
    <t>Provedení izolace proti zemní vlhkosti natěradly a tmely za studena na ploše svislé S nátěrem penetračním</t>
  </si>
  <si>
    <t>"sokly"  (f03+f04+f05)*1,03</t>
  </si>
  <si>
    <t>192</t>
  </si>
  <si>
    <t>11163150</t>
  </si>
  <si>
    <t>lak penetrační asfaltový</t>
  </si>
  <si>
    <t>1572138933</t>
  </si>
  <si>
    <t>Poznámka k položce:_x000D_
Spotřeba 0,3-0,4kg/m2</t>
  </si>
  <si>
    <t>1173,673*0,00035 'Přepočtené koeficientem množství</t>
  </si>
  <si>
    <t>193</t>
  </si>
  <si>
    <t>711131101</t>
  </si>
  <si>
    <t>Provedení izolace proti zemní vlhkosti pásy na sucho vodorovné AIP nebo tkaninou</t>
  </si>
  <si>
    <t>66273288</t>
  </si>
  <si>
    <t>Provedení izolace proti zemní vlhkosti pásy na sucho AIP nebo tkaniny na ploše vodorovné V</t>
  </si>
  <si>
    <t>"ochrana"  p34</t>
  </si>
  <si>
    <t>194</t>
  </si>
  <si>
    <t>711132101</t>
  </si>
  <si>
    <t>Provedení izolace proti zemní vlhkosti pásy na sucho svislé AIP nebo tkaninou</t>
  </si>
  <si>
    <t>1033575472</t>
  </si>
  <si>
    <t>Provedení izolace proti zemní vlhkosti pásy na sucho AIP nebo tkaniny na ploše svislé S</t>
  </si>
  <si>
    <t>f05*1,03</t>
  </si>
  <si>
    <t>195</t>
  </si>
  <si>
    <t>69311068</t>
  </si>
  <si>
    <t>geotextilie netkaná separační, ochranná, filtrační, drenážní PP 300g/m2</t>
  </si>
  <si>
    <t>1287439604</t>
  </si>
  <si>
    <t>133,235*1,15 'Přepočtené koeficientem množství</t>
  </si>
  <si>
    <t>196</t>
  </si>
  <si>
    <t>711141559</t>
  </si>
  <si>
    <t>Provedení izolace proti zemní vlhkosti pásy přitavením vodorovné NAIP</t>
  </si>
  <si>
    <t>2055081388</t>
  </si>
  <si>
    <t>Provedení izolace proti zemní vlhkosti pásy přitavením NAIP na ploše vodorovné V</t>
  </si>
  <si>
    <t>"2 vrstvy"  (zp-p12)*1,03*2</t>
  </si>
  <si>
    <t>197</t>
  </si>
  <si>
    <t>711142559</t>
  </si>
  <si>
    <t>Provedení izolace proti zemní vlhkosti pásy přitavením svislé NAIP</t>
  </si>
  <si>
    <t>1477961951</t>
  </si>
  <si>
    <t>Provedení izolace proti zemní vlhkosti pásy přitavením NAIP na ploše svislé S</t>
  </si>
  <si>
    <t xml:space="preserve">"sokly 2 vrstvy"  (f03+f04+f05)*1,03 </t>
  </si>
  <si>
    <t>198</t>
  </si>
  <si>
    <t>62855001</t>
  </si>
  <si>
    <t>pás asfaltový natavitelný modifikovaný SBS tl 4,0mm s vložkou z polyesterové rohože a spalitelnou PE fólií nebo jemnozrnný minerálním posypem na horním povrchu</t>
  </si>
  <si>
    <t>-280112100</t>
  </si>
  <si>
    <t>(f03+f04+f05*2)*1,03</t>
  </si>
  <si>
    <t>384,777*1,2 'Přepočtené koeficientem množství</t>
  </si>
  <si>
    <t>199</t>
  </si>
  <si>
    <t>62833158</t>
  </si>
  <si>
    <t>pás asfaltový natavitelný oxidovaný tl. 4mm typu G200 S40 s vložkou ze skleněné tkaniny, s jemnozrnným minerálním posypem</t>
  </si>
  <si>
    <t>1167632185</t>
  </si>
  <si>
    <t>1861,612*1,2 'Přepočtené koeficientem množství</t>
  </si>
  <si>
    <t>200</t>
  </si>
  <si>
    <t>711161215</t>
  </si>
  <si>
    <t>Izolace proti zemní vlhkosti nopovou fólií svislá, nopek v 20,0 mm, tl do 1,0 mm</t>
  </si>
  <si>
    <t>772640519</t>
  </si>
  <si>
    <t>Izolace proti zemní vlhkosti a beztlakové vodě nopovými fóliemi na ploše svislé S vrstva ochranná, odvětrávací a drenážní výška nopku 20,0 mm, tl. fólie do 1,0 mm</t>
  </si>
  <si>
    <t>(f04+f05)*1,03</t>
  </si>
  <si>
    <t>201</t>
  </si>
  <si>
    <t>711191101</t>
  </si>
  <si>
    <t>Provedení izolace proti zemní vlhkosti hydroizolační stěrkou vodorovné na betonu, 1 vrstva</t>
  </si>
  <si>
    <t>343132771</t>
  </si>
  <si>
    <t>Provedení izolace proti zemní vlhkosti hydroizolační stěrkou na ploše vodorovné V jednovrstvá na betonu</t>
  </si>
  <si>
    <t>"podlahy"  (p13+p14)*1,03</t>
  </si>
  <si>
    <t>202</t>
  </si>
  <si>
    <t>58581210</t>
  </si>
  <si>
    <t>stěrka hydroizolační pružná</t>
  </si>
  <si>
    <t>kg</t>
  </si>
  <si>
    <t>-2133623330</t>
  </si>
  <si>
    <t>Poznámka k položce:_x000D_
Spotřeba: 1,7 kg/m2/mm</t>
  </si>
  <si>
    <t>83,07*0,13 'Přepočtené koeficientem množství</t>
  </si>
  <si>
    <t>203</t>
  </si>
  <si>
    <t>711199095</t>
  </si>
  <si>
    <t>Příplatek k izolacím proti zemní vlhkosti za plochu do 10 m2 natěradly za studena nebo za horka</t>
  </si>
  <si>
    <t>-518503621</t>
  </si>
  <si>
    <t>Příplatek k cenám provedení izolace proti zemní vlhkosti za plochu do 10 m2 natěradly za studena nebo za horka</t>
  </si>
  <si>
    <t>"penetrace, stěrka"  (p13+p14)*1,03*2</t>
  </si>
  <si>
    <t>204</t>
  </si>
  <si>
    <t>711199097</t>
  </si>
  <si>
    <t>Příplatek k izolacím proti zemní vlhkosti za plochu do 10 m2 pásy přitavením NAIP nebo termoplasty</t>
  </si>
  <si>
    <t>1957166716</t>
  </si>
  <si>
    <t>Příplatek k cenám provedení izolace proti zemní vlhkosti za plochu do 10 m2 pásy přitavením NAIP nebo termoplasty</t>
  </si>
  <si>
    <t>205</t>
  </si>
  <si>
    <t>711745567</t>
  </si>
  <si>
    <t>Izolace proti vodě provedení spojů přitavením pásu NAIP 500 mm</t>
  </si>
  <si>
    <t>-2056252897</t>
  </si>
  <si>
    <t>Provedení detailů pásy přitavením spojů obrácených nebo zpětných se zesílením rš 500 mm NAIP</t>
  </si>
  <si>
    <t>"70% obvodu staveb"  (o1+o2)*0,7</t>
  </si>
  <si>
    <t>206</t>
  </si>
  <si>
    <t>1502626654</t>
  </si>
  <si>
    <t>143,962*0,5</t>
  </si>
  <si>
    <t>71,981*1,15 'Přepočtené koeficientem množství</t>
  </si>
  <si>
    <t>207</t>
  </si>
  <si>
    <t>711747067</t>
  </si>
  <si>
    <t>Izolace proti vodě opracování trubních prostupu pod objímkou do 300 mm přitavením NAIP</t>
  </si>
  <si>
    <t>1772794585</t>
  </si>
  <si>
    <t>Provedení detailů pásy přitavením opracování trubních prostupů pod těsnící objímkou, průměru do 300 mm, NAIP</t>
  </si>
  <si>
    <t>208</t>
  </si>
  <si>
    <t>998711102</t>
  </si>
  <si>
    <t>Přesun hmot tonážní pro izolace proti vodě, vlhkosti a plynům v objektech výšky do 12 m</t>
  </si>
  <si>
    <t>401639421</t>
  </si>
  <si>
    <t>Přesun hmot pro izolace proti vodě, vlhkosti a plynům stanovený z hmotnosti přesunovaného materiálu vodorovná dopravní vzdálenost do 50 m v objektech výšky přes 6 do 12 m</t>
  </si>
  <si>
    <t>712</t>
  </si>
  <si>
    <t>Povlakové krytiny</t>
  </si>
  <si>
    <t>209</t>
  </si>
  <si>
    <t>712311101</t>
  </si>
  <si>
    <t>Provedení povlakové krytiny střech do 10° za studena lakem penetračním nebo asfaltovým</t>
  </si>
  <si>
    <t>150446270</t>
  </si>
  <si>
    <t>Provedení povlakové krytiny střech plochých do 10° natěradly a tmely za studena nátěrem lakem penetračním nebo asfaltovým</t>
  </si>
  <si>
    <t>"mezistřešní prostor, plochá stř"  (s03+s04)*1,03</t>
  </si>
  <si>
    <t>210</t>
  </si>
  <si>
    <t>-2048175700</t>
  </si>
  <si>
    <t>873,543*0,0003 'Přepočtené koeficientem množství</t>
  </si>
  <si>
    <t>211</t>
  </si>
  <si>
    <t>712341559</t>
  </si>
  <si>
    <t>Provedení povlakové krytiny střech do 10° pásy NAIP přitavením v plné ploše</t>
  </si>
  <si>
    <t>1393267860</t>
  </si>
  <si>
    <t>Provedení povlakové krytiny střech plochých do 10° pásy přitavením NAIP v plné ploše</t>
  </si>
  <si>
    <t>212</t>
  </si>
  <si>
    <t>62836110</t>
  </si>
  <si>
    <t>pás asfaltový natavitelný oxidovaný tl. 4mm s vložkou z hliníkové fólie / hliníkové fólie s textilií, se spalitelnou PE folií nebo jemnozrnným minerálním posypem</t>
  </si>
  <si>
    <t>-1451376219</t>
  </si>
  <si>
    <t>773,777*1,15 'Přepočtené koeficientem množství</t>
  </si>
  <si>
    <t>213</t>
  </si>
  <si>
    <t>712363604</t>
  </si>
  <si>
    <t>Provedení povlak krytiny mechanicky kotvenou do betonu TI tl přes 240mm vnitřní pole, budova v do 18m</t>
  </si>
  <si>
    <t>1087635393</t>
  </si>
  <si>
    <t>Provedení povlakové krytiny střech plochých do 10° s mechanicky kotvenou izolací včetně položení fólie a horkovzdušného svaření vč. oplechování tl. tepelné izolace přes 240 mm budovy výšky do 18 m, kotvené do betonu vnitřní pole</t>
  </si>
  <si>
    <t>s04-7,2-15,6</t>
  </si>
  <si>
    <t>214</t>
  </si>
  <si>
    <t>712363605</t>
  </si>
  <si>
    <t>Provedení povlak krytiny mechanicky kotvenou do betonu TI tl přes 240 mm krajní pole, budova v do 18m</t>
  </si>
  <si>
    <t>2083688733</t>
  </si>
  <si>
    <t>Provedení povlakové krytiny střech plochých do 10° s mechanicky kotvenou izolací včetně položení fólie a horkovzdušného svaření vč. oplechování tl. tepelné izolace přes 240 mm budovy výšky do 18 m, kotvené do betonu krajní pole</t>
  </si>
  <si>
    <t>215</t>
  </si>
  <si>
    <t>712363606</t>
  </si>
  <si>
    <t>Provedení povlak krytiny mechanicky kotvenou do betonu TI tl přes 240 mm rohové pole, budova v do 18m</t>
  </si>
  <si>
    <t>1092497708</t>
  </si>
  <si>
    <t>Provedení povlakové krytiny střech plochých do 10° s mechanicky kotvenou izolací včetně položení fólie a horkovzdušného svaření vč. oplechování tl. tepelné izolace přes 240 mm budovy výšky do 18 m, kotvené do betonu rohové pole</t>
  </si>
  <si>
    <t>"rohové pole"  3,0*3*0,8</t>
  </si>
  <si>
    <t>216</t>
  </si>
  <si>
    <t>28322012</t>
  </si>
  <si>
    <t>fólie hydroizolační střešní mPVC mechanicky kotvená tl 1,5mm šedá</t>
  </si>
  <si>
    <t>2059555629</t>
  </si>
  <si>
    <t>96,86*1,15 'Přepočtené koeficientem množství</t>
  </si>
  <si>
    <t>217</t>
  </si>
  <si>
    <t>712363674</t>
  </si>
  <si>
    <t>Provedení povlakové krytiny mechanicky kotvené profily do železobetonu</t>
  </si>
  <si>
    <t>1390091233</t>
  </si>
  <si>
    <t>Provedení povlakové krytiny střech plochých do 10° s mechanicky kotvenou izolací ostatní práce mechanické kotvení plechových lišt do rš 200 mm do podkladu ze železobetonu</t>
  </si>
  <si>
    <t>"lemování"  18,5</t>
  </si>
  <si>
    <t>"oplechování atiky"  6,5*2+18,5</t>
  </si>
  <si>
    <t>218</t>
  </si>
  <si>
    <t>55344003</t>
  </si>
  <si>
    <t>okapnice široká z poplastovaného plechu (PVC-P) rš 250mm</t>
  </si>
  <si>
    <t>1753396839</t>
  </si>
  <si>
    <t>50*1,1 'Přepočtené koeficientem množství</t>
  </si>
  <si>
    <t>219</t>
  </si>
  <si>
    <t>712363675</t>
  </si>
  <si>
    <t>1937989125</t>
  </si>
  <si>
    <t>Provedení povlakové krytiny střech plochých do 10° s mechanicky kotvenou izolací ostatní práce dod+mtž vyhřívané vpusti DN100</t>
  </si>
  <si>
    <t>220</t>
  </si>
  <si>
    <t>712363676</t>
  </si>
  <si>
    <t>-449799586</t>
  </si>
  <si>
    <t xml:space="preserve">Provedení povlakové krytiny střech plochých do 10° s mechanicky kotvenou izolací ostatní práce dod+mtž nástavec střešní vpusti </t>
  </si>
  <si>
    <t>221</t>
  </si>
  <si>
    <t>712363677</t>
  </si>
  <si>
    <t>730329505</t>
  </si>
  <si>
    <t>Provedení povlakové krytiny střech plochých do 10° s mechanicky kotvenou izolací ostatní práce dod+mtž bezpečnostní přepad 500x100</t>
  </si>
  <si>
    <t>222</t>
  </si>
  <si>
    <t>712861705</t>
  </si>
  <si>
    <t>Provedení povlakové krytiny vytažením na konstrukce fólií lepenou se svařovanými spoji</t>
  </si>
  <si>
    <t>-906394635</t>
  </si>
  <si>
    <t>Provedení povlakové krytiny střech samostatným vytažením izolačního povlaku fólií na konstrukce převyšující úroveň střechy, přilepenou se svařovanými spoji</t>
  </si>
  <si>
    <t>"na budovu šaten"  18,5</t>
  </si>
  <si>
    <t>223</t>
  </si>
  <si>
    <t>998712102</t>
  </si>
  <si>
    <t>Přesun hmot tonážní tonážní pro krytiny povlakové v objektech v do 12 m</t>
  </si>
  <si>
    <t>219762595</t>
  </si>
  <si>
    <t>Přesun hmot pro povlakové krytiny stanovený z hmotnosti přesunovaného materiálu vodorovná dopravní vzdálenost do 50 m v objektech výšky přes 6 do 12 m</t>
  </si>
  <si>
    <t>713</t>
  </si>
  <si>
    <t>Izolace tepelné</t>
  </si>
  <si>
    <t>224</t>
  </si>
  <si>
    <t>713111111</t>
  </si>
  <si>
    <t>Montáž izolace tepelné vrchem stropů volně kladenými rohožemi, pásy, dílci, deskami</t>
  </si>
  <si>
    <t>-1862359387</t>
  </si>
  <si>
    <t>Montáž tepelné izolace stropů rohožemi, pásy, dílci, deskami, bloky (izolační materiál ve specifikaci) vrchem bez překrytí lepenkou kladenými volně</t>
  </si>
  <si>
    <t>"dvě vrstvy"  s03*1,03*2</t>
  </si>
  <si>
    <t>225</t>
  </si>
  <si>
    <t>63151473</t>
  </si>
  <si>
    <t>deska tepelně izolační minerální plochých střech spodní vrstva 50kPa λ=0,038-0,039 tl 140mm</t>
  </si>
  <si>
    <t>1223030512</t>
  </si>
  <si>
    <t>226</t>
  </si>
  <si>
    <t>63151504</t>
  </si>
  <si>
    <t>deska tepelně izolační minerální plochých střech vrchní vrstva 70kPa λ=0,038-0,039 tl 120mm</t>
  </si>
  <si>
    <t>-71852389</t>
  </si>
  <si>
    <t>227</t>
  </si>
  <si>
    <t>713121111</t>
  </si>
  <si>
    <t>Montáž izolace tepelné podlah volně kladenými rohožemi, pásy, dílci, deskami 1 vrstva</t>
  </si>
  <si>
    <t>1134899553</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</si>
  <si>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</si>
  <si>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</si>
  <si>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"podlahy" (p11+p12+p13+p21+p22+p31+p32+p33)*1,03</t>
  </si>
  <si>
    <t>228</t>
  </si>
  <si>
    <t>28375990</t>
  </si>
  <si>
    <t>deska EPS 150 do plochých střech a podlah λ=0,035 tl 140mm</t>
  </si>
  <si>
    <t>-2034737391</t>
  </si>
  <si>
    <t>601,644*1,05 'Přepočtené koeficientem množství</t>
  </si>
  <si>
    <t>229</t>
  </si>
  <si>
    <t>713131145</t>
  </si>
  <si>
    <t>Montáž izolace tepelné stěn a základů lepením bodově rohoží, pásů, dílců, desek</t>
  </si>
  <si>
    <t>989788152</t>
  </si>
  <si>
    <t>Montáž tepelné izolace stěn rohožemi, pásy, deskami, dílci, bloky (izolační materiál ve specifikaci) lepením bodově</t>
  </si>
  <si>
    <t>"sokl"  f05*1,03</t>
  </si>
  <si>
    <t>230</t>
  </si>
  <si>
    <t>28376011</t>
  </si>
  <si>
    <t>deska perimetrická fasádní soklová 150kPa λ=0,035 tl 30mm</t>
  </si>
  <si>
    <t>1514745747</t>
  </si>
  <si>
    <t>57,495*1,02 'Přepočtené koeficientem množství</t>
  </si>
  <si>
    <t>231</t>
  </si>
  <si>
    <t>713141152</t>
  </si>
  <si>
    <t>Montáž izolace tepelné střech plochých kladené volně 2 vrstvy rohoží, pásů, dílců, desek</t>
  </si>
  <si>
    <t>-924760010</t>
  </si>
  <si>
    <t>Montáž tepelné izolace střech plochých rohožemi, pásy, deskami, dílci, bloky (izolační materiál ve specifikaci) kladenými volně dvouvrstvá</t>
  </si>
  <si>
    <t>"plochá střecha"  s04*1,03</t>
  </si>
  <si>
    <t>232</t>
  </si>
  <si>
    <t>-1918891712</t>
  </si>
  <si>
    <t>s04*1,03</t>
  </si>
  <si>
    <t>99,766*1,02 'Přepočtené koeficientem množství</t>
  </si>
  <si>
    <t>233</t>
  </si>
  <si>
    <t>63151470</t>
  </si>
  <si>
    <t>deska tepelně izolační minerální plochých střech spodní vrstva 50kPa λ=0,038-0,039 tl 100mm</t>
  </si>
  <si>
    <t>-1041983572</t>
  </si>
  <si>
    <t>234</t>
  </si>
  <si>
    <t>713141263</t>
  </si>
  <si>
    <t>Přikotvení tepelné izolace šrouby do betonu pro izolaci tl přes 240 mm</t>
  </si>
  <si>
    <t>-1063155391</t>
  </si>
  <si>
    <t>Montáž tepelné izolace střech plochých mechanické přikotvení šrouby včetně dodávky šroubů, bez položení tepelné izolace tl. izolace přes 240 mm do betonu</t>
  </si>
  <si>
    <t>235</t>
  </si>
  <si>
    <t>713141311</t>
  </si>
  <si>
    <t>Montáž izolace tepelné střech plochých kladené volně, spádová vrstva</t>
  </si>
  <si>
    <t>-2028658350</t>
  </si>
  <si>
    <t>Montáž tepelné izolace střech plochých spádovými klíny v ploše kladenými volně</t>
  </si>
  <si>
    <t>236</t>
  </si>
  <si>
    <t>28376104</t>
  </si>
  <si>
    <t>klín izolační z čedičové minerální vaty 70 kPa spádový</t>
  </si>
  <si>
    <t>-1027378957</t>
  </si>
  <si>
    <t>"průměrná tl"  s04*(0,09+0,03)/2*1,03</t>
  </si>
  <si>
    <t>5,986*1,02 'Přepočtené koeficientem množství</t>
  </si>
  <si>
    <t>237</t>
  </si>
  <si>
    <t>713191132</t>
  </si>
  <si>
    <t>Montáž izolace tepelné podlah, stropů vrchem nebo střech překrytí separační fólií z PE</t>
  </si>
  <si>
    <t>352835071</t>
  </si>
  <si>
    <t>Montáž tepelné izolace stavebních konstrukcí - doplňky a konstrukční součásti podlah, stropů vrchem nebo střech překrytím fólií separační z PE</t>
  </si>
  <si>
    <t>"podlahy"  p11+p12+p13+p14+p21+p22+p31+p32+p33+p34</t>
  </si>
  <si>
    <t>"mezistřešní prost"  s03</t>
  </si>
  <si>
    <t>238</t>
  </si>
  <si>
    <t>28322015</t>
  </si>
  <si>
    <t>fólie hydroizolační střešní mPVC mechanicky kotvená tl 1,2mm barevná</t>
  </si>
  <si>
    <t>1544070054</t>
  </si>
  <si>
    <t>751,24*1,1 'Přepočtené koeficientem množství</t>
  </si>
  <si>
    <t>239</t>
  </si>
  <si>
    <t>28329234</t>
  </si>
  <si>
    <t>fólie PE homogenní pro parotěsnou vrstvu zejména plochých střech tl 0,2mm</t>
  </si>
  <si>
    <t>-2124834280</t>
  </si>
  <si>
    <t>699,83*1,1 'Přepočtené koeficientem množství</t>
  </si>
  <si>
    <t>240</t>
  </si>
  <si>
    <t>713291222</t>
  </si>
  <si>
    <t>Montáž izolace tepelné parotěsné zábrany stěn a sloupů fólií</t>
  </si>
  <si>
    <t>-918789188</t>
  </si>
  <si>
    <t>Montáž tepelné izolace chlazených a temperovaných místností - doplňky a konstrukční součásti parotěsné zábrany stěn a sloupů fólií</t>
  </si>
  <si>
    <t>f06*1,03</t>
  </si>
  <si>
    <t>241</t>
  </si>
  <si>
    <t>28329030</t>
  </si>
  <si>
    <t>fólie kontaktní difuzně propustná pro doplňkovou hydroizolační vrstvu, monolitická třívrstvá PES/PP 150-160g/m2, integrovaná samolepící páska</t>
  </si>
  <si>
    <t>-1910715577</t>
  </si>
  <si>
    <t>Poznámka k položce:_x000D_
max. třída těsnosti 3, zvýšená odolnost proti impregnačním prostředkům na dřevo</t>
  </si>
  <si>
    <t>291,815*1,3 'Přepočtené koeficientem množství</t>
  </si>
  <si>
    <t>242</t>
  </si>
  <si>
    <t>998713102</t>
  </si>
  <si>
    <t>Přesun hmot tonážní pro izolace tepelné v objektech v do 12 m</t>
  </si>
  <si>
    <t>-417039807</t>
  </si>
  <si>
    <t>Přesun hmot pro izolace tepelné stanovený z hmotnosti přesunovaného materiálu vodorovná dopravní vzdálenost do 50 m v objektech výšky přes 6 m do 12 m</t>
  </si>
  <si>
    <t>763</t>
  </si>
  <si>
    <t>Konstrukce suché výstavby</t>
  </si>
  <si>
    <t>243</t>
  </si>
  <si>
    <t>763131351</t>
  </si>
  <si>
    <t>SDK podhled deska 1xH2 12,5 bez TI dvouvrstvá dřevěná spodní kce</t>
  </si>
  <si>
    <t>806644792</t>
  </si>
  <si>
    <t>Podhled ze sádrokartonových desek dřevěná spodní konstrukce dvouvrstvá z latí 50 x 30 mm jednoduše opláštěná deskou impregnovanou H2, tl. 12,5 mm, bez TI</t>
  </si>
  <si>
    <t>c02*1,03</t>
  </si>
  <si>
    <t>244</t>
  </si>
  <si>
    <t>763131411</t>
  </si>
  <si>
    <t>SDK podhled desky 1xA 12,5 bez TI dvouvrstvá spodní kce profil CD+UD</t>
  </si>
  <si>
    <t>-112074020</t>
  </si>
  <si>
    <t>Podhled ze sádrokartonových desek dvouvrstvá zavěšená spodní konstrukce z ocelových profilů CD, UD jednoduše opláštěná deskou standardní A, tl. 12,5 mm, bez TI</t>
  </si>
  <si>
    <t>c01*1,03</t>
  </si>
  <si>
    <t>245</t>
  </si>
  <si>
    <t>763131421</t>
  </si>
  <si>
    <t>SDK podhled desky 2xA 12,5 bez TI dvouvrstvá spodní kce profil CD+UD</t>
  </si>
  <si>
    <t>1227473203</t>
  </si>
  <si>
    <t>Podhled ze sádrokartonových desek dvouvrstvá zavěšená spodní konstrukce z ocelových profilů CD, UD dvojitě opláštěná deskami standardními A, tl. 2 x 12,5 mm, bez TI</t>
  </si>
  <si>
    <t>c03*1,03</t>
  </si>
  <si>
    <t>246</t>
  </si>
  <si>
    <t>763131714</t>
  </si>
  <si>
    <t>SDK podhled základní penetrační nátěr</t>
  </si>
  <si>
    <t>755469178</t>
  </si>
  <si>
    <t>Podhled ze sádrokartonových desek ostatní práce a konstrukce na podhledech ze sádrokartonových desek základní penetrační nátěr</t>
  </si>
  <si>
    <t>(c01+c02+c03+c04)*1,03</t>
  </si>
  <si>
    <t>247</t>
  </si>
  <si>
    <t>763135101</t>
  </si>
  <si>
    <t>Montáž SDK kazetového podhledu z kazet 600x600 mm na zavěšenou viditelnou nosnou konstrukci</t>
  </si>
  <si>
    <t>1182962240</t>
  </si>
  <si>
    <t>Montáž sádrokartonového podhledu kazetového demontovatelného, velikosti kazet 600x600 mm včetně zavěšené nosné konstrukce viditelné</t>
  </si>
  <si>
    <t>c05*1,03</t>
  </si>
  <si>
    <t>248</t>
  </si>
  <si>
    <t>59036075</t>
  </si>
  <si>
    <t>panel akustický polozapuštěná hrana viditelný rošt š.24, bílá, tl 15mm</t>
  </si>
  <si>
    <t>-838514920</t>
  </si>
  <si>
    <t>42,766*1,05 'Přepočtené koeficientem množství</t>
  </si>
  <si>
    <t>249</t>
  </si>
  <si>
    <t>763411115</t>
  </si>
  <si>
    <t>Sanitární příčky do mokrého prostředí, kompaktní desky tl 10 mm</t>
  </si>
  <si>
    <t>430792519</t>
  </si>
  <si>
    <t>Sanitární příčky vhodné do mokrého prostředí dělící z kompaktních desek tl. 10 mm</t>
  </si>
  <si>
    <t>"04/OS"  (0,9*2,0*2)*4+(0,9*2,0*3)*3</t>
  </si>
  <si>
    <t>250</t>
  </si>
  <si>
    <t>763411116</t>
  </si>
  <si>
    <t>Sanitární příčky do mokrého prostředí, kompaktní desky tl 13 mm</t>
  </si>
  <si>
    <t>887417577</t>
  </si>
  <si>
    <t>Sanitární příčky vhodné do mokrého prostředí dělící z kompaktních desek tl. 25 mm</t>
  </si>
  <si>
    <t>"05/OS"  1,5*2,0</t>
  </si>
  <si>
    <t>"06/OS"  1,4*2,0</t>
  </si>
  <si>
    <t>"07/OS"  1,5*2,0</t>
  </si>
  <si>
    <t>"08/OS"  (1,71+0,9)*2,0*2</t>
  </si>
  <si>
    <t>"09/OS"  (1,71+0,9)*2,0</t>
  </si>
  <si>
    <t>"10/OS"  (2,03+1,25)*2,0</t>
  </si>
  <si>
    <t>251</t>
  </si>
  <si>
    <t>763411126</t>
  </si>
  <si>
    <t>Dveře sanitárních příček, kompaktní desky tl 13 mm, š do 800 mm, v do 2000 mm</t>
  </si>
  <si>
    <t>585244168</t>
  </si>
  <si>
    <t>Sanitární příčky vhodné do mokrého prostředí dveře vnitřní do sanitárních příček šířky do 800 mm, výšky do 2 000 mm z kompaktních desek včetně nerezového kování tl. 25 mm</t>
  </si>
  <si>
    <t>1+1+1+2+1+2</t>
  </si>
  <si>
    <t>764</t>
  </si>
  <si>
    <t>Konstrukce klempířské</t>
  </si>
  <si>
    <t>252</t>
  </si>
  <si>
    <t>764223458</t>
  </si>
  <si>
    <t>Sněhový hák krytiny z Al plechu pro falcované tašky, šindele nebo šablony</t>
  </si>
  <si>
    <t>654230886</t>
  </si>
  <si>
    <t>Oplechování střešních prvků z hliníkového plechu sněhový hák pro falcované tašky, šindele nebo šablony</t>
  </si>
  <si>
    <t xml:space="preserve">Poznámka k souboru cen:_x000D_
1. V cenách 764 22-1405 až -3442 nejsou započteny náklady na podkladní plech, tyto se oceňují cenami souboru cen 764 02-14.. Podkladní plech z hliníkového plechu v rozvinuté šířce podle rš střešního prvku._x000D_
</t>
  </si>
  <si>
    <t>6*3</t>
  </si>
  <si>
    <t>5*6</t>
  </si>
  <si>
    <t>253</t>
  </si>
  <si>
    <t>76422345R</t>
  </si>
  <si>
    <t>Sněhový zachytávač krytiny z Al plechu průběžný dvoutrubkový</t>
  </si>
  <si>
    <t>-211051825</t>
  </si>
  <si>
    <t>Oplechování střešních prvků z hliníkového plechu sněhový zachytávač průbežný třítrubkový</t>
  </si>
  <si>
    <t>1,5*6</t>
  </si>
  <si>
    <t>2,5*6</t>
  </si>
  <si>
    <t>3,5</t>
  </si>
  <si>
    <t>254</t>
  </si>
  <si>
    <t>764242430</t>
  </si>
  <si>
    <t>Oplechování rovné okapové hrany z TiZn předzvětralého plechu rš 50 mm</t>
  </si>
  <si>
    <t>-1302985204</t>
  </si>
  <si>
    <t>Oplechování střešních prvků z titanzinkového předzvětralého plechu okapu okapovým plechem střechy rovné rš 50 mm</t>
  </si>
  <si>
    <t xml:space="preserve">Poznámka k souboru cen:_x000D_
1. V cenách 764 24-1405 až - 2457 nejsou započteny náklady na podkladní plech. Ten se oceňuje souborem cen 764 01-14..Podkladní plech z pozinkovaného plechu v tl. 1,0 mm a rozvinuté šířce dle rš střešního prvku._x000D_
</t>
  </si>
  <si>
    <t>"07/K"  132,1+60,3</t>
  </si>
  <si>
    <t>255</t>
  </si>
  <si>
    <t>764306142</t>
  </si>
  <si>
    <t>Montáž ventilační turbíny na skládané nebo plechové krytině průměru do 350 mm</t>
  </si>
  <si>
    <t>1382459864</t>
  </si>
  <si>
    <t>Montáž ventilační turbíny na střeše s krytinou skládanou mimo prejzovou nebo z plechu</t>
  </si>
  <si>
    <t>256</t>
  </si>
  <si>
    <t>55350118</t>
  </si>
  <si>
    <t>05/K  komínek odvětrávací pro profilované krytiny 200x200mm</t>
  </si>
  <si>
    <t>1751832565</t>
  </si>
  <si>
    <t>257</t>
  </si>
  <si>
    <t>764311615</t>
  </si>
  <si>
    <t>Lemování rovných zdí střech s krytinou skládanou z Pz s povrchovou úpravou rš 400 mm</t>
  </si>
  <si>
    <t>786634731</t>
  </si>
  <si>
    <t>Lemování zdí z pozinkovaného plechu s povrchovou úpravou boční nebo horní rovné, střech s krytinou skládanou mimo prejzovou rš 400 mm</t>
  </si>
  <si>
    <t>"04/K"  8,9</t>
  </si>
  <si>
    <t>258</t>
  </si>
  <si>
    <t>764315623</t>
  </si>
  <si>
    <t>Lemování trub, konzol,držáků z Pz s povrch úpravou střech s krytinou skládanou D do 150 mm</t>
  </si>
  <si>
    <t>-1304348327</t>
  </si>
  <si>
    <t>Lemování trub, konzol, držáků a ostatních kusových prvků z pozinkovaného plechu s povrchovou úpravou střech s krytinou skládanou mimo prejzovou nebo z plechu, průměr přes 100 do 150 mm</t>
  </si>
  <si>
    <t>259</t>
  </si>
  <si>
    <t>764315624</t>
  </si>
  <si>
    <t>Lemování trub, konzol,držáků z Pz s povrch úpravou střech s krytinou skládanou D do 200 mm</t>
  </si>
  <si>
    <t>445767565</t>
  </si>
  <si>
    <t>Lemování trub, konzol, držáků a ostatních kusových prvků z pozinkovaného plechu s povrchovou úpravou střech s krytinou skládanou mimo prejzovou nebo z plechu, průměr přes 150 do 200 mm</t>
  </si>
  <si>
    <t>260</t>
  </si>
  <si>
    <t>764315625</t>
  </si>
  <si>
    <t>Lemování trub, konzol,držáků z Pz s povrch úpravou střech s krytinou skládanou D do 300 mm</t>
  </si>
  <si>
    <t>-2109281615</t>
  </si>
  <si>
    <t>Lemování trub, konzol, držáků a ostatních kusových prvků z pozinkovaného plechu s povrchovou úpravou střech s krytinou skládanou mimo prejzovou nebo z plechu, průměr přes 200 do 300 mm</t>
  </si>
  <si>
    <t>3+4</t>
  </si>
  <si>
    <t>261</t>
  </si>
  <si>
    <t>764511602</t>
  </si>
  <si>
    <t>Žlab podokapní půlkruhový z Pz s povrchovou úpravou rš 330 mm</t>
  </si>
  <si>
    <t>-1712279536</t>
  </si>
  <si>
    <t>Žlab podokapní z pozinkovaného plechu s povrchovou úpravou včetně háků a čel půlkruhový rš 330 mm</t>
  </si>
  <si>
    <t>"01/K"  53,4+17,8+18,38+19*2</t>
  </si>
  <si>
    <t>262</t>
  </si>
  <si>
    <t>76451160R</t>
  </si>
  <si>
    <t>Žlab podokapní půlkruhový z Pz s povrchovou úpravou rš 300 mm</t>
  </si>
  <si>
    <t>-677177482</t>
  </si>
  <si>
    <t>Žlab podokapní z pozinkovaného plechu s povrchovou úpravou včetně háků a čel půlkruhový rš 300 mm</t>
  </si>
  <si>
    <t>"02/K"  10+4,35</t>
  </si>
  <si>
    <t>263</t>
  </si>
  <si>
    <t>764518623</t>
  </si>
  <si>
    <t>Svody kruhové včetně objímek, kolen, odskoků z Pz s povrchovou úpravou průměru 120 mm</t>
  </si>
  <si>
    <t>-2113271255</t>
  </si>
  <si>
    <t>Svod z pozinkovaného plechu s upraveným povrchem včetně objímek, kolen a odskoků kruhový, průměru 120 mm</t>
  </si>
  <si>
    <t>"03/K"  1,5+3,3*2+4,5*4+6*2+6,4+7,2*2+7,4</t>
  </si>
  <si>
    <t>264</t>
  </si>
  <si>
    <t>998764102</t>
  </si>
  <si>
    <t>Přesun hmot tonážní pro konstrukce klempířské v objektech v do 12 m</t>
  </si>
  <si>
    <t>-495061345</t>
  </si>
  <si>
    <t>Přesun hmot pro konstrukce klempířské stanovený z hmotnosti přesunovaného materiálu vodorovná dopravní vzdálenost do 50 m v objektech výšky přes 6 do 12 m</t>
  </si>
  <si>
    <t>766</t>
  </si>
  <si>
    <t>Konstrukce truhlářské</t>
  </si>
  <si>
    <t>265</t>
  </si>
  <si>
    <t>766416243</t>
  </si>
  <si>
    <t>Montáž obložení stěn plochy přes 5 m2 panely z aglomerovaných desek přes 1,50 m2</t>
  </si>
  <si>
    <t>-898589477</t>
  </si>
  <si>
    <t>Montáž obložení stěn plochy přes 5 m2 panely obkladovými z aglomerovaných desek, plochy přes 1,50 m2</t>
  </si>
  <si>
    <t>"01/T"  (48,27*2,45+4,15*1,55)*1,03</t>
  </si>
  <si>
    <t>266</t>
  </si>
  <si>
    <t>60621135</t>
  </si>
  <si>
    <t>překližka truhlářská buk tl 15mm jakost B,C</t>
  </si>
  <si>
    <t>1882236050</t>
  </si>
  <si>
    <t>128,435*1,03 'Přepočtené koeficientem množství</t>
  </si>
  <si>
    <t>267</t>
  </si>
  <si>
    <t>766417211</t>
  </si>
  <si>
    <t>Montáž obložení stěn podkladového roštu</t>
  </si>
  <si>
    <t>1091664312</t>
  </si>
  <si>
    <t>Montáž obložení stěn rošt podkladový</t>
  </si>
  <si>
    <t>128,435/0,6</t>
  </si>
  <si>
    <t>268</t>
  </si>
  <si>
    <t>60514103</t>
  </si>
  <si>
    <t>řezivo jehličnaté lať 30x50mm</t>
  </si>
  <si>
    <t>126968044</t>
  </si>
  <si>
    <t>128,435/0,6*0,03*0,05</t>
  </si>
  <si>
    <t>269</t>
  </si>
  <si>
    <t>766622131</t>
  </si>
  <si>
    <t>Montáž plastových oken plochy přes 1 m2 otevíravých výšky do 1,5 m s rámem do zdiva</t>
  </si>
  <si>
    <t>1347083375</t>
  </si>
  <si>
    <t>Montáž oken plastových včetně montáže rámu plochy přes 1 m2 otevíravých do zdiva,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</si>
  <si>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</si>
  <si>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"PL01"2*1,25*5</t>
  </si>
  <si>
    <t>"PL02"2*1,25*5</t>
  </si>
  <si>
    <t>"PL03"1*0,75*12</t>
  </si>
  <si>
    <t>"PL07"1,5*0,75*6</t>
  </si>
  <si>
    <t>270</t>
  </si>
  <si>
    <t>61140051</t>
  </si>
  <si>
    <t>okno plastové otevíravé/sklopné dvojsklo přes plochu 1m2 do v1,5m</t>
  </si>
  <si>
    <t>2143465101</t>
  </si>
  <si>
    <t>okno plastové otevíravé/sklopné dvojsklo přes plochu 1m2 do v1,5m včetně parapetů</t>
  </si>
  <si>
    <t>271</t>
  </si>
  <si>
    <t>766622132</t>
  </si>
  <si>
    <t>Montáž plastových oken plochy přes 1 m2 otevíravých výšky do 2,5 m s rámem do zdiva</t>
  </si>
  <si>
    <t>476499659</t>
  </si>
  <si>
    <t>Montáž oken plastových včetně montáže rámu plochy přes 1 m2 otevíravých do zdiva, výšky přes 1,5 do 2,5 m</t>
  </si>
  <si>
    <t>"PL04"1,75*1,75*3</t>
  </si>
  <si>
    <t>"PL05"1,5*1,75*1</t>
  </si>
  <si>
    <t>"PL06"1,5*1,75*1</t>
  </si>
  <si>
    <t>272</t>
  </si>
  <si>
    <t>61140053</t>
  </si>
  <si>
    <t>okno plastové otevíravé/sklopné dvojsklo přes plochu 1m2 v1,5-2,5m</t>
  </si>
  <si>
    <t>-1363793578</t>
  </si>
  <si>
    <t>okno plastové otevíravé/sklopné dvojsklo přes plochu 1m2 v1,5-2,5m včetně parapetů</t>
  </si>
  <si>
    <t>273</t>
  </si>
  <si>
    <t>766660001</t>
  </si>
  <si>
    <t>Montáž dveřních křídel otvíravých jednokřídlových š do 0,8 m do ocelové zárubně</t>
  </si>
  <si>
    <t>-421268836</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</si>
  <si>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</si>
  <si>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</si>
  <si>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274</t>
  </si>
  <si>
    <t>61162934</t>
  </si>
  <si>
    <t>dveře vnitřní hladké laminované světlý plné 1křídlé 800x1970mm dub</t>
  </si>
  <si>
    <t>-1473636150</t>
  </si>
  <si>
    <t>"D03"4+5</t>
  </si>
  <si>
    <t>275</t>
  </si>
  <si>
    <t>61162932</t>
  </si>
  <si>
    <t>dveře vnitřní hladké laminované světlý plné 1křídlé 700x1970mm dub</t>
  </si>
  <si>
    <t>582745959</t>
  </si>
  <si>
    <t>276</t>
  </si>
  <si>
    <t>766660002</t>
  </si>
  <si>
    <t>Montáž dveřních křídel otvíravých jednokřídlových š přes 0,8 m do ocelové zárubně</t>
  </si>
  <si>
    <t>-292728520</t>
  </si>
  <si>
    <t>Montáž dveřních křídel dřevěných nebo plastových otevíravých do ocelové zárubně povrchově upravených jednokřídlových, šířky přes 800 mm</t>
  </si>
  <si>
    <t>277</t>
  </si>
  <si>
    <t>61162936</t>
  </si>
  <si>
    <t>dveře vnitřní hladké laminované světlý plné 1křídlé 900x1970mm dub</t>
  </si>
  <si>
    <t>1708666308</t>
  </si>
  <si>
    <t>278</t>
  </si>
  <si>
    <t>766660012</t>
  </si>
  <si>
    <t>Montáž dveřních křídel otvíravých dvoukřídlových š přes 1,45 m do ocelové zárubně</t>
  </si>
  <si>
    <t>2099931413</t>
  </si>
  <si>
    <t>Montáž dveřních křídel dřevěných nebo plastových otevíravých do ocelové zárubně povrchově upravených dvoukřídlových, šířky přes 1450 mm</t>
  </si>
  <si>
    <t>"D16"1</t>
  </si>
  <si>
    <t>279</t>
  </si>
  <si>
    <t>61162807</t>
  </si>
  <si>
    <t>dveře vnitřní hladké foliované plné 2křídlové 1650x1970mm dub/buk</t>
  </si>
  <si>
    <t>-895910447</t>
  </si>
  <si>
    <t>280</t>
  </si>
  <si>
    <t>766660021</t>
  </si>
  <si>
    <t>Montáž dveřních křídel otvíravých jednokřídlových š do 0,8 m požárních do ocelové zárubně</t>
  </si>
  <si>
    <t>2061117577</t>
  </si>
  <si>
    <t>Montáž dveřních křídel dřevěných nebo plastových otevíravých do ocelové zárubně protipožárních jednokřídlových, šířky do 800 mm</t>
  </si>
  <si>
    <t>"D21"2+2</t>
  </si>
  <si>
    <t>"D22"1</t>
  </si>
  <si>
    <t>"D23"1</t>
  </si>
  <si>
    <t>"D24"1</t>
  </si>
  <si>
    <t>"D25"1</t>
  </si>
  <si>
    <t>281</t>
  </si>
  <si>
    <t>61165332.1</t>
  </si>
  <si>
    <t>dveře vnitřní protipožární hladké foliované 1křídlé 800x1970mm</t>
  </si>
  <si>
    <t>2031782252</t>
  </si>
  <si>
    <t>282</t>
  </si>
  <si>
    <t>61165332.2</t>
  </si>
  <si>
    <t>dveře vnitřní protipožární hladké foliované 1křídlé 800x2100mm</t>
  </si>
  <si>
    <t>-1302664513</t>
  </si>
  <si>
    <t>283</t>
  </si>
  <si>
    <t>61165331</t>
  </si>
  <si>
    <t>dveře vnitřní protipožární hladké foliované 1křídlé 700x1970mm</t>
  </si>
  <si>
    <t>513569385</t>
  </si>
  <si>
    <t>284</t>
  </si>
  <si>
    <t>766660717</t>
  </si>
  <si>
    <t>Montáž dveřních křídel samozavírače na ocelovou zárubeň</t>
  </si>
  <si>
    <t>-54808410</t>
  </si>
  <si>
    <t>Montáž dveřních doplňků samozavírače na zárubeň ocelovou</t>
  </si>
  <si>
    <t>"požární dveře"  2+2+1+1+1+1</t>
  </si>
  <si>
    <t>285</t>
  </si>
  <si>
    <t>54917265</t>
  </si>
  <si>
    <t>samozavírač dveří hydraulický K214 č.14 zlatá bronz</t>
  </si>
  <si>
    <t>138239933</t>
  </si>
  <si>
    <t>286</t>
  </si>
  <si>
    <t>766660728</t>
  </si>
  <si>
    <t>Montáž dveřního interiérového kování - zámku</t>
  </si>
  <si>
    <t>-1082297146</t>
  </si>
  <si>
    <t>Montáž dveřních doplňků dveřního kování interiérového zámku</t>
  </si>
  <si>
    <t>"dveře"  38</t>
  </si>
  <si>
    <t>"vrata"  1</t>
  </si>
  <si>
    <t>"dveře Al"  5</t>
  </si>
  <si>
    <t>287</t>
  </si>
  <si>
    <t>54964110</t>
  </si>
  <si>
    <t>vložka zámková cylindrická oboustranná  v systému generálního klíče</t>
  </si>
  <si>
    <t>-448200073</t>
  </si>
  <si>
    <t>vložka zámková cylindrická oboustranná v systému generálního klíče</t>
  </si>
  <si>
    <t>"dveře"  35</t>
  </si>
  <si>
    <t>"dveře AL"  5</t>
  </si>
  <si>
    <t>288</t>
  </si>
  <si>
    <t>54926045</t>
  </si>
  <si>
    <t>zámek stavební zadlabací vložkový 24026 s převodem pravý/levý</t>
  </si>
  <si>
    <t>1485592553</t>
  </si>
  <si>
    <t>289</t>
  </si>
  <si>
    <t>54926400</t>
  </si>
  <si>
    <t>zámek stavební dveřní zadlabací s vložkou 5131</t>
  </si>
  <si>
    <t>241403168</t>
  </si>
  <si>
    <t>zámek stavební dveřní WC</t>
  </si>
  <si>
    <t>290</t>
  </si>
  <si>
    <t>766660729</t>
  </si>
  <si>
    <t>Montáž dveřního interiérového kování - štítku s klikou</t>
  </si>
  <si>
    <t>1653318400</t>
  </si>
  <si>
    <t>Montáž dveřních doplňků dveřního kování interiérového štítku s klikou</t>
  </si>
  <si>
    <t>291</t>
  </si>
  <si>
    <t>54914624</t>
  </si>
  <si>
    <t>kování dveřní vrchní klika včetně štítu a montážního materiálu HR BB 72 F4</t>
  </si>
  <si>
    <t>-1494416654</t>
  </si>
  <si>
    <t xml:space="preserve">kování dveřní vrchní klika-klika pro vložku včetně štítu a montážního materiálu </t>
  </si>
  <si>
    <t>292</t>
  </si>
  <si>
    <t>54913650</t>
  </si>
  <si>
    <t>kování dveřní vrchní knoflík se štíty pro klíč</t>
  </si>
  <si>
    <t>sada</t>
  </si>
  <si>
    <t>-1854116778</t>
  </si>
  <si>
    <t>kování dveřní vrchní klika se štíty pro WC zámek</t>
  </si>
  <si>
    <t>293</t>
  </si>
  <si>
    <t>766699212</t>
  </si>
  <si>
    <t>Montáž truhlářských desek lavic šířky do 500 mm</t>
  </si>
  <si>
    <t>671040030</t>
  </si>
  <si>
    <t>Montáž ostatních truhlářských konstrukcí plastových sedaček</t>
  </si>
  <si>
    <t>"11/OS"  183</t>
  </si>
  <si>
    <t>"12/OS"  2*2+3*5+4*18</t>
  </si>
  <si>
    <t>294</t>
  </si>
  <si>
    <t>500000011</t>
  </si>
  <si>
    <t>11/OS plastová sedačka 420/365/325 dle popisu</t>
  </si>
  <si>
    <t>1854766718</t>
  </si>
  <si>
    <t>295</t>
  </si>
  <si>
    <t>500000012</t>
  </si>
  <si>
    <t>12/OS  plastová sedačka 420/365/325 dle popisu</t>
  </si>
  <si>
    <t>1797545894</t>
  </si>
  <si>
    <t>12/OS  plastová sedačka 420/365/325 dle popisu včetně ocelového podstavce</t>
  </si>
  <si>
    <t>296</t>
  </si>
  <si>
    <t>766811211</t>
  </si>
  <si>
    <t>Montáž kuchyňských linek kompletizovaných včetně zařízení a spotřebičů</t>
  </si>
  <si>
    <t>-723217010</t>
  </si>
  <si>
    <t>297</t>
  </si>
  <si>
    <t>766000002</t>
  </si>
  <si>
    <t>1967245196</t>
  </si>
  <si>
    <t>02/T  kuchyňská linka kpl dle popisu</t>
  </si>
  <si>
    <t>298</t>
  </si>
  <si>
    <t>998766102</t>
  </si>
  <si>
    <t>Přesun hmot tonážní pro konstrukce truhlářské v objektech v do 12 m</t>
  </si>
  <si>
    <t>-1518333106</t>
  </si>
  <si>
    <t>Přesun hmot pro konstrukce truhlářské stanovený z hmotnosti přesunovaného materiálu vodorovná dopravní vzdálenost do 50 m v objektech výšky přes 6 do 12 m</t>
  </si>
  <si>
    <t>767</t>
  </si>
  <si>
    <t>Konstrukce zámečnické</t>
  </si>
  <si>
    <t>299</t>
  </si>
  <si>
    <t>767137601</t>
  </si>
  <si>
    <t>Montáž zhotovení otvoru v ocelovém plechu plochy do 0,25 m2</t>
  </si>
  <si>
    <t>1314755370</t>
  </si>
  <si>
    <t>Montáž stěn a příček z plechu příček doplňujících částí zhotovení otvoru v plechu ocelovém, plochy do 0,25 m2</t>
  </si>
  <si>
    <t>"otvory ve střeše - záchytný systém"  29+14</t>
  </si>
  <si>
    <t>"vzd, větrání, ostatní"  12+7</t>
  </si>
  <si>
    <t>300</t>
  </si>
  <si>
    <t>767137602</t>
  </si>
  <si>
    <t>Montáž zhotovení otvoru v ocelovém plechu plochy do 0,50 m2</t>
  </si>
  <si>
    <t>1266537459</t>
  </si>
  <si>
    <t>Montáž stěn a příček z plechu příček doplňujících částí zhotovení otvoru v plechu ocelovém, plochy přes 0,25 do 0,50 m2</t>
  </si>
  <si>
    <t>"otvory ve střeše - vzd"  4</t>
  </si>
  <si>
    <t>301</t>
  </si>
  <si>
    <t>767391112</t>
  </si>
  <si>
    <t>Montáž krytiny z tvarovaných plechů šroubováním</t>
  </si>
  <si>
    <t>-2029691543</t>
  </si>
  <si>
    <t>Montáž krytiny z tvarovaných plechů trapézových nebo vlnitých, uchyceným šroubováním včetně oplechování prostupů, okapů a výčnělků</t>
  </si>
  <si>
    <t>"obloukové střechy"  s01*1,03</t>
  </si>
  <si>
    <t>"přístřešky"  s02*1,03</t>
  </si>
  <si>
    <t>302</t>
  </si>
  <si>
    <t>767415122</t>
  </si>
  <si>
    <t>Montáž vnějšího obkladu skládaného pláště tvarovaným plechem budov v do 12 m šroubováním</t>
  </si>
  <si>
    <t>-1283565944</t>
  </si>
  <si>
    <t>Montáž vnějšího obkladu skládaného pláště plechem tvarovaným výšky budovy přes 6 do 12 m, uchyceným šroubováním včetně oplechování detailů</t>
  </si>
  <si>
    <t>303</t>
  </si>
  <si>
    <t>15484311</t>
  </si>
  <si>
    <t>plech trapézový 40/160 PES 35µm tl 0,75mm</t>
  </si>
  <si>
    <t>-448508524</t>
  </si>
  <si>
    <t>1545,3*1,05 'Přepočtené koeficientem množství</t>
  </si>
  <si>
    <t>304</t>
  </si>
  <si>
    <t>767422101</t>
  </si>
  <si>
    <t>Montáž fasádních kovových obkladů - roštu opláštění</t>
  </si>
  <si>
    <t>876090261</t>
  </si>
  <si>
    <t>Montáž fasádních kovových obkladů kovová fasáda rošt opláštění</t>
  </si>
  <si>
    <t>305</t>
  </si>
  <si>
    <t>767000001</t>
  </si>
  <si>
    <t>541256152</t>
  </si>
  <si>
    <t>nosný rošt fasádního systému upevnění na OK</t>
  </si>
  <si>
    <t>306</t>
  </si>
  <si>
    <t>767531111</t>
  </si>
  <si>
    <t>Montáž vstupních kovových nebo plastových rohoží čistících zón</t>
  </si>
  <si>
    <t>-1847951184</t>
  </si>
  <si>
    <t>Montáž vstupních čistících zón z rohoží kovových nebo plastových</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</si>
  <si>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</si>
  <si>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1,55*0,6*3</t>
  </si>
  <si>
    <t>307</t>
  </si>
  <si>
    <t>69752001</t>
  </si>
  <si>
    <t>05/Z  rohož vstupní provedení hliník standard 27 mm s výplní</t>
  </si>
  <si>
    <t>492085338</t>
  </si>
  <si>
    <t>308</t>
  </si>
  <si>
    <t>767651112</t>
  </si>
  <si>
    <t>Montáž vrat garážových sekčních zajížděcích pod strop plochy do 9 m2</t>
  </si>
  <si>
    <t>-397770104</t>
  </si>
  <si>
    <t>Montáž vrat garážových nebo průmyslových sekčních zajížděcích pod strop, plochy přes 6 do 9 m2</t>
  </si>
  <si>
    <t>309</t>
  </si>
  <si>
    <t>55345870</t>
  </si>
  <si>
    <t>D17  vrata garážová sekční zateplená lamela typ M 4,0x2,0m</t>
  </si>
  <si>
    <t>-1319260072</t>
  </si>
  <si>
    <t>D17  vrata průmyslová sekční s vestavěnými dveřmi 3200/2660</t>
  </si>
  <si>
    <t>310</t>
  </si>
  <si>
    <t>767651126</t>
  </si>
  <si>
    <t>Montáž vrat garážových sekčních elektrického stropního pohonu</t>
  </si>
  <si>
    <t>-1933543758</t>
  </si>
  <si>
    <t>Montáž vrat garážových nebo průmyslových příslušenství sekčních vrat elektrického pohonu</t>
  </si>
  <si>
    <t>311</t>
  </si>
  <si>
    <t>55345877</t>
  </si>
  <si>
    <t>pohon garážových sekčních a výklopných vrat o síle 800N  max. 25 cyklů denně</t>
  </si>
  <si>
    <t>528578749</t>
  </si>
  <si>
    <t>312</t>
  </si>
  <si>
    <t>767881115</t>
  </si>
  <si>
    <t>Montáž bodů záchytného systému do dutinového panelu expanzní kotvou, mechanickým kotvením</t>
  </si>
  <si>
    <t>-926576171</t>
  </si>
  <si>
    <t>Montáž záchytného systému proti pádu bodů samostatných nebo v systému s poddajným kotvícím vedením do dutinového panelu expanzní kotvou, mechanickým kotvením</t>
  </si>
  <si>
    <t>"na ploché střeše"  5</t>
  </si>
  <si>
    <t>313</t>
  </si>
  <si>
    <t>70921334</t>
  </si>
  <si>
    <t>kotvicí bod do prefabrikovaných dutinových panelů dl 400mm</t>
  </si>
  <si>
    <t>-324660199</t>
  </si>
  <si>
    <t>Poznámka k položce:_x000D_
kotvení pomocí kotev pro dutinové panely beton min C30/35 roznášecí deska 200x200mm</t>
  </si>
  <si>
    <t>314</t>
  </si>
  <si>
    <t>767881118</t>
  </si>
  <si>
    <t>Montáž bodů záchytného systému do trapézového plechu samořeznými vruty, příchytkami</t>
  </si>
  <si>
    <t>1172975024</t>
  </si>
  <si>
    <t>Montáž záchytného systému proti pádu bodů samostatných nebo v systému s poddajným kotvícím vedením do trapézového plechu samořeznými vruty, motýlkovými a provlékacími příchytkami</t>
  </si>
  <si>
    <t>"obloukové střechy"  29+14</t>
  </si>
  <si>
    <t>315</t>
  </si>
  <si>
    <t>70921439</t>
  </si>
  <si>
    <t>kotvicí bod pro trapézové a sendvičových konstrukce dl 300mm</t>
  </si>
  <si>
    <t>-483090578</t>
  </si>
  <si>
    <t>Poznámka k položce:_x000D_
kotvení pomocí sklopných kotev do plechu min tl 0,63mm roznášecí deska 200x290mm</t>
  </si>
  <si>
    <t>316</t>
  </si>
  <si>
    <t>70900001</t>
  </si>
  <si>
    <t>1636147810</t>
  </si>
  <si>
    <t xml:space="preserve">dodávka záchytného systému </t>
  </si>
  <si>
    <t>317</t>
  </si>
  <si>
    <t>767995112</t>
  </si>
  <si>
    <t>Montáž atypických zámečnických konstrukcí hmotnosti do 10 kg</t>
  </si>
  <si>
    <t>1955889605</t>
  </si>
  <si>
    <t>Montáž ostatních atypických zámečnických konstrukcí hmotnosti přes 5 do 10 kg</t>
  </si>
  <si>
    <t xml:space="preserve">Poznámka k souboru cen:_x000D_
1. Určení cen se řídí hmotností jednotlivě montovaného dílu konstrukce._x000D_
</t>
  </si>
  <si>
    <t>"06/Z"  5,3*2</t>
  </si>
  <si>
    <t>318</t>
  </si>
  <si>
    <t>767640111</t>
  </si>
  <si>
    <t>Montáž dveří kovových vchodových jednokřídlových bez nadsvětlíku</t>
  </si>
  <si>
    <t>-877235075</t>
  </si>
  <si>
    <t>Montáž dveří kovových vchodových jednokřídlových bez nadsvětlíku</t>
  </si>
  <si>
    <t>"AL01"1</t>
  </si>
  <si>
    <t>319</t>
  </si>
  <si>
    <t>55341246</t>
  </si>
  <si>
    <t>dveře Al vchodové jednokřídlové š 900mm dle popisu</t>
  </si>
  <si>
    <t>1117360300</t>
  </si>
  <si>
    <t>320</t>
  </si>
  <si>
    <t>767640221</t>
  </si>
  <si>
    <t>Montáž dveří kovových vchodových dvoukřídlových bez nadsvětlíku</t>
  </si>
  <si>
    <t>840930153</t>
  </si>
  <si>
    <t>Montáž dveří kovových vchodových dvoukřídlové bez nadsvětlíku</t>
  </si>
  <si>
    <t>"AL04"1</t>
  </si>
  <si>
    <t>321</t>
  </si>
  <si>
    <t>55341311</t>
  </si>
  <si>
    <t>dveře Al vchodové dvoukřídlové do š 1600mm dle popisu</t>
  </si>
  <si>
    <t>1321189258</t>
  </si>
  <si>
    <t>322</t>
  </si>
  <si>
    <t>767640222</t>
  </si>
  <si>
    <t>Montáž dveří kovových vchodových dvoukřídlových s nadsvětlíkem</t>
  </si>
  <si>
    <t>-22991706</t>
  </si>
  <si>
    <t>Montáž dveří kovových vchodových dvoukřídlové s nadsvětlíkem</t>
  </si>
  <si>
    <t>"AL02"1</t>
  </si>
  <si>
    <t>"AL03"1</t>
  </si>
  <si>
    <t>"AL05"1</t>
  </si>
  <si>
    <t>323</t>
  </si>
  <si>
    <t>-541645480</t>
  </si>
  <si>
    <t>324</t>
  </si>
  <si>
    <t>767995111</t>
  </si>
  <si>
    <t>Montáž atypických zámečnických konstrukcí hmotnosti do 5 kg</t>
  </si>
  <si>
    <t>-732686356</t>
  </si>
  <si>
    <t>Montáž ostatních atypických zámečnických konstrukcí hmotnosti do 5 kg</t>
  </si>
  <si>
    <t>"18/Z"  0,6*3</t>
  </si>
  <si>
    <t>"03/OS"  5,0*3</t>
  </si>
  <si>
    <t>"13/OS, 14/OS" 30</t>
  </si>
  <si>
    <t>"28/Z" 0,63*207+0,51*20</t>
  </si>
  <si>
    <t>"29/Z" (135+66)*4,05</t>
  </si>
  <si>
    <t>325</t>
  </si>
  <si>
    <t>767000018</t>
  </si>
  <si>
    <t>-1634668724</t>
  </si>
  <si>
    <t xml:space="preserve">18/Z  nerezový L profil </t>
  </si>
  <si>
    <t>326</t>
  </si>
  <si>
    <t>767000028</t>
  </si>
  <si>
    <t>-849380679</t>
  </si>
  <si>
    <t>28/Z konzola pro uchycení opláštění</t>
  </si>
  <si>
    <t>327</t>
  </si>
  <si>
    <t>767000029</t>
  </si>
  <si>
    <t>-1757662145</t>
  </si>
  <si>
    <t>29/Z Nosník pro ukotvení přesahu svislého obkladu obloukové střechy</t>
  </si>
  <si>
    <t>328</t>
  </si>
  <si>
    <t>500000003</t>
  </si>
  <si>
    <t>-2013041611</t>
  </si>
  <si>
    <t>03/OS  těsnící větrací výústková tvarovka EW 15DP3; dle popisu</t>
  </si>
  <si>
    <t>329</t>
  </si>
  <si>
    <t>500000013</t>
  </si>
  <si>
    <t>13/OS  ochranná síť oken rozcvičovny; dle popisu</t>
  </si>
  <si>
    <t>-130749031</t>
  </si>
  <si>
    <t>19,8*1,5</t>
  </si>
  <si>
    <t>330</t>
  </si>
  <si>
    <t>500000014</t>
  </si>
  <si>
    <t>14/OS  ochranná síť oken rozcvičovny; dle popisu</t>
  </si>
  <si>
    <t>-1660983653</t>
  </si>
  <si>
    <t>14/OS  ochranná síť dveří rozcvičovny; dle popisu</t>
  </si>
  <si>
    <t>1,5*2,3</t>
  </si>
  <si>
    <t>331</t>
  </si>
  <si>
    <t>1504546846</t>
  </si>
  <si>
    <t>"07/Z"  6,01*2</t>
  </si>
  <si>
    <t>332</t>
  </si>
  <si>
    <t>767000006</t>
  </si>
  <si>
    <t>1355168208</t>
  </si>
  <si>
    <t>06/Z  nerezové madlo zábradlí</t>
  </si>
  <si>
    <t>333</t>
  </si>
  <si>
    <t>767000007</t>
  </si>
  <si>
    <t>730789760</t>
  </si>
  <si>
    <t>07/Z  nerezové madlo zábradlí</t>
  </si>
  <si>
    <t>334</t>
  </si>
  <si>
    <t>767995113</t>
  </si>
  <si>
    <t>Montáž atypických zámečnických konstrukcí hmotnosti do 20 kg</t>
  </si>
  <si>
    <t>-195142603</t>
  </si>
  <si>
    <t>Montáž ostatních atypických zámečnických konstrukcí hmotnosti přes 10 do 20 kg</t>
  </si>
  <si>
    <t>"17/Z"  11,9</t>
  </si>
  <si>
    <t>"27/Z" 18,56</t>
  </si>
  <si>
    <t>335</t>
  </si>
  <si>
    <t>767000017</t>
  </si>
  <si>
    <t>-391239592</t>
  </si>
  <si>
    <t>17/Z  nerezové madlo zábradlí</t>
  </si>
  <si>
    <t>336</t>
  </si>
  <si>
    <t>767000027</t>
  </si>
  <si>
    <t>518492397</t>
  </si>
  <si>
    <t>27/Z markýza nad vstupem</t>
  </si>
  <si>
    <t>337</t>
  </si>
  <si>
    <t>767995114</t>
  </si>
  <si>
    <t>Montáž atypických zámečnických konstrukcí hmotnosti do 50 kg</t>
  </si>
  <si>
    <t>-846976543</t>
  </si>
  <si>
    <t>Montáž ostatních atypických zámečnických konstrukcí hmotnosti přes 20 do 50 kg</t>
  </si>
  <si>
    <t>"04/Z"  23,65*61</t>
  </si>
  <si>
    <t>"09/Z"  29,05</t>
  </si>
  <si>
    <t>"10/Z"  36,75*2</t>
  </si>
  <si>
    <t>"11/Z"  36,75</t>
  </si>
  <si>
    <t>"14/Z"  35,4*3</t>
  </si>
  <si>
    <t>"16/Z"  44,5</t>
  </si>
  <si>
    <t>"21/Z" 162,94</t>
  </si>
  <si>
    <t>"22/Z" 18,9*6</t>
  </si>
  <si>
    <t>"23/Z" 9,95*37</t>
  </si>
  <si>
    <t>"26/Z" 27,01*2+20,74+18,45*2</t>
  </si>
  <si>
    <t>338</t>
  </si>
  <si>
    <t>767000004</t>
  </si>
  <si>
    <t>-2125122125</t>
  </si>
  <si>
    <t>04/Z  lavice ocelová kpl dle popisu</t>
  </si>
  <si>
    <t>339</t>
  </si>
  <si>
    <t>767000009</t>
  </si>
  <si>
    <t>-663638445</t>
  </si>
  <si>
    <t>09/Z  nerezové zábradlí</t>
  </si>
  <si>
    <t>340</t>
  </si>
  <si>
    <t>767000010</t>
  </si>
  <si>
    <t>-1203407883</t>
  </si>
  <si>
    <t>10/Z  nerezové zábradlí</t>
  </si>
  <si>
    <t>341</t>
  </si>
  <si>
    <t>767000011</t>
  </si>
  <si>
    <t>-729472546</t>
  </si>
  <si>
    <t>11/Z  nerezové zábradlí</t>
  </si>
  <si>
    <t>342</t>
  </si>
  <si>
    <t>767000014</t>
  </si>
  <si>
    <t>1125764536</t>
  </si>
  <si>
    <t>14/Z  nerezové madlo zábradlí</t>
  </si>
  <si>
    <t>343</t>
  </si>
  <si>
    <t>767000016</t>
  </si>
  <si>
    <t>1436351951</t>
  </si>
  <si>
    <t>16/Z  nerezové zábradlí</t>
  </si>
  <si>
    <t>344</t>
  </si>
  <si>
    <t>767000021</t>
  </si>
  <si>
    <t>1270139940</t>
  </si>
  <si>
    <t>21/Z  klec</t>
  </si>
  <si>
    <t>345</t>
  </si>
  <si>
    <t>767000022</t>
  </si>
  <si>
    <t>-991608956</t>
  </si>
  <si>
    <t>22/Z  zábrana před okny vnější</t>
  </si>
  <si>
    <t>346</t>
  </si>
  <si>
    <t>767000023</t>
  </si>
  <si>
    <t>1408834067</t>
  </si>
  <si>
    <t>23/Z  kotevní prvek střešního vazníku</t>
  </si>
  <si>
    <t>26+10</t>
  </si>
  <si>
    <t>347</t>
  </si>
  <si>
    <t>767000026</t>
  </si>
  <si>
    <t>-2116971443</t>
  </si>
  <si>
    <t>26/Z  ocelové výměny ve střeše</t>
  </si>
  <si>
    <t>348</t>
  </si>
  <si>
    <t>767995115</t>
  </si>
  <si>
    <t>Montáž atypických zámečnických konstrukcí hmotnosti do 100 kg</t>
  </si>
  <si>
    <t>1469875766</t>
  </si>
  <si>
    <t>Montáž ostatních atypických zámečnických konstrukcí hmotnosti přes 50 do 100 kg</t>
  </si>
  <si>
    <t>"08/Z"  346,31</t>
  </si>
  <si>
    <t>"12/Z"  62,05</t>
  </si>
  <si>
    <t>"13/Z"  315,4</t>
  </si>
  <si>
    <t>"15/Z"  74,2*2</t>
  </si>
  <si>
    <t>"19/Z" 747,46</t>
  </si>
  <si>
    <t>"20/Z" 417,42</t>
  </si>
  <si>
    <t>349</t>
  </si>
  <si>
    <t>767000008</t>
  </si>
  <si>
    <t>1938139937</t>
  </si>
  <si>
    <t>08/Z  nerezové zábradlí</t>
  </si>
  <si>
    <t>350</t>
  </si>
  <si>
    <t>767000012</t>
  </si>
  <si>
    <t>448058713</t>
  </si>
  <si>
    <t>12/Z  nerezové zábradlí</t>
  </si>
  <si>
    <t>351</t>
  </si>
  <si>
    <t>767000013</t>
  </si>
  <si>
    <t>-1686245613</t>
  </si>
  <si>
    <t>13/Z  nerezové zábradlí</t>
  </si>
  <si>
    <t>352</t>
  </si>
  <si>
    <t>767000015</t>
  </si>
  <si>
    <t>678821446</t>
  </si>
  <si>
    <t>15/Z  nerezové zábradlí</t>
  </si>
  <si>
    <t>353</t>
  </si>
  <si>
    <t>767000019</t>
  </si>
  <si>
    <t>-683107216</t>
  </si>
  <si>
    <t>20/Z  mříž vstupu</t>
  </si>
  <si>
    <t>354</t>
  </si>
  <si>
    <t>767000020</t>
  </si>
  <si>
    <t>871864321</t>
  </si>
  <si>
    <t>19/Z  mříž v 2.11</t>
  </si>
  <si>
    <t>355</t>
  </si>
  <si>
    <t>767995116</t>
  </si>
  <si>
    <t>Montáž atypických zámečnických konstrukcí hmotnosti do 250 kg</t>
  </si>
  <si>
    <t>1717659203</t>
  </si>
  <si>
    <t>Montáž ostatních atypických zámečnických konstrukcí hmotnosti přes 100 do 250 kg</t>
  </si>
  <si>
    <t>"02/Z ocelový žebřík"  218,37</t>
  </si>
  <si>
    <t>"03.1/Z ocelový žebřík"  106,94</t>
  </si>
  <si>
    <t>"03.2/Z ocelový žebřík"  98,34</t>
  </si>
  <si>
    <t>356</t>
  </si>
  <si>
    <t>767000002</t>
  </si>
  <si>
    <t>-1763588909</t>
  </si>
  <si>
    <t>02/Z  ocelový žebřík dle popisu</t>
  </si>
  <si>
    <t>357</t>
  </si>
  <si>
    <t>767000003.1</t>
  </si>
  <si>
    <t>1473549948</t>
  </si>
  <si>
    <t>03.1/Z  ocelový žebřík dle popisu</t>
  </si>
  <si>
    <t>358</t>
  </si>
  <si>
    <t>767000003.2</t>
  </si>
  <si>
    <t>-1269894818</t>
  </si>
  <si>
    <t>03.2/Z  ocelový žebřík dle popisu</t>
  </si>
  <si>
    <t>359</t>
  </si>
  <si>
    <t>998767102</t>
  </si>
  <si>
    <t>Přesun hmot tonážní pro zámečnické konstrukce v objektech v do 12 m</t>
  </si>
  <si>
    <t>548280129</t>
  </si>
  <si>
    <t>Přesun hmot pro zámečnické konstrukce stanovený z hmotnosti přesunovaného materiálu vodorovná dopravní vzdálenost do 50 m v objektech výšky přes 6 do 12 m</t>
  </si>
  <si>
    <t>771</t>
  </si>
  <si>
    <t>Podlahy z dlaždic</t>
  </si>
  <si>
    <t>360</t>
  </si>
  <si>
    <t>771121011</t>
  </si>
  <si>
    <t>Nátěr penetrační na podlahu</t>
  </si>
  <si>
    <t>-1445628457</t>
  </si>
  <si>
    <t>Příprava podkladu před provedením dlažby nátěr penetrační na podlahu</t>
  </si>
  <si>
    <t>(p12+p21+p22+p23+p33+p34+v02)*1,03</t>
  </si>
  <si>
    <t>361</t>
  </si>
  <si>
    <t>771151022</t>
  </si>
  <si>
    <t>Samonivelační stěrka podlah pevnosti 30 MPa tl 5 mm</t>
  </si>
  <si>
    <t>1465304445</t>
  </si>
  <si>
    <t>Příprava podkladu před provedením dlažby samonivelační stěrka min.pevnosti 30 MPa, tloušťky přes 3 do 5 mm</t>
  </si>
  <si>
    <t>362</t>
  </si>
  <si>
    <t>771161021</t>
  </si>
  <si>
    <t>Montáž profilu ukončujícího pro plynulý přechod (dlažby s kobercem apod.)</t>
  </si>
  <si>
    <t>9735848</t>
  </si>
  <si>
    <t>Příprava podkladu před provedením dlažby montáž profilu ukončujícího profilu pro plynulý přechod (dlažba-koberec apod.)</t>
  </si>
  <si>
    <t>"přechody guma - dlažba"  0,8*5+0,9*2+1,8*2</t>
  </si>
  <si>
    <t>363</t>
  </si>
  <si>
    <t>59054105</t>
  </si>
  <si>
    <t>profil přechodový Al s pohyblivým ramenem 20x40mm</t>
  </si>
  <si>
    <t>-183679775</t>
  </si>
  <si>
    <t>9,4*1,1 'Přepočtené koeficientem množství</t>
  </si>
  <si>
    <t>364</t>
  </si>
  <si>
    <t>771000001</t>
  </si>
  <si>
    <t>Montáž obkladů stupnic z desek schodišťových obkladových flexibilní lepidlo š do 350 mm</t>
  </si>
  <si>
    <t>758835515</t>
  </si>
  <si>
    <t>"schodiště tribuna"  2,48*6+2,8*6</t>
  </si>
  <si>
    <t>365</t>
  </si>
  <si>
    <t>59373001</t>
  </si>
  <si>
    <t>nástupnice ŽB do 150x35x5 cm</t>
  </si>
  <si>
    <t>1047973354</t>
  </si>
  <si>
    <t>31,68*1,1 'Přepočtené koeficientem množství</t>
  </si>
  <si>
    <t>366</t>
  </si>
  <si>
    <t>771274242</t>
  </si>
  <si>
    <t>Montáž obkladů podstupnic z desek schodišťových obkladových flexibilní lepidlo v do 200 mm</t>
  </si>
  <si>
    <t>1532904274</t>
  </si>
  <si>
    <t>367</t>
  </si>
  <si>
    <t>59373002</t>
  </si>
  <si>
    <t>podstupnice ŽB do 150x17x4 cm</t>
  </si>
  <si>
    <t>-1157703</t>
  </si>
  <si>
    <t>368</t>
  </si>
  <si>
    <t>771474113</t>
  </si>
  <si>
    <t>Montáž soklů z dlaždic keramických rovných flexibilní lepidlo v do 120 mm</t>
  </si>
  <si>
    <t>1468284026</t>
  </si>
  <si>
    <t>Montáž soklů z dlaždic keramických lepených flexibilním lepidlem rovných, výšky přes 90 do 120 mm</t>
  </si>
  <si>
    <t>"šatny"  (18,22*3+16,62+10,07+15,74)-(0,8*9)</t>
  </si>
  <si>
    <t xml:space="preserve">"provozní b"  </t>
  </si>
  <si>
    <t>21,01-0,8*2-0,7-0,9*2-1,6*2</t>
  </si>
  <si>
    <t>36,28-0,8-1,6</t>
  </si>
  <si>
    <t>8,81-0,8*2</t>
  </si>
  <si>
    <t>8,41-0,8</t>
  </si>
  <si>
    <t>369</t>
  </si>
  <si>
    <t>771574112</t>
  </si>
  <si>
    <t>Montáž podlah keramických hladkých lepených flexibilním lepidlem do 12 ks/ m2</t>
  </si>
  <si>
    <t>311493403</t>
  </si>
  <si>
    <t>Montáž podlah z dlaždic keramických lepených flexibilním lepidlem maloformátových hladkých přes 9 do 12 ks/m2</t>
  </si>
  <si>
    <t>(p11+p12+p13+p14)*1,03</t>
  </si>
  <si>
    <t>370</t>
  </si>
  <si>
    <t>59761003</t>
  </si>
  <si>
    <t>dlažba keramická hutná hladká do interiéru přes 9 do 12 ks/m2</t>
  </si>
  <si>
    <t>-2018683367</t>
  </si>
  <si>
    <t>"podlahy"  (p11+p12+p13+p14)*1,03</t>
  </si>
  <si>
    <t>"sokl"  152,3*0,1</t>
  </si>
  <si>
    <t>296,523*1,1 'Přepočtené koeficientem množství</t>
  </si>
  <si>
    <t>371</t>
  </si>
  <si>
    <t>771577111</t>
  </si>
  <si>
    <t>Příplatek k montáži podlah keramických lepených flexibilním lepidlem za plochu do 5 m2</t>
  </si>
  <si>
    <t>-447714164</t>
  </si>
  <si>
    <t>Montáž podlah z dlaždic keramických lepených flexibilním lepidlem Příplatek k cenám za plochu do 5 m2 jednotlivě</t>
  </si>
  <si>
    <t>"šatny"  4,22+4,05+2,05+3,93+4,22+3,57</t>
  </si>
  <si>
    <t>"provozní b"  3,76+4,07*2+4,79+4,3</t>
  </si>
  <si>
    <t>372</t>
  </si>
  <si>
    <t>998771102</t>
  </si>
  <si>
    <t>Přesun hmot tonážní pro podlahy z dlaždic v objektech v do 12 m</t>
  </si>
  <si>
    <t>-911239016</t>
  </si>
  <si>
    <t>Přesun hmot pro podlahy z dlaždic stanovený z hmotnosti přesunovaného materiálu vodorovná dopravní vzdálenost do 50 m v objektech výšky přes 6 do 12 m</t>
  </si>
  <si>
    <t>776</t>
  </si>
  <si>
    <t>Podlahy povlakové</t>
  </si>
  <si>
    <t>373</t>
  </si>
  <si>
    <t>776361111</t>
  </si>
  <si>
    <t>Montáž podlahovin z pryže na stupnice šířky do 300 mm</t>
  </si>
  <si>
    <t>1005658191</t>
  </si>
  <si>
    <t>Montáž podlahovin z pryže na schodišťové stupně stupnic, výšky do 300 mm</t>
  </si>
  <si>
    <t>"1.25"  2,0*4</t>
  </si>
  <si>
    <t>"1.20"  1,25*6</t>
  </si>
  <si>
    <t>374</t>
  </si>
  <si>
    <t>776361121</t>
  </si>
  <si>
    <t>Montáž podlahovin z pryže na podstupnice výšky do 200 mm</t>
  </si>
  <si>
    <t>210947076</t>
  </si>
  <si>
    <t>Montáž podlahovin z pryže na schodišťové stupně podstupnic, výšky do 200 mm</t>
  </si>
  <si>
    <t>375</t>
  </si>
  <si>
    <t>776421111</t>
  </si>
  <si>
    <t>Montáž obvodových lišt lepením</t>
  </si>
  <si>
    <t>-854486198</t>
  </si>
  <si>
    <t>Montáž lišt obvodových lepených</t>
  </si>
  <si>
    <t>"sokl u podlah gumové desky"</t>
  </si>
  <si>
    <t>23,98+24,2+26,68+25,22+25,94+65,16</t>
  </si>
  <si>
    <t>376</t>
  </si>
  <si>
    <t>776000001</t>
  </si>
  <si>
    <t>-2010416480</t>
  </si>
  <si>
    <t>sokl protinárazová ochrana z plastů (PE)+(PP) v 150 mm</t>
  </si>
  <si>
    <t>191,18</t>
  </si>
  <si>
    <t>191,18*1,05 'Přepočtené koeficientem množství</t>
  </si>
  <si>
    <t>377</t>
  </si>
  <si>
    <t>998776102</t>
  </si>
  <si>
    <t>Přesun hmot tonážní pro podlahy povlakové v objektech v do 12 m</t>
  </si>
  <si>
    <t>-161195144</t>
  </si>
  <si>
    <t>Přesun hmot pro podlahy povlakové stanovený z hmotnosti přesunovaného materiálu vodorovná dopravní vzdálenost do 50 m v objektech výšky přes 6 do 12 m</t>
  </si>
  <si>
    <t>777</t>
  </si>
  <si>
    <t>Podlahy lité</t>
  </si>
  <si>
    <t>378</t>
  </si>
  <si>
    <t>777111111</t>
  </si>
  <si>
    <t>Vysátí podkladu před provedením lité podlahy</t>
  </si>
  <si>
    <t>1861048960</t>
  </si>
  <si>
    <t>Příprava podkladu před provedením litých podlah vysátí</t>
  </si>
  <si>
    <t>(p31+p32+p33+p34+v01+v03)*1,03</t>
  </si>
  <si>
    <t>379</t>
  </si>
  <si>
    <t>777111121</t>
  </si>
  <si>
    <t>Ruční broušení podkladu před provedením lité podlahy</t>
  </si>
  <si>
    <t>374464228</t>
  </si>
  <si>
    <t>Příprava podkladu před provedením litých podlah obroušení ruční ( v místě styku se stěnou, v rozích apod.)</t>
  </si>
  <si>
    <t>380</t>
  </si>
  <si>
    <t>777111123</t>
  </si>
  <si>
    <t>Strojní broušení podkladu před provedením lité podlahy</t>
  </si>
  <si>
    <t>-443572402</t>
  </si>
  <si>
    <t>Příprava podkladu před provedením litých podlah obroušení strojní</t>
  </si>
  <si>
    <t>381</t>
  </si>
  <si>
    <t>777131103</t>
  </si>
  <si>
    <t>Penetrační epoxidový nátěr podlahy na vlhký nebo nenasákavý podklad</t>
  </si>
  <si>
    <t>1590812178</t>
  </si>
  <si>
    <t>Penetrační nátěr podlahy epoxidový na podklad vlhký nebo s nízkou nasákavostí</t>
  </si>
  <si>
    <t>382</t>
  </si>
  <si>
    <t>777131108</t>
  </si>
  <si>
    <t>Penetrační epoxidový nátěr podlahy na podklad ohrožený vzlínám vlhkosti</t>
  </si>
  <si>
    <t>-186828044</t>
  </si>
  <si>
    <t>Penetrační nátěr podlahy polyuretanový</t>
  </si>
  <si>
    <t>p31*1,03</t>
  </si>
  <si>
    <t>383</t>
  </si>
  <si>
    <t>777131111</t>
  </si>
  <si>
    <t>Penetrační epoxidový nátěr podlahy plněný pískem</t>
  </si>
  <si>
    <t>-608027170</t>
  </si>
  <si>
    <t>Penetrační nátěr podlahy epoxidový předem plněný pískem</t>
  </si>
  <si>
    <t>(p32+p33+p34+v01+v03)*1,03</t>
  </si>
  <si>
    <t>384</t>
  </si>
  <si>
    <t>777511123</t>
  </si>
  <si>
    <t>Krycí epoxidová stěrka tloušťky přes 1 do 2 mm průmyslové lité podlahy</t>
  </si>
  <si>
    <t>2068060731</t>
  </si>
  <si>
    <t>Krycí stěrka průmyslová epoxidová, tloušťky přes 1 do 2 mm</t>
  </si>
  <si>
    <t>385</t>
  </si>
  <si>
    <t>777000001</t>
  </si>
  <si>
    <t>Dvouvrstvý polyuretanový sportovní povrch</t>
  </si>
  <si>
    <t>77072814</t>
  </si>
  <si>
    <t>781</t>
  </si>
  <si>
    <t>Dokončovací práce - obklady</t>
  </si>
  <si>
    <t>386</t>
  </si>
  <si>
    <t>781121011</t>
  </si>
  <si>
    <t>Nátěr penetrační na stěnu</t>
  </si>
  <si>
    <t>422773658</t>
  </si>
  <si>
    <t>Příprava podkladu před provedením obkladu nátěr penetrační na stěnu</t>
  </si>
  <si>
    <t>(w03+w04)*1,03</t>
  </si>
  <si>
    <t>387</t>
  </si>
  <si>
    <t>781131112</t>
  </si>
  <si>
    <t>Izolace pod obklad nátěrem nebo stěrkou ve dvou vrstvách</t>
  </si>
  <si>
    <t>-708171054</t>
  </si>
  <si>
    <t>Izolace stěny pod obklad izolace nátěrem nebo stěrkou ve dvou vrstvách</t>
  </si>
  <si>
    <t>w03*1,03</t>
  </si>
  <si>
    <t>388</t>
  </si>
  <si>
    <t>781131237</t>
  </si>
  <si>
    <t>Montáž izolace pod obklad těsnícími pásy pro styčné nebo dilatační spáry</t>
  </si>
  <si>
    <t>-2043041970</t>
  </si>
  <si>
    <t>Izolace stěny pod obklad montáž těsnícího pásu pro styčné nebo dilatační spáry</t>
  </si>
  <si>
    <t>"kout stěna-podlaha skladba w03"</t>
  </si>
  <si>
    <t>13,32+8,62*2+13,22+12,62*3+11,02+7,9</t>
  </si>
  <si>
    <t>389</t>
  </si>
  <si>
    <t>28355023</t>
  </si>
  <si>
    <t>páska pružná těsnící hydroizolační š do 150mm</t>
  </si>
  <si>
    <t>1930314042</t>
  </si>
  <si>
    <t>100,56*1,05 'Přepočtené koeficientem množství</t>
  </si>
  <si>
    <t>390</t>
  </si>
  <si>
    <t>781477111</t>
  </si>
  <si>
    <t>Příplatek k montáži obkladů vnitřních keramických hladkých za plochu do 10 m2</t>
  </si>
  <si>
    <t>-591034241</t>
  </si>
  <si>
    <t>Montáž obkladů vnitřních stěn z dlaždic keramických Příplatek k cenám za plochu do 10 m2 jednotlivě</t>
  </si>
  <si>
    <t>"5% z plochy obkladů"  343,944*0,05</t>
  </si>
  <si>
    <t>391</t>
  </si>
  <si>
    <t>781474115</t>
  </si>
  <si>
    <t>Montáž obkladů vnitřních keramických hladkých do 25 ks/m2 lepených flexibilním lepidlem</t>
  </si>
  <si>
    <t>1126159097</t>
  </si>
  <si>
    <t>Montáž obkladů vnitřních stěn z dlaždic keramických lepených flexibilním lepidlem maloformátových hladkých přes 22 do 25 ks/m2</t>
  </si>
  <si>
    <t>392</t>
  </si>
  <si>
    <t>59761039</t>
  </si>
  <si>
    <t>obklad keramický hladký přes 22 do 25ks/m2</t>
  </si>
  <si>
    <t>1770186878</t>
  </si>
  <si>
    <t>343,944*1,1 'Přepočtené koeficientem množství</t>
  </si>
  <si>
    <t>393</t>
  </si>
  <si>
    <t>781494111</t>
  </si>
  <si>
    <t>Plastové profily rohové lepené flexibilním lepidlem</t>
  </si>
  <si>
    <t>811811871</t>
  </si>
  <si>
    <t>Obklad - dokončující práce profily ukončovací lepené flexibilním lepidlem rohové</t>
  </si>
  <si>
    <t xml:space="preserve">"sprchy a wc"  </t>
  </si>
  <si>
    <t>2,1*9*1,05</t>
  </si>
  <si>
    <t>394</t>
  </si>
  <si>
    <t>781494511</t>
  </si>
  <si>
    <t>Plastové profily ukončovací lepené flexibilním lepidlem</t>
  </si>
  <si>
    <t>1148921489</t>
  </si>
  <si>
    <t>Obklad - dokončující práce profily ukončovací lepené flexibilním lepidlem ukončovací</t>
  </si>
  <si>
    <t>100,56*1,05</t>
  </si>
  <si>
    <t>395</t>
  </si>
  <si>
    <t>781495141</t>
  </si>
  <si>
    <t>Průnik obkladem kruhový do DN 30</t>
  </si>
  <si>
    <t>-1437795531</t>
  </si>
  <si>
    <t>Obklad - dokončující práce průnik obkladem kruhový, bez izolace do DN 30</t>
  </si>
  <si>
    <t>"šatny"  24*2</t>
  </si>
  <si>
    <t>"provozní b"  17*2</t>
  </si>
  <si>
    <t>396</t>
  </si>
  <si>
    <t>998781102</t>
  </si>
  <si>
    <t>Přesun hmot tonážní pro obklady keramické v objektech v do 12 m</t>
  </si>
  <si>
    <t>-992505708</t>
  </si>
  <si>
    <t>Přesun hmot pro obklady keramické stanovený z hmotnosti přesunovaného materiálu vodorovná dopravní vzdálenost do 50 m v objektech výšky přes 6 do 12 m</t>
  </si>
  <si>
    <t>783</t>
  </si>
  <si>
    <t>Dokončovací práce - nátěry</t>
  </si>
  <si>
    <t>397</t>
  </si>
  <si>
    <t>783101203</t>
  </si>
  <si>
    <t>Jemné obroušení podkladu truhlářských konstrukcí před provedením nátěru</t>
  </si>
  <si>
    <t>1514702586</t>
  </si>
  <si>
    <t>Příprava podkladu truhlářských konstrukcí před provedením nátěru broušení smirkovým papírem nebo plátnem jemné</t>
  </si>
  <si>
    <t>398</t>
  </si>
  <si>
    <t>783101403</t>
  </si>
  <si>
    <t>Oprášení podkladu truhlářských konstrukcí před provedením nátěru</t>
  </si>
  <si>
    <t>670283710</t>
  </si>
  <si>
    <t>Příprava podkladu truhlářských konstrukcí před provedením nátěru oprášení</t>
  </si>
  <si>
    <t>399</t>
  </si>
  <si>
    <t>783128101</t>
  </si>
  <si>
    <t>Lazurovací jednonásobný akrylátový nátěr truhlářských konstrukcí</t>
  </si>
  <si>
    <t>1101503927</t>
  </si>
  <si>
    <t>Lazurovací nátěr truhlářských konstrukcí jednonásobný akrylátový</t>
  </si>
  <si>
    <t>400</t>
  </si>
  <si>
    <t>783128201</t>
  </si>
  <si>
    <t>Lakovací jednonásobný akrylátový nátěr truhlářských konstrukcí</t>
  </si>
  <si>
    <t>108328417</t>
  </si>
  <si>
    <t>Lakovací nátěr truhlářských konstrukcí jednonásobný akrylátový</t>
  </si>
  <si>
    <t>401</t>
  </si>
  <si>
    <t>783301311</t>
  </si>
  <si>
    <t>Odmaštění zámečnických konstrukcí vodou ředitelným odmašťovačem</t>
  </si>
  <si>
    <t>-1021009565</t>
  </si>
  <si>
    <t>Příprava podkladu zámečnických konstrukcí před provedením nátěru odmaštění odmašťovačem vodou ředitelným</t>
  </si>
  <si>
    <t>"zárubně"</t>
  </si>
  <si>
    <t>(2*1,97+1,6)*(0,15+0,05*2)*1</t>
  </si>
  <si>
    <t>(2*1,97+0,7)*(0,115+0,05*2)*(2+2)</t>
  </si>
  <si>
    <t>(2*1,97+0,8)*(0,1+0,05*2)*11</t>
  </si>
  <si>
    <t>(2*1,97+0,8)*(0,115+0,05*2)*1</t>
  </si>
  <si>
    <t>(2*1,97+0,8)*(0,15+0,05*2)*(4+2)</t>
  </si>
  <si>
    <t>(2*1,97+0,8)*(0,3+0,05*2)*(4+1)</t>
  </si>
  <si>
    <t>(2*2,1+0,8)*(0,1+0,05*2)*4</t>
  </si>
  <si>
    <t>(2*1,97+0,9)*(0,1+0,05*2)*1</t>
  </si>
  <si>
    <t>(2*1,97+0,9)*(0,115+0,05*2)*4</t>
  </si>
  <si>
    <t>(2*1,97+0,9)*(0,15+0,05*2)*1</t>
  </si>
  <si>
    <t>402</t>
  </si>
  <si>
    <t>783315101</t>
  </si>
  <si>
    <t>Mezinátěr jednonásobný syntetický standardní zámečnických konstrukcí</t>
  </si>
  <si>
    <t>-1903232757</t>
  </si>
  <si>
    <t>Mezinátěr zámečnických konstrukcí jednonásobný syntetický standardní</t>
  </si>
  <si>
    <t>403</t>
  </si>
  <si>
    <t>783317101</t>
  </si>
  <si>
    <t>Krycí jednonásobný syntetický standardní nátěr zámečnických konstrukcí</t>
  </si>
  <si>
    <t>-1224409403</t>
  </si>
  <si>
    <t>Krycí nátěr (email) zámečnických konstrukcí jednonásobný syntetický standardní</t>
  </si>
  <si>
    <t>784</t>
  </si>
  <si>
    <t>Dokončovací práce - malby a tapety</t>
  </si>
  <si>
    <t>404</t>
  </si>
  <si>
    <t>784111001</t>
  </si>
  <si>
    <t>Oprášení (ometení ) podkladu v místnostech výšky do 3,80 m</t>
  </si>
  <si>
    <t>1625774624</t>
  </si>
  <si>
    <t>Oprášení (ometení) podkladu v místnostech výšky do 3,80 m</t>
  </si>
  <si>
    <t>(w01+w02)*1,03</t>
  </si>
  <si>
    <t>405</t>
  </si>
  <si>
    <t>784161501</t>
  </si>
  <si>
    <t>Celoplošné vyhlazení podkladu disperzní stěrkou v místnostech výšky do 3,80 m</t>
  </si>
  <si>
    <t>-1629959594</t>
  </si>
  <si>
    <t>Celoplošné vyrovnání podkladu disperzní stěrkou, tloušťky do 3 mm vyhlazením v místnostech výšky do 3,80 m</t>
  </si>
  <si>
    <t>"přímo natíraný spirol"  c04*1,03</t>
  </si>
  <si>
    <t>406</t>
  </si>
  <si>
    <t>784171111</t>
  </si>
  <si>
    <t>Zakrytí vnitřních ploch stěn v místnostech výšky do 3,80 m</t>
  </si>
  <si>
    <t>-2092449040</t>
  </si>
  <si>
    <t>Zakrytí nemalovaných ploch (materiál ve specifikaci) včetně pozdějšího odkrytí svislých ploch např. stěn, oken, dveří v místnostech výšky do 3,80</t>
  </si>
  <si>
    <t xml:space="preserve">"okna, dveře apod  3% vnitřních stěn"  </t>
  </si>
  <si>
    <t>(w01+w02+w03+w04+w05)*0,03</t>
  </si>
  <si>
    <t>407</t>
  </si>
  <si>
    <t>58124842</t>
  </si>
  <si>
    <t>fólie pro malířské potřeby zakrývací tl 7µ 4x5m</t>
  </si>
  <si>
    <t>1987357811</t>
  </si>
  <si>
    <t>60,514*1,05 'Přepočtené koeficientem množství</t>
  </si>
  <si>
    <t>408</t>
  </si>
  <si>
    <t>784181111</t>
  </si>
  <si>
    <t>Základní silikátová jednonásobná penetrace podkladu v místnostech výšky do 3,80m</t>
  </si>
  <si>
    <t>-2035516041</t>
  </si>
  <si>
    <t>Penetrace podkladu jednonásobná základní silikátová v místnostech výšky do 3,80 m</t>
  </si>
  <si>
    <t>"stěny"   (w01+w02)*1,03</t>
  </si>
  <si>
    <t>"podhledy"  (c01+c02+c03+c04)*1,03</t>
  </si>
  <si>
    <t>409</t>
  </si>
  <si>
    <t>784211101</t>
  </si>
  <si>
    <t>Dvojnásobné bílé malby ze směsí za mokra výborně otěruvzdorných v místnostech výšky do 3,80 m</t>
  </si>
  <si>
    <t>-1264349101</t>
  </si>
  <si>
    <t>Malby z malířských směsí otěruvzdorných za mokra dvojnásobné, bílé za mokra otěruvzdorné výborně v místnostech výšky do 3,80 m</t>
  </si>
  <si>
    <t>"stěny"   (w02)*1,03</t>
  </si>
  <si>
    <t>410</t>
  </si>
  <si>
    <t>784211111</t>
  </si>
  <si>
    <t>Dvojnásobné bílé malby ze směsí za mokra velmi dobře otěruvzdorných v místnostech výšky do 3,80 m</t>
  </si>
  <si>
    <t>752591303</t>
  </si>
  <si>
    <t>Malby z malířských směsí otěruvzdorných za mokra dvojnásobné, bílé za mokra otěruvzdorné velmi dobře v místnostech výšky do 3,80 m</t>
  </si>
  <si>
    <t>"stěny"   (w01)*1,03</t>
  </si>
  <si>
    <t>411</t>
  </si>
  <si>
    <t>784211141</t>
  </si>
  <si>
    <t>Příplatek k cenám 2x maleb ze směsí za mokra za provádění plochy do 5m2</t>
  </si>
  <si>
    <t>835195663</t>
  </si>
  <si>
    <t>Malby z malířských směsí otěruvzdorných za mokra Příplatek k cenám dvojnásobných maleb za zvýšenou pracnost při provádění malého rozsahu plochy do 5 m2</t>
  </si>
  <si>
    <t>"3% celkové plochy"  1823,361*0,03</t>
  </si>
  <si>
    <t>789</t>
  </si>
  <si>
    <t>Povrchové úpravy ocelových konstrukcí a technologických zařízení</t>
  </si>
  <si>
    <t>412</t>
  </si>
  <si>
    <t>789321111</t>
  </si>
  <si>
    <t>Zhotovení nátěru ocelových konstrukcí třídy I jednosložkového základního tl do 80 µm</t>
  </si>
  <si>
    <t>1676082192</t>
  </si>
  <si>
    <t>Zhotovení nátěru ocelových konstrukcí třídy I jednosložkového základního, tloušťky do 80 μm</t>
  </si>
  <si>
    <t>nat1*1,03</t>
  </si>
  <si>
    <t>413</t>
  </si>
  <si>
    <t>789321116</t>
  </si>
  <si>
    <t>Zhotovení nátěru ocelových konstrukcí třídy I jednosložkového mezivrstvy tl do 80 μm</t>
  </si>
  <si>
    <t>-112053620</t>
  </si>
  <si>
    <t>Zhotovení nátěru ocelových konstrukcí třídy I jednosložkového mezivrstvy, tloušťky do 80 μm</t>
  </si>
  <si>
    <t>414</t>
  </si>
  <si>
    <t>789321121</t>
  </si>
  <si>
    <t>Zhotovení nátěru ocelových konstrukcí třídy I jednosložkového krycího (vrchního) tl do 80 µm</t>
  </si>
  <si>
    <t>-378461633</t>
  </si>
  <si>
    <t>Zhotovení nátěru ocelových konstrukcí třídy I jednosložkového krycího (vrchního), tloušťky do 80 μm</t>
  </si>
  <si>
    <t>415</t>
  </si>
  <si>
    <t>789322111</t>
  </si>
  <si>
    <t>Zhotovení nátěru ocelových konstrukcí třídy II jednosložkového základního tl do 80 µm</t>
  </si>
  <si>
    <t>1854491603</t>
  </si>
  <si>
    <t>Zhotovení nátěru ocelových konstrukcí třídy II jednosložkového základního, tloušťky do 80 μm</t>
  </si>
  <si>
    <t>nat2*1,03</t>
  </si>
  <si>
    <t>416</t>
  </si>
  <si>
    <t>789322116</t>
  </si>
  <si>
    <t>Zhotovení nátěru ocelových konstrukcí třídy II jednosložkového mezivrstvy tl do 80 μm</t>
  </si>
  <si>
    <t>1662328100</t>
  </si>
  <si>
    <t>Zhotovení nátěru ocelových konstrukcí třídy II jednosložkového mezivrstvy, tloušťky do 80 μm</t>
  </si>
  <si>
    <t>417</t>
  </si>
  <si>
    <t>789322121</t>
  </si>
  <si>
    <t>Zhotovení nátěru ocelových konstrukcí třídy II jednosložkového krycího (vrchního) tl do 80 µm</t>
  </si>
  <si>
    <t>838729188</t>
  </si>
  <si>
    <t>Zhotovení nátěru ocelových konstrukcí třídy II jednosložkového krycího (vrchního), tloušťky do 80 μm</t>
  </si>
  <si>
    <t>418</t>
  </si>
  <si>
    <t>789323111</t>
  </si>
  <si>
    <t>Zhotovení nátěru ocelových konstrukcí třídy III jednosložkového základního tl do 80 µm</t>
  </si>
  <si>
    <t>-1570079085</t>
  </si>
  <si>
    <t>Zhotovení nátěru ocelových konstrukcí třídy III jednosložkového základního, tloušťky do 80 μm</t>
  </si>
  <si>
    <t>nat3*1,03</t>
  </si>
  <si>
    <t>419</t>
  </si>
  <si>
    <t>789323116</t>
  </si>
  <si>
    <t>Zhotovení nátěru ocelových konstrukcí třídy III jednosložkového mezivrstvy tl do 80 µm</t>
  </si>
  <si>
    <t>-1751153346</t>
  </si>
  <si>
    <t>Zhotovení nátěru ocelových konstrukcí třídy III jednosložkového mezivrstvy, tloušťky do 80 μm</t>
  </si>
  <si>
    <t>420</t>
  </si>
  <si>
    <t>789323121</t>
  </si>
  <si>
    <t>Zhotovení nátěru ocelových konstrukcí třídy III jednosložkového krycího (vrchního) tl do 80 µm</t>
  </si>
  <si>
    <t>27161481</t>
  </si>
  <si>
    <t>Zhotovení nátěru ocelových konstrukcí třídy III jednosložkového krycího (vrchního), tloušťky do 80 μm</t>
  </si>
  <si>
    <t>421</t>
  </si>
  <si>
    <t>789324111</t>
  </si>
  <si>
    <t>Zhotovení nátěru ocelových konstrukcí třídy IV jednosložkového základního tl do 80 µm</t>
  </si>
  <si>
    <t>-2081883849</t>
  </si>
  <si>
    <t>Zhotovení nátěru ocelových konstrukcí třídy IV základního jednosložkového, tloušťky do 80 μm</t>
  </si>
  <si>
    <t>nat4*1,03</t>
  </si>
  <si>
    <t>422</t>
  </si>
  <si>
    <t>789324116</t>
  </si>
  <si>
    <t>Zhotovení nátěru ocelových konstrukcí třídy IV jednosložkového mezivrstvy tl do 80 µm</t>
  </si>
  <si>
    <t>-1503171756</t>
  </si>
  <si>
    <t>Zhotovení nátěru ocelových konstrukcí třídy IV základního mezivrstvy, tloušťky do 80 μm</t>
  </si>
  <si>
    <t>423</t>
  </si>
  <si>
    <t>789324121</t>
  </si>
  <si>
    <t>Zhotovení nátěru ocelových konstrukcí třídy IV jednosložkového krycího (vrchního) tl do 80 μm</t>
  </si>
  <si>
    <t>1680650904</t>
  </si>
  <si>
    <t>Zhotovení nátěru ocelových konstrukcí třídy IV základního krycího (vrchního), tloušťky do 80 μm</t>
  </si>
  <si>
    <t>424</t>
  </si>
  <si>
    <t>24626753</t>
  </si>
  <si>
    <t>hmota nátěrová vodou ředitelná základní na kovy</t>
  </si>
  <si>
    <t>-436740151</t>
  </si>
  <si>
    <t>Poznámka k položce:_x000D_
Vydatnost: 6-8 m2/1 kg</t>
  </si>
  <si>
    <t>(nat1+nat2+nat3+nat4)*1,03/10*1,3</t>
  </si>
  <si>
    <t>425</t>
  </si>
  <si>
    <t>24628055</t>
  </si>
  <si>
    <t>hmota nátěrová vodou ředitelná vrchní (email)</t>
  </si>
  <si>
    <t>1799462745</t>
  </si>
  <si>
    <t>(nat1+nat2+nat3+nat4)*1,03/10*1,3*2</t>
  </si>
  <si>
    <t>M43</t>
  </si>
  <si>
    <t>Montáže ocelových konstrukcí</t>
  </si>
  <si>
    <t>426</t>
  </si>
  <si>
    <t>00000001</t>
  </si>
  <si>
    <t>-114800446</t>
  </si>
  <si>
    <t>Montáž ocelové konstrukce střechy</t>
  </si>
  <si>
    <t>"dle statického výpočtu"  21654,9*1,05</t>
  </si>
  <si>
    <t>"paždíky"  f06*5,7*1,05</t>
  </si>
  <si>
    <t>D 02.1.4.2 - Vzduchotechnika</t>
  </si>
  <si>
    <t>71950133</t>
  </si>
  <si>
    <t>Ing. Romana Vacková</t>
  </si>
  <si>
    <t xml:space="preserve">    D1 - Zařízení č.1 - pravé </t>
  </si>
  <si>
    <t xml:space="preserve">    D2 - Zařízení č.2 - šatny levé</t>
  </si>
  <si>
    <t xml:space="preserve">    D3 - Zařízení č.3 - rozcvičovna</t>
  </si>
  <si>
    <t xml:space="preserve">    D4 - Zařízení č.4 - Ostatní zařízení  - budova 1</t>
  </si>
  <si>
    <t xml:space="preserve">    D5 - Zařízení č.5 - Ostatní zařízení - budova 2</t>
  </si>
  <si>
    <t>D1</t>
  </si>
  <si>
    <t xml:space="preserve">Zařízení č.1 - pravé </t>
  </si>
  <si>
    <t>1.1</t>
  </si>
  <si>
    <t>Kompaktní větrací jednotka, vnitřní stojaté provedení - skříň jednotky v provedení s PIR izolací tl.30mm  - 2600x1800x580mm                                                                                                   Přívod - Vp=1700m3/hod, pext=250P</t>
  </si>
  <si>
    <t>ks</t>
  </si>
  <si>
    <t>Kompaktní větrací jednotka, vnitřní stojaté provedení - skříň jednotky v provedení s PIR izolací tl.30mm - 2600x1800x580mm Přívod - Vp=1700m3/hod, pext=250Pa - uzavírací klapka, filtr kapsový G4, protiproudý rekuperátor s by-passem (úč.min.85%), vodní ohřívač (3,7kW), ventilátor s EC motorem (400V/příkon nom. 2,5kW - prov. bod. 0,48kW), tlumící manžety Odvod - Vo=1700m3/hod, pext=250Pa, filtr G4, ventilátor s EC motorem (400V/příkon nom. 2,5kW - prov. bod. 0,44kW), uzavírací klapka,tlumící manžety Zařízeni je ve shodě s požadavky ErP - nařízení EU 1253/2014 a 1254/2014 (Ecodesign)</t>
  </si>
  <si>
    <t>1.-</t>
  </si>
  <si>
    <t>M+R  - nástěnný digitální ovladač s diplejem (umístěn v blízkosti VZD jednotky) , servopohom LM24A pro by-pass, servopohon s havarijní funkcí LF24 pro venkovní vzduch, servopohom NM24A pro výfukový vzduch, sklonné manometry filtrů a snímače zanesení, tříc</t>
  </si>
  <si>
    <t>M+R - nástěnný digitální ovladač s diplejem (umístěn v blízkosti VZD jednotky) , servopohom LM24A pro by-pass, servopohon s havarijní funkcí LF24 pro venkovní vzduch, servopohom NM24A pro výfukový vzduch, sklonné manometry filtrů a snímače zanesení, třícestný směšovací uzel vč. servopohonu</t>
  </si>
  <si>
    <t>1.-.1</t>
  </si>
  <si>
    <t>Prokabelování rozvodnice jednotky a ovladače (v rámci strojovyn VZT)</t>
  </si>
  <si>
    <t>1.2</t>
  </si>
  <si>
    <t>Protidešťová žaluzie  1000x500 - Fč=0,42m2, pozinkovaný plech</t>
  </si>
  <si>
    <t>Protidešťová žaluzie 1000x500 - Fč=0,42m2, pozinkovaný plech</t>
  </si>
  <si>
    <t>1.3</t>
  </si>
  <si>
    <t>Protipožární klapka 400x250,délka 375mm, ruční a teplotní spínání. Způsob zabudování - na maltu do tuhé stěnové konstrukce - zdiva - EIS 90.</t>
  </si>
  <si>
    <t>1.4</t>
  </si>
  <si>
    <t>Buňkový tlumič hluku G 500x250x2000</t>
  </si>
  <si>
    <t>1.5</t>
  </si>
  <si>
    <t>Buňkový tlumič hluku - hygienické provedení  GH 500x250x1000</t>
  </si>
  <si>
    <t>Buňkový tlumič hluku - hygienické provedení GH 500x250x1000</t>
  </si>
  <si>
    <t>1.6</t>
  </si>
  <si>
    <t>Vyústka do kruhového potrubí dvouřadá  s regulací R1 - 525x75mm - pozink</t>
  </si>
  <si>
    <t>Vyústka do kruhového potrubí dvouřadá s regulací R1 - 525x75mm - pozink</t>
  </si>
  <si>
    <t>1.7</t>
  </si>
  <si>
    <t>Vyústka do čtyřhranného potrubí dvouřadá s regulací R1 - 525x75 - elox</t>
  </si>
  <si>
    <t>1.8</t>
  </si>
  <si>
    <t>Vyústka do kruhového potrubí jednořadá  s regulací R1 - 525x75mm - pozink</t>
  </si>
  <si>
    <t>Vyústka do kruhového potrubí jednořadá s regulací R1 - 525x75mm - pozink</t>
  </si>
  <si>
    <t>1.9</t>
  </si>
  <si>
    <t>Koncový kryt DR 160</t>
  </si>
  <si>
    <t>1.10</t>
  </si>
  <si>
    <t>Koncový kryt DR 200</t>
  </si>
  <si>
    <t>1.11</t>
  </si>
  <si>
    <t>PRO 315 250</t>
  </si>
  <si>
    <t>1.12</t>
  </si>
  <si>
    <t>PRO 315 200</t>
  </si>
  <si>
    <t>1.13</t>
  </si>
  <si>
    <t>OBJ 90 315 200</t>
  </si>
  <si>
    <t>1.14</t>
  </si>
  <si>
    <t>OS 90 200</t>
  </si>
  <si>
    <t>1.15</t>
  </si>
  <si>
    <t>OS 90 250</t>
  </si>
  <si>
    <t>1.16</t>
  </si>
  <si>
    <t>Kruhová hlavice pro výfuk vzduchu H 400</t>
  </si>
  <si>
    <t>1.17</t>
  </si>
  <si>
    <t>Potrubí Spiro 160/3m</t>
  </si>
  <si>
    <t>1.18</t>
  </si>
  <si>
    <t>Potrubí Spiro 200/3m</t>
  </si>
  <si>
    <t>1.19</t>
  </si>
  <si>
    <t>Potrubí Spiro 250/3m</t>
  </si>
  <si>
    <t>1.20</t>
  </si>
  <si>
    <t>Potrubí Spiro 315/3m</t>
  </si>
  <si>
    <t>1.25-1.49</t>
  </si>
  <si>
    <t>Ocelové čtyřhranné potrubí sk.I - pozinkovaný plech - tl. plechu 0,8mm - rovné díly</t>
  </si>
  <si>
    <t>1.25-1.49.1</t>
  </si>
  <si>
    <t>Ocelové čtyřhranné potrubí sk.I - pozinkovaný plech - tl. plechu 0,8mm - tvarovky</t>
  </si>
  <si>
    <t>1.25-1.49.2</t>
  </si>
  <si>
    <t>Ocelové čtyřhranné potrubí sk.I - pozinkovaný plech - tl. plechu 1,0mm - rovné díly</t>
  </si>
  <si>
    <t>1.25-1.49.3</t>
  </si>
  <si>
    <t>Ocelové čtyřhranné potrubí sk.I - pozinkovaný plech - tl. plechu 1,0mm - tvarovky</t>
  </si>
  <si>
    <t>1.-.2</t>
  </si>
  <si>
    <t>Tepelná izolace  z minerálních vláken - lamelový pás  55kg/m3, tl.50mm - potrubí ve strojovně</t>
  </si>
  <si>
    <t>Tepelná izolace z minerálních vláken - lamelový pás 55kg/m3, tl.50mm - potrubí ve strojovně</t>
  </si>
  <si>
    <t>1.-.3</t>
  </si>
  <si>
    <t>Požární izolace čtyřhranného a kruhové potrubí  - desky a rohože  z minerální vlny na hliníkové folii - 66kg/m3 - tl.60mm, PO EI 30 - splní klasifikaci „z obou stran“ o↔i = z vnitřní  i z vnější strany (stačí PO EI 15 - tl.40mm - pokud se odebere min. mno</t>
  </si>
  <si>
    <t>Požární izolace čtyřhranného a kruhové potrubí - desky a rohože z minerální vlny na hliníkové folii - 66kg/m3 - tl.60mm, PO EI 30 - splní klasifikaci „z obou stran“ o↔i = z vnitřní i z vnější strany (stačí PO EI 15 - tl.40mm - pokud se odebere min. množství)</t>
  </si>
  <si>
    <t>1.-.4</t>
  </si>
  <si>
    <t>Montážní a těsnící materiál, materiál na závěsy</t>
  </si>
  <si>
    <t>1.-.5</t>
  </si>
  <si>
    <t>Zaregulování a oživení zařízení</t>
  </si>
  <si>
    <t>hod</t>
  </si>
  <si>
    <t>D2</t>
  </si>
  <si>
    <t>Zařízení č.2 - šatny levé</t>
  </si>
  <si>
    <t>2.1</t>
  </si>
  <si>
    <t>Kompaktní větrací jednotka, vnitřní stojaté provedení - skříň jednotky v provedení s PIR izolací tl.30mm  - 2600x1800x580mm                                                                                                   Přívod - Vp=2000m3/hod, pext=250P</t>
  </si>
  <si>
    <t>Kompaktní větrací jednotka, vnitřní stojaté provedení - skříň jednotky v provedení s PIR izolací tl.30mm - 2600x1800x580mm Přívod - Vp=2000m3/hod, pext=250Pa - uzavírací klapka, filtr kapsový G4, protiproudý rekuperátor s by-passem (úč. min.85%), vodní ohřívač (4,4kW), ventilátor s EC motorem (400V/příkon nom. 2,5kW - prov. bod. 0,65kW), tlumící manžety Odvod - Vo=2000m3/hod, pext=250Pa, filtr G4, ventilátor s EC motorem (400V/příkon nom. 2,5kW - prov. bod. 0,62kW), uzavírací klapka,tlumící manžety Zařízeni je ve shodě s požadavky ErP - nařízení EU 1253/2014 a 1254/2014 (Ecodesign)</t>
  </si>
  <si>
    <t>2.-</t>
  </si>
  <si>
    <t>2.-.1</t>
  </si>
  <si>
    <t>2.2</t>
  </si>
  <si>
    <t>Protipožární klapka 400x400,délka 375mm, ruční a teplotní spínání. Způsob zabudování - na maltu do tuhé stěnové konstrukce - zdiva - EIS 90.</t>
  </si>
  <si>
    <t>2.3</t>
  </si>
  <si>
    <t>2.4</t>
  </si>
  <si>
    <t>Buňkový tlumič hluku G 500x200x2000</t>
  </si>
  <si>
    <t>2.5</t>
  </si>
  <si>
    <t>Buňkový tlumič hluku - hygienické provedení  GH 500x200x1000</t>
  </si>
  <si>
    <t>Buňkový tlumič hluku - hygienické provedení GH 500x200x1000</t>
  </si>
  <si>
    <t>2.6</t>
  </si>
  <si>
    <t>2.7</t>
  </si>
  <si>
    <t>Vyústka do čtyřhranného potrubí jednořadá s regulací R1 - 225x75 - elox</t>
  </si>
  <si>
    <t>2.8</t>
  </si>
  <si>
    <t>Vyústka do čtyřhranného potrubí jednořadá s regulací R1 - 425x75 - elox</t>
  </si>
  <si>
    <t>2.9</t>
  </si>
  <si>
    <t>Vyústka do kruhového potrubí jednořadá  s regulací R1 -225x75mm - pozink</t>
  </si>
  <si>
    <t>Vyústka do kruhového potrubí jednořadá s regulací R1 -225x75mm - pozink</t>
  </si>
  <si>
    <t>2.10</t>
  </si>
  <si>
    <t>Vyústka do kruhového potrubí jednořadá  s regulací R1 - 425x75mm - pozink</t>
  </si>
  <si>
    <t>Vyústka do kruhového potrubí jednořadá s regulací R1 - 425x75mm - pozink</t>
  </si>
  <si>
    <t>2.11</t>
  </si>
  <si>
    <t>Koncový kryt DR 80</t>
  </si>
  <si>
    <t>2.12</t>
  </si>
  <si>
    <t>2.13</t>
  </si>
  <si>
    <t>OS 30 200</t>
  </si>
  <si>
    <t>2.14</t>
  </si>
  <si>
    <t>2.15</t>
  </si>
  <si>
    <t>PRR 355 280 - pravoúhlý</t>
  </si>
  <si>
    <t>2.16</t>
  </si>
  <si>
    <t>ROZB 280 200 200</t>
  </si>
  <si>
    <t>2.17</t>
  </si>
  <si>
    <t>OBD 90 355 200</t>
  </si>
  <si>
    <t>2.18</t>
  </si>
  <si>
    <t>OBD 90 355 80</t>
  </si>
  <si>
    <t>2.19</t>
  </si>
  <si>
    <t>Potrubí Spiro 80/3m</t>
  </si>
  <si>
    <t>2.20</t>
  </si>
  <si>
    <t>2.21</t>
  </si>
  <si>
    <t>Potrubí Spiro 280/3m</t>
  </si>
  <si>
    <t>2.25-2.54</t>
  </si>
  <si>
    <t>Ocelové čtyřhranné potrubí  sk.I - pozinkovaný plech - tl. plechu 0,8mm - rovné díly</t>
  </si>
  <si>
    <t>2.25-2.54.1</t>
  </si>
  <si>
    <t>Ocelové čtyřhranné potrubí  sk.I - pozinkovaný plech - tl. plechu 0,8mm - tvarovky</t>
  </si>
  <si>
    <t>2.-.2</t>
  </si>
  <si>
    <t>2.-.3</t>
  </si>
  <si>
    <t>2.-.4</t>
  </si>
  <si>
    <t>2.-.5</t>
  </si>
  <si>
    <t>D3</t>
  </si>
  <si>
    <t>Zařízení č.3 - rozcvičovna</t>
  </si>
  <si>
    <t>3.1</t>
  </si>
  <si>
    <t xml:space="preserve">Kompaktní větrací jednotka, vnitřní stojaté provedení - skříň jednotky v provedení s PIR izolací tl.30mm  - 2600x1800x580mm , servisní dveře bez pantů                                                                                                  Přívod </t>
  </si>
  <si>
    <t>Kompaktní větrací jednotka, vnitřní stojaté provedení - skříň jednotky v provedení s PIR izolací tl.30mm - 2600x1800x580mm , servisní dveře bez pantů Přívod - Vp=2000m3/hod, pext=250Pa - uzavírací klapka, filtr kapsový G4, protiproudý rekuperátor s by-passem (úč. min.85%), směšování, vodní ohřívač (7,9kW), ventilátor s EC motorem (400V/příkon nom. 2,5kW - prov. bod. 0,65kW), tlumící manžety Odvod - Vo=2000m3/hod, pext=250Pa, filtr G4, ventilátor s EC motorem (400V/příkon nom. 2,5kW - prov. bod. 0,62kW), uzavírací klapka,tlumící manžety Zařízeni je ve shodě s požadavky ErP - nařízení EU 1253/2014 a 1254/2014 (Ecodesign)</t>
  </si>
  <si>
    <t>3.-</t>
  </si>
  <si>
    <t>M+R  - nástěnný digitální ovladač s diplejem (umístěn v blízkosti VZD jednotky) , servopohom LM24A pro by-pass, LM 24A-SR pro směšování, servopohon s havarijní funkcí LF24 pro venkovní vzduch, servopohom NM24A pro výfukový vzduch, sklonné manometry filtrů</t>
  </si>
  <si>
    <t>M+R - nástěnný digitální ovladač s diplejem (umístěn v blízkosti VZD jednotky) , servopohom LM24A pro by-pass, LM 24A-SR pro směšování, servopohon s havarijní funkcí LF24 pro venkovní vzduch, servopohom NM24A pro výfukový vzduch, sklonné manometry filtrů a snímače zanesení, třícestný směšovací uzel vč. servopohonu, prostorové čidlo teploty vzduchu</t>
  </si>
  <si>
    <t>3.-.1</t>
  </si>
  <si>
    <t>Prokabelování rozvodnice jednotky a ovladače (v rámci strojovny VZT), propojení prostorového čidla teploty a ovladače - cca 20m</t>
  </si>
  <si>
    <t>3.2</t>
  </si>
  <si>
    <t>Kruhová hlavice pro sání a výfuk vzduchu H 400</t>
  </si>
  <si>
    <t>3.3</t>
  </si>
  <si>
    <t>Buňkový tlumič hluku G 500x200x1000</t>
  </si>
  <si>
    <t>3.4</t>
  </si>
  <si>
    <t>Buňkový tlumič hluku G 500x200x1500</t>
  </si>
  <si>
    <t>3.5</t>
  </si>
  <si>
    <t>Vířivý anemostat pro přívod vzduchu bez plenumboxu - vel.250mm, V=250m3/hod, p=28Pa, delta t=8K</t>
  </si>
  <si>
    <t>3.6</t>
  </si>
  <si>
    <t>Vyústka do čtyřhranného potrubí jednořadá s regulací R1 - 500x200 - elox</t>
  </si>
  <si>
    <t>3.7</t>
  </si>
  <si>
    <t>Omezovací regulátor konstantního průtoku  - plast - JS 200mm</t>
  </si>
  <si>
    <t>Omezovací regulátor konstantního průtoku - plast - JS 200mm</t>
  </si>
  <si>
    <t>3.8</t>
  </si>
  <si>
    <t>Koncový kryt DR 280</t>
  </si>
  <si>
    <t>3.9</t>
  </si>
  <si>
    <t>OBD 90 280 200</t>
  </si>
  <si>
    <t>3.10</t>
  </si>
  <si>
    <t>3.11</t>
  </si>
  <si>
    <t>PRO 355 280</t>
  </si>
  <si>
    <t>3.12</t>
  </si>
  <si>
    <t>3.13</t>
  </si>
  <si>
    <t>3.14</t>
  </si>
  <si>
    <t>3.15</t>
  </si>
  <si>
    <t>3.20-3.41</t>
  </si>
  <si>
    <t>3.20-3.41.1</t>
  </si>
  <si>
    <t>3.-.2</t>
  </si>
  <si>
    <t>3.-.3</t>
  </si>
  <si>
    <t>3.-.4</t>
  </si>
  <si>
    <t>3.-.5</t>
  </si>
  <si>
    <t>D4</t>
  </si>
  <si>
    <t>Zařízení č.4 - Ostatní zařízení  - budova 1</t>
  </si>
  <si>
    <t>4.1</t>
  </si>
  <si>
    <t>Nástěnný axiální ventilátor JS 150mm - V=150m3/hod, pext=40Pa,  zpětná klapka, časový doběh, kuličková ložiska - 230V/25W</t>
  </si>
  <si>
    <t>Nástěnný axiální ventilátor JS 150mm - V=150m3/hod, pext=40Pa, zpětná klapka, časový doběh, kuličková ložiska - 230V/25W</t>
  </si>
  <si>
    <t>4.2</t>
  </si>
  <si>
    <t>Radiální ventilátor do podhledu JS 100mm, zpětná klapka, kuličková ložiska, časový doběh - Vod=50m3/hod, pext=100Pa - 230V/25W</t>
  </si>
  <si>
    <t>4.3</t>
  </si>
  <si>
    <t>Potrubní ventilátor JS 125mm, V=120m3/hod, pext=150Pa - 230V/40W vč. manžet + zpětná klapka s pružinou JS 125mm</t>
  </si>
  <si>
    <t>4.4</t>
  </si>
  <si>
    <t>Nástěnný axiální ventilátor JS 125m - v=50m3/hod, pext=30Pa,  zpětná klapka, časový doběh, kuličková ložiska - 230V/15W</t>
  </si>
  <si>
    <t>Nástěnný axiální ventilátor JS 125m - v=50m3/hod, pext=30Pa, zpětná klapka, časový doběh, kuličková ložiska - 230V/15W</t>
  </si>
  <si>
    <t>4.5</t>
  </si>
  <si>
    <t>Výfuková hlavice JS 125mm</t>
  </si>
  <si>
    <t>4.6</t>
  </si>
  <si>
    <t>Výfuková hlavice JS 160mm</t>
  </si>
  <si>
    <t>4.7</t>
  </si>
  <si>
    <t>Koncový kryt DR 125 + KN 1/2"</t>
  </si>
  <si>
    <t>4.8</t>
  </si>
  <si>
    <t>Koncový kryt DR 160 + KN 1/2"</t>
  </si>
  <si>
    <t>4.9</t>
  </si>
  <si>
    <t>Ohebné hlukově izolované potrubí JS 125mm, tl. izilace 25mm</t>
  </si>
  <si>
    <t>bm</t>
  </si>
  <si>
    <t>4.10</t>
  </si>
  <si>
    <t>Talířový ventil pro odvod vzduchu JS 160mm, kovový</t>
  </si>
  <si>
    <t>4.11</t>
  </si>
  <si>
    <t>TR 160/300, zaslepená, s 1 nást. JS 125mm pro osazení talířového ventilu</t>
  </si>
  <si>
    <t>4.12</t>
  </si>
  <si>
    <t>Ohebné hliníkové potrubí JS 100mm</t>
  </si>
  <si>
    <t>4.13</t>
  </si>
  <si>
    <t>OBD 90 160 160</t>
  </si>
  <si>
    <t>4.14</t>
  </si>
  <si>
    <t>OBJ 90 125 100</t>
  </si>
  <si>
    <t>4.15</t>
  </si>
  <si>
    <t>OBJ 90 160 160</t>
  </si>
  <si>
    <t>4.16</t>
  </si>
  <si>
    <t>OBD 90 160 125</t>
  </si>
  <si>
    <t>4.17</t>
  </si>
  <si>
    <t>PRO 160 125</t>
  </si>
  <si>
    <t>4.18</t>
  </si>
  <si>
    <t>Potrubí Spiro 125/3m</t>
  </si>
  <si>
    <t>4.19</t>
  </si>
  <si>
    <t>4.20</t>
  </si>
  <si>
    <t>Venkovní samočinná plastová žaluzie JS 160mm</t>
  </si>
  <si>
    <t>4.-</t>
  </si>
  <si>
    <t>Tepelná izolace  z minerálních vláken - lamelový pás  55kg/m3, tl.50mm</t>
  </si>
  <si>
    <t>Tepelná izolace z minerálních vláken - lamelový pás 55kg/m3, tl.50mm</t>
  </si>
  <si>
    <t>4.-.1</t>
  </si>
  <si>
    <t>4.-.2</t>
  </si>
  <si>
    <t>D5</t>
  </si>
  <si>
    <t>Zařízení č.5 - Ostatní zařízení - budova 2</t>
  </si>
  <si>
    <t>5.1</t>
  </si>
  <si>
    <t>5.2</t>
  </si>
  <si>
    <t>Potrubní ventilátor JS 125mm, V=250m3/hod, pext=150Pa - 230V/62W vč. manžet + zpětná klapka s pružinou JS 125mm</t>
  </si>
  <si>
    <t>5.3</t>
  </si>
  <si>
    <t>Výfuková hlavice JS 180mm</t>
  </si>
  <si>
    <t>5.4</t>
  </si>
  <si>
    <t>Koncový kryt DR 180 + KN 1/2"</t>
  </si>
  <si>
    <t>5.5</t>
  </si>
  <si>
    <t>Koncový kryt DR 180</t>
  </si>
  <si>
    <t>5.6</t>
  </si>
  <si>
    <t>5.7</t>
  </si>
  <si>
    <t>Ohebné hliníkové potrubí JS 100mm/5m</t>
  </si>
  <si>
    <t>5.8</t>
  </si>
  <si>
    <t>Talířový ventil pro odvod vzduchu JS 125mm, kovový</t>
  </si>
  <si>
    <t>5.9</t>
  </si>
  <si>
    <t>TR 125/300, zaslepená, s 1 nást. JS 100mm pro osazení talířového ventilu</t>
  </si>
  <si>
    <t>5.10</t>
  </si>
  <si>
    <t>OBJ 90 180 180</t>
  </si>
  <si>
    <t>5.11</t>
  </si>
  <si>
    <t>OBD 90 180 125</t>
  </si>
  <si>
    <t>5.12</t>
  </si>
  <si>
    <t>OBJ 90 180 125</t>
  </si>
  <si>
    <t>5.13</t>
  </si>
  <si>
    <t>5.14</t>
  </si>
  <si>
    <t>OBD 90 125 100</t>
  </si>
  <si>
    <t>5.15</t>
  </si>
  <si>
    <t>OBJ 90 100 100</t>
  </si>
  <si>
    <t>5.16</t>
  </si>
  <si>
    <t>PRO 125 100</t>
  </si>
  <si>
    <t>5.17</t>
  </si>
  <si>
    <t>OS 90 100</t>
  </si>
  <si>
    <t>5.18</t>
  </si>
  <si>
    <t>Potrubí Spiro 100/3m</t>
  </si>
  <si>
    <t>5.19</t>
  </si>
  <si>
    <t>5.20</t>
  </si>
  <si>
    <t>Potrubí Spiro 180/3m</t>
  </si>
  <si>
    <t>5.-</t>
  </si>
  <si>
    <t>5.-.1</t>
  </si>
  <si>
    <t>5.-.2</t>
  </si>
  <si>
    <t>D 02.1.4.4 - Elektroinstalace</t>
  </si>
  <si>
    <t>Česká Třebová</t>
  </si>
  <si>
    <t>15030938</t>
  </si>
  <si>
    <t>ELEKTRO - SYCHRA, spol. s r.o.</t>
  </si>
  <si>
    <t>CZ15030938</t>
  </si>
  <si>
    <t>Jiří Skalický</t>
  </si>
  <si>
    <t>D1 - C21M - Elektromontáže</t>
  </si>
  <si>
    <t>D2 - Výchozí revize elektro</t>
  </si>
  <si>
    <t>D3 - Materiály</t>
  </si>
  <si>
    <t>D4 - Dodávky zařízení (specifikace)</t>
  </si>
  <si>
    <t>D5 - Práce v HZS</t>
  </si>
  <si>
    <t>D6 - VRN</t>
  </si>
  <si>
    <t>C21M - Elektromontáže</t>
  </si>
  <si>
    <t>210010007</t>
  </si>
  <si>
    <t>trubka plastová tuhá instalační průměr 16mm (PO)</t>
  </si>
  <si>
    <t>210010301</t>
  </si>
  <si>
    <t>krabice přístrojová (1901, KU 68/1, KP 67, KP 68; KZ 3) bez zapojení</t>
  </si>
  <si>
    <t>210010321</t>
  </si>
  <si>
    <t>krabice odbočná s víčkem a svork. (1903, KR 68) kruhová vč. zapojení</t>
  </si>
  <si>
    <t>210020931</t>
  </si>
  <si>
    <t>protipožární ucpávka do 150mm bez vany</t>
  </si>
  <si>
    <t>210100001</t>
  </si>
  <si>
    <t>ukončení vodiče v rozvaděči vč. zapojení a koncovky do 2.5mm2</t>
  </si>
  <si>
    <t>210100003</t>
  </si>
  <si>
    <t>ukončení vodiče v rozvaděči vč. zapojení a koncovky do 16mm2</t>
  </si>
  <si>
    <t>210100004</t>
  </si>
  <si>
    <t>ukončení vodiče v rozvaděči vč. zapojení a koncovky do 25mm2</t>
  </si>
  <si>
    <t>210110042</t>
  </si>
  <si>
    <t>čidlo pohybové na povrch</t>
  </si>
  <si>
    <t>210110082</t>
  </si>
  <si>
    <t>sporáková přípojka typ 39563-23C zapuštěná vč. doutnavky</t>
  </si>
  <si>
    <t>210111103</t>
  </si>
  <si>
    <t>zásuvka prům. CEE do 500V typ CZ 1643/1645 H/S/Z 3P+Z</t>
  </si>
  <si>
    <t>210120102</t>
  </si>
  <si>
    <t>nožové patrony do 500V</t>
  </si>
  <si>
    <t>210190003</t>
  </si>
  <si>
    <t>montáž oceloplech. rozvodnic do 100kg</t>
  </si>
  <si>
    <t>210192551</t>
  </si>
  <si>
    <t>svorkovnice ochr. pospojení vč. zapojení</t>
  </si>
  <si>
    <t>210220001</t>
  </si>
  <si>
    <t>uzemnění na povrchu AIMgSI průměr 8mm bez nátěru</t>
  </si>
  <si>
    <t>210220001.1</t>
  </si>
  <si>
    <t>uzemnění v zemi pásek FeZn 30x4</t>
  </si>
  <si>
    <t>210220022</t>
  </si>
  <si>
    <t>uzemnění v zemi FeZn průměru 8-10mm vč. svorek, propojení a izolace spojů</t>
  </si>
  <si>
    <t>210220231</t>
  </si>
  <si>
    <t>jímací tyč do 3m délky na stojanu malého/velkého</t>
  </si>
  <si>
    <t>210220321</t>
  </si>
  <si>
    <t>svorka na potrubí "Bernard" vč. pásku (bez vodiče a připojení)</t>
  </si>
  <si>
    <t>210220372</t>
  </si>
  <si>
    <t>ochranný úhelník nebo trubka s držáky do zdiva</t>
  </si>
  <si>
    <t>210220401</t>
  </si>
  <si>
    <t>označení svodu štítky smalt/umělá hmota</t>
  </si>
  <si>
    <t>210220431</t>
  </si>
  <si>
    <t>tvarováni mont. dílu - jímače, ochranné trubky, úhelníky</t>
  </si>
  <si>
    <t>210800545</t>
  </si>
  <si>
    <t>CY 2.5mm2 (H07V-U) zelenožlutý (PU)</t>
  </si>
  <si>
    <t>210800549</t>
  </si>
  <si>
    <t>CY 16mm2 (H07V-U) zelenožlutý (PU)</t>
  </si>
  <si>
    <t>210810045</t>
  </si>
  <si>
    <t>CYKY-CYKYm 3Ax1.5mm2 (CYKY 3O1.5) 750V (PU)</t>
  </si>
  <si>
    <t>210810045.1</t>
  </si>
  <si>
    <t>CYKY-CYKYm 3Cx1.5mm2 (CYKY 3J1.5) 750V (PU)</t>
  </si>
  <si>
    <t>210810046</t>
  </si>
  <si>
    <t>CYKY-CYKYm 3Cx2.5mm2 (CYKY 3J2.5) 750V (PU)</t>
  </si>
  <si>
    <t>210810054</t>
  </si>
  <si>
    <t>CYKY-CYKYm 4x16mm2 (CYKY 4J16) 750V (PU)</t>
  </si>
  <si>
    <t>210810055</t>
  </si>
  <si>
    <t>CYKY-CYKYm 5Cx1.5mm2 (CYKY 5J1.5) 750V (PU)</t>
  </si>
  <si>
    <t>210810056</t>
  </si>
  <si>
    <t>CYKY-CYKYm 5Cx2.5mm2 (CYKY 5J2.5) 750V (PU)</t>
  </si>
  <si>
    <t>210810109</t>
  </si>
  <si>
    <t>CYKY-CYKYm 4Bx25mm2 (CYKY 4J25) 1kV (PU)</t>
  </si>
  <si>
    <t>215012110</t>
  </si>
  <si>
    <t>lišta vkládací s víčkem 20mm</t>
  </si>
  <si>
    <t>215012120</t>
  </si>
  <si>
    <t>lišta vkládací s víčkem 40mm</t>
  </si>
  <si>
    <t>215112223</t>
  </si>
  <si>
    <t>ovladač tlačítkový zapín. 1/0So s orient. doutnavkou</t>
  </si>
  <si>
    <t>215142141</t>
  </si>
  <si>
    <t>zdroj pro sanitární techniku 24V DC</t>
  </si>
  <si>
    <t>216010053</t>
  </si>
  <si>
    <t>trubka instalační KPFLEX průměr 63mm</t>
  </si>
  <si>
    <t>216110001</t>
  </si>
  <si>
    <t>spínač nástěnný prostředí obyčejné 1-pólový řazení 1 TANGO</t>
  </si>
  <si>
    <t>216110002</t>
  </si>
  <si>
    <t>spínač nástěnný prostředí obyčejné 1-pólový řazení 5 TANGO</t>
  </si>
  <si>
    <t>216110003</t>
  </si>
  <si>
    <t>spínač nástěnný prostředí obyčejné 1-pólový řazení 6 TANGO</t>
  </si>
  <si>
    <t>216110053</t>
  </si>
  <si>
    <t>spínač nástěnný prostředí vlhké 1-pólový řazení 6 TANGO</t>
  </si>
  <si>
    <t>216111221</t>
  </si>
  <si>
    <t>zásuvka TANGO</t>
  </si>
  <si>
    <t>216111221.1</t>
  </si>
  <si>
    <t>zásuvka TANGO chráněná</t>
  </si>
  <si>
    <t>216140001</t>
  </si>
  <si>
    <t>montáž prostorového termostatu</t>
  </si>
  <si>
    <t>216201000</t>
  </si>
  <si>
    <t>LED svítidlo do podhledu 600, IP54</t>
  </si>
  <si>
    <t>216201001</t>
  </si>
  <si>
    <t>LED svítidlo do podhledu, IP20</t>
  </si>
  <si>
    <t>216201005</t>
  </si>
  <si>
    <t>LED svítidlo přisazené, IP20</t>
  </si>
  <si>
    <t>216201007</t>
  </si>
  <si>
    <t>LED svítidlo přisazené , IP20</t>
  </si>
  <si>
    <t>216201008</t>
  </si>
  <si>
    <t>LED svítidlo přisazené , IP43</t>
  </si>
  <si>
    <t>216201009</t>
  </si>
  <si>
    <t>LED svítidlo přisazené , IP54</t>
  </si>
  <si>
    <t>216201025</t>
  </si>
  <si>
    <t>LED svítidlo nouzové</t>
  </si>
  <si>
    <t>216201032</t>
  </si>
  <si>
    <t>LED svítidlo přisazené IP66</t>
  </si>
  <si>
    <t>216201033</t>
  </si>
  <si>
    <t>LED reflektor IP65</t>
  </si>
  <si>
    <t>216220122</t>
  </si>
  <si>
    <t>montáž podpěry PV 21</t>
  </si>
  <si>
    <t>216220238</t>
  </si>
  <si>
    <t>montáž svorky SO</t>
  </si>
  <si>
    <t>216220242</t>
  </si>
  <si>
    <t>montáž svorky SR03</t>
  </si>
  <si>
    <t>216220254</t>
  </si>
  <si>
    <t>montáž svorky ST univerzalní</t>
  </si>
  <si>
    <t>216220255</t>
  </si>
  <si>
    <t>montáž svorky SU FeZn</t>
  </si>
  <si>
    <t>216220256</t>
  </si>
  <si>
    <t>montáž svorky SZ</t>
  </si>
  <si>
    <t>220261622</t>
  </si>
  <si>
    <t>osazení hmoždinky R=8mm ve zdi cihlové</t>
  </si>
  <si>
    <t>Výchozí revize elektro</t>
  </si>
  <si>
    <t>320410002</t>
  </si>
  <si>
    <t>Celk.prohl.el.zař.a vyhot.zpr.do 250.tis.mont.pr.</t>
  </si>
  <si>
    <t>objem</t>
  </si>
  <si>
    <t>320410010</t>
  </si>
  <si>
    <t>Izolační zkouška silových kabelů nn do 4x25mm2</t>
  </si>
  <si>
    <t>kabel</t>
  </si>
  <si>
    <t>320410016</t>
  </si>
  <si>
    <t>Měření odporu nulových smyček 1-fáz.vedení 230V</t>
  </si>
  <si>
    <t>okruh</t>
  </si>
  <si>
    <t>320410017</t>
  </si>
  <si>
    <t>Měření odporu nulových smyček 3-fáz.vedení 3x400V</t>
  </si>
  <si>
    <t>320410021</t>
  </si>
  <si>
    <t>Měř.zemn.odporu pro zem.sít do 500m pásku</t>
  </si>
  <si>
    <t>měření</t>
  </si>
  <si>
    <t>Materiály</t>
  </si>
  <si>
    <t>2110</t>
  </si>
  <si>
    <t>SVORKA WAGO 273-104  3 X 2,5</t>
  </si>
  <si>
    <t>SVORKA WAGO 273-104 3 X 2,5</t>
  </si>
  <si>
    <t>2111</t>
  </si>
  <si>
    <t>SVORKA WAGO 273-105      5 X 2,5</t>
  </si>
  <si>
    <t>SVORKA WAGO 273-105 5 X 2,5</t>
  </si>
  <si>
    <t>6288</t>
  </si>
  <si>
    <t>POJ NOZOVA PNA000 63A gG</t>
  </si>
  <si>
    <t>10.792.827</t>
  </si>
  <si>
    <t>Krabice KO 125 E/EQ02</t>
  </si>
  <si>
    <t>1001101</t>
  </si>
  <si>
    <t>Vodič CY  2,5 H07V-U zeleno-žlutá</t>
  </si>
  <si>
    <t>Vodič CY 2,5 H07V-U zeleno-žlutá</t>
  </si>
  <si>
    <t>1002278</t>
  </si>
  <si>
    <t>Krabice univerzální KU68-1901 o73,5x43mm spojovatelná</t>
  </si>
  <si>
    <t>1002307</t>
  </si>
  <si>
    <t>Krabice univerzální KU68-1903 s víčkem KO68 a svorkovnicí S-66</t>
  </si>
  <si>
    <t>1005954</t>
  </si>
  <si>
    <t>Svorka SR 03 litina FeZn pro spojení páska/drát (litina)</t>
  </si>
  <si>
    <t>1006287</t>
  </si>
  <si>
    <t>Oko kabelové příložkové 7580-07 16/6</t>
  </si>
  <si>
    <t>1006295</t>
  </si>
  <si>
    <t>Oko kabelové příložkové 7580-08 25/8</t>
  </si>
  <si>
    <t>1006631</t>
  </si>
  <si>
    <t>Svorka SZ zkušební litina/litina</t>
  </si>
  <si>
    <t>1007060</t>
  </si>
  <si>
    <t>Spínač trojpólový vestavný sporákový 25A IP20 bílá</t>
  </si>
  <si>
    <t>1008910</t>
  </si>
  <si>
    <t>Pásovina zemnící 30/4 FeZn (balení 25kg)</t>
  </si>
  <si>
    <t>1011609</t>
  </si>
  <si>
    <t>Svorka zemnící ZSA 16</t>
  </si>
  <si>
    <t>1011764</t>
  </si>
  <si>
    <t>Drát zemnící FeZn 10   1kg=1,61m</t>
  </si>
  <si>
    <t>Drát zemnící FeZn 10 1kg=1,61m</t>
  </si>
  <si>
    <t>1019862</t>
  </si>
  <si>
    <t>Přístroj spínače 6 (6So) střídavý</t>
  </si>
  <si>
    <t>1020548</t>
  </si>
  <si>
    <t>Páska uzemňovací měděná ZS 16, 15x0,3 (délka 0,5m)</t>
  </si>
  <si>
    <t>1065629</t>
  </si>
  <si>
    <t>Štítek označovací č.1</t>
  </si>
  <si>
    <t>1066983</t>
  </si>
  <si>
    <t>Lišta potenciálového vyrovnání 1809</t>
  </si>
  <si>
    <t>1067080</t>
  </si>
  <si>
    <t>Digitalni termostat prostorový, IP20</t>
  </si>
  <si>
    <t>11.087.157</t>
  </si>
  <si>
    <t>P - Sví. LED line, průmyslové, 27W, 3470lm, IP66</t>
  </si>
  <si>
    <t>11.114.582</t>
  </si>
  <si>
    <t>E - Sví. LED přisazené 1500mm, 23W, 3700lm, IP20</t>
  </si>
  <si>
    <t>11.118.267</t>
  </si>
  <si>
    <t>Tyč JR 2,5 ALMgSi 18/10 jímací</t>
  </si>
  <si>
    <t>11.326.538</t>
  </si>
  <si>
    <t>F - Sví. LED downlighg, 11W, 900lm, IP20</t>
  </si>
  <si>
    <t>11.326.538.1</t>
  </si>
  <si>
    <t>I - Sví. LED downlighg, 20W, 2100lm, IP43</t>
  </si>
  <si>
    <t>1108307</t>
  </si>
  <si>
    <t>Zdroj 24V DC-SLZ 01Y</t>
  </si>
  <si>
    <t>1109606</t>
  </si>
  <si>
    <t>Přístroj spínače 1 (1So)</t>
  </si>
  <si>
    <t>1109614</t>
  </si>
  <si>
    <t>Tango kryt spínače jednoduchý bílá</t>
  </si>
  <si>
    <t>1109630</t>
  </si>
  <si>
    <t>Přístroj spínače 5 sériový</t>
  </si>
  <si>
    <t>1109702</t>
  </si>
  <si>
    <t>Tango kryt spínače dělený bílá</t>
  </si>
  <si>
    <t>1110818</t>
  </si>
  <si>
    <t>Tango rámeček 1-násobný bílá</t>
  </si>
  <si>
    <t>1111224</t>
  </si>
  <si>
    <t>A - Svítidlo nouzové LED, 3h, 1,2W, 110lm, IP65</t>
  </si>
  <si>
    <t>1117400</t>
  </si>
  <si>
    <t>S - Svítidlo LED přisazené, 43W, 4000lm, 3000-5600K, IP20</t>
  </si>
  <si>
    <t>1119070</t>
  </si>
  <si>
    <t>Zásuvka vestavná 16A 5P 400V CEPEX IP44 4125 Menn</t>
  </si>
  <si>
    <t>1120518</t>
  </si>
  <si>
    <t>Tmel nehořlavý</t>
  </si>
  <si>
    <t>1121492</t>
  </si>
  <si>
    <t>B - Svítidlo LED vestavné, 23W, 3200lm, 4000K, IP54</t>
  </si>
  <si>
    <t>1121492.1</t>
  </si>
  <si>
    <t>D - Svítidlo LED vestavné, 32W, 4100lm, 4000K, IP54</t>
  </si>
  <si>
    <t>1197036</t>
  </si>
  <si>
    <t>Tango zásuvka 1-násobná bílá</t>
  </si>
  <si>
    <t>1198308</t>
  </si>
  <si>
    <t>M - Svítidlo LED vestavné mikroprisma, 19W, 2050lm 4000K, IP54</t>
  </si>
  <si>
    <t>1199630</t>
  </si>
  <si>
    <t>Svorka SO v FeZn velká okapová</t>
  </si>
  <si>
    <t>1203275</t>
  </si>
  <si>
    <t>Lišta vkládací  20x 20 bílá LHD 3m</t>
  </si>
  <si>
    <t>Lišta vkládací 20x 20 bílá LHD 3m</t>
  </si>
  <si>
    <t>1203576</t>
  </si>
  <si>
    <t>Trubka zemní ohebná KOPOFLEX  63 červená 50m</t>
  </si>
  <si>
    <t>Trubka zemní ohebná KOPOFLEX 63 červená 50m</t>
  </si>
  <si>
    <t>1214042</t>
  </si>
  <si>
    <t>Tango spínač 6 střídavý IP44 bílá</t>
  </si>
  <si>
    <t>1236384</t>
  </si>
  <si>
    <t>Úhelník ochranný svodu 1,7m OU 17 FeZn</t>
  </si>
  <si>
    <t>1236865</t>
  </si>
  <si>
    <t>Svorka ST uni FeZn - s páskou na okapové potrubí univerzální</t>
  </si>
  <si>
    <t>1248683</t>
  </si>
  <si>
    <t>Q - Reflektor LED 120°,  20W,  4000K,  IP66</t>
  </si>
  <si>
    <t>Q - Reflektor LED 120°, 20W, 4000K, IP66</t>
  </si>
  <si>
    <t>1251257</t>
  </si>
  <si>
    <t>Držák úhelníku ochranného DUZ sš 250 FeZn (střed.špička - L=250 mm)</t>
  </si>
  <si>
    <t>1254358</t>
  </si>
  <si>
    <t>Tango zásuvka 1-násobná přepěťová s clonkami bílá</t>
  </si>
  <si>
    <t>1257856</t>
  </si>
  <si>
    <t>Kabel CYKY-O  3x 1,5 /100m</t>
  </si>
  <si>
    <t>Kabel CYKY-O 3x 1,5 /100m</t>
  </si>
  <si>
    <t>1257864</t>
  </si>
  <si>
    <t>Kabel CYKY-J  3x 1,5 /100m</t>
  </si>
  <si>
    <t>Kabel CYKY-J 3x 1,5 /100m</t>
  </si>
  <si>
    <t>1257871</t>
  </si>
  <si>
    <t>Kabel CYKY-J  5x 2,5 /100m</t>
  </si>
  <si>
    <t>Kabel CYKY-J 5x 2,5 /100m</t>
  </si>
  <si>
    <t>1258046</t>
  </si>
  <si>
    <t>Kabel CYKY-J  5x 1,5 /100m</t>
  </si>
  <si>
    <t>Kabel CYKY-J 5x 1,5 /100m</t>
  </si>
  <si>
    <t>1258059</t>
  </si>
  <si>
    <t>Kabel 1-CYKY-J 5x 25 buben</t>
  </si>
  <si>
    <t>1258064</t>
  </si>
  <si>
    <t>Kabel CYKY-J  4x16 buben</t>
  </si>
  <si>
    <t>Kabel CYKY-J 4x16 buben</t>
  </si>
  <si>
    <t>1258074</t>
  </si>
  <si>
    <t>Kabel CYKY-J  3x 2,5 /100m</t>
  </si>
  <si>
    <t>Kabel CYKY-J 3x 2,5 /100m</t>
  </si>
  <si>
    <t>1269315</t>
  </si>
  <si>
    <t>N - Svítidlo LED přisazené liniové, 30W, 3720lm,  IP54</t>
  </si>
  <si>
    <t>N - Svítidlo LED přisazené liniové, 30W, 3720lm, IP54</t>
  </si>
  <si>
    <t>1269315.1</t>
  </si>
  <si>
    <t>O - Svítidlo LED přisazené liniové, 42W, 5210lm,  IP54</t>
  </si>
  <si>
    <t>O - Svítidlo LED přisazené liniové, 42W, 5210lm, IP54</t>
  </si>
  <si>
    <t>1293872</t>
  </si>
  <si>
    <t>Trubka pevná  320N  1516E /2m světle šedá</t>
  </si>
  <si>
    <t>Trubka pevná 320N 1516E /2m světle šedá</t>
  </si>
  <si>
    <t>1502894</t>
  </si>
  <si>
    <t>Tango spínač 1/0 (1/0So) tlačítko s popisovacím polem IP44 bílá</t>
  </si>
  <si>
    <t>1534580</t>
  </si>
  <si>
    <t>Drát zemnící AlMgSi 8 polotvrdý  1kg=7,40m</t>
  </si>
  <si>
    <t>Drát zemnící AlMgSi 8 polotvrdý 1kg=7,40m</t>
  </si>
  <si>
    <t>1538062</t>
  </si>
  <si>
    <t>Vodič CY 16 H07V-U zeleno-žlutá</t>
  </si>
  <si>
    <t>2502948</t>
  </si>
  <si>
    <t>Hmoždinka do sádrokartonu samořezná T-CLICK TP10 šroub 4,5x45  Elemati</t>
  </si>
  <si>
    <t>Hmoždinka do sádrokartonu samořezná T-CLICK TP10 šroub 4,5x45 Elemati</t>
  </si>
  <si>
    <t>2507180</t>
  </si>
  <si>
    <t>Lišta vkládací LHD 40x40 TD</t>
  </si>
  <si>
    <t>3019569</t>
  </si>
  <si>
    <t>Svorka SU FeZn univerzální</t>
  </si>
  <si>
    <t>3025909</t>
  </si>
  <si>
    <t>Zemnící podpěra PV 23</t>
  </si>
  <si>
    <t>4028461</t>
  </si>
  <si>
    <t>Hlídač pohybu 360° SL2500/B IP44 bílá</t>
  </si>
  <si>
    <t>7000225</t>
  </si>
  <si>
    <t>Příchytka pro ohebné trubky 16mm 5316E světle šedá</t>
  </si>
  <si>
    <t>7722464</t>
  </si>
  <si>
    <t>Podstavec betonový PB 19</t>
  </si>
  <si>
    <t>7722465</t>
  </si>
  <si>
    <t>Podložka pod podstavec PB 19</t>
  </si>
  <si>
    <t>9046723</t>
  </si>
  <si>
    <t>Podpěra vedení na ploché střechy - dvoubodová PV21(f8 - 10mm)</t>
  </si>
  <si>
    <t>Pol8</t>
  </si>
  <si>
    <t>Podružný materiál 5%</t>
  </si>
  <si>
    <t>Dodávky zařízení (specifikace)</t>
  </si>
  <si>
    <t>Pol9</t>
  </si>
  <si>
    <t>Rozvaděč RH dle výkresu D.02.44.5</t>
  </si>
  <si>
    <t>Pol10</t>
  </si>
  <si>
    <t>Rozvaděč RP dle výkresu D.02.44.6</t>
  </si>
  <si>
    <t>Práce v HZS</t>
  </si>
  <si>
    <t>Pol11</t>
  </si>
  <si>
    <t>Koordinace profesí behěm stavby</t>
  </si>
  <si>
    <t>hod.</t>
  </si>
  <si>
    <t>Pol12</t>
  </si>
  <si>
    <t>Montážní plošina</t>
  </si>
  <si>
    <t>Pol13</t>
  </si>
  <si>
    <t>Stavební práce - průrazy, vysekání drážek, kapes</t>
  </si>
  <si>
    <t>Pol14</t>
  </si>
  <si>
    <t>Úprava - přemístění stávajícího přípojkového pilíře</t>
  </si>
  <si>
    <t>Pol15</t>
  </si>
  <si>
    <t>Zapojení ventilátorů a zařízení ZTI</t>
  </si>
  <si>
    <t>Pol16</t>
  </si>
  <si>
    <t>Zemní práce ručně</t>
  </si>
  <si>
    <t>D6</t>
  </si>
  <si>
    <t>VRN</t>
  </si>
  <si>
    <t>Pol17</t>
  </si>
  <si>
    <t>Cestovné, úklid pracoviště</t>
  </si>
  <si>
    <t>Pol18</t>
  </si>
  <si>
    <t>Zakreslení skutečného stavu</t>
  </si>
  <si>
    <t>Pol19</t>
  </si>
  <si>
    <t>Pomocné a stavební práce</t>
  </si>
  <si>
    <t>D.02.1.4.3 - Ústřední vytápění</t>
  </si>
  <si>
    <t xml:space="preserve"> ČESKÁ TŘEBOVÁ</t>
  </si>
  <si>
    <t>Jiří Kamenický, Na Špici 211, 561 17 Dlouhá Třebov</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</si>
  <si>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</si>
  <si>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</si>
  <si>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</si>
  <si>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</si>
  <si>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</si>
  <si>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 xml:space="preserve">    101 - TOPNÁ ZKOUŠKA</t>
  </si>
  <si>
    <t>713463211</t>
  </si>
  <si>
    <t>Montáž izolace tepelné potrubí potrubními pouzdry s Al fólií staženými Al páskou 1x D do 50 mm</t>
  </si>
  <si>
    <t>-729721771</t>
  </si>
  <si>
    <t>Montáž izolace tepelné potrubí a ohybů tvarovkami nebo deskami potrubními pouzdry s povrchovou úpravou hliníkovou fólií (izolační materiál ve specifikaci) přelepenými samolepící hliníkovou páskou potrubí jednovrstvá D do 50 mm</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</si>
  <si>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</si>
  <si>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63154530</t>
  </si>
  <si>
    <t>pouzdro izolační potrubní s jednostrannou Al fólií max. 250/100 °C 22/30 mm</t>
  </si>
  <si>
    <t>-1939385937</t>
  </si>
  <si>
    <t>63154571</t>
  </si>
  <si>
    <t>pouzdro izolační potrubní s jednostrannou Al fólií max. 250/100 °C 28/40 mm</t>
  </si>
  <si>
    <t>1509851016</t>
  </si>
  <si>
    <t>63154572</t>
  </si>
  <si>
    <t>pouzdro izolační potrubní s jednostrannou Al fólií max. 250/100 °C 35/40 mm</t>
  </si>
  <si>
    <t>1425954638</t>
  </si>
  <si>
    <t>63154573</t>
  </si>
  <si>
    <t>pouzdro izolační potrubní s jednostrannou Al fólií max. 250/100 °C 42/40 mm</t>
  </si>
  <si>
    <t>-901771595</t>
  </si>
  <si>
    <t>713463411</t>
  </si>
  <si>
    <t>Montáž izolace tepelné potrubí a ohybů návlekovými izolačními pouzdry</t>
  </si>
  <si>
    <t>-2086186461</t>
  </si>
  <si>
    <t>Montáž izolace tepelné potrubí a ohybů tvarovkami nebo deskami potrubními pouzdry návlekovými izolačními hadicemi potrubí a ohybů</t>
  </si>
  <si>
    <t>28377095</t>
  </si>
  <si>
    <t>izolace tepelná potrubí z pěnového polyetylenu 15 x 13 mm</t>
  </si>
  <si>
    <t>-253635998</t>
  </si>
  <si>
    <t>28377105</t>
  </si>
  <si>
    <t>izolace tepelná potrubí z pěnového polyetylenu 18 x 13 mm</t>
  </si>
  <si>
    <t>-3378954</t>
  </si>
  <si>
    <t>28377045</t>
  </si>
  <si>
    <t>izolace tepelná potrubí z pěnového polyetylenu 22 x 20 mm</t>
  </si>
  <si>
    <t>-2099684724</t>
  </si>
  <si>
    <t>998713101</t>
  </si>
  <si>
    <t>Přesun hmot tonážní pro izolace tepelné v objektech v do 6 m</t>
  </si>
  <si>
    <t>1951772629</t>
  </si>
  <si>
    <t>Přesun hmot pro izolace tepelné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</si>
  <si>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</si>
  <si>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731</t>
  </si>
  <si>
    <t>Ústřední vytápění - kotelny</t>
  </si>
  <si>
    <t>731244492</t>
  </si>
  <si>
    <t>Montáž kotle ocelového závěsného na plyn kondenzačního o výkonu do 20 kW</t>
  </si>
  <si>
    <t>soubor</t>
  </si>
  <si>
    <t>347554514</t>
  </si>
  <si>
    <t>Kotle ocelové teplovodní plynové závěsné kondenzační montáž kotlů kondenzačních ostatních typů o výkonu přes 14 do 20 kW</t>
  </si>
  <si>
    <t xml:space="preserve">Poznámka k souboru cen:_x000D_
1. V cenách -4101 až -4494 jsou započteny i náklady na:_x000D_
a) napojení kotle na připravené rozvody,_x000D_
b) odzkoušení kotle a poučení provozovatele._x000D_
2. V cenách -4101 až -4494 nejsou započteny náklady, které se oceňují samostatně, a to:_x000D_
a) zřízení rozvodů topné a vratné vody,_x000D_
b) dodávku a montáž odtahového potrubí odvodu spalin,_x000D_
c) případnou dodávku, osazení a připojení zásobníku._x000D_
</t>
  </si>
  <si>
    <t>731244494</t>
  </si>
  <si>
    <t>Montáž kotle ocelového závěsného na plyn kondenzačního o výkonu do 50 kW</t>
  </si>
  <si>
    <t>-548724376</t>
  </si>
  <si>
    <t>Kotle ocelové teplovodní plynové závěsné kondenzační montáž kotlů kondenzačních ostatních typů o výkonu přes 28 do 50 kW</t>
  </si>
  <si>
    <t>731xxx01</t>
  </si>
  <si>
    <t>Nástěnný kondenzační kotel o výkonu 8,5 - 45,2 kW při teplotě 40/30 °. Výměník tepla ze slitiny hliníku, modulační</t>
  </si>
  <si>
    <t>747284866</t>
  </si>
  <si>
    <t xml:space="preserve">Nástěnný kondenzační kotel o výkonu 8,5 - 45,2 kW při teplotě 40/30 °. Výměník tepla ze slitiny hliníku, modulační
hořák z nerezové oceli a kompletně opláštěná.
</t>
  </si>
  <si>
    <t>731xxx02</t>
  </si>
  <si>
    <t>Příslušenství kotle 45 kW - Plynový filtr Mod. 70612/6b R 3/4. s měřicím hrdlem před a za filtrační vložkou</t>
  </si>
  <si>
    <t>-1058099694</t>
  </si>
  <si>
    <t>Příslušenství kotle 45 kW - Plynový filtr Mod. 70612/6b R 3/4. s měřicím hrdlem před a za filtrační vložkou
(průměr: 9 mm). Šířka pórů filtrační vložky &lt; 50 μm</t>
  </si>
  <si>
    <t>731xxx03</t>
  </si>
  <si>
    <t xml:space="preserve">Příslušenství kotle 45 kW - Sada připojení AS 32-TG/SPS 6 PM1. </t>
  </si>
  <si>
    <t>790014967</t>
  </si>
  <si>
    <t>Příslušenství kotle 45 kW - Sada připojení AS 32-TG/SPS 6 PM1. 
Skládající se z těchto částí:
Zpátečka:
-- uzavírací armatura s převlečnou maticí
2″, boční vývod s plnicím a vypouštěcím
kohoutem kotle a připojovací hrdlo G¾″
(vnější) pro připojení expanzní nádoby
-- vysoce účinné čerpadlo s regulací otáček,
různá provedení
Výstup:
-- lícovaný kus (180 mm) G2″ s integrovanou
zpětnou klapkou
-- uzavírací armatura s převlečnou maticí 2″
a bočním vývodem s pojistným ventilem
DN20, 3 bar až 100 kW vč. plnicího a vypouštěcího
kohoutu kotle</t>
  </si>
  <si>
    <t>731xxx04</t>
  </si>
  <si>
    <t xml:space="preserve">Příslušenství kotle 45 kW-  Regulátor-Sada TopTronic E ZE1. 	</t>
  </si>
  <si>
    <t>-120189770</t>
  </si>
  <si>
    <t xml:space="preserve">Příslušenství kotle 45 kW-  Regulátor-Sada TopTronic E ZE1. 
Jako doplněk k základní řídicí jednotce G04
(s možností zabudování).
-- Montáž ovládacího modulu TopTronic® E
do čela spínacího panelu kotle
-- Montáž základního modulu zdroje tepla
TopTronic® E do řízení
-- Volitelně možnost propojení sítí celkem až
16 modulů regulátoru (mj. solárního modulu)
Skládající se z těchto částí:
-- ovládací modul TopTronic® E
-- základní modul zdroje tepla TopTronic® E
-- sada základních konektorů Rast5
-- montážní materiál
-- 1 ks venkovní čidlo AF/2P/K
-- 1 ks jímkové čidlo TF/2P/5/6T/S1,
L = 5,0 m s konektorem
-- 1 ks příložné čidlo ALF/2P/4/T/S1,
L = 4,0 m s konektorem
-- sada kabelů ZE1
</t>
  </si>
  <si>
    <t>731xxx05</t>
  </si>
  <si>
    <t>Příslušenství kotle 45 kW -2-TTE Prostorový ovládací modul comfort bílá.</t>
  </si>
  <si>
    <t>-624725806</t>
  </si>
  <si>
    <t xml:space="preserve">Příslušenství kotle 45 kW -2-TTE Prostorový ovládací modul comfort bílá.
</t>
  </si>
  <si>
    <t>731xxx06</t>
  </si>
  <si>
    <t>-747327044</t>
  </si>
  <si>
    <t>Příslušenství kotle 45 kW - 2-TTE Gateway WLAN commercial.
- pro ovládání přes internet</t>
  </si>
  <si>
    <t>731xxx07</t>
  </si>
  <si>
    <t>-413121445</t>
  </si>
  <si>
    <t>Nástěnný kondenzační kotel o výkonu 3,1 - 16,0 kW při teplotě 40/30 °. Výměník tepla ze slitiny hliníku, modulační
hořák z nerezové oceli a kompletně opláštěná.
VČETNĚ: VYSOCE ÚČINNÉHO OBĚHOVÉHO ČERPADLA.
- ZÁKLADNÍ ŘÍDICÍ JEDNOTKY KOTLE A REGULACE
- POJISTNÉHO VENTILU 3 bar</t>
  </si>
  <si>
    <t>731xxx08</t>
  </si>
  <si>
    <t>Příslušenství kotle 16 kW - Plynový filtr Mod. 70612/6b R 3/4. s měřicím hrdlem před a za filtrační vložkou</t>
  </si>
  <si>
    <t>1639277427</t>
  </si>
  <si>
    <t>Příslušenství kotle 16 kW - Plynový filtr Mod. 70612/6b R 3/4. s měřicím hrdlem před a za filtrační vložkou
(průměr: 9 mm). Šířka pórů filtrační vložky &lt; 50 μm</t>
  </si>
  <si>
    <t>731xxx09</t>
  </si>
  <si>
    <t>Příslušenství kotle 16 kW - Připojov. konzola pro předmontáž k TG comfort</t>
  </si>
  <si>
    <t>1868132238</t>
  </si>
  <si>
    <t>731xxx10</t>
  </si>
  <si>
    <t>Příslušenství kotle 16 kW - Sada kulových kohoutů 3/4 pro TG comfort</t>
  </si>
  <si>
    <t>686886205</t>
  </si>
  <si>
    <t>731xxx11</t>
  </si>
  <si>
    <t>Příslušenství kotle 16 kW - Ohřívač vody podstavný o objemu 160 litrů</t>
  </si>
  <si>
    <t>-602559838</t>
  </si>
  <si>
    <t>731xxx12</t>
  </si>
  <si>
    <t>Příslušenství kotle 16 kW - Připojovací sada - Kotel - Ohřívač</t>
  </si>
  <si>
    <t>1136997695</t>
  </si>
  <si>
    <t>731xxx13</t>
  </si>
  <si>
    <t>114292544</t>
  </si>
  <si>
    <t>Příslušenství kotle 16 kW - regulace - 2-TTE Prostorový ovládací modul comfort bílá</t>
  </si>
  <si>
    <t>731xxx14</t>
  </si>
  <si>
    <t>Příslušenství kotle 16 kW -2-TTE Prostorový ovládací modul comfort bílá.</t>
  </si>
  <si>
    <t>123527572</t>
  </si>
  <si>
    <t>Příslušenství kotle 16 kW - 2-TTE Gateway WLAN commercial.
- pro ovládání přes internet</t>
  </si>
  <si>
    <t>731341140</t>
  </si>
  <si>
    <t>Hadice napouštěcí pryžové D 20/28</t>
  </si>
  <si>
    <t>-1093861089</t>
  </si>
  <si>
    <t>731810122</t>
  </si>
  <si>
    <t>Nucený odtah spalin soustředným potrubím pro turbokotel svislý 80/125 mm přes plochou střechu</t>
  </si>
  <si>
    <t>973727347</t>
  </si>
  <si>
    <t>Nucené odtahy spalin od turbokotlů soustředným potrubím vedeným svisle plochou střechou, průměru 80/125 mm</t>
  </si>
  <si>
    <t xml:space="preserve">Poznámka k souboru cen:_x000D_
1. Délka potrubí odtahu spalin vedených vodorovně nebo svisle, mezi napojením kotle a příslušným napojením na komínovou šachtu, prostupu stěnou nebo po napojení střešního komínku se oceňuje cenami prodloužení potrubí._x000D_
</t>
  </si>
  <si>
    <t>731810142</t>
  </si>
  <si>
    <t>Prodloužení soustředného potrubí pro turbokotel průměru 80/125 mm</t>
  </si>
  <si>
    <t>1713606111</t>
  </si>
  <si>
    <t>Nucené odtahy spalin od turbokotlů prodloužení soustředného potrubí, průměru 80/125 mm</t>
  </si>
  <si>
    <t>Oživení kotlů a regulace, proškolení uživatele</t>
  </si>
  <si>
    <t>162330286</t>
  </si>
  <si>
    <t>Uvedení kotlů a regulace do provozu, proškolení uživatele</t>
  </si>
  <si>
    <t>731xxx25</t>
  </si>
  <si>
    <t>Přípomoce elektro a MaR - kabeláže k venkovnímu čidlu, propojení regulací v rámci kotelen, příslušné kabeláže dle návodů k výše uvedeným regulačním modulům</t>
  </si>
  <si>
    <t>-583627754</t>
  </si>
  <si>
    <t>731xxx31</t>
  </si>
  <si>
    <t>Revize spalinové cesty</t>
  </si>
  <si>
    <t>-705011060</t>
  </si>
  <si>
    <t>998731101</t>
  </si>
  <si>
    <t>Přesun hmot tonážní pro kotelny v objektech v do 6 m</t>
  </si>
  <si>
    <t>783009270</t>
  </si>
  <si>
    <t>Přesun hmot pro kotelny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</si>
  <si>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</si>
  <si>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t>
  </si>
  <si>
    <t>Ústřední vytápění - strojovny</t>
  </si>
  <si>
    <t>732219345</t>
  </si>
  <si>
    <t>Montáž ohříváku vody stojatého PN 1,6/1,0 o obsahu 1000 litrů</t>
  </si>
  <si>
    <t>-1970121848</t>
  </si>
  <si>
    <t>Montáž ohříváků vody zásobníkových stojatých PN 1,6/1,0 o obsahu 1 000 l</t>
  </si>
  <si>
    <t xml:space="preserve">Poznámka k souboru cen:_x000D_
1. V cenách -9111 až -9129 není započteno sedlo pod nádoby toto lze oceňovat cenami katalogu 800-767 Konstrukce záměčnické._x000D_
</t>
  </si>
  <si>
    <t>48437140.</t>
  </si>
  <si>
    <t>Ohřívač vody zásobníkový nepřímo ohřívaný s rozšířenou přestupní plochou 4,85 m2.</t>
  </si>
  <si>
    <t>-2086948082</t>
  </si>
  <si>
    <t>Ohřívač vody zásobníkový nepřímo ohřívaný s rozšířenou přestupní plochou 4,85 m2.
Jmenovitý objem 400 litrů (objem teplé vody 375 litrů / objem topné vody 34 litrů).
Včteně PUR tepelné izolace tl. 75mm</t>
  </si>
  <si>
    <t>48437140.2</t>
  </si>
  <si>
    <t>ochranná anoda s cizím napájením Correx do zásobníku teplé vody</t>
  </si>
  <si>
    <t>-1343672619</t>
  </si>
  <si>
    <t>732331612</t>
  </si>
  <si>
    <t>Nádoba tlaková expanzní s membránou závitové připojení PN 0,6 o objemu 12 l</t>
  </si>
  <si>
    <t>2048479686</t>
  </si>
  <si>
    <t>Nádoby expanzní tlakové s membránou bez pojistného ventilu se závitovým připojením PN 0,6 o objemu 12 l</t>
  </si>
  <si>
    <t>732331617</t>
  </si>
  <si>
    <t>Nádoba tlaková expanzní s membránou závitové připojení PN 0,6 o objemu 80 l</t>
  </si>
  <si>
    <t>851133920</t>
  </si>
  <si>
    <t>Nádoby expanzní tlakové s membránou bez pojistného ventilu se závitovým připojením PN 0,6 o objemu 80 l</t>
  </si>
  <si>
    <t>732331777</t>
  </si>
  <si>
    <t>Příslušenství k expanzním nádobám bezpečnostní uzávěr G 3/4 k měření tlaku</t>
  </si>
  <si>
    <t>-254145370</t>
  </si>
  <si>
    <t>Nádoby expanzní tlakové příslušenství k expanzním nádobám bezpečnostní uzávěr k měření tlaku G 3/4</t>
  </si>
  <si>
    <t>732xxx01</t>
  </si>
  <si>
    <t>Hydraulická výhybka ("anuloid") Včetně odvzdušňovače a odkalovače, vzdálenost os 200 mm, pro horizontální nebo vertikální montáž, s ručním odvzdušňovačem a KFE - kohoutem včetně koncovky hadice a krytky, ponorná jímka 3/8“ IG (vnitřní průměr 10 mm) pro te</t>
  </si>
  <si>
    <t>-690995848</t>
  </si>
  <si>
    <t>Hydraulická výhybka ("anuloid") Včetně odvzdušňovače a odkalovače, vzdálenost os 200 mm, pro horizontální nebo vertikální montáž, s ručním odvzdušňovačem a KFE - kohoutem včetně koncovky hadice a krytky, ponorná jímka 3/8“ IG (vnitřní průměr 10 mm) pro teplotní čidlo přívodu, set šroubení 1 1/2“ IG (primární vedení) s kompletní izolací, nástěnné držáky. Pro výkon do  100 kW při T = 20K</t>
  </si>
  <si>
    <t>732xxx02</t>
  </si>
  <si>
    <t>Magnetický odlučovač-1kus, Pro následné vybavení stabilizátoru kvality otopné sou stavy a hydraulické výhybky.</t>
  </si>
  <si>
    <t>1884066644</t>
  </si>
  <si>
    <t>732xxx03</t>
  </si>
  <si>
    <t>Držák na stěnu pro rozdělovač. Pár, se šrouby a hmoždinkami pro výše uvedené rozdělovače.</t>
  </si>
  <si>
    <t>-259902712</t>
  </si>
  <si>
    <t>732xxx04</t>
  </si>
  <si>
    <t>Rozdělovače, vzdálenost os 200 mm, pro montáž na stěnu</t>
  </si>
  <si>
    <t>-369874751</t>
  </si>
  <si>
    <t>Rozdělovače, vzdálenost os 200 mm, pro montáž na stěnu
Izolace EPP, se 3 páry přípojek směrem nahoru (1 1/2“ převlečná matice s plošným utěsněním), 1 pár
přípojek směrem dolů (2“ převlečná matice s plošným utěsněním a s dílem pro zašroubování 2“ AG × 1 1/2“ IG),
vzdálenost os 200 mm, pro montáž čerpadlových skupin V-UK, V-MK, možnost vyprázdnění obou komor pomocí
kohoutů KFE 1/2”, pro výkon až 100 kW (při T=20K).</t>
  </si>
  <si>
    <t>732xxx05</t>
  </si>
  <si>
    <t>Čerpadlová skupina V-UK, DN 25 (1“) Kvs sestavy 7,2, s elektronickým čerpadlem velikosti 25/1-6.</t>
  </si>
  <si>
    <t>-1457146243</t>
  </si>
  <si>
    <t xml:space="preserve">Čerpadlová skupina V-UK, DN 25 (1“) Kvs sestavy 7,2, s elektronickým čerpadlem velikosti 25/1-6.
(nesměšovaný okruh pro rozdělovače roztečí 200 mm a 250 mm)
Kompletní jednotka s oběhovým čerpadlem (180 mm), dva kulové kohouty (ve zpětném vedení se zpětnou
klapkou), dva kontaktní teplo měry integrované v rukojeti kulového kohoutu (rozsah indikace 0-120 °C), jeden
kulový kohout čerpadla s převlečnou maticí, izolace EPS, vzdálenost os od 200 mm volně volitelná, dolní vývod
1 1/2“ AG s plošným utěsněním, horní vývod s vnitřním závitem odpo vídající rozměrům čerpadla.
</t>
  </si>
  <si>
    <t>732xxx06</t>
  </si>
  <si>
    <t>Čerpadlová skupina V-UK,DN 32+ (1 1/4”) pro velké průtoky Kvs sestavy 11,7, s elektronickým čerpadlem velikosti 30/1-7.</t>
  </si>
  <si>
    <t>-1375977407</t>
  </si>
  <si>
    <t xml:space="preserve">Čerpadlová skupina V-UK,DN 32+ (1 1/4”) pro velké průtoky Kvs sestavy 11,7, s elektronickým čerpadlem velikosti 30/1-7.
(nesměšovaný okruh pro rozdělovače roztečí 200 mm a 250 mm)
Kompletní jednotka s oběhovým čerpadlem (180 mm), dva kulové kohouty (ve zpětném vedení se zpětnou
klapkou), dva kontaktní teplo měry integrované v rukojeti kulového kohoutu (rozsah indikace 0-120 °C), jeden
kulový kohout čerpadla s převlečnou maticí, izolace EPS, vzdálenost os od 200 mm volně volitelná, dolní vývod
1 1/2“ AG s plošným utěsněním, horní vývod s vnitřním závitem odpo vídající rozměrům čerpadla.
</t>
  </si>
  <si>
    <t>732xxx07</t>
  </si>
  <si>
    <t>Čerpadlová skupina V-MK, DN 25 (1“) Kvs sestavy 5,8, směšovače 7,4, s elektronickým čerpadlem veilkosti 25/1-6</t>
  </si>
  <si>
    <t>-1758825981</t>
  </si>
  <si>
    <t>Čerpadlová skupina V-MK, DN 25 (1“) Kvs sestavy 5,8, směšovače 7,4, s elektronickým čerpadlem veilkosti 25/1-6
(směšovaný okruh pro rozdělovače s roztečí 200 mm a 250 mm)
Kompletní jednotka s oběhovým čerpadlem (180 mm), dva kulové kohouty (ve zpětném vede ní se zpětnou
klapkou), dva kontaktní te plo měry integrované v rukojeti kulového kohoutu (rozsah indikace 0-120 °C), třícestný
T-směšovač včetně plynule nastavitelného obtoku, izolace EPS, vzdálenost os od 200 mm (větší než 250 mm se
do dává za příplatek), dolní vývod 1 1/2“ AG s plošným utěsněním, horní vývod s vnitřním závitem odpovídající
rozměrům čerpadla.</t>
  </si>
  <si>
    <t>732199100</t>
  </si>
  <si>
    <t>Montáž orientačních štítků</t>
  </si>
  <si>
    <t>215700890</t>
  </si>
  <si>
    <t>Montáž štítků orientačních</t>
  </si>
  <si>
    <t>732xxx20</t>
  </si>
  <si>
    <t>Úprava napájecí vody - Patrona – odsolovací patrona s kapacitou 15 000 l x°dH (při 15 000 l / 10 °dH = max. 1500 l odsolené vody) – připojovací rozměr: ¾ “, hmotnost: 20 kg,</t>
  </si>
  <si>
    <t>1133660975</t>
  </si>
  <si>
    <t>Úprava napájecí vody - Patrona P42 – odsolovací patrona s kapacitou 40 000 l x°dH (při 40 000 l / 10 °dH = max. 4000 l odsolené vody) – připojovací rozměr: ¾ “, hmotnost: 40 kg</t>
  </si>
  <si>
    <t>732xxx23</t>
  </si>
  <si>
    <t>800996847</t>
  </si>
  <si>
    <t>ZAPŮJČENÍ úpravny pro prvotní napuštěníí vody - Patrony P62 – odsolovací patrona s kapacitou 90 000 l x°dH (při 90 000 l / 10 °dH = max. 9000 l odsolené vody) – připojovací rozměr: ¾ “, hmotnost: 66 kg</t>
  </si>
  <si>
    <t>732xxx22</t>
  </si>
  <si>
    <t>Úprava napájecí vody - Montáž a uvedení do provozu</t>
  </si>
  <si>
    <t>-974938860</t>
  </si>
  <si>
    <t>Úprava napájecí vody - Digitální měřič vodivosti</t>
  </si>
  <si>
    <t xml:space="preserve">Revize  tlakových nádob </t>
  </si>
  <si>
    <t>1515521590</t>
  </si>
  <si>
    <t xml:space="preserve">Revize tlakových nádob </t>
  </si>
  <si>
    <t>732xxx13</t>
  </si>
  <si>
    <t xml:space="preserve">Montáž, spojení a sestavení stabilizátoru kvality (anuloidu), rozdělovače, čerpadlových skupin </t>
  </si>
  <si>
    <t>408556832</t>
  </si>
  <si>
    <t>998732101</t>
  </si>
  <si>
    <t>Přesun hmot tonážní pro strojovny v objektech v do 6 m</t>
  </si>
  <si>
    <t>-200290459</t>
  </si>
  <si>
    <t>Přesun hmot pro strojovny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</si>
  <si>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</si>
  <si>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733</t>
  </si>
  <si>
    <t>Ústřední vytápění - potrubí</t>
  </si>
  <si>
    <t>733191112</t>
  </si>
  <si>
    <t>Manžeta prostupová pro ocelové potrubí přes 20 do DN 32</t>
  </si>
  <si>
    <t>-1449432451</t>
  </si>
  <si>
    <t>manžety prostupové z trubek ocelových manžety prostupové pro trubky DN přes 20 do 32</t>
  </si>
  <si>
    <t xml:space="preserve">Poznámka k souboru cen:_x000D_
1. Zkouškami těsnosti potrubí se rozumí běžné přezkoušení za provozu (např. při výměně částí potrubí nebo armatury)._x000D_
</t>
  </si>
  <si>
    <t>733221202</t>
  </si>
  <si>
    <t>Potrubí měděné měkké spojované tvrdým pájením D 15x1</t>
  </si>
  <si>
    <t>1893569962</t>
  </si>
  <si>
    <t>Potrubí z trubek měděných měkkých spojovaných tvrdým pájením Ø 15/1</t>
  </si>
  <si>
    <t>733221203</t>
  </si>
  <si>
    <t>Potrubí měděné měkké spojované tvrdým pájením D 18x1</t>
  </si>
  <si>
    <t>684224736</t>
  </si>
  <si>
    <t>Potrubí z trubek měděných měkkých spojovaných tvrdým pájením Ø 18/1</t>
  </si>
  <si>
    <t>733221204</t>
  </si>
  <si>
    <t>Potrubí měděné měkké spojované tvrdým pájením D 22x1</t>
  </si>
  <si>
    <t>-442754743</t>
  </si>
  <si>
    <t>Potrubí z trubek měděných měkkých spojovaných tvrdým pájením Ø 22/1</t>
  </si>
  <si>
    <t>733223105</t>
  </si>
  <si>
    <t>Potrubí měděné tvrdé spojované měkkým pájením D 28x1,5</t>
  </si>
  <si>
    <t>-419215241</t>
  </si>
  <si>
    <t>Potrubí z trubek měděných tvrdých spojovaných měkkým pájením Ø 28/1,5</t>
  </si>
  <si>
    <t>733223106</t>
  </si>
  <si>
    <t>Potrubí měděné tvrdé spojované měkkým pájením D 35x1,5</t>
  </si>
  <si>
    <t>1197554009</t>
  </si>
  <si>
    <t>Potrubí z trubek měděných tvrdých spojovaných měkkým pájením Ø 35/1,5</t>
  </si>
  <si>
    <t>733223107</t>
  </si>
  <si>
    <t>Potrubí měděné tvrdé spojované měkkým pájením D 42x1,5</t>
  </si>
  <si>
    <t>-436276008</t>
  </si>
  <si>
    <t>Potrubí z trubek měděných tvrdých spojovaných měkkým pájením Ø 42/1,5</t>
  </si>
  <si>
    <t>733224204</t>
  </si>
  <si>
    <t>Příplatek k potrubí měděnému za potrubí vedené v kotelnách nebo strojovnách D 22x1</t>
  </si>
  <si>
    <t>957491731</t>
  </si>
  <si>
    <t>Potrubí z trubek měděných Příplatek k cenám za potrubí vedené v kotelnách a strojovnách Ø 22/1,5</t>
  </si>
  <si>
    <t>733224205</t>
  </si>
  <si>
    <t>Příplatek k potrubí měděnému za potrubí vedené v kotelnách nebo strojovnách D 28x1,5</t>
  </si>
  <si>
    <t>-145406862</t>
  </si>
  <si>
    <t>Potrubí z trubek měděných Příplatek k cenám za potrubí vedené v kotelnách a strojovnách Ø 28/1,5</t>
  </si>
  <si>
    <t>733224206</t>
  </si>
  <si>
    <t>Příplatek k potrubí měděnému za potrubí vedené v kotelnách nebo strojovnách D 35x1,5</t>
  </si>
  <si>
    <t>-1484485309</t>
  </si>
  <si>
    <t>Potrubí z trubek měděných Příplatek k cenám za potrubí vedené v kotelnách a strojovnách Ø 35/1,5</t>
  </si>
  <si>
    <t>733224207</t>
  </si>
  <si>
    <t>Příplatek k potrubí měděnému za potrubí vedené v kotelnách nebo strojovnách D 42x1,5</t>
  </si>
  <si>
    <t>-1408087255</t>
  </si>
  <si>
    <t>Potrubí z trubek měděných Příplatek k cenám za potrubí vedené v kotelnách a strojovnách Ø 42/1,5</t>
  </si>
  <si>
    <t>733224222</t>
  </si>
  <si>
    <t>Příplatek k potrubí měděnému za zhotovení přípojky z trubek měděných D 15x1</t>
  </si>
  <si>
    <t>-824525167</t>
  </si>
  <si>
    <t>Potrubí z trubek měděných Příplatek k cenám za zhotovení přípojky z trubek měděných Ø 15/1</t>
  </si>
  <si>
    <t>733291101</t>
  </si>
  <si>
    <t>Zkouška těsnosti potrubí měděné do D 35x1,5</t>
  </si>
  <si>
    <t>1880195155</t>
  </si>
  <si>
    <t>Zkoušky těsnosti potrubí z trubek měděných Ø do 35/1,5</t>
  </si>
  <si>
    <t>733291102</t>
  </si>
  <si>
    <t>Zkouška těsnosti potrubí měděné do D 64x2</t>
  </si>
  <si>
    <t>230292605</t>
  </si>
  <si>
    <t>Zkoušky těsnosti potrubí z trubek měděných Ø přes 35/1,5 do 64/2,0</t>
  </si>
  <si>
    <t>733xxx01</t>
  </si>
  <si>
    <t>Zednické přípomoce - prostupy  stěn vrtáním  pro potrubí, prostup do průměru 60 mm</t>
  </si>
  <si>
    <t>1938003896</t>
  </si>
  <si>
    <t>Zednické přípomoce - prostupy stěn a stropů vrtáním pro potrubí, prostup do průměru 50 mm</t>
  </si>
  <si>
    <t>733xxx04</t>
  </si>
  <si>
    <t>Požární ucpávky prostupů stěn (manžety) pro průměr potrbí 18 - 35 mm, dodávka  a instalace, označení prostupu</t>
  </si>
  <si>
    <t>-137881199</t>
  </si>
  <si>
    <t>Požární ucpávky prostupů stěn (manžety) pro průměr potrbí 18 - 35 mm, dodávka a instalace, označení prostupu</t>
  </si>
  <si>
    <t>733xxx06</t>
  </si>
  <si>
    <t>Zednické přípomoce - Vyřezání drážky v  pro potrubí š. 15cm, hl.6cm</t>
  </si>
  <si>
    <t>2052374434</t>
  </si>
  <si>
    <t>Zednické přípomoce - Vyřezání drážky pro potrubí š. 15cm, hl.10 cm a následné zapravení pro spodní přípojky těles</t>
  </si>
  <si>
    <t>998733101</t>
  </si>
  <si>
    <t>Přesun hmot tonážní pro rozvody potrubí v objektech v do 6 m</t>
  </si>
  <si>
    <t>731867098</t>
  </si>
  <si>
    <t>Přesun hmot pro rozvody potrubí stanovený z hmotnosti přesunovaného materiálu vodorovná dopravní vzdálenost do 50 m v objektech výšky do 6 m</t>
  </si>
  <si>
    <t>734</t>
  </si>
  <si>
    <t>Ústřední vytápění - armatury</t>
  </si>
  <si>
    <t>734209113</t>
  </si>
  <si>
    <t>Montáž armatury závitové s dvěma závity G 1/2</t>
  </si>
  <si>
    <t>1504049868</t>
  </si>
  <si>
    <t>Montáž závitových armatur se 2 závity G 1/2 (DN 15)</t>
  </si>
  <si>
    <t>734211119</t>
  </si>
  <si>
    <t>Ventil závitový odvzdušňovací G 3/8 PN 14 do 120°C automatický</t>
  </si>
  <si>
    <t>629677508</t>
  </si>
  <si>
    <t>Ventily odvzdušňovací závitové automatické PN 14 do 120 st.C G 3/8</t>
  </si>
  <si>
    <t>73422153xx1</t>
  </si>
  <si>
    <t>Ventil závitový termostatický H přímý - pro středové připojení žebříků Korado -  HM-R včetně termohlavice a krytky</t>
  </si>
  <si>
    <t>-1891718382</t>
  </si>
  <si>
    <t>Ventil závitový termostatický H  - pro středové připojení žebříků DN 15 -  včetně termohlavice a krytky</t>
  </si>
  <si>
    <t>734221682</t>
  </si>
  <si>
    <t>Termostatická hlavice kapalinová PN 10 do 110°C otopných těles VK</t>
  </si>
  <si>
    <t>1970890660</t>
  </si>
  <si>
    <t>Ventily regulační závitové hlavice termostatické, pro ovládání ventilů PN 10 do 110 st.C kapalinové otopných těles (R 470H)</t>
  </si>
  <si>
    <t xml:space="preserve">Poznámka k souboru cen:_x000D_
1. V cenách -0101 až -0105 nejsou započteny náklady na dodávku a montáž měřící a vypouštěcí armatury.Tyto se oceňují samostatně souborem cen 734 49 1101 až -1105._x000D_
</t>
  </si>
  <si>
    <t>734261403</t>
  </si>
  <si>
    <t>Armatura připojovací rohová G 3/4x18 PN 10 do 110°C radiátorů typu VK</t>
  </si>
  <si>
    <t>2048246088</t>
  </si>
  <si>
    <t>734291123</t>
  </si>
  <si>
    <t>Kohout plnící a vypouštěcí G 1/2 PN 10 do 90°C závitový</t>
  </si>
  <si>
    <t>137533541</t>
  </si>
  <si>
    <t>Ostatní armatury kohouty plnicí a vypouštěcí PN 10 do 110 st.C G 1/2</t>
  </si>
  <si>
    <t>734291243</t>
  </si>
  <si>
    <t>Filtr závitový přímý G 3/4 PN 16 do 130°C s vnitřními závity</t>
  </si>
  <si>
    <t>-667907286</t>
  </si>
  <si>
    <t>Ostatní armatury filtry závitové PN 16 do 130°C přímé s vnitřními závity G 3/4</t>
  </si>
  <si>
    <t>734291246</t>
  </si>
  <si>
    <t>Filtr závitový přímý G 1 1/2 PN 16 do 130°C s vnitřními závity</t>
  </si>
  <si>
    <t>1904982770</t>
  </si>
  <si>
    <t>Ostatní armatury filtry závitové PN 16 do 130°C přímé s vnitřními závity G 1 1/2</t>
  </si>
  <si>
    <t>734292714</t>
  </si>
  <si>
    <t>Kohout kulový přímý G 3/4 PN 42 do 185°C vnitřní závit</t>
  </si>
  <si>
    <t>-1300751115</t>
  </si>
  <si>
    <t>Ostatní armatury kulové kohouty PN 42 do 185 st.C přímé vnitřní závit Giacomini] G 3/4</t>
  </si>
  <si>
    <t>734292716</t>
  </si>
  <si>
    <t>Kohout kulový přímý G 1 1/4 PN 42 do 185°C vnitřní závit</t>
  </si>
  <si>
    <t>-623431498</t>
  </si>
  <si>
    <t>Ostatní armatury kulové kohouty PN 42 do 185°C přímé vnitřní závit G 1 1/4</t>
  </si>
  <si>
    <t>734292717</t>
  </si>
  <si>
    <t>Kohout kulový přímý G 1 1/2 PN 42 do 185°C vnitřní závit</t>
  </si>
  <si>
    <t>-1871501625</t>
  </si>
  <si>
    <t>Ostatní armatury kulové kohouty PN 42 do 185°C přímé vnitřní závit G 1 1/2</t>
  </si>
  <si>
    <t>734411101</t>
  </si>
  <si>
    <t>Teploměr technický s pevným stonkem a jímkou zadní připojení průměr 63 mm délky 50 mm</t>
  </si>
  <si>
    <t>-1904430800</t>
  </si>
  <si>
    <t>Teploměr technický s pevným stonkem a jímkou zadní připojení průměr 63 mm délky 50 mm. Dodávka i montáž.</t>
  </si>
  <si>
    <t>734421102</t>
  </si>
  <si>
    <t>Tlakoměr s pevným stonkem a zpětnou klapkou tlak 0-16 bar průměr 63 mm spodní připojení</t>
  </si>
  <si>
    <t>288571016</t>
  </si>
  <si>
    <t>Tlakoměry s pevným stonkem a zpětnou klapkou spodní připojení (radiální) tlaku 0–4 bar průměru 63 mm</t>
  </si>
  <si>
    <t>734xxx13</t>
  </si>
  <si>
    <t>Vyvažovací ventil plynule nastavitelný s měřícími koncovkami, závitový, pro statickou regulaci průtoku  DN 15, Kvs 1,71</t>
  </si>
  <si>
    <t>-1073705044</t>
  </si>
  <si>
    <t>734xxx15</t>
  </si>
  <si>
    <t>Vyvažovací ventil plynule nastavitelný s měřícími koncovkami, závitový, pro statickou regulaci průtoku  DN 20, Kvs 4,4</t>
  </si>
  <si>
    <t>-1947620188</t>
  </si>
  <si>
    <t>Vyvažovací ventil plynule nastavitelný - zaregulování a zaprotokolování průtoku</t>
  </si>
  <si>
    <t>998734101</t>
  </si>
  <si>
    <t>Přesun hmot tonážní pro armatury v objektech v do 6 m</t>
  </si>
  <si>
    <t>1781876401</t>
  </si>
  <si>
    <t>Přesun hmot pro armatury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</si>
  <si>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</si>
  <si>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</si>
  <si>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</si>
  <si>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735000912</t>
  </si>
  <si>
    <t>Vyregulování ventilu nebo kohoutu dvojregulačního s termostatickým ovládáním</t>
  </si>
  <si>
    <t>-55126110</t>
  </si>
  <si>
    <t>Regulace otopného systému při opravách vyregulování dvojregulačních ventilů a kohoutů s termostatickým ovládáním</t>
  </si>
  <si>
    <t>735152271</t>
  </si>
  <si>
    <t>Otopné těleso panelové VK jednodeskové 1 přídavná přestupní plocha výška/délka 600/400mm výkon 401 W</t>
  </si>
  <si>
    <t>-1606047786</t>
  </si>
  <si>
    <t>Otopná tělesa panelová VK jednodesková PN 1,0 MPa, T do 110°C s jednou přídavnou přestupní plochou výšky tělesa 600 mm stavební délky / výkonu 400 mm / 401 W</t>
  </si>
  <si>
    <t>735152471</t>
  </si>
  <si>
    <t>Otopné těleso panelové VK dvoudeskové 1 přídavná přestupní plocha výška/délka 600/400mm výkon 515 W</t>
  </si>
  <si>
    <t>304237216</t>
  </si>
  <si>
    <t>Otopná tělesa panelová VK dvoudesková PN 1,0 MPa, T do 110°C s jednou přídavnou přestupní plochou výšky tělesa 600 mm stavební délky / výkonu 400 mm / 515 W</t>
  </si>
  <si>
    <t>735152473</t>
  </si>
  <si>
    <t>Otopné těleso panelové VK dvoudeskové 1 přídavná přestupní plocha výška/délka 600/600 mm výkon 773 W</t>
  </si>
  <si>
    <t>-628523123</t>
  </si>
  <si>
    <t>Otopná tělesa panelová VK dvoudesková PN 1,0 MPa, T do 110°C s jednou přídavnou přestupní plochou výšky tělesa 600 mm stavební délky / výkonu 600 mm / 773 W</t>
  </si>
  <si>
    <t>735152478</t>
  </si>
  <si>
    <t>Otopné těleso panelové VK dvoudeskové 1 přídavná přestupní plocha výška/délka 600/1100mm výkon 1417W</t>
  </si>
  <si>
    <t>444824059</t>
  </si>
  <si>
    <t>Otopná tělesa panelová VK dvoudesková PN 1,0 MPa, T do 110°C s jednou přídavnou přestupní plochou výšky tělesa 600 mm stavební délky / výkonu 1100 mm / 1417 W</t>
  </si>
  <si>
    <t>735152479</t>
  </si>
  <si>
    <t>Otopné těleso panelové VK dvoudeskové 1 přídavná přestupní plocha výška/délka 600/1200mm výkon 1546W</t>
  </si>
  <si>
    <t>1496902542</t>
  </si>
  <si>
    <t>Otopná tělesa panelová VK dvoudesková PN 1,0 MPa, T do 110°C s jednou přídavnou přestupní plochou výšky tělesa 600 mm stavební délky / výkonu 1200 mm / 1546 W</t>
  </si>
  <si>
    <t>735152480</t>
  </si>
  <si>
    <t>Otopné těleso panelové VK dvoudeskové 1 přídavná přestupní plocha výška/délka 600/1400mm výkon 1803W</t>
  </si>
  <si>
    <t>722647246</t>
  </si>
  <si>
    <t>Otopná tělesa panelová VK dvoudesková PN 1,0 MPa, T do 110°C s jednou přídavnou přestupní plochou výšky tělesa 600 mm stavební délky / výkonu 1400 mm / 1803 W</t>
  </si>
  <si>
    <t>735152493</t>
  </si>
  <si>
    <t>Otopné těleso panelové VK dvoudeskové 1 přídavná přestupní plocha výška/délka 900/600mm výkon 1052 W</t>
  </si>
  <si>
    <t>2065020324</t>
  </si>
  <si>
    <t>Otopná tělesa panelová VK dvoudesková PN 1,0 MPa, T do 110°C s jednou přídavnou přestupní plochou výšky tělesa 900 mm stavební délky / výkonu 600 mm / 1052 W</t>
  </si>
  <si>
    <t>735152495</t>
  </si>
  <si>
    <t>Otopné těleso panelové VK dvoudeskové 1 přídavná přestupní plocha výška/délka 900/800mm výkon 1403 W</t>
  </si>
  <si>
    <t>905030034</t>
  </si>
  <si>
    <t>Otopná tělesa panelová VK dvoudesková PN 1,0 MPa, T do 110°C s jednou přídavnou přestupní plochou výšky tělesa 900 mm stavební délky / výkonu 800 mm / 1403 W</t>
  </si>
  <si>
    <t>735152497</t>
  </si>
  <si>
    <t>Otopné těleso panelové VK dvoudeskové 1 přídavná přestupní plocha výška/délka 900/1000mm výkon 1754W</t>
  </si>
  <si>
    <t>651184449</t>
  </si>
  <si>
    <t>Otopná tělesa panelová VK dvoudesková PN 1,0 MPa, T do 110°C s jednou přídavnou přestupní plochou výšky tělesa 900 mm stavební délky / výkonu 1000 mm / 1754 W</t>
  </si>
  <si>
    <t>735152575</t>
  </si>
  <si>
    <t>Otopné těleso panelové VK dvoudeskové 2 přídavné přestupní plochy výška/délka 600/800mm výkon 1343 W</t>
  </si>
  <si>
    <t>-929016753</t>
  </si>
  <si>
    <t>Otopná tělesa panelová VK dvoudesková PN 1,0 MPa, T do 110°C se dvěma přídavnými přestupními plochami výšky tělesa 600 mm stavební délky / výkonu 800 mm / 1343 W</t>
  </si>
  <si>
    <t>735152577</t>
  </si>
  <si>
    <t>Otopné těleso panelové VK dvoudeskové 2 přídavné přestupní plochy výška/délka 600/1000mm výkon 1679W</t>
  </si>
  <si>
    <t>-1498305794</t>
  </si>
  <si>
    <t>Otopná tělesa panelová VK dvoudesková PN 1,0 MPa, T do 110°C se dvěma přídavnými přestupními plochami výšky tělesa 600 mm stavební délky / výkonu 1000 mm / 1679 W</t>
  </si>
  <si>
    <t>735152593</t>
  </si>
  <si>
    <t>Otopné těleso panelové VK dvoudeskové 2 přídavné přestupní plochy výška/délka 900/600mm výkon 1388 W</t>
  </si>
  <si>
    <t>995324316</t>
  </si>
  <si>
    <t>Otopná tělesa panelová VK dvoudesková PN 1,0 MPa, T do 110°C se dvěma přídavnými přestupními plochami výšky tělesa 900 mm stavební délky / výkonu 600 mm / 1388 W</t>
  </si>
  <si>
    <t>735152595</t>
  </si>
  <si>
    <t>Otopné těleso panelové VK dvoudeskové 2 přídavné přestupní plochy výška/délka 900/800mm výkon 1850 W</t>
  </si>
  <si>
    <t>756401443</t>
  </si>
  <si>
    <t>Otopná tělesa panelová VK dvoudesková PN 1,0 MPa, T do 110°C se dvěma přídavnými přestupními plochami výšky tělesa 900 mm stavební délky / výkonu 800 mm / 1850 W</t>
  </si>
  <si>
    <t>735152596</t>
  </si>
  <si>
    <t>Otopné těleso panelové VK dvoudeskové 2 přídavné přestupní plochy výška/délka 900/900mm výkon 2082 W</t>
  </si>
  <si>
    <t>-1768140910</t>
  </si>
  <si>
    <t>Otopná tělesa panelová VK dvoudesková PN 1,0 MPa, T do 110°C se dvěma přídavnými přestupními plochami výšky tělesa 900 mm stavební délky / výkonu 900 mm / 2082 W</t>
  </si>
  <si>
    <t>735152675</t>
  </si>
  <si>
    <t>Otopné těleso panelové VK třídeskové 3 přídavné přestupní plochy výška/délka 600/800 mm výkon 1925 W</t>
  </si>
  <si>
    <t>1674648455</t>
  </si>
  <si>
    <t>Otopná tělesa panelová VK třídesková PN 1,0 MPa, T do 110°C se třemi přídavnými přestupními plochami výšky tělesa 600 mm stavební délky / výkonu 800 mm / 1925 W</t>
  </si>
  <si>
    <t>735152676</t>
  </si>
  <si>
    <t>Otopné těleso panelové VK třídeskové 3 přídavné přestupní plochy výška/délka 600/900 mm výkon 2165 W</t>
  </si>
  <si>
    <t>52334824</t>
  </si>
  <si>
    <t>Otopná tělesa panelová VK třídesková PN 1,0 MPa, T do 110°C se třemi přídavnými přestupními plochami výšky tělesa 600 mm stavební délky / výkonu 900 mm / 2165 W</t>
  </si>
  <si>
    <t>735152677</t>
  </si>
  <si>
    <t>Otopné těleso panelové VK třídeskové 3 přídavné přestupní plochy výška/délka 600/1000mm výkon 2406 W</t>
  </si>
  <si>
    <t>-832164941</t>
  </si>
  <si>
    <t>Otopná tělesa panelová VK třídesková PN 1,0 MPa, T do 110°C se třemi přídavnými přestupními plochami výšky tělesa 600 mm stavební délky / výkonu 1000 mm / 2406 W</t>
  </si>
  <si>
    <t>735164511</t>
  </si>
  <si>
    <t>Montáž otopného tělesa trubkového na stěnu výšky tělesa do 1500 mm</t>
  </si>
  <si>
    <t>838786376</t>
  </si>
  <si>
    <t>Otopná tělesa trubková montáž těles na stěnu výšky tělesa do 1500 mm</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</si>
  <si>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</si>
  <si>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735164512</t>
  </si>
  <si>
    <t>Montáž otopného tělesa trubkového na stěnu výšky tělesa přes 1500 mm</t>
  </si>
  <si>
    <t>-103294263</t>
  </si>
  <si>
    <t>Otopná tělesa trubková montáž těles na stěnu výšky tělesa přes 1500 mm</t>
  </si>
  <si>
    <t>73515xxx013x</t>
  </si>
  <si>
    <t>Otopné těleso trubkové (žebřík) výška 1820 mm, dílky 600 mm, pro střední středové připojení.</t>
  </si>
  <si>
    <t>1709159415</t>
  </si>
  <si>
    <t>Otopné těleso trubkové (žebřík) výška 1820 mm, dílky 600 mm, pro střední středové připojení.
Trubková otopná tělesa jsou vyrobena z uzavřených ocelových profilů s průřezem ve tvaru “D” a rovných profilů s kruhovým průřezem. Těleso je upravené pro spodní středové připojení s připojovací roztečí 50 mm. Otopná tělesa jsou dodávaná se sadou pro upevnění na stěnu včetně odvzdušňovací a zaslepovací zátky.</t>
  </si>
  <si>
    <t>73515xxx014x</t>
  </si>
  <si>
    <t>Otopné těleso trubkové (žebřík) výška 700 mm, dílky 600 mm, pro střední středové připojení.</t>
  </si>
  <si>
    <t>-1659133908</t>
  </si>
  <si>
    <t>Otopné těleso trubkové (žebřík) výška 700 mm, dílky 600 mm, pro střední středové připojení.
Trubková otopná tělesa jsou vyrobena z uzavřených ocelových profilů s průřezem ve tvaru “D” a rovných profilů s kruhovým průřezem. Těleso je upravené pro spodní středové připojení s připojovací roztečí 50 mm. Otopná tělesa jsou dodávaná se sadou pro upevnění na stěnu včetně odvzdušňovací a zaslepovací zátky.</t>
  </si>
  <si>
    <t>998735101</t>
  </si>
  <si>
    <t>Přesun hmot tonážní pro otopná tělesa v objektech v do 6 m</t>
  </si>
  <si>
    <t>-1720876532</t>
  </si>
  <si>
    <t>Přesun hmot pro otopná tělesa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</si>
  <si>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</si>
  <si>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TOPNÁ ZKOUŠKA</t>
  </si>
  <si>
    <t>101a</t>
  </si>
  <si>
    <t>Provozní zkoušky topného systému</t>
  </si>
  <si>
    <t>512</t>
  </si>
  <si>
    <t>-1280034405</t>
  </si>
  <si>
    <t>Topná zkouška</t>
  </si>
  <si>
    <t>SO08.1 - Napájení objektů tribuna a atletický stadion</t>
  </si>
  <si>
    <t>D2 - C46M - Zemní práce</t>
  </si>
  <si>
    <t>D4 - Práce v HZS</t>
  </si>
  <si>
    <t>D5 - VRN</t>
  </si>
  <si>
    <t>210100005</t>
  </si>
  <si>
    <t>ukončení vodiče v rozvaděči vč. zapojení a koncovky do 35mm2</t>
  </si>
  <si>
    <t>210191541</t>
  </si>
  <si>
    <t>montáž pilíře bez základu kabelové skříně a zapojení vodičů</t>
  </si>
  <si>
    <t>210810013</t>
  </si>
  <si>
    <t>CYKY-CYKYm 4Bx10mm2 (CYKY 4J10) 750V (VU)</t>
  </si>
  <si>
    <t>216220239</t>
  </si>
  <si>
    <t>montáž svorky SP1</t>
  </si>
  <si>
    <t>C46M - Zemní práce</t>
  </si>
  <si>
    <t>460010011</t>
  </si>
  <si>
    <t>vytyčení trati venk.sil.vedení nn v přehled.terénu</t>
  </si>
  <si>
    <t>km</t>
  </si>
  <si>
    <t>460200163</t>
  </si>
  <si>
    <t>Hloubení kabelových nezapažených rýh ručně š. 35 cm, hl. 80 cm, v hornině tř. 3</t>
  </si>
  <si>
    <t>460421182</t>
  </si>
  <si>
    <t>Lože kabelů z písku nebo štěrkopísku tl. 10 cm nad kabel, kryté plastovou folií, š. lože do 50 cm</t>
  </si>
  <si>
    <t>460510054</t>
  </si>
  <si>
    <t>Kabelové prostupy z trub plastových do rýhy bez obsypu, průměru do 10 cm</t>
  </si>
  <si>
    <t>460560163</t>
  </si>
  <si>
    <t>Zásyp rýh ručně šířky 35 cm, hloubky 80 cm, z horniny tř. 3</t>
  </si>
  <si>
    <t>460620013</t>
  </si>
  <si>
    <t>Provizorní úprava terénu se zhutněním, v hornině tř. 3</t>
  </si>
  <si>
    <t>KS</t>
  </si>
  <si>
    <t>1006308</t>
  </si>
  <si>
    <t>Oko kabelové příložkové 7580-09  35/08</t>
  </si>
  <si>
    <t>Oko kabelové příložkové 7580-09 35/08</t>
  </si>
  <si>
    <t>KG</t>
  </si>
  <si>
    <t>1010833</t>
  </si>
  <si>
    <t>Svorka SP 1 FeZn připojovací (2 šrouby)</t>
  </si>
  <si>
    <t>1258049</t>
  </si>
  <si>
    <t>Kabel CYKY-J  5x10 buben</t>
  </si>
  <si>
    <t>Kabel CYKY-J 5x10 buben</t>
  </si>
  <si>
    <t>1741051</t>
  </si>
  <si>
    <t>TRUBKA DVOUPL. KOPOFLEX KF 09063 UVCA</t>
  </si>
  <si>
    <t>90001</t>
  </si>
  <si>
    <t>kopaný písek</t>
  </si>
  <si>
    <t>90006</t>
  </si>
  <si>
    <t>fólie z polyetylenu šíře 330mm</t>
  </si>
  <si>
    <t>Pol1</t>
  </si>
  <si>
    <t>Přemístění stávajícího pilíře a přívodního kabelu</t>
  </si>
  <si>
    <t>Pol2</t>
  </si>
  <si>
    <t>Revize elektro</t>
  </si>
  <si>
    <t>Pol3</t>
  </si>
  <si>
    <t>Pol4</t>
  </si>
  <si>
    <t>SO09 - Venkovní osvětlení</t>
  </si>
  <si>
    <t>D3 - Výchozí revize elektro</t>
  </si>
  <si>
    <t>D4 - Materiály</t>
  </si>
  <si>
    <t>210120001</t>
  </si>
  <si>
    <t>pojistka včetně vložek E 27 do 25 A</t>
  </si>
  <si>
    <t>210204002</t>
  </si>
  <si>
    <t>stožár sadový ocelový</t>
  </si>
  <si>
    <t>210204103</t>
  </si>
  <si>
    <t>výložník ocelový 1-ramenný do hmotnosti 35kg</t>
  </si>
  <si>
    <t>210204201</t>
  </si>
  <si>
    <t>elektrovýzbroj stožáru pro 1 okruh</t>
  </si>
  <si>
    <t>210220021</t>
  </si>
  <si>
    <t>uzemnění v zemi FeZn do 120 mm2 vč. svorek, propojení a izolace spojů</t>
  </si>
  <si>
    <t>210220301</t>
  </si>
  <si>
    <t>svorky hromosvodové do 2 šroubu (SS, SR 03)</t>
  </si>
  <si>
    <t>210220302</t>
  </si>
  <si>
    <t>svorky hromosvodové nad 2 šrouby -SR02</t>
  </si>
  <si>
    <t>210810005</t>
  </si>
  <si>
    <t>CYKY-CYKYm 3Cx1.5mm2 (CYKY 3J1.5) 750V (VU)</t>
  </si>
  <si>
    <t>trubka instalační KOPOFLEX průměr 63mm</t>
  </si>
  <si>
    <t>216202013</t>
  </si>
  <si>
    <t>svítidlo LED na výložník</t>
  </si>
  <si>
    <t>460010022</t>
  </si>
  <si>
    <t>vytyč.trati kab.vedení podél silnice</t>
  </si>
  <si>
    <t>460050003</t>
  </si>
  <si>
    <t>jáma pro stožár jedn.6-8m v rovině zem.tř.3</t>
  </si>
  <si>
    <t>460100001</t>
  </si>
  <si>
    <t>pouzdrový základ pro stožár VO mimo trasu 25x80 cm</t>
  </si>
  <si>
    <t>460200153</t>
  </si>
  <si>
    <t>Hloubení kabelových nezapažených rýh ručně š. 35 cm, hl. 70 cm, v hornině tř. 3</t>
  </si>
  <si>
    <t>460560153</t>
  </si>
  <si>
    <t>Zásyp rýh ručně šířky 35 cm, hloubky 70 cm, z horniny tř. 3</t>
  </si>
  <si>
    <t>320410001</t>
  </si>
  <si>
    <t>Celk.prohl.el.zaříz.a vyhot.rev.zp.do 50.tis.mont.</t>
  </si>
  <si>
    <t>Měření odporu nulových smyček 3-fáz.vedení 3x380V</t>
  </si>
  <si>
    <t>320410019</t>
  </si>
  <si>
    <t>Měř.zemn.odporu pro zem.sít do 100m pásku</t>
  </si>
  <si>
    <t>909</t>
  </si>
  <si>
    <t>pojistková vložka E27/6A</t>
  </si>
  <si>
    <t>SVÍTIDLO LED  30W, 2340lm</t>
  </si>
  <si>
    <t>SVÍTIDLO LED 30W, 2340lm</t>
  </si>
  <si>
    <t>1209436</t>
  </si>
  <si>
    <t>Svorka SR 02 FeZn spojovací pro zemnící pásku 30/4</t>
  </si>
  <si>
    <t>1237858</t>
  </si>
  <si>
    <t>Elektrovýzbroj  1x poj.;  pro smyčku CYKY 4x10</t>
  </si>
  <si>
    <t>Elektrovýzbroj 1x poj.; pro smyčku CYKY 4x10</t>
  </si>
  <si>
    <t>1244917</t>
  </si>
  <si>
    <t>Výložník pro stožáry 0,5m</t>
  </si>
  <si>
    <t>1258075</t>
  </si>
  <si>
    <t>Kabel CYKY-J  4x10 buben</t>
  </si>
  <si>
    <t>Kabel CYKY-J 4x10 buben</t>
  </si>
  <si>
    <t>Manžeta ochranná plastová OMP 133</t>
  </si>
  <si>
    <t>4646541</t>
  </si>
  <si>
    <t>Stožár ocelový 5m žár. zinek</t>
  </si>
  <si>
    <t>9132696</t>
  </si>
  <si>
    <t>SP 200/1000 - stožárové pouzdro - stožárové pouzdro</t>
  </si>
  <si>
    <t>Pol5</t>
  </si>
  <si>
    <t>Plošina pro montáž VO</t>
  </si>
  <si>
    <t>Pol6</t>
  </si>
  <si>
    <t>Pol7</t>
  </si>
  <si>
    <t>SO10 - Zpevněné plochy</t>
  </si>
  <si>
    <t>Město Česká Třebová,560 02 Č.Třebová,Staré n.78</t>
  </si>
  <si>
    <t>Ing.Jitka Borovičková,110 00,Pha 10,Athénská 1</t>
  </si>
  <si>
    <t>Šemberová Jana,130 00 Pha 3,Kunešova 10</t>
  </si>
  <si>
    <t>113106271</t>
  </si>
  <si>
    <t>Rozebrání dlažeb vozovek ze zámkové dlažby s ložem z kameniva strojně pl přes 50 do 200 m2</t>
  </si>
  <si>
    <t>-1015131755</t>
  </si>
  <si>
    <t>Rozebrání dlažeb a dílců vozovek a ploch s přemístěním hmot na skládku na vzdálenost do 3 m nebo s naložením na dopravní prostředek, s jakoukoliv výplní spár strojně plochy jednotlivě přes 50 m2 do 200 m2 ze zámkové dlažby s ložem z kameniva</t>
  </si>
  <si>
    <t>"dle TZ"   63,7</t>
  </si>
  <si>
    <t>122201102</t>
  </si>
  <si>
    <t>Odkopávky a prokopávky nezapažené v hornině tř. 3 objem do 1000 m3</t>
  </si>
  <si>
    <t>123409929</t>
  </si>
  <si>
    <t>Odkopávky a prokopávky nezapažené s přehozením výkopku na vzdálenost do 3 m nebo s naložením na dopravní prostředek v hornině tř. 3 přes 100 do 1 000 m3</t>
  </si>
  <si>
    <t>"dle TZ  zpevněná plocha č. 1"   (722,65-63,7)*0,5</t>
  </si>
  <si>
    <t>"zpevněná plocha č. 2 (vyhrazená PS)"   199,75*0,5</t>
  </si>
  <si>
    <t xml:space="preserve">"manipulačí plocha"   184,0*0,4  </t>
  </si>
  <si>
    <t>"drenáž dle TZ úsek č.1-4"   94,6*0,4*0,5</t>
  </si>
  <si>
    <t>122201109</t>
  </si>
  <si>
    <t>Příplatek za lepivost u odkopávek v hornině tř. 1 až 3</t>
  </si>
  <si>
    <t>-1680375708</t>
  </si>
  <si>
    <t>Odkopávky a prokopávky nezapažené s přehozením výkopku na vzdálenost do 3 m nebo s naložením na dopravní prostředek v hornině tř. 3 Příplatek k cenám za lepivost horniny tř. 3</t>
  </si>
  <si>
    <t>"předpoklad 50%"   521,87/2</t>
  </si>
  <si>
    <t>-1683836619</t>
  </si>
  <si>
    <t>"přemístění na skládku"   521,87</t>
  </si>
  <si>
    <t>-1906765518</t>
  </si>
  <si>
    <t>"dle odvozu"   521,87</t>
  </si>
  <si>
    <t>1089541318</t>
  </si>
  <si>
    <t>"přepočet na t"   521,87*1,8</t>
  </si>
  <si>
    <t>181301102</t>
  </si>
  <si>
    <t>Rozprostření ornice tl vrstvy do 150 mm pl do 500 m2 v rovině nebo ve svahu do 1:5</t>
  </si>
  <si>
    <t>1140563326</t>
  </si>
  <si>
    <t>Rozprostření a urovnání ornice v rovině nebo ve svahu sklonu do 1:5 při souvislé ploše do 500 m2, tl. vrstvy přes 100 do 150 mm</t>
  </si>
  <si>
    <t>" dle TZ - Z1"   112,3</t>
  </si>
  <si>
    <t>"dtto Z2"   187,2</t>
  </si>
  <si>
    <t>"dtto Z3"   47,4</t>
  </si>
  <si>
    <t>"dtto Z4"   230,9</t>
  </si>
  <si>
    <t>10364101</t>
  </si>
  <si>
    <t>zemina pro terénní úpravy -  ornice</t>
  </si>
  <si>
    <t>418634416</t>
  </si>
  <si>
    <t>"dle rozprostření"   577,8*0,15*1,05*1,6</t>
  </si>
  <si>
    <t>181451311</t>
  </si>
  <si>
    <t>Založení trávníku strojně v jedné operaci v rovině</t>
  </si>
  <si>
    <t>-881883621</t>
  </si>
  <si>
    <t>Založení trávníku strojně výsevem včetně utažení na ploše v rovině nebo na svahu do 1:5</t>
  </si>
  <si>
    <t>00572420</t>
  </si>
  <si>
    <t>osivo směs travní parková okrasná</t>
  </si>
  <si>
    <t>472875040</t>
  </si>
  <si>
    <t>577,8*0,025 'Přepočtené koeficientem množství</t>
  </si>
  <si>
    <t>181951102</t>
  </si>
  <si>
    <t>Úprava pláně v hornině tř. 1 až 4 se zhutněním</t>
  </si>
  <si>
    <t>1621967610</t>
  </si>
  <si>
    <t>Úprava pláně vyrovnáním výškových rozdílů v hornině tř. 1 až 4 se zhutněním</t>
  </si>
  <si>
    <t>"ZP 1"   722,65</t>
  </si>
  <si>
    <t>"ZP 2"   199,75</t>
  </si>
  <si>
    <t xml:space="preserve">"manipulační plocha ZP3"   184,00   </t>
  </si>
  <si>
    <t>182201101</t>
  </si>
  <si>
    <t>Svahování násypů</t>
  </si>
  <si>
    <t>1891499283</t>
  </si>
  <si>
    <t>Svahování trvalých svahů do projektovaných profilů s potřebným přemístěním výkopku při svahování násypů v jakékoliv hornině</t>
  </si>
  <si>
    <t>"plocha Z1"   112,3</t>
  </si>
  <si>
    <t>"plocha Z2"   187,2</t>
  </si>
  <si>
    <t>"plocha Z3"   47,4</t>
  </si>
  <si>
    <t>"plocha Z4"   230,9</t>
  </si>
  <si>
    <t>211531111</t>
  </si>
  <si>
    <t>Výplň odvodňovacích žeber nebo trativodů kamenivem hrubým drceným frakce 16 až 63 mm</t>
  </si>
  <si>
    <t>-442536318</t>
  </si>
  <si>
    <t>Poznámka k položce:_x000D_
podélný drén</t>
  </si>
  <si>
    <t>"dle TZ úsek č.1"   32,8*0,4*0,4</t>
  </si>
  <si>
    <t>"dtto úsek č.2"   21,3*0,4*0,4</t>
  </si>
  <si>
    <t>"dtto úsek č.3"   23,6*0,4*0,4</t>
  </si>
  <si>
    <t>"dtto úsek č.4"   16,9*0,4*0,4</t>
  </si>
  <si>
    <t>211971121</t>
  </si>
  <si>
    <t>Zřízení opláštění žeber nebo trativodů geotextilií v rýze nebo zářezu sklonu přes 1:2 š do 2,5 m</t>
  </si>
  <si>
    <t>1715088279</t>
  </si>
  <si>
    <t>Zřízení opláštění výplně z geotextilie odvodňovacích žeber nebo trativodů v rýze nebo zářezu se stěnami svislými nebo šikmými o sklonu přes 1:2 při rozvinuté šířce opláštění do 2,5 m</t>
  </si>
  <si>
    <t>"dle TZ úsek 1-4"   94,6*(0,4+0,5*2)</t>
  </si>
  <si>
    <t>MTM.69366056</t>
  </si>
  <si>
    <t>textilie GEOFILTEX 63 63/35 350 g/m2 do š 8,8 m</t>
  </si>
  <si>
    <t>-1213284952</t>
  </si>
  <si>
    <t>212572111</t>
  </si>
  <si>
    <t>Lože pro trativody ze štěrkopísku tříděného</t>
  </si>
  <si>
    <t>-1072265250</t>
  </si>
  <si>
    <t>"dle TZ úsek č. 1-4"   94,6*0,1*0,4</t>
  </si>
  <si>
    <t>212755214</t>
  </si>
  <si>
    <t>Trativody z drenážních trubek plastových flexibilních D 100 mm bez lože</t>
  </si>
  <si>
    <t>1553785774</t>
  </si>
  <si>
    <t>Trativody bez lože z drenážních trubek plastových flexibilních D 100 mm</t>
  </si>
  <si>
    <t>"dle TZ úsek č. 1-4"   94,6</t>
  </si>
  <si>
    <t>564761111</t>
  </si>
  <si>
    <t>Podklad z kameniva hrubého drceného vel. 32-63 mm tl 200 mm</t>
  </si>
  <si>
    <t>269516976</t>
  </si>
  <si>
    <t>Podklad nebo kryt z kameniva hrubého drceného vel. 32-63 mm s rozprostřením a zhutněním, po zhutnění tl. 200 mm</t>
  </si>
  <si>
    <t>"manipulační plocha"   184,0</t>
  </si>
  <si>
    <t>564811111</t>
  </si>
  <si>
    <t>Podklad ze štěrkodrtě ŠD tl 50 mm, fr. 0-16</t>
  </si>
  <si>
    <t>-134386961</t>
  </si>
  <si>
    <t>Podklad ze štěrkodrti ŠD s rozprostřením a zhutněním, po zhutnění tl. 50 mm</t>
  </si>
  <si>
    <t>"předláždění"   63,7</t>
  </si>
  <si>
    <t>Podklad ze štěrkodrtě ŠD tl 150 mm fr. 0-63</t>
  </si>
  <si>
    <t>1141309687</t>
  </si>
  <si>
    <t>"ZP č.1"   658,95</t>
  </si>
  <si>
    <t>"ZP č.2"   199,75</t>
  </si>
  <si>
    <t>"chodník"   133,95</t>
  </si>
  <si>
    <t>564861111</t>
  </si>
  <si>
    <t>Podklad ze štěrkodrtě ŠD tl 200 mm fr. 0-63</t>
  </si>
  <si>
    <t>1530876227</t>
  </si>
  <si>
    <t>Podklad ze štěrkodrti ŠD s rozprostřením a zhutněním, po zhutnění tl. 200 mm</t>
  </si>
  <si>
    <t>"manipulačn plocha"   184,0</t>
  </si>
  <si>
    <t>571907111</t>
  </si>
  <si>
    <t>Posyp krytu kamenivem drceným nebo těženým do 35 kg/m2</t>
  </si>
  <si>
    <t>791250783</t>
  </si>
  <si>
    <t>"manipulační plocha"   184,00</t>
  </si>
  <si>
    <t>596211112</t>
  </si>
  <si>
    <t>Kladení zámkové dlažby komunikací pro pěší tl 60 mm skupiny A pl do 300 m2</t>
  </si>
  <si>
    <t>1459805521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</si>
  <si>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</si>
  <si>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dlažba zámková profilová 200x165x60mm přírodní rybí kost</t>
  </si>
  <si>
    <t>700779854</t>
  </si>
  <si>
    <t>dlažba zámková profilová 200x165x60mm barevná</t>
  </si>
  <si>
    <t>"ztratné -2% - chodník"   133,95*1,02</t>
  </si>
  <si>
    <t>596212213</t>
  </si>
  <si>
    <t>Kladení zámkové dlažby pozemních komunikací tl 80 mm skupiny A pl přes 300 m2</t>
  </si>
  <si>
    <t>1883866033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</si>
  <si>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</si>
  <si>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"dle TZ - ZP č.1"   658,95</t>
  </si>
  <si>
    <t>"dle TZ - ZP č. 2"   199,75</t>
  </si>
  <si>
    <t>592 X1</t>
  </si>
  <si>
    <t>Betonová zámková dlažba 400/400/80 - cena odhad</t>
  </si>
  <si>
    <t>-715324113</t>
  </si>
  <si>
    <t>"ztratné - 1% - ZP č. 1"   658,95*1,01</t>
  </si>
  <si>
    <t>"dtto předláždění"   63,7*1,03</t>
  </si>
  <si>
    <t>592 X2</t>
  </si>
  <si>
    <t>Betonová dlažba zámková 200/200/80</t>
  </si>
  <si>
    <t>537439696</t>
  </si>
  <si>
    <t>"ztratné - 2% - ZP č.2"   199,75*1,02</t>
  </si>
  <si>
    <t>831 X</t>
  </si>
  <si>
    <t>Mikroštěrbinová trouba s přerušovanou štěrbinou</t>
  </si>
  <si>
    <t>-324337122</t>
  </si>
  <si>
    <t>Miktoštěrbinová truba s přerušovanou štěrbinou</t>
  </si>
  <si>
    <t>895941111</t>
  </si>
  <si>
    <t>Zřízení vpusti kanalizační uliční z betonových dílců typ UV-50 normální</t>
  </si>
  <si>
    <t>13901192</t>
  </si>
  <si>
    <t>"dle TZ"  4</t>
  </si>
  <si>
    <t>914111111</t>
  </si>
  <si>
    <t>Montáž svislé dopravní značky do velikosti 1 m2 objímkami na sloupek nebo konzolu</t>
  </si>
  <si>
    <t>-120864464</t>
  </si>
  <si>
    <t>Montáž svislé dopravní značky základní velikosti do 1 m2 objímkami na sloupky nebo konzoly</t>
  </si>
  <si>
    <t>"dle TZ - IP 12"   3</t>
  </si>
  <si>
    <t>"dtto - E8d"   1</t>
  </si>
  <si>
    <t>"dtto - E1"   1</t>
  </si>
  <si>
    <t>40444274</t>
  </si>
  <si>
    <t>značka dopravní svislá FeZn NK 1000x500mm (IP12)</t>
  </si>
  <si>
    <t>1382802751</t>
  </si>
  <si>
    <t>značka dopravní svislá FeZn NK 1000x500mm (IP26a, IP26b)</t>
  </si>
  <si>
    <t>40444295</t>
  </si>
  <si>
    <t>značka dopravní svislá FeZn NK 1000x500mm (E8d,E1)</t>
  </si>
  <si>
    <t>-1792590208</t>
  </si>
  <si>
    <t>značka dopravní svislá FeZn NK 1000x500mm (IS14, IS12a, IS12b, E11)</t>
  </si>
  <si>
    <t>"E8d"   1</t>
  </si>
  <si>
    <t>"E1"   1</t>
  </si>
  <si>
    <t>914511111</t>
  </si>
  <si>
    <t>Montáž sloupku dopravních značek délky do 3,5 m s betonovým základem</t>
  </si>
  <si>
    <t>-130329563</t>
  </si>
  <si>
    <t>Montáž sloupku dopravních značek délky do 3,5 m do betonového základu</t>
  </si>
  <si>
    <t>"dle TZ"   3+1+1</t>
  </si>
  <si>
    <t>40445230</t>
  </si>
  <si>
    <t>sloupek pro dopravní značku Zn D 70mm v 3,5m</t>
  </si>
  <si>
    <t>-1945335897</t>
  </si>
  <si>
    <t>"dle montáže"   5</t>
  </si>
  <si>
    <t>915231112</t>
  </si>
  <si>
    <t>Vodorovné dopravní značení přechody pro chodce, šipky, symboly retroreflexní bílý plast</t>
  </si>
  <si>
    <t>-1811784689</t>
  </si>
  <si>
    <t>Vodorovné dopravní značení stříkaným plastem přechody pro chodce, šipky, symboly nápisy bílé retroreflexní</t>
  </si>
  <si>
    <t>916131213</t>
  </si>
  <si>
    <t>Osazení silničního obrubníku betonového stojatého s boční opěrou do lože z betonu prostého</t>
  </si>
  <si>
    <t>-279248974</t>
  </si>
  <si>
    <t>Osazení silničního obrubníku betonového se zřízením lože, s vyplněním a zatřením spár cementovou maltou stojatého s boční opěrou z betonu prostého, do lože z betonu prostého</t>
  </si>
  <si>
    <t>"dle TZ - ZP č.1"   16,5</t>
  </si>
  <si>
    <t>"dtto - ZP č.2"   34,6</t>
  </si>
  <si>
    <t>"dtto - ZP č.3"   35,1</t>
  </si>
  <si>
    <t>59217031</t>
  </si>
  <si>
    <t>obrubník betonový silniční 1000x150x250mm</t>
  </si>
  <si>
    <t>-1167618476</t>
  </si>
  <si>
    <t>"ztratné"   86,2*1,01</t>
  </si>
  <si>
    <t>916331112</t>
  </si>
  <si>
    <t>Osazení zahradního obrubníku betonového do lože z betonu s boční opěrou</t>
  </si>
  <si>
    <t>-347349971</t>
  </si>
  <si>
    <t>Osazení zahradního obrubníku betonového s ložem tl. od 50 do 100 mm z betonu prostého tř. C 12/15 s boční opěrou z betonu prostého tř. C 12/15</t>
  </si>
  <si>
    <t>"dle ZP - úsek č.1"   15,7</t>
  </si>
  <si>
    <t>"dtto  - úsek č.2"   12,7</t>
  </si>
  <si>
    <t>"dtto - chodník CH1-CH3"   51,1</t>
  </si>
  <si>
    <t>PFB.2130441</t>
  </si>
  <si>
    <t>Zahradní obrubník GRANITOID ABO 100/5/25 II nat</t>
  </si>
  <si>
    <t>1147046789</t>
  </si>
  <si>
    <t>Poznámka k položce:_x000D_
ABO 100/5/25 II nat</t>
  </si>
  <si>
    <t>997221571</t>
  </si>
  <si>
    <t>Vodorovná doprava vybouraných hmot do 1 km</t>
  </si>
  <si>
    <t>-1265624844</t>
  </si>
  <si>
    <t>Vodorovná doprava vybouraných hmot bez naložení, ale se složením a s hrubým urovnáním na vzdálenost do 1 km</t>
  </si>
  <si>
    <t>997221579</t>
  </si>
  <si>
    <t>Příplatek ZKD 1 km u vodorovné dopravy vybouraných hmot</t>
  </si>
  <si>
    <t>43053609</t>
  </si>
  <si>
    <t>Vodorovná doprava vybouraných hmot bez naložení, ale se složením a s hrubým urovnáním na vzdálenost Příplatek k ceně za každý další i započatý 1 km přes 1 km</t>
  </si>
  <si>
    <t>"předpoklad do 10 km"   18,792*9</t>
  </si>
  <si>
    <t>997221612</t>
  </si>
  <si>
    <t>Nakládání vybouraných hmot na dopravní prostředky pro vodorovnou dopravu</t>
  </si>
  <si>
    <t>214668675</t>
  </si>
  <si>
    <t>Nakládání na dopravní prostředky pro vodorovnou dopravu vybouraných hmot</t>
  </si>
  <si>
    <t>997221815</t>
  </si>
  <si>
    <t>Poplatek za uložení na skládce (skládkovné) stavebního odpadu betonového kód odpadu 170 101</t>
  </si>
  <si>
    <t>-1079425638</t>
  </si>
  <si>
    <t>Poplatek za uložení stavebního odpadu na skládce (skládkovné) z prostého betonu zatříděného do Katalogu odpadů pod kódem 170 101</t>
  </si>
  <si>
    <t>998223011</t>
  </si>
  <si>
    <t>Přesun hmot pro pozemní komunikace s krytem dlážděným</t>
  </si>
  <si>
    <t>459888851</t>
  </si>
  <si>
    <t>Přesun hmot pro pozemní komunikace s krytem dlážděným dopravní vzdálenost do 200 m jakékoliv délky objektu</t>
  </si>
  <si>
    <t>plkeře</t>
  </si>
  <si>
    <t>plocha keřů</t>
  </si>
  <si>
    <t>pltráva</t>
  </si>
  <si>
    <t>plocha trávníků</t>
  </si>
  <si>
    <t>465</t>
  </si>
  <si>
    <t>SO11 - Sadové a terénní úpravy</t>
  </si>
  <si>
    <t>111111322</t>
  </si>
  <si>
    <t>Odstranění ruderálního porostu do 500 m2 naložení a odvoz do 20 km ve svahu do 1:2</t>
  </si>
  <si>
    <t>1609803154</t>
  </si>
  <si>
    <t>Odstranění ruderálního porostu z plochy přes 100 do 500 m2 na svahu přes 1:5 do 1:2</t>
  </si>
  <si>
    <t>12,0*18,0</t>
  </si>
  <si>
    <t>162301101</t>
  </si>
  <si>
    <t>Vodorovné přemístění do 500 m výkopku/sypaniny z horniny tř. 1 až 4</t>
  </si>
  <si>
    <t>-1244984455</t>
  </si>
  <si>
    <t>Vodorovné přemístění výkopku nebo sypaniny po suchu na obvyklém dopravním prostředku, bez naložení výkopku, avšak se složením bez rozhrnutí z horniny tř. 1 až 4 na vzdálenost přes 50 do 500 m</t>
  </si>
  <si>
    <t>"figura za zdí nad cílem"  plkeře*1,65</t>
  </si>
  <si>
    <t>171203112</t>
  </si>
  <si>
    <t>Uložení a hrubé rozhrnutí výkopku bez zhutnění ve svahu do 1:2</t>
  </si>
  <si>
    <t>-319303491</t>
  </si>
  <si>
    <t>Uložení výkopku bez zhutnění s hrubým rozhrnutím na svahu přes 1:5 do 1:2</t>
  </si>
  <si>
    <t>181111111</t>
  </si>
  <si>
    <t>Plošná úprava terénu do 500 m2 zemina tř 1 až 4 nerovnosti do 100 mm v rovinně a svahu do 1:5</t>
  </si>
  <si>
    <t>-904584127</t>
  </si>
  <si>
    <t>Plošná úprava terénu v zemině tř. 1 až 4 s urovnáním povrchu bez doplnění ornice souvislé plochy do 500 m2 při nerovnostech terénu přes 50 do 100 mm v rovině nebo na svahu do 1:5</t>
  </si>
  <si>
    <t>pltráva*1,2</t>
  </si>
  <si>
    <t>181111112</t>
  </si>
  <si>
    <t>Plošná úprava terénu do 500 m2 zemina tř 1 až 4 nerovnosti do 100 mm ve svahu do 1:2</t>
  </si>
  <si>
    <t>2066509422</t>
  </si>
  <si>
    <t>Plošná úprava terénu v zemině tř. 1 až 4 s urovnáním povrchu bez doplnění ornice souvislé plochy do 500 m2 při nerovnostech terénu přes 50 do 100 mm na svahu přes 1:5 do 1:2</t>
  </si>
  <si>
    <t>plkeře*1,2</t>
  </si>
  <si>
    <t>181301101</t>
  </si>
  <si>
    <t>Rozprostření ornice tl vrstvy do 100 mm pl do 500 m2 v rovině nebo ve svahu do 1:5;  vč pořízení ornice</t>
  </si>
  <si>
    <t>2787223</t>
  </si>
  <si>
    <t>Rozprostření a urovnání ornice v rovině nebo ve svahu sklonu do 1:5 při souvislé ploše do 500 m2, tl. vrstvy do 100 mm; vč pořízení ornice</t>
  </si>
  <si>
    <t>181411131</t>
  </si>
  <si>
    <t>Založení parkového trávníku výsevem plochy do 1000 m2 v rovině a ve svahu do 1:5</t>
  </si>
  <si>
    <t>2138288628</t>
  </si>
  <si>
    <t>Založení trávníku na půdě předem připravené plochy do 1000 m2 výsevem včetně utažení parkového v rovině nebo na svahu do 1:5</t>
  </si>
  <si>
    <t>00572410</t>
  </si>
  <si>
    <t>osivo směs travní parková</t>
  </si>
  <si>
    <t>1582960850</t>
  </si>
  <si>
    <t>pltráva*0,03</t>
  </si>
  <si>
    <t>182111111</t>
  </si>
  <si>
    <t>Zpevnění svahu jutovou, kokosovou nebo plastovou rohoží do 1:1</t>
  </si>
  <si>
    <t>23935877</t>
  </si>
  <si>
    <t>Zpevnění svahu jutovou, kokosovou nebo plastovou rohoží na svahu přes 1:2 do 1:1</t>
  </si>
  <si>
    <t>69311312</t>
  </si>
  <si>
    <t>textilie netkaná HPPE 70g/m2</t>
  </si>
  <si>
    <t>-2011417331</t>
  </si>
  <si>
    <t>182301121</t>
  </si>
  <si>
    <t>Rozprostření ornice pl do 500 m2 ve svahu přes 1:5 tl vrstvy do 100 mm;  vč pořízení ornice</t>
  </si>
  <si>
    <t>1041429077</t>
  </si>
  <si>
    <t>Rozprostření a urovnání ornice ve svahu sklonu přes 1:5 při souvislé ploše do 500 m2, tl. vrstvy do 100 mm; vč pořízení ornice</t>
  </si>
  <si>
    <t>183101113</t>
  </si>
  <si>
    <t>Hloubení jamek bez výměny půdy zeminy tř 1 až 4 objem do 0,05 m3 v rovině a svahu do 1:5</t>
  </si>
  <si>
    <t>-740393473</t>
  </si>
  <si>
    <t>Hloubení jamek pro vysazování rostlin v zemině tř.1 až 4 bez výměny půdy v rovině nebo na svahu do 1:5, objemu přes 0,02 do 0,05 m3</t>
  </si>
  <si>
    <t>183101215</t>
  </si>
  <si>
    <t>Jamky pro výsadbu s výměnou 50 % půdy zeminy tř 1 až 4 objem do 0,4 m3 v rovině a svahu do 1:5</t>
  </si>
  <si>
    <t>-357601148</t>
  </si>
  <si>
    <t>Hloubení jamek pro vysazování rostlin v zemině tř.1 až 4 s výměnou půdy z 50% v rovině nebo na svahu do 1:5, objemu přes 0,125 do 0,40 m3</t>
  </si>
  <si>
    <t>2+3+3+3</t>
  </si>
  <si>
    <t>10321100</t>
  </si>
  <si>
    <t>zahradní substrát pro výsadbu VL</t>
  </si>
  <si>
    <t>-1875112206</t>
  </si>
  <si>
    <t>11*0,25</t>
  </si>
  <si>
    <t>184102111</t>
  </si>
  <si>
    <t>Výsadba dřeviny s balem D do 0,2 m do jamky se zalitím v rovině a svahu do 1:5</t>
  </si>
  <si>
    <t>-2072556186</t>
  </si>
  <si>
    <t>Výsadba dřeviny s balem do předem vyhloubené jamky se zalitím v rovině nebo na svahu do 1:5, při průměru balu přes 100 do 200 mm</t>
  </si>
  <si>
    <t>02660320</t>
  </si>
  <si>
    <t>Borovice kleč /Pinus mugo/ 20-40cm</t>
  </si>
  <si>
    <t>361979963</t>
  </si>
  <si>
    <t>184102115</t>
  </si>
  <si>
    <t>Výsadba dřeviny s balem D do 0,6 m do jamky se zalitím v rovině a svahu do 1:5</t>
  </si>
  <si>
    <t>1655089542</t>
  </si>
  <si>
    <t>Výsadba dřeviny s balem do předem vyhloubené jamky se zalitím v rovině nebo na svahu do 1:5, při průměru balu přes 500 do 600 mm</t>
  </si>
  <si>
    <t>02660415</t>
  </si>
  <si>
    <t>Smrk Pančičův /Picea omorika/ 80-125cm</t>
  </si>
  <si>
    <t>-1791055381</t>
  </si>
  <si>
    <t>2+3</t>
  </si>
  <si>
    <t>02650483</t>
  </si>
  <si>
    <t>Střemcha hroznovitá /|Prunus padus "Nana"/ 120-150cm</t>
  </si>
  <si>
    <t>-481950097</t>
  </si>
  <si>
    <t>3+3</t>
  </si>
  <si>
    <t>184215131</t>
  </si>
  <si>
    <t>Ukotvení kmene dřevin třemi kůly D do 0,1 m délky do 1 m</t>
  </si>
  <si>
    <t>94382507</t>
  </si>
  <si>
    <t>Ukotvení dřeviny kůly třemi kůly, délky do 1 m</t>
  </si>
  <si>
    <t>60591251</t>
  </si>
  <si>
    <t>kůl vyvazovací dřevěný impregnovaný D 8cm dl 1,5m</t>
  </si>
  <si>
    <t>994810166</t>
  </si>
  <si>
    <t>11*3</t>
  </si>
  <si>
    <t>184215412</t>
  </si>
  <si>
    <t>Zhotovení závlahové mísy dřevin D do 1,0 m v rovině nebo na svahu do 1:5</t>
  </si>
  <si>
    <t>-924590450</t>
  </si>
  <si>
    <t>Zhotovení závlahové mísy u solitérních dřevin v rovině nebo na svahu do 1:5, o průměru mísy přes 0,5 do 1 m</t>
  </si>
  <si>
    <t>184802111</t>
  </si>
  <si>
    <t>Chemické odplevelení před založením kultury nad 20 m2 postřikem na široko v rovině a svahu do 1:5</t>
  </si>
  <si>
    <t>-218732603</t>
  </si>
  <si>
    <t>Chemické odplevelení půdy před založením kultury, trávníku nebo zpevněných ploch o výměře jednotlivě přes 20 m2 v rovině nebo na svahu do 1:5 postřikem na široko</t>
  </si>
  <si>
    <t>plkeře+pltráva</t>
  </si>
  <si>
    <t>252340010</t>
  </si>
  <si>
    <t>herbicid totální, Roundup Klasik, bal. 1 l</t>
  </si>
  <si>
    <t>592012257</t>
  </si>
  <si>
    <t>herbicid totální systémový neselektivní, bal. 1 l</t>
  </si>
  <si>
    <t>184911312</t>
  </si>
  <si>
    <t>Položení mulčovací textilie ve svahu do 1:2</t>
  </si>
  <si>
    <t>2078534703</t>
  </si>
  <si>
    <t>Položení mulčovací textilie proti prorůstání plevelů kolem vysázených rostlin na svahu přes 1:5 do 1:2</t>
  </si>
  <si>
    <t>69311080</t>
  </si>
  <si>
    <t>geotextilie netkaná separační, ochranná, filtrační, drenážní PES 200g/m2</t>
  </si>
  <si>
    <t>-1680354882</t>
  </si>
  <si>
    <t>184911421</t>
  </si>
  <si>
    <t>Mulčování rostlin kůrou tl. do 0,1 m v rovině a svahu do 1:5</t>
  </si>
  <si>
    <t>483994306</t>
  </si>
  <si>
    <t>Mulčování vysazených rostlin mulčovací kůrou, tl. do 100 mm v rovině nebo na svahu do 1:5</t>
  </si>
  <si>
    <t>10391100</t>
  </si>
  <si>
    <t>kůra mulčovací VL</t>
  </si>
  <si>
    <t>-1109535408</t>
  </si>
  <si>
    <t>plkeře*0,1*1,1</t>
  </si>
  <si>
    <t>185802113</t>
  </si>
  <si>
    <t>Hnojení půdy umělým hnojivem na široko v rovině a svahu do 1:5</t>
  </si>
  <si>
    <t>748216954</t>
  </si>
  <si>
    <t>Hnojení půdy nebo trávníku v rovině nebo na svahu do 1:5 umělým hnojivem na široko</t>
  </si>
  <si>
    <t>185804311</t>
  </si>
  <si>
    <t>Zalití rostlin vodou plocha do 20 m2</t>
  </si>
  <si>
    <t>-1151685570</t>
  </si>
  <si>
    <t>Zalití rostlin vodou plochy záhonů jednotlivě do 20 m2</t>
  </si>
  <si>
    <t>"stromy 80l/kus"  11*0,08</t>
  </si>
  <si>
    <t>185804312</t>
  </si>
  <si>
    <t>Zalití rostlin vodou plocha přes 20 m2</t>
  </si>
  <si>
    <t>-823123925</t>
  </si>
  <si>
    <t>Zalití rostlin vodou plochy záhonů jednotlivě přes 20 m2</t>
  </si>
  <si>
    <t>"keře 20l/m2"  plkeře*0,02</t>
  </si>
  <si>
    <t>998231311</t>
  </si>
  <si>
    <t>Přesun hmot pro sadovnické a krajinářské úpravy vodorovně do 5000 m</t>
  </si>
  <si>
    <t>898333193</t>
  </si>
  <si>
    <t>Přesun hmot pro sadovnické a krajinářské úpravy dopravní vzdálenost do 5000 m</t>
  </si>
  <si>
    <t>SO14 - Oplocení areálu</t>
  </si>
  <si>
    <t>Vladimír Ent</t>
  </si>
  <si>
    <t>131111333</t>
  </si>
  <si>
    <t>Vrtání jamek pro plotové sloupky D do 300 mm - ručně s motorovým vrtákem</t>
  </si>
  <si>
    <t>1995740904</t>
  </si>
  <si>
    <t>Vrtání jamek pro plotové sloupky ručním motorovým vrtákem průměru přes 200 do 300 mm</t>
  </si>
  <si>
    <t>0,8*(8+2)</t>
  </si>
  <si>
    <t>338171113</t>
  </si>
  <si>
    <t>Osazování sloupků a vzpěr plotových ocelových v do 2,00 m se zabetonováním</t>
  </si>
  <si>
    <t>310414208</t>
  </si>
  <si>
    <t>Montáž sloupků a vzpěr plotových ocelových trubkových nebo profilovaných výšky do 2,00 m se zabetonováním do 0,08 m3 do připravených jamek</t>
  </si>
  <si>
    <t>8+2</t>
  </si>
  <si>
    <t>55342152</t>
  </si>
  <si>
    <t>plotový sloupek pro svařované panely profilovaný oválný 50x70mm dl 2,0-2,5m povrchová úprava Pz a komaxit</t>
  </si>
  <si>
    <t>1186403700</t>
  </si>
  <si>
    <t>338171115</t>
  </si>
  <si>
    <t>Osazování sloupků a vzpěr plotových ocelových v do 2,00 m ukotvením k pevnému podkladu</t>
  </si>
  <si>
    <t>-1248941405</t>
  </si>
  <si>
    <t>Montáž sloupků a vzpěr plotových ocelových trubkových nebo profilovaných výšky do 2,00 m ukotvením k pevnému podkladu</t>
  </si>
  <si>
    <t>55342157</t>
  </si>
  <si>
    <t>plotový sloupek s patkou pro svařované panely profilovaný oválný 50x70mm dl 1,5-2,0m povrchová úprava Pz a komaxit</t>
  </si>
  <si>
    <t>960289623</t>
  </si>
  <si>
    <t>348101220</t>
  </si>
  <si>
    <t>Osazení vrat a vrátek k oplocení na ocelové sloupky do 4 m2</t>
  </si>
  <si>
    <t>1959298001</t>
  </si>
  <si>
    <t>Osazení vrat a vrátek k oplocení na sloupky ocelové, plochy jednotlivě přes 2 do 4 m2</t>
  </si>
  <si>
    <t>"původní posunutá brána 2kř"   2</t>
  </si>
  <si>
    <t>348121221</t>
  </si>
  <si>
    <t>Osazení podhrabových desek délky do 3 m na ocelové plotové sloupky</t>
  </si>
  <si>
    <t>-892556269</t>
  </si>
  <si>
    <t>Osazení podhrabových desek na ocelové sloupky, délky desek přes 2 do 3 m</t>
  </si>
  <si>
    <t>"původní demntované"   4+2+1</t>
  </si>
  <si>
    <t>348171146</t>
  </si>
  <si>
    <t>Montáž panelového svařovaného oplocení výšky přes 1,5 do 2,0 m</t>
  </si>
  <si>
    <t>-1351441321</t>
  </si>
  <si>
    <t>Montáž oplocení z dílců kovových panelových svařovaných, na ocelové profilované sloupky, výšky přes 1,5 do 2,0 m</t>
  </si>
  <si>
    <t>8,65+3,1+15,95+2,5</t>
  </si>
  <si>
    <t>55342412</t>
  </si>
  <si>
    <t>plotový panel svařovaný v 1,5-2,0m š do 2,5m průměru drátu 5mm oka 55x200mm s horizontálním prolisem povrchová úprava PZ komaxit</t>
  </si>
  <si>
    <t>-1913621406</t>
  </si>
  <si>
    <t>4+2+7+1</t>
  </si>
  <si>
    <t>348401130</t>
  </si>
  <si>
    <t>Montáž oplocení ze strojového pletiva s napínacími dráty výšky do 2,0 m</t>
  </si>
  <si>
    <t>-97164021</t>
  </si>
  <si>
    <t>Montáž oplocení z pletiva strojového s napínacími dráty přes 1,6 do 2,0 m</t>
  </si>
  <si>
    <t>31327515</t>
  </si>
  <si>
    <t>pletivo drátěné plastifikované se čtvercovými oky 55/2,5mm v 2000mm</t>
  </si>
  <si>
    <t>-1264944775</t>
  </si>
  <si>
    <t>998232110</t>
  </si>
  <si>
    <t>Přesun hmot pro oplocení zděné z cihel nebo tvárnic v do 3 m</t>
  </si>
  <si>
    <t>-878997578</t>
  </si>
  <si>
    <t>Přesun hmot pro oplocení se svislou nosnou konstrukcí zděnou z cihel, tvárnic, bloků, popř. kovovou nebo dřevěnou vodorovná dopravní vzdálenost do 50 m, pro oplocení výšky do 3 m</t>
  </si>
  <si>
    <t>998232121</t>
  </si>
  <si>
    <t>Příplatek k přesunu hmot pro oplocení zděné za zvětšený přesun do 1000 m</t>
  </si>
  <si>
    <t>925420460</t>
  </si>
  <si>
    <t>Přesun hmot pro oplocení se svislou nosnou konstrukcí zděnou z cihel, tvárnic, bloků, popř. kovovou nebo dřevěnou Příplatek k ceně za zvětšený přesun přes vymezenou největší dopravní vzdálenost do 1000 m</t>
  </si>
  <si>
    <t>SO20 - Souhrnné náklady</t>
  </si>
  <si>
    <t>VRN - Vedlejší rozpočtové náklady</t>
  </si>
  <si>
    <t xml:space="preserve">    VRN1 - Průzkumné, geodetické a projektové práce</t>
  </si>
  <si>
    <t xml:space="preserve">    VRN3 - Zařízení staveniště</t>
  </si>
  <si>
    <t xml:space="preserve">    VRN5 - Finanční náklady</t>
  </si>
  <si>
    <t xml:space="preserve">    VRN7 - Provozní vlivy</t>
  </si>
  <si>
    <t xml:space="preserve">    VRN9 - Ostatní náklady</t>
  </si>
  <si>
    <t>Vedlejší rozpočtové náklady</t>
  </si>
  <si>
    <t>VRN1</t>
  </si>
  <si>
    <t>Průzkumné, geodetické a projektové práce</t>
  </si>
  <si>
    <t>011002000</t>
  </si>
  <si>
    <t>Vytýčení inženýrských sítí</t>
  </si>
  <si>
    <t>1024</t>
  </si>
  <si>
    <t>-1917049575</t>
  </si>
  <si>
    <t>012103000</t>
  </si>
  <si>
    <t>Geodetické práce před výstavbou - vytýčení stavby</t>
  </si>
  <si>
    <t>408375929</t>
  </si>
  <si>
    <t>012303000</t>
  </si>
  <si>
    <t>Geometický plán - skutečné provedení stavby</t>
  </si>
  <si>
    <t>1256730984</t>
  </si>
  <si>
    <t>"6 paré pro vložení stavby do KN"   1</t>
  </si>
  <si>
    <t>013254000</t>
  </si>
  <si>
    <t>Dokumentace skutečného provedení stavby</t>
  </si>
  <si>
    <t>-1846167900</t>
  </si>
  <si>
    <t>"ve dvou vyhotoveních tiskem a jednom elektronicky"  1</t>
  </si>
  <si>
    <t>VRN3</t>
  </si>
  <si>
    <t>Zařízení staveniště</t>
  </si>
  <si>
    <t>030001000</t>
  </si>
  <si>
    <t>-1087025174</t>
  </si>
  <si>
    <t>VRN5</t>
  </si>
  <si>
    <t>Finanční náklady</t>
  </si>
  <si>
    <t>056002001</t>
  </si>
  <si>
    <t>Bankovní záruka po dobu realizace díla</t>
  </si>
  <si>
    <t>2020246043</t>
  </si>
  <si>
    <t>VRN7</t>
  </si>
  <si>
    <t>Provozní vlivy</t>
  </si>
  <si>
    <t>071103000</t>
  </si>
  <si>
    <t>Provoz investora</t>
  </si>
  <si>
    <t>-374436436</t>
  </si>
  <si>
    <t>VRN9</t>
  </si>
  <si>
    <t>Ostatní náklady</t>
  </si>
  <si>
    <t>091003000</t>
  </si>
  <si>
    <t xml:space="preserve">Nástroje publicity - dočasný bilboard 5,1x2,4 m </t>
  </si>
  <si>
    <t>-1047480407</t>
  </si>
  <si>
    <t>091003001</t>
  </si>
  <si>
    <t>Nástroje publicity - stálá pamětní deska 0,3x0,4 m</t>
  </si>
  <si>
    <t>205003705</t>
  </si>
  <si>
    <t xml:space="preserve">215,86+630,53   </t>
  </si>
  <si>
    <t xml:space="preserve">zastavěná plocha obou objektů   </t>
  </si>
  <si>
    <t xml:space="preserve">Součet   </t>
  </si>
  <si>
    <t xml:space="preserve">"rezerva 10%"   513,46*0,1   </t>
  </si>
  <si>
    <t xml:space="preserve">Mezisoučet   </t>
  </si>
  <si>
    <t xml:space="preserve">"parkoviště inv"  (2,2+3,4)/2*2,0*(17,0+12,0+4,5)   </t>
  </si>
  <si>
    <t xml:space="preserve">"pod podlahou a kolem zákl"  zp*0,35*1,1   </t>
  </si>
  <si>
    <t xml:space="preserve">zásyp základů   </t>
  </si>
  <si>
    <t xml:space="preserve">20,909+110,564   </t>
  </si>
  <si>
    <t xml:space="preserve">stěny int dřevěný obklad   </t>
  </si>
  <si>
    <t xml:space="preserve">36,752+109,917   </t>
  </si>
  <si>
    <t xml:space="preserve">stěny int keramický obkl   </t>
  </si>
  <si>
    <t xml:space="preserve">187,257   </t>
  </si>
  <si>
    <t xml:space="preserve">stěny int keramický obklad   </t>
  </si>
  <si>
    <t xml:space="preserve">(111,33+302,735)+20,945   </t>
  </si>
  <si>
    <t xml:space="preserve">stěny int omyvatelné   </t>
  </si>
  <si>
    <t xml:space="preserve">727,755+388,978   </t>
  </si>
  <si>
    <t xml:space="preserve">povrch stěn interier   </t>
  </si>
  <si>
    <t xml:space="preserve">5,105   </t>
  </si>
  <si>
    <t xml:space="preserve">výkop patky dle Allplan   </t>
  </si>
  <si>
    <t xml:space="preserve">35,562   </t>
  </si>
  <si>
    <t xml:space="preserve">výkop pasy vv allplan   </t>
  </si>
  <si>
    <t xml:space="preserve">1446,584   </t>
  </si>
  <si>
    <t xml:space="preserve">výkop hlavní figura htú vv Allplan   </t>
  </si>
  <si>
    <t xml:space="preserve">"provozní"  (18,5+12,8)*0,5   </t>
  </si>
  <si>
    <t xml:space="preserve">"šatny"  (8,0+6,64+16,8)*0,5   </t>
  </si>
  <si>
    <t xml:space="preserve">podlaha v05   </t>
  </si>
  <si>
    <t xml:space="preserve">34,84   </t>
  </si>
  <si>
    <t xml:space="preserve">podlaha v04   </t>
  </si>
  <si>
    <t xml:space="preserve">1,54*(5,4*2+1,5)   </t>
  </si>
  <si>
    <t xml:space="preserve">podlaha v03   </t>
  </si>
  <si>
    <t xml:space="preserve">3,25+0,81*2   </t>
  </si>
  <si>
    <t xml:space="preserve">4,34+0,74*2   </t>
  </si>
  <si>
    <t xml:space="preserve">podlaha v02   </t>
  </si>
  <si>
    <t xml:space="preserve">83,04+0,12*5*3   </t>
  </si>
  <si>
    <t xml:space="preserve">60,49+0,12*5*3   </t>
  </si>
  <si>
    <t xml:space="preserve">podlaha v01   </t>
  </si>
  <si>
    <t xml:space="preserve">18,3*6,6-2,3*10,4   </t>
  </si>
  <si>
    <t xml:space="preserve">střecha s04   </t>
  </si>
  <si>
    <t xml:space="preserve">11,7*18,6   </t>
  </si>
  <si>
    <t xml:space="preserve">5,63*16,92+35,88*13,25-1,5*24,7   </t>
  </si>
  <si>
    <t xml:space="preserve">střecha s03   </t>
  </si>
  <si>
    <t xml:space="preserve">4,35*10,170+8,85*10,0   </t>
  </si>
  <si>
    <t xml:space="preserve">střecha s02   </t>
  </si>
  <si>
    <t xml:space="preserve">9,45*16,92+17,38*36,48+15,28*19,0   </t>
  </si>
  <si>
    <t xml:space="preserve">střecha s01   </t>
  </si>
  <si>
    <t xml:space="preserve">75,74   </t>
  </si>
  <si>
    <t xml:space="preserve">podlaha p34   </t>
  </si>
  <si>
    <t xml:space="preserve">14,8+13,57   </t>
  </si>
  <si>
    <t xml:space="preserve">podlaha p33   </t>
  </si>
  <si>
    <t xml:space="preserve">5,09   </t>
  </si>
  <si>
    <t xml:space="preserve">podlaha p32   </t>
  </si>
  <si>
    <t xml:space="preserve">90,25   </t>
  </si>
  <si>
    <t xml:space="preserve">podlaha p31   </t>
  </si>
  <si>
    <t xml:space="preserve">0,9*2,0   </t>
  </si>
  <si>
    <t xml:space="preserve">podlaha p23   </t>
  </si>
  <si>
    <t xml:space="preserve">56,2   </t>
  </si>
  <si>
    <t xml:space="preserve">podlaha p22   </t>
  </si>
  <si>
    <t xml:space="preserve">32,31+33,18+44,38+39,27+21,94   </t>
  </si>
  <si>
    <t xml:space="preserve">podlaha p21   </t>
  </si>
  <si>
    <t xml:space="preserve">10,82+4,22+4,05+2,05+3,93+4,22+10,68   </t>
  </si>
  <si>
    <t xml:space="preserve">podlaha p14   </t>
  </si>
  <si>
    <t xml:space="preserve">9,84*3+7,59+3,57   </t>
  </si>
  <si>
    <t xml:space="preserve">podlaha p13   </t>
  </si>
  <si>
    <t xml:space="preserve">18,27+36,28+7,19+3,76+11,16+4,07+7,68+4,07+4,79+4,3   </t>
  </si>
  <si>
    <t xml:space="preserve">podlaha p12   </t>
  </si>
  <si>
    <t xml:space="preserve">19,64*3+15,15+6,34+10,47   </t>
  </si>
  <si>
    <t xml:space="preserve">podlaha p11   </t>
  </si>
  <si>
    <t xml:space="preserve">60,3   </t>
  </si>
  <si>
    <t xml:space="preserve">obvod provozní budova   </t>
  </si>
  <si>
    <t xml:space="preserve">145,36   </t>
  </si>
  <si>
    <t xml:space="preserve">obvod šaten   </t>
  </si>
  <si>
    <t xml:space="preserve">31,262+36,958+7,391   </t>
  </si>
  <si>
    <t xml:space="preserve">nátěr oceli třída IV m2   </t>
  </si>
  <si>
    <t xml:space="preserve">35,525+32,784+72,838+82,652+17,321+13,529+185,612+430,654+125,278+51,388+7,353+23,0+3,707   </t>
  </si>
  <si>
    <t xml:space="preserve">nátěr oceli třída III  m2   </t>
  </si>
  <si>
    <t xml:space="preserve">"paždíky"  (f06*5,7*1,05)/1000*52   </t>
  </si>
  <si>
    <t xml:space="preserve">16,536+44,685+21,938+100,275   </t>
  </si>
  <si>
    <t xml:space="preserve">nátěr oceli třída II  m2   </t>
  </si>
  <si>
    <t xml:space="preserve">16,621+43,869+15,155+23,414   </t>
  </si>
  <si>
    <t xml:space="preserve">nátěr oceli třída I  m2   </t>
  </si>
  <si>
    <t xml:space="preserve">"přístřešek mezi"  10,1*2*(3,8-1,8)   </t>
  </si>
  <si>
    <t xml:space="preserve">"přítřešek ZS"  8,0*2*(5,3-1,8)   </t>
  </si>
  <si>
    <t xml:space="preserve">"provozní"  (67,5+2*0,9)*(4,1-1,8)+(11,7*2,2/2)*2   </t>
  </si>
  <si>
    <t xml:space="preserve">"tribuna"  (152,6+2*0,9)*(3,6-1,8)+(13,2*3,0/2)*2   </t>
  </si>
  <si>
    <t xml:space="preserve">lešení celkem   </t>
  </si>
  <si>
    <t xml:space="preserve">"s"  27,53+18,6   </t>
  </si>
  <si>
    <t xml:space="preserve">"j"  (18,6+25,16+2,51)*1,03   </t>
  </si>
  <si>
    <t xml:space="preserve">"v"  (18,45*0,45+17,5*0,85+18,4*0,5+46,63)   </t>
  </si>
  <si>
    <t xml:space="preserve">"z"  (28+18,4)*1,5+24,8*1,65   </t>
  </si>
  <si>
    <t xml:space="preserve">fasáda f06   </t>
  </si>
  <si>
    <t xml:space="preserve">55,82   </t>
  </si>
  <si>
    <t xml:space="preserve">fasáda f05   </t>
  </si>
  <si>
    <t xml:space="preserve">180,55+81,38-f03   </t>
  </si>
  <si>
    <t xml:space="preserve">fasáda f04   </t>
  </si>
  <si>
    <t xml:space="preserve">"s"  (3,5+2,31+4,8)*1,03   </t>
  </si>
  <si>
    <t xml:space="preserve">"j"  13,95+3,5   </t>
  </si>
  <si>
    <t xml:space="preserve">"v"  (8,16+10,08+3,36+6,28)*1,03   </t>
  </si>
  <si>
    <t xml:space="preserve">"z"  (15,6+11,21)*1,03   </t>
  </si>
  <si>
    <t xml:space="preserve">fasáda f03   </t>
  </si>
  <si>
    <t xml:space="preserve">"sloupy"  0,3*4,02*2   </t>
  </si>
  <si>
    <t xml:space="preserve">"s"  9,33+5,03   </t>
  </si>
  <si>
    <t xml:space="preserve">"j"  10,53+6,2   </t>
  </si>
  <si>
    <t xml:space="preserve">"v"  (9,78+27,98)   </t>
  </si>
  <si>
    <t xml:space="preserve">"z"  (27,98+9,78)   </t>
  </si>
  <si>
    <t xml:space="preserve">fasáda f02   </t>
  </si>
  <si>
    <t xml:space="preserve">"s"  (10,48+19,5-0,75*5+2,26+32,01)*1,03   </t>
  </si>
  <si>
    <t xml:space="preserve">"j"  (49,69-0,75*3+3,44+11,7*2,75)*1,03   </t>
  </si>
  <si>
    <t xml:space="preserve">"v"  ((50,74-1,12*6)+(93,96-0,75*4+10,91))*1,03   </t>
  </si>
  <si>
    <t xml:space="preserve">"z"  ((52,8*2,75-2,5*10-4,37)+(46,67-3,06*3))*1,03   </t>
  </si>
  <si>
    <t xml:space="preserve">fasáda f01   </t>
  </si>
  <si>
    <t xml:space="preserve">"provozní"  3,76+4,3   </t>
  </si>
  <si>
    <t xml:space="preserve">"šatny"  5,09+14,8+13,57   </t>
  </si>
  <si>
    <t xml:space="preserve">podhled c05   </t>
  </si>
  <si>
    <t xml:space="preserve">"šatny"  90,25+10,47   </t>
  </si>
  <si>
    <t xml:space="preserve">podhled c04   </t>
  </si>
  <si>
    <t xml:space="preserve">"provozní"  75,74   </t>
  </si>
  <si>
    <t xml:space="preserve">podhled c03   </t>
  </si>
  <si>
    <t xml:space="preserve">"provozní"  11,16+4,07+7,68+4,07   </t>
  </si>
  <si>
    <t xml:space="preserve">"šatny"  10,82+4,22+4,05+2,05+3,93+4,22+10,68+9,84*3+7,59+3,57   </t>
  </si>
  <si>
    <t xml:space="preserve">podhled c02   </t>
  </si>
  <si>
    <t xml:space="preserve">"provozní"  18,27+36,28+7,19   </t>
  </si>
  <si>
    <t xml:space="preserve">"šatny"  32,31+33,18+44,38+39,27+19,64*3+15,15+6,34+21,94+56,2   </t>
  </si>
  <si>
    <t xml:space="preserve">podhled c01   </t>
  </si>
  <si>
    <t xml:space="preserve">Architektonicko stavební řešení   </t>
  </si>
  <si>
    <t>SO02/ D 02.1</t>
  </si>
  <si>
    <t>Výměra</t>
  </si>
  <si>
    <t>Datum:   27. 1. 2020</t>
  </si>
  <si>
    <t>Stavba:   2014_30 - Tribuna a šatny atletického stadionu Na Skalce</t>
  </si>
  <si>
    <t>SEZNAM FIGUR</t>
  </si>
  <si>
    <t>Akce</t>
  </si>
  <si>
    <t>Šatny a tribuna atletického stadionu Na Skalce Česká Třebová</t>
  </si>
  <si>
    <t>VÝKAZ VÝMĚR</t>
  </si>
  <si>
    <t>REKAPITULACE</t>
  </si>
  <si>
    <t>cena bez DPH</t>
  </si>
  <si>
    <t>cena včetně DPH</t>
  </si>
  <si>
    <t xml:space="preserve">SO02 </t>
  </si>
  <si>
    <t>Objekt šatny a tribuna celkem</t>
  </si>
  <si>
    <t>SO04.2</t>
  </si>
  <si>
    <t>SO05.1</t>
  </si>
  <si>
    <t>Areálová kanalizace dešťová</t>
  </si>
  <si>
    <t>SO05.3</t>
  </si>
  <si>
    <t>Areálová kanalizace splašková</t>
  </si>
  <si>
    <t>SO07</t>
  </si>
  <si>
    <t>Areálový plynovod</t>
  </si>
  <si>
    <t>NÁKLADY CELKEM  Kč</t>
  </si>
  <si>
    <t>Položkový soupis prací a dodávek</t>
  </si>
  <si>
    <t>#TypZaznamu#</t>
  </si>
  <si>
    <t>S:</t>
  </si>
  <si>
    <t>1237</t>
  </si>
  <si>
    <t>Šatny a tribuna atletického stadionu - Česká Třebová</t>
  </si>
  <si>
    <t>O:</t>
  </si>
  <si>
    <t>SO 02 – D.02.41</t>
  </si>
  <si>
    <t>Objekt tribuny a šatny - ZTI</t>
  </si>
  <si>
    <t>OBJ</t>
  </si>
  <si>
    <t>R:</t>
  </si>
  <si>
    <t>ZTI - Vnitřní kanalizace splašková</t>
  </si>
  <si>
    <t>ROZ</t>
  </si>
  <si>
    <t>P.č.</t>
  </si>
  <si>
    <t>Číslo položky</t>
  </si>
  <si>
    <t>Název položky</t>
  </si>
  <si>
    <t>Cena / MJ</t>
  </si>
  <si>
    <t>Celkem</t>
  </si>
  <si>
    <t>Dodávka</t>
  </si>
  <si>
    <t>Dodávka celk.</t>
  </si>
  <si>
    <t>Montáž</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</si>
  <si>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</si>
  <si>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</si>
  <si>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</si>
  <si>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</si>
  <si>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</si>
  <si>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</si>
  <si>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</si>
  <si>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</si>
  <si>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</si>
  <si>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</si>
  <si>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</si>
  <si>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</si>
  <si>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</si>
  <si>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</si>
  <si>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139601103R00</t>
  </si>
  <si>
    <t>Ruční výkop jam, rýh a šachet v hornině 4</t>
  </si>
  <si>
    <t>800-1</t>
  </si>
  <si>
    <t>RTS 20/ I</t>
  </si>
  <si>
    <t>Práce</t>
  </si>
  <si>
    <t>POL1_</t>
  </si>
  <si>
    <t>s přehozením na vzdálenost do 5 m nebo s naložením na ruční dopravní prostředek</t>
  </si>
  <si>
    <t>SPI</t>
  </si>
  <si>
    <t>SPU</t>
  </si>
  <si>
    <t>162701105R00</t>
  </si>
  <si>
    <t>Vodorovné přemístění výkopku z horniny 1 až 4, na vzdálenost přes 9 000  do 10 000 m</t>
  </si>
  <si>
    <t>po suchu, bez naložení výkopku, avšak se složením bez rozhrnutí, zpáteční cesta vozidla.</t>
  </si>
  <si>
    <t>162701109R00</t>
  </si>
  <si>
    <t>Vodorovné přemístění výkopku příplatek k ceně za každých dalších i započatých 1 000 m přes 10 000 m_x000D_
 z horniny 1 až 4</t>
  </si>
  <si>
    <t>59,8*5</t>
  </si>
  <si>
    <t>167101101R00</t>
  </si>
  <si>
    <t>Nakládání, skládání, překládání neulehlého výkopku nakládání výkopku_x000D_
 do 100 m3, z horniny 1 až 4</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</si>
  <si>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</si>
  <si>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</si>
  <si>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</si>
  <si>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</si>
  <si>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z jakékoliv horniny s uložením výkopku po vrstvách,</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</si>
  <si>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</si>
  <si>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</si>
  <si>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</si>
  <si>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199000002R00</t>
  </si>
  <si>
    <t>Poplatky za skládku horniny 1- 4</t>
  </si>
  <si>
    <t>451572111R00</t>
  </si>
  <si>
    <t>Lože pod potrubí, stoky a drobné objekty z kameniva drobného těženého 0÷4 mm</t>
  </si>
  <si>
    <t>827-1</t>
  </si>
  <si>
    <t>v otevřeném výkopu,</t>
  </si>
  <si>
    <t>899623131R00</t>
  </si>
  <si>
    <t>Obetonování potrubí nebo zdiva stok betonem prostým třídy C 8/10</t>
  </si>
  <si>
    <t>z cementu portlandského nebo struskoportlandského, v otevřeném výkopu,</t>
  </si>
  <si>
    <t>42*0,5</t>
  </si>
  <si>
    <t>Staveništní přesun hmot</t>
  </si>
  <si>
    <t>998276201R00</t>
  </si>
  <si>
    <t>Přesun hmot pro trubní vedení z trub plastových nebo sklolaminátových obsypaných kamenivem</t>
  </si>
  <si>
    <t>POL7_</t>
  </si>
  <si>
    <t>vodovodu nebo kanalizace ražené nebo hloubené (827 1.1, 827 1.9, 827 2.1, 827 2.9), drobných objektů</t>
  </si>
  <si>
    <t>721</t>
  </si>
  <si>
    <t>Vnitřní kanalizace</t>
  </si>
  <si>
    <t>721153203R00</t>
  </si>
  <si>
    <t>Potrubí PE připojovací vnější průměr D 32 mm, tloušťka stěny 3,0 mm, DN 30</t>
  </si>
  <si>
    <t>800-721</t>
  </si>
  <si>
    <t>včetně tvarovek. Bez zednických výpomocí.</t>
  </si>
  <si>
    <t>Potrubí včetně tvarovek. Bez zednických výpomocí.</t>
  </si>
  <si>
    <t>POP</t>
  </si>
  <si>
    <t>721176102R00</t>
  </si>
  <si>
    <t>Potrubí HT připojovací vnější průměr D 40 mm, tloušťka stěny 1,8 mm, DN 40</t>
  </si>
  <si>
    <t>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</si>
  <si>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</si>
  <si>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</si>
  <si>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</si>
  <si>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</si>
  <si>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</si>
  <si>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</si>
  <si>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</si>
  <si>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</si>
  <si>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</si>
  <si>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</si>
  <si>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</si>
  <si>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</si>
  <si>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721273200RT3</t>
  </si>
  <si>
    <t>Ventilační hlavice D 110 mm, souprava z PP</t>
  </si>
  <si>
    <t>722181224RZ4</t>
  </si>
  <si>
    <t>Izolace vodovodního potrubí návleková z trubic z pěnového polyetylenu s povrchovou ochrannou hliníkovou fólií zesílenou sklorohoží 5x5 mm, tloušťka stěny 20 mm, d 134 mm</t>
  </si>
  <si>
    <t>V položce je kalkulována dodávka izolační trubice, spon a lepicí pásky.</t>
  </si>
  <si>
    <t>725860201RT1</t>
  </si>
  <si>
    <t>Zápachová uzávěrka (sifon) pro zařizovací předměty D 40, 50 mm x 6/4"; pro dřezy, PP; příslušenství přípojka pro pračku/myčku, včetně dodávky materiálu</t>
  </si>
  <si>
    <t>725980122R00</t>
  </si>
  <si>
    <t>Dvířka z plastu, 200 x 300 mm, včetně dodávky materiálu</t>
  </si>
  <si>
    <t>721223429XX</t>
  </si>
  <si>
    <t>Podlahová vpust DN 100, se svilsým odtokem, sifon i pro suchý stav,  mřížka nerez</t>
  </si>
  <si>
    <t>Vlastní</t>
  </si>
  <si>
    <t>Indiv</t>
  </si>
  <si>
    <t>721273209RXX</t>
  </si>
  <si>
    <t>Tvarovka pro KG/HT DN100 s hydroizolačním límcem</t>
  </si>
  <si>
    <t>72190 OSTATNI</t>
  </si>
  <si>
    <t>Stavební přípomoce a práce</t>
  </si>
  <si>
    <t>72191 OSTATNI</t>
  </si>
  <si>
    <t>Komplexní zkoušky, zkušební provoz</t>
  </si>
  <si>
    <t>72192 OSTATNI</t>
  </si>
  <si>
    <t>Dokumentace skutečného provedení</t>
  </si>
  <si>
    <t>725334300RXX</t>
  </si>
  <si>
    <t>Kuličkový sifon DN 40</t>
  </si>
  <si>
    <t>725334399RXX</t>
  </si>
  <si>
    <t>Nálevkový kuličkový sifon DN 40</t>
  </si>
  <si>
    <t>998721101R00</t>
  </si>
  <si>
    <t>Přesun hmot pro vnitřní kanalizaci v objektech výšky do 6 m</t>
  </si>
  <si>
    <t>50 m vodorovně, měřeno od těžiště půdorysné plochy skládky do těžiště půdorysné plochy objektu</t>
  </si>
  <si>
    <t>SUM</t>
  </si>
  <si>
    <t>END</t>
  </si>
  <si>
    <t>ZTI - Vnitřní kanalizace dešťová</t>
  </si>
  <si>
    <t>4,8*5</t>
  </si>
  <si>
    <t>2*0,5</t>
  </si>
  <si>
    <t>721176129RXX</t>
  </si>
  <si>
    <t>Potrubí kanalizační hrdlové PP - HT o 110</t>
  </si>
  <si>
    <t>72123410RXX</t>
  </si>
  <si>
    <t>Střešní vpust, vyhřívaná, vodorovný odtok, DN 100</t>
  </si>
  <si>
    <t>ZTI - Vnitřní vodovod</t>
  </si>
  <si>
    <t>722</t>
  </si>
  <si>
    <t>Vnitřní vodovod</t>
  </si>
  <si>
    <t>722172311R00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</si>
  <si>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</si>
  <si>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</si>
  <si>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</si>
  <si>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</si>
  <si>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722172312R00</t>
  </si>
  <si>
    <t>Potrubí z plastických hmot polypropylenové potrubí PP-R, D 25 mm, s 3,5 mm, PN 16, polyfúzně svařované, včetně zednických výpomocí</t>
  </si>
  <si>
    <t>722172313R00</t>
  </si>
  <si>
    <t>Potrubí z plastických hmot polypropylenové potrubí PP-R, D 32 mm, s 4,4 mm, PN 16, polyfúzně svařované, včetně zednických výpomocí</t>
  </si>
  <si>
    <t>722181222RT7</t>
  </si>
  <si>
    <t>Izolace vodovodního potrubí návleková z trubic z pěnového polyetylenu s povrchovou ochrannou hliníkovou fólií zesílenou sklorohoží 5x5 mm, tloušťka stěny 9 mm, d 22 mm</t>
  </si>
  <si>
    <t>722181222RT8</t>
  </si>
  <si>
    <t>Izolace vodovodního potrubí návleková z trubic z pěnového polyetylenu s povrchovou ochrannou hliníkovou fólií zesílenou sklorohoží 5x5 mm, tloušťka stěny 9 mm, d 25 mm</t>
  </si>
  <si>
    <t>722181223RU1</t>
  </si>
  <si>
    <t>Izolace vodovodního potrubí návleková z trubic z pěnového polyetylenu s povrchovou ochrannou hliníkovou fólií zesílenou sklorohoží 5x5 mm, tloušťka stěny 13 mm, d 32 mm</t>
  </si>
  <si>
    <t>722181223RV9</t>
  </si>
  <si>
    <t>Izolace vodovodního potrubí návleková z trubic z pěnového polyetylenu s povrchovou ochrannou hliníkovou fólií zesílenou sklorohoží 5x5 mm, tloušťka stěny 13 mm, d 40 mm</t>
  </si>
  <si>
    <t>722181223RW6</t>
  </si>
  <si>
    <t>Izolace vodovodního potrubí návleková z trubic z pěnového polyetylenu s povrchovou ochrannou hliníkovou fólií zesílenou sklorohoží 5x5 mm, tloušťka stěny 13 mm, d 50 mm</t>
  </si>
  <si>
    <t>722202411R00</t>
  </si>
  <si>
    <t>Kohout kulový nerozebíratelný, spoj svařováním, D 16 mm, včetně dodávky materiálu</t>
  </si>
  <si>
    <t>722202412R00</t>
  </si>
  <si>
    <t>Kohout kulový nerozebíratelný, spoj svařováním, D 20 mm, včetně dodávky materiálu</t>
  </si>
  <si>
    <t>722202413R00</t>
  </si>
  <si>
    <t>Kohout kulový nerozebíratelný, spoj svařováním, D 25 mm, včetně dodávky materiálu</t>
  </si>
  <si>
    <t>722202414R00</t>
  </si>
  <si>
    <t>Kohout kulový nerozebíratelný, spoj svařováním, D 32 mm, včetně dodávky materiálu</t>
  </si>
  <si>
    <t>722202415R00</t>
  </si>
  <si>
    <t>Kohout kulový nerozebíratelný, spoj svařováním, D 40 mm, včetně dodávky materiálu</t>
  </si>
  <si>
    <t>722202416R00</t>
  </si>
  <si>
    <t>Kohout kulový nerozebíratelný, spoj svařováním, D 50 mm, včetně dodávky materiálu</t>
  </si>
  <si>
    <t>722202422R00</t>
  </si>
  <si>
    <t>Kohout kulový nerozebíratelný s vypouštěním, spoj svařováním, D 20 mm, včetně dodávky materiálu</t>
  </si>
  <si>
    <t>722254231RT4</t>
  </si>
  <si>
    <t>Požární příslušenství hydrantový systém D 25, box nerez, stálotvará hadice, průměr 25/30</t>
  </si>
  <si>
    <t>72213023RXX</t>
  </si>
  <si>
    <t>Požární vodovod - ocelové potrubí 1" - pozink</t>
  </si>
  <si>
    <t>72213024RXX</t>
  </si>
  <si>
    <t>Požární vodovod - ocelové potrubí 5/4" - pozink</t>
  </si>
  <si>
    <t>7221309XX</t>
  </si>
  <si>
    <t>Korýtka proti prověšení (DN 15 - DN 50)</t>
  </si>
  <si>
    <t>722171170RXX</t>
  </si>
  <si>
    <t>Potrubí PEX, pro pitnou vodu, DN15</t>
  </si>
  <si>
    <t>722171171RXX</t>
  </si>
  <si>
    <t>Potrubí PEX, pro pitnou vodu, DN20</t>
  </si>
  <si>
    <t>722171172RXX</t>
  </si>
  <si>
    <t>Potrubí PEX, pro pitnou vodu, DN25</t>
  </si>
  <si>
    <t>722171173RXX</t>
  </si>
  <si>
    <t>Potrubí PEX, pro pitnou vodu, DN32</t>
  </si>
  <si>
    <t>722171174RXX</t>
  </si>
  <si>
    <t>Potrubí PEX, pro pitnou vodu, DN40</t>
  </si>
  <si>
    <t>722181225RXX</t>
  </si>
  <si>
    <t>Izolace návleková  tl. stěny 30 mm, vnitřní průměr 22 mm</t>
  </si>
  <si>
    <t>722181226RXX</t>
  </si>
  <si>
    <t>Izolace návleková  tl. stěny 30 mm, vnitřní průměr 25 mm</t>
  </si>
  <si>
    <t>722181227RXX</t>
  </si>
  <si>
    <t>Izolace návleková  tl. stěny 30 mm, vnitřní průměr 40 mm</t>
  </si>
  <si>
    <t>722181228RXX</t>
  </si>
  <si>
    <t>Izolace návleková  tl. stěny 30 mm, vnitřní průměr 50 mm</t>
  </si>
  <si>
    <t>722181229RXX</t>
  </si>
  <si>
    <t>Izolace návleková  tl. stěny 40 mm, vnitřní průměr 32 mm</t>
  </si>
  <si>
    <t>722223821R00</t>
  </si>
  <si>
    <t>Vyvažovací ventil termostatický DN15</t>
  </si>
  <si>
    <t>722223822R00</t>
  </si>
  <si>
    <t>Vyvažovací ventil termostatický DN20</t>
  </si>
  <si>
    <t>722231199RXX</t>
  </si>
  <si>
    <t>Pojišťovací ventil</t>
  </si>
  <si>
    <t>722235590RXX</t>
  </si>
  <si>
    <t>Filtr DN 15</t>
  </si>
  <si>
    <t>722236615R00</t>
  </si>
  <si>
    <t>Zpětná klapka DN 15</t>
  </si>
  <si>
    <t>722236616R00</t>
  </si>
  <si>
    <t>Zpětná klapka DN 25</t>
  </si>
  <si>
    <t>722236617R00</t>
  </si>
  <si>
    <t>Zpětná klapka DN 50</t>
  </si>
  <si>
    <t>722236618R00</t>
  </si>
  <si>
    <t>Zpětná klapka kontrolovatelná DN 32</t>
  </si>
  <si>
    <t>722264329RXX</t>
  </si>
  <si>
    <t>Vodoměr DN 15 Q=2,5 m3/hod</t>
  </si>
  <si>
    <t>722264330RXX</t>
  </si>
  <si>
    <t>Vodoměr DN 32 Q=10 m3/hod</t>
  </si>
  <si>
    <t>722421313R00</t>
  </si>
  <si>
    <t>Cirkulační čerpadlo</t>
  </si>
  <si>
    <t>722814125R00</t>
  </si>
  <si>
    <t>Pračkový ventil Prv 1/2"</t>
  </si>
  <si>
    <t>722814126R00</t>
  </si>
  <si>
    <t>Kohout KK 1/2" - hadice, dopouštění U.T.</t>
  </si>
  <si>
    <t>72290 OSTATNI</t>
  </si>
  <si>
    <t>72291 OSTATNI</t>
  </si>
  <si>
    <t>72292 OSTATNI</t>
  </si>
  <si>
    <t>72293 OSTATNI</t>
  </si>
  <si>
    <t>Přesun technologie závlahy</t>
  </si>
  <si>
    <t>7229800008RXX</t>
  </si>
  <si>
    <t>Zásobník TUV elektrický pod dřez, 10 l</t>
  </si>
  <si>
    <t>Vyvedení vodovodní výpustky, osazení závěsných konzol, montáž ohřívače, montáž dvou vodovodních ventilů. Dodávky materiálu.</t>
  </si>
  <si>
    <t>998722101R00</t>
  </si>
  <si>
    <t>Přesun hmot pro vnitřní vodovod v objektech výšky do 6 m</t>
  </si>
  <si>
    <t>vodorovně do 50 m</t>
  </si>
  <si>
    <t>ZTI - Zařizovací předměty</t>
  </si>
  <si>
    <t>725</t>
  </si>
  <si>
    <t>Zařizovací předměty</t>
  </si>
  <si>
    <t>725119306R00</t>
  </si>
  <si>
    <t>Klozetové mísy montáž  závěsné</t>
  </si>
  <si>
    <t>725823121RT1</t>
  </si>
  <si>
    <t>Baterie umyvadlové a dřezové umyvadlová, stojánková, ruční ovládání s otvíráním odpadu, standardní, včetně dodávky materiálu</t>
  </si>
  <si>
    <t>725019104RXX</t>
  </si>
  <si>
    <t>Výlevka závěsná předstěnový montážní prvek s integrovaným rohovým ventilem, splachovací tlačítko, baterie výlevková nástěnná</t>
  </si>
  <si>
    <t>725100001RXX</t>
  </si>
  <si>
    <t>Dřez a dřezový sifon DN 50 není dodávkou ZTI; dřezová baterie stojánková páková, 2x rohový ventil 1/2''-3/8'', 2x připojovací hadičky</t>
  </si>
  <si>
    <t>725122220RXX</t>
  </si>
  <si>
    <t>Pisoár keramický, předstěnový montážní prvek, integrované radarové splachování, zdroj pro pisoár</t>
  </si>
  <si>
    <t>725411122RXX</t>
  </si>
  <si>
    <t>Sprchový žlab, mřížka nerez, baterie sprchová páková nástěnná, sprchový set, sprchová zástěna</t>
  </si>
  <si>
    <t xml:space="preserve">ks    </t>
  </si>
  <si>
    <t>725411123RXX</t>
  </si>
  <si>
    <t>Sprchová vpust, mřížka nerez, baterie sprchová páková nástěnná, sprchový set</t>
  </si>
  <si>
    <t>725200030RA0</t>
  </si>
  <si>
    <t>Montáž zařizovacích předmětů umyvadlo</t>
  </si>
  <si>
    <t>AP-PSV</t>
  </si>
  <si>
    <t>Agregovaná položka</t>
  </si>
  <si>
    <t>POL2_</t>
  </si>
  <si>
    <t>0,5 m kanalizačního potrubí, vyvedení odpadní výpustky, osazení umyvadla, sifonu a baterie.</t>
  </si>
  <si>
    <t>14+4</t>
  </si>
  <si>
    <t>725100003RXX</t>
  </si>
  <si>
    <t>Myčka není dodávkou ZTI, pračkový sifon, pračokový kohout 1/2"</t>
  </si>
  <si>
    <t>64215340RX</t>
  </si>
  <si>
    <t>Umyvadlo keramické dle PD, včetně sifonu, 2 x rohový ventil, 2 x připojovací hadičky</t>
  </si>
  <si>
    <t>Specifikace</t>
  </si>
  <si>
    <t>POL3_</t>
  </si>
  <si>
    <t>64215341RX</t>
  </si>
  <si>
    <t>Umyvadlo invalidní keramické dle PD, včetně sifonu, 2 x rohový ventil, 2 x připojovací hadičky</t>
  </si>
  <si>
    <t>642400539XX</t>
  </si>
  <si>
    <t>Mísa klozetová závěsná, předstěnový montážní prvek s integrovaným rohovým ventilem, splachovací tlačítko, sedátko</t>
  </si>
  <si>
    <t>642400540XX</t>
  </si>
  <si>
    <t>Mísa klozetová závěsná invalidní, předstěnový montážní prvek s integrovaným rohovým ventilem, splachovací tlačítko, sedátko</t>
  </si>
  <si>
    <t>998725101R00</t>
  </si>
  <si>
    <t>Přesun hmot pro zařizovací předměty v objektech výšky do 6 m</t>
  </si>
  <si>
    <t>ZTI - Vnitřní plynovod</t>
  </si>
  <si>
    <t>723</t>
  </si>
  <si>
    <t>Vnitřní plynovod</t>
  </si>
  <si>
    <t>723120204R00</t>
  </si>
  <si>
    <t>Potrubí z trubek černých závitových svařovaných DN 25</t>
  </si>
  <si>
    <t>bezešvých ČSN 42 0250 a běžných ČSN 42 5710 - jakost 11353.0,</t>
  </si>
  <si>
    <t>723120206R00</t>
  </si>
  <si>
    <t>Potrubí z trubek černých závitových svařovaných DN 40</t>
  </si>
  <si>
    <t>723150340RXX</t>
  </si>
  <si>
    <t>Napojení plynového kotle</t>
  </si>
  <si>
    <t>723191120RXX</t>
  </si>
  <si>
    <t>Kohout kulový plynový 1/2´´</t>
  </si>
  <si>
    <t>723191121RXX</t>
  </si>
  <si>
    <t>Kohout kulový plynový 1´´</t>
  </si>
  <si>
    <t>RXX1</t>
  </si>
  <si>
    <t>RXX2</t>
  </si>
  <si>
    <t>RXX3</t>
  </si>
  <si>
    <t>998723101R00</t>
  </si>
  <si>
    <t>Přesun hmot pro vnitřní plynovod v objektech výšky do 6 m</t>
  </si>
  <si>
    <t>Nátěry</t>
  </si>
  <si>
    <t>783424340R00</t>
  </si>
  <si>
    <t>Nátěry potrubí a armatur syntetické potrubí, do DN 50 mm, dvojnásobné s 1x emailováním a základním nátěrem</t>
  </si>
  <si>
    <t>800-783</t>
  </si>
  <si>
    <t>na vzduchu schnoucí</t>
  </si>
  <si>
    <t>SO 04.2</t>
  </si>
  <si>
    <t>Areálový vodovodní řad</t>
  </si>
  <si>
    <t>174101101R00</t>
  </si>
  <si>
    <t>Zásyp sypaninou se zhutněním jam, šachet, rýh nebo kolem objektů v těchto vykopávkách</t>
  </si>
  <si>
    <t>132200128XX</t>
  </si>
  <si>
    <t>Hloubení zapaž.rýh šířky do 200 cm, těžitelnost dle IGP, pažení, odvoz 15 km, uložení na skládku</t>
  </si>
  <si>
    <t>460490012R00</t>
  </si>
  <si>
    <t>Fólie výstražná z PVC, šířka 33 cm</t>
  </si>
  <si>
    <t>8122NAPV</t>
  </si>
  <si>
    <t>Napojení na stávající vodovod</t>
  </si>
  <si>
    <t>87124112RXX</t>
  </si>
  <si>
    <t>Dodávka a montáž potrubí PE 100, SDR 11, 63x5,6 mm</t>
  </si>
  <si>
    <t>87355111RXX</t>
  </si>
  <si>
    <t>Signalizační vodič</t>
  </si>
  <si>
    <t>87771856RXX</t>
  </si>
  <si>
    <t>T-kus PE63/63 - elektrotvarovka</t>
  </si>
  <si>
    <t>87771857RXX</t>
  </si>
  <si>
    <t>Lemový kroužek a příruba DN 50</t>
  </si>
  <si>
    <t>87771867RXX</t>
  </si>
  <si>
    <t>Zemní šoupě DN50</t>
  </si>
  <si>
    <t>8972190 OSTATNI</t>
  </si>
  <si>
    <t>8972191 OSTATNI</t>
  </si>
  <si>
    <t>8972192 OSTATNI</t>
  </si>
  <si>
    <t>SO 05.1</t>
  </si>
  <si>
    <t>132200122RAD</t>
  </si>
  <si>
    <t>Hloubení rýh zapažených šířky do 200 cm, v hornině 5 ÷ 7, odvoz do 15 000 km, uložení na skládku</t>
  </si>
  <si>
    <t>AP-HSV</t>
  </si>
  <si>
    <t>13*0,5</t>
  </si>
  <si>
    <t>721176226R00</t>
  </si>
  <si>
    <t>Potrubí KG svodné (ležaté) v zemi vnější průměr D 250 mm, tloušťka stěny 6,2 mm, DN 250</t>
  </si>
  <si>
    <t>Potrubí včetně tvarovek. Bez zednické výpomoci.</t>
  </si>
  <si>
    <t>721242110RT1</t>
  </si>
  <si>
    <t>Lapač střešních splavenin D 110 mm, s otáč.kul.kloubem na odtoku, s košem , se suchou a nezámr.klapkou,čistícím víčkem a vylam.těs. kroužky pro připoj.potrub.svodů D 75, 90,...</t>
  </si>
  <si>
    <t>RTS 19/ II</t>
  </si>
  <si>
    <t>8122NAP</t>
  </si>
  <si>
    <t>Napojení na stávající kanalizaci</t>
  </si>
  <si>
    <t>8944110RXX</t>
  </si>
  <si>
    <t>Uliční prefabrikovaná  betonová vpust s litinovou mříží 500 x 500 mm, obélníková, zatížen D400, zatížen D400, se záchytným košem</t>
  </si>
  <si>
    <t>8944112RXX</t>
  </si>
  <si>
    <t>Šachta ŠD1 - betonová DN 1000, prefabrikovaná hl.1,41 m</t>
  </si>
  <si>
    <t>8944113RXX</t>
  </si>
  <si>
    <t>Šachta ŠD2 - betonová DN 1000, prefabrikovaná hl. 1,7 m</t>
  </si>
  <si>
    <t>8944114RXX</t>
  </si>
  <si>
    <t>Šachta ŠD3 - betonová DN 1000, prefabrikovaná hl. 1,81 m</t>
  </si>
  <si>
    <t>8944115RXX</t>
  </si>
  <si>
    <t>Šachta ŠD4 - betonová DN 1000, prefabrikovaná hl. 1,66 m</t>
  </si>
  <si>
    <t>8944134RXX</t>
  </si>
  <si>
    <t>Poklop kanalizační - litinový - průměr 600 mm - D400</t>
  </si>
  <si>
    <t>SO 05.3</t>
  </si>
  <si>
    <t>8944122RXX</t>
  </si>
  <si>
    <t>Šachta ŠS1 - betonová DN 1000, prefabrikovaná hl. 2,7 m</t>
  </si>
  <si>
    <t>8944123RXX</t>
  </si>
  <si>
    <t>Šachta ŠS2 - betonová DN 1000, prefabrikovaná hl. 2,7 m</t>
  </si>
  <si>
    <t>SO 07</t>
  </si>
  <si>
    <t>723150380RXX</t>
  </si>
  <si>
    <t>Potrubí ocelové černé bezešvé se zar. svařitelností dle ČSN 051310 1"</t>
  </si>
  <si>
    <t>723150381RXX</t>
  </si>
  <si>
    <t>Potrubí ocelové černé bezešvé se zar. svařitelností dle ČSN 051310 6/4"</t>
  </si>
  <si>
    <t>723150382RXX</t>
  </si>
  <si>
    <t>Potrubí ocelové černé bezešvé se zar. svařitelností dle ČSN 051310 2"</t>
  </si>
  <si>
    <t>7232290RXX</t>
  </si>
  <si>
    <t>HUP - KK DN 50</t>
  </si>
  <si>
    <t>7232291RXX</t>
  </si>
  <si>
    <t>KK DN 25</t>
  </si>
  <si>
    <t>7232292RXX</t>
  </si>
  <si>
    <t>KK DN 40</t>
  </si>
  <si>
    <t>7232293RXX</t>
  </si>
  <si>
    <t>Regulátor tlaku STL/NTL - Hutira B25</t>
  </si>
  <si>
    <t>7232294RXX</t>
  </si>
  <si>
    <t>Příprava pro plynoměr G10</t>
  </si>
  <si>
    <t>7232295RXX</t>
  </si>
  <si>
    <t>Manometr 0-6 kPa - před kotlem</t>
  </si>
  <si>
    <t>8122NAP9</t>
  </si>
  <si>
    <t>Napojení na stávající plynovod</t>
  </si>
  <si>
    <t>84864112RXX</t>
  </si>
  <si>
    <t>Dodávka a montáž potrubí PE 100, SDR 11, 32x3,0 mm</t>
  </si>
  <si>
    <t>84864113RXX</t>
  </si>
  <si>
    <t>84871856RXX</t>
  </si>
  <si>
    <t>Přechodka PE/ocel DN 25</t>
  </si>
  <si>
    <t xml:space="preserve">m     </t>
  </si>
  <si>
    <t>84871857RXX</t>
  </si>
  <si>
    <t>Přechodka PE/ocel DN 50</t>
  </si>
  <si>
    <t>84871858RXX</t>
  </si>
  <si>
    <t>Ocelová trubka s ochrannou typu Bralen pro uložení do země DN 25</t>
  </si>
  <si>
    <t>84871859RXX</t>
  </si>
  <si>
    <t>Ocelová trubka s ochrannou typu Bralen pro uložení do země DN 50</t>
  </si>
  <si>
    <t>84891859RXX</t>
  </si>
  <si>
    <t>Plechová odvětraná dvířka 800/1000 mm  s ochranným nátěrem</t>
  </si>
  <si>
    <t>architektonicko stavební řešení</t>
  </si>
  <si>
    <t>ZTI - vnitřní kanalizace splašková</t>
  </si>
  <si>
    <t>D 02.41.1</t>
  </si>
  <si>
    <t>D 02.41.2</t>
  </si>
  <si>
    <t>ZTI - vnitřní kanalizace dešťová</t>
  </si>
  <si>
    <t>D 02.41.3</t>
  </si>
  <si>
    <t>ZTI - vnitřní vodovod</t>
  </si>
  <si>
    <t>D 02.41.4</t>
  </si>
  <si>
    <t>ZTI - zařizovací předměty</t>
  </si>
  <si>
    <t>D 02.41.5</t>
  </si>
  <si>
    <t>ZTI - vnitřní plynovod</t>
  </si>
  <si>
    <t>D.02.1.4.4</t>
  </si>
  <si>
    <t>Elektroninstalace</t>
  </si>
  <si>
    <t>Stadion Česká Třebová</t>
  </si>
  <si>
    <t>.</t>
  </si>
  <si>
    <t>Položkový rozpočet - SK</t>
  </si>
  <si>
    <t>Prodej v Kč</t>
  </si>
  <si>
    <t>Počet</t>
  </si>
  <si>
    <t>za jednotku</t>
  </si>
  <si>
    <t>Jednotka</t>
  </si>
  <si>
    <t>celkem</t>
  </si>
  <si>
    <t>Kč bez DPH</t>
  </si>
  <si>
    <t>Kč s DPH</t>
  </si>
  <si>
    <t>Materiál</t>
  </si>
  <si>
    <t xml:space="preserve">Instalační kabel  CAT6 FTP LSOH Dca s2 d2 a1 500m/cívka </t>
  </si>
  <si>
    <t>Patch panel  24 x RJ45 CAT6 STP černý 1U</t>
  </si>
  <si>
    <t>Krabice/box na omítku pro zásuvky bílý</t>
  </si>
  <si>
    <t>Zásuvka modulární  pro 2 keystony pod omítku bílá</t>
  </si>
  <si>
    <t xml:space="preserve">Rychlozařezávací keystone  CAT6 STP RJ45 černý  pro kleště </t>
  </si>
  <si>
    <t xml:space="preserve">Univerzální kabel CLT  24vl 9/125, LSOH, černý, </t>
  </si>
  <si>
    <t xml:space="preserve">Optická kazeta pro 24 svárů </t>
  </si>
  <si>
    <t xml:space="preserve">Čelo optické vany 1U ALU pro 24 SC duplex </t>
  </si>
  <si>
    <t xml:space="preserve">Optická vana s výsuvnou policí eloxovaný hliník 1U bez čela </t>
  </si>
  <si>
    <t xml:space="preserve">Adaptér SCapc SM OS duplex </t>
  </si>
  <si>
    <t xml:space="preserve">Pigtail 9/125 SCapc SM OS 1,5m </t>
  </si>
  <si>
    <t xml:space="preserve">Patch kabel 9/125 LCapc/SCapc SM OS 2m duplex </t>
  </si>
  <si>
    <t>Rozvaděč 18U</t>
  </si>
  <si>
    <t>Ukládací police do datového rozvaděče s perforací, výška 1U, hloubka 450mm, nosnost 80kg</t>
  </si>
  <si>
    <t>Rozvaděč 42U</t>
  </si>
  <si>
    <t>Podstavec s filtrem pro  rozvaděče. Kompatibilní s rozměrem základny 600x800</t>
  </si>
  <si>
    <t>Ukládací police do rozvaděče, výška 1U, hloubka 650mm, nosnost 80kg.</t>
  </si>
  <si>
    <t>Rozvodný panel pro 19" datové rozvaděče s AC filtrem</t>
  </si>
  <si>
    <t>Vyvazovací panel pro datové rozvaděče, výška 1U, provedení s jenostrannou plastovou lištou.</t>
  </si>
  <si>
    <t>Ventilační jednotka pro datové rozvaděče. Horizontální provedení, 220V / 60W, bimetalový termostat, 4 x ventilátor.</t>
  </si>
  <si>
    <t>Spodní montážní rám pro ventilátory</t>
  </si>
  <si>
    <t>UPS  1500VA 230V</t>
  </si>
  <si>
    <t>UPS  1000VA LCD 230V</t>
  </si>
  <si>
    <t xml:space="preserve">1G SFP LC LX 10km </t>
  </si>
  <si>
    <t>Switch PoE+</t>
  </si>
  <si>
    <t>Router</t>
  </si>
  <si>
    <t>Zesilovač s rozbočením pro kab.TV</t>
  </si>
  <si>
    <t>Kryt zásuvky komunikační</t>
  </si>
  <si>
    <t>Maska nosná s dvěma otvory</t>
  </si>
  <si>
    <t>Rámeček jednonásobný</t>
  </si>
  <si>
    <t>Rámeček trojnásobny vodorovný</t>
  </si>
  <si>
    <t>Kryt zásuvky STA</t>
  </si>
  <si>
    <t>Zasuvka - STA účastnická koncová</t>
  </si>
  <si>
    <t>krabice KU68</t>
  </si>
  <si>
    <t>krabice KO97</t>
  </si>
  <si>
    <t>krabice KO125E včetně víčka</t>
  </si>
  <si>
    <t>krabice KT250/1 včetně víčka</t>
  </si>
  <si>
    <t>Kopoflex KF 09040_BB</t>
  </si>
  <si>
    <t>trubka ohebná elektroinstalační 28,4mm</t>
  </si>
  <si>
    <t xml:space="preserve">Příchytky stahovacího pásku </t>
  </si>
  <si>
    <t>Žlab 125x50 plechový pozinkovaný lakovaný 2m</t>
  </si>
  <si>
    <t>Víko žlabu 125 2m lakované</t>
  </si>
  <si>
    <t>L nosník 125 lakovaný</t>
  </si>
  <si>
    <t>záslepka 125/50 lakovaná</t>
  </si>
  <si>
    <t>přepážka žlabu 50 2m</t>
  </si>
  <si>
    <t>pružný uzávěr víka lakovaný</t>
  </si>
  <si>
    <t>spojovací mat. M6 vrat. 100ks</t>
  </si>
  <si>
    <t>Koaxiální kabel PRG 11CU PE</t>
  </si>
  <si>
    <t>Trubka tuhá elektrounstalační 32mm</t>
  </si>
  <si>
    <t>Držák tubky 32mm</t>
  </si>
  <si>
    <t>Protipožární ucpávky</t>
  </si>
  <si>
    <t>Pomocný materiál</t>
  </si>
  <si>
    <t>Konzole pro WiFi</t>
  </si>
  <si>
    <t>Dvířka revizní 200x200 bílá,  do SDK, bez požární odolnosti</t>
  </si>
  <si>
    <t>Materiál celkem</t>
  </si>
  <si>
    <t>Montáže tras</t>
  </si>
  <si>
    <t>Montáž SK</t>
  </si>
  <si>
    <t>Protipožární ucpávky včetně revize</t>
  </si>
  <si>
    <t>Kompletace rozvaděčů</t>
  </si>
  <si>
    <t>Zatažení kabelů/m</t>
  </si>
  <si>
    <t>Zakončení optických kabelů včetně měření</t>
  </si>
  <si>
    <t>Certifikační měření kabeláže</t>
  </si>
  <si>
    <t>Práce celkem</t>
  </si>
  <si>
    <t>Koncová cena</t>
  </si>
  <si>
    <t>Důležité upozornění:</t>
  </si>
  <si>
    <t>Předkladatel nabídky do výběrového řízeni je povinný při vyplňování výkazu výměr vyplnit v listu Spec.  konkrétní typ dodávaného produktu včetně podrobného popisu parametrů u všech prvků vyjmenovaných v listu Spec . (vyplnit žlutou část tabulky). Pokud tak neučiní, bude to považováno za hrubé porušení zadávacích podmínek.</t>
  </si>
  <si>
    <t>Položkový rozpočet - Ozvučení</t>
  </si>
  <si>
    <t>Kompaktní rozhlasová ústředna</t>
  </si>
  <si>
    <t>Bezdrátový mikrofon diverzitní klopový + náhlavní</t>
  </si>
  <si>
    <t>Přepážkový mikrofon</t>
  </si>
  <si>
    <t>Sloupová reprosoustava</t>
  </si>
  <si>
    <t>Tlakový reproduktor</t>
  </si>
  <si>
    <t>Reproduktorový kabel pro 100V rozvody 2x1,5 mm2</t>
  </si>
  <si>
    <t>Stíněný kabel profesionální 2 žíly</t>
  </si>
  <si>
    <t>Nástěnný reproduktor  s přepínačem</t>
  </si>
  <si>
    <t xml:space="preserve">Montážní práce  </t>
  </si>
  <si>
    <t xml:space="preserve">Konfigurace </t>
  </si>
  <si>
    <t>Šatny a tribuna atletického stadionu Na Skalce</t>
  </si>
  <si>
    <t>Položkový rozpočet - Wi-Fi</t>
  </si>
  <si>
    <t>Outdoor AP</t>
  </si>
  <si>
    <t>Indoor AP</t>
  </si>
  <si>
    <t>Licence pro rozšíření systému Miia o jedno AP</t>
  </si>
  <si>
    <t>Technické parametry komponentů dle projektu</t>
  </si>
  <si>
    <t>Technické parametry komponentů v předkládané nabídce</t>
  </si>
  <si>
    <t>Položka</t>
  </si>
  <si>
    <t>Popis parametrů</t>
  </si>
  <si>
    <t>výrobce</t>
  </si>
  <si>
    <t>Typ (označení) výrobku</t>
  </si>
  <si>
    <t>Stojanové provedení, svařovaný skelet</t>
  </si>
  <si>
    <t>Šířka 600mm , hloubka 800mm,  výška 42U</t>
  </si>
  <si>
    <t>Horní oddělení 12U , prosklené čelní dveře</t>
  </si>
  <si>
    <t>Spodní oddělení 29U , prosklené čelní dveře</t>
  </si>
  <si>
    <t>Rozdílné zámky u obou oddělení</t>
  </si>
  <si>
    <t>Nosnost přepážky 50Kg</t>
  </si>
  <si>
    <t>Nástěnné provedení , svařovaný skelet</t>
  </si>
  <si>
    <t>Šířka 600mm , hloubka 595mm,  výška 18U</t>
  </si>
  <si>
    <t>Prosklené čelní dveře</t>
  </si>
  <si>
    <t xml:space="preserve"> 8x 10/100/1000 RJ45 portů + 2x 10/100/1000 RJ45 / SFP porty</t>
  </si>
  <si>
    <t>PoE budget: 67 W, Power Over Ethernet Plus (IEEE 802.3at)</t>
  </si>
  <si>
    <t>Routing/Switching: Layer 2 Only</t>
  </si>
  <si>
    <t>WDRR, ACLs, IPv4/IPv6 host support</t>
  </si>
  <si>
    <t>Virtual stacking - single IP address management až pro 16 switchů</t>
  </si>
  <si>
    <t>Tichý chod - regulace rychlosti větráků</t>
  </si>
  <si>
    <t>Montáž do 19“ racku, montáž na zeď</t>
  </si>
  <si>
    <t>Switch s managementem</t>
  </si>
  <si>
    <t>Standardy 802.11a, 802.11ac, 802.11b, 802.11g, 802.11n</t>
  </si>
  <si>
    <t>V 5GHz pásmu bandwith až 1300 Mbps,</t>
  </si>
  <si>
    <t>V 2,4GHz pásmu bandwith až 450 Mbps,</t>
  </si>
  <si>
    <t>Anténní konfigurace 3x3 MIMO</t>
  </si>
  <si>
    <t xml:space="preserve"> Určen pro vnitřní i vnější použití.</t>
  </si>
  <si>
    <t>Typ routeru: Access point, Hotspot</t>
  </si>
  <si>
    <t>Rozhraní: 2 x gigabit RJ45 vstup, z toho jeden s podporou napájení přes PoE.</t>
  </si>
  <si>
    <t>Plná kompatibilita se stávajícím kontrolérem UniFI</t>
  </si>
  <si>
    <t>Plná kompatibilita se stávajícím systémem Czech WiFi Pass</t>
  </si>
  <si>
    <t>Frekvenční rozsah (GHz): 2.4, 5</t>
  </si>
  <si>
    <t>Přenosové rychlosti pro WLAN (Wifi) [Mb/s]: 867 + 450</t>
  </si>
  <si>
    <t>Podpora IPv6: Ano</t>
  </si>
  <si>
    <t>Typ routeru: Access point</t>
  </si>
  <si>
    <t>WLAN (Wifi) standardy: 802.11a, 802.11ac, 802.11b, 802.11g, 802.11n</t>
  </si>
  <si>
    <t>Typ antény: Vestavěná</t>
  </si>
  <si>
    <t>Přenosová rychlost sítě Ethernet : 10,100,1000  Mbit/s</t>
  </si>
  <si>
    <t>NAND (MB) : 64</t>
  </si>
  <si>
    <t xml:space="preserve">Počet portů Ethernetu (RJ-45) : 10  </t>
  </si>
  <si>
    <t>Takt procesoru : 600  MHz</t>
  </si>
  <si>
    <t xml:space="preserve">Počet jader procesoru : 1  </t>
  </si>
  <si>
    <t>počet portů Ethernet 10/100 Mbit/s : 5</t>
  </si>
  <si>
    <t>počet portů Gigabit Ethernet 10/100/1000 Mbit/s : 5</t>
  </si>
  <si>
    <t>Počet portů s PoE : 1 (pasivní)</t>
  </si>
  <si>
    <t>Počet portů SFP (1G) : 1</t>
  </si>
  <si>
    <t>Firewall : Ano</t>
  </si>
  <si>
    <t>Podpora IPv6 : Ano</t>
  </si>
  <si>
    <t>Další funkce : NAT, routování, DNS, web proxy, Queues, DHCP</t>
  </si>
  <si>
    <t>výstup na dílčí 3 zóny ve vysokoimpedančním režimu 100 V s nastavením hlasitosti</t>
  </si>
  <si>
    <t>výstup na 1 zónu v nízkoimpedančním režimu 4 a 8 Ω a ve vysokoimpedančním režimu 50, 70 a 100 V</t>
  </si>
  <si>
    <t>vestavěný zesilovač ve třídě D s účinnosti 87 % a řízené napájení spínacím zdrojem s účinností 92 %</t>
  </si>
  <si>
    <t>1 vstup Mic konektorem Jack 6,3 nesym. na předním panelu a konektorem Jack 6,3 / XLR sym. na zadním panelu, s funkcí priority a s nastavením míry umlčení, s fantomovým napájením, vst. úroveň 5 mV, vst. impedance 1,5 kΩ / sym., 2 kΩ / nesym</t>
  </si>
  <si>
    <t>1 vstup Mic konektorem Jack 6,3 / XLR sym. se sepnutelným fantomovým napájením, vst. úroveň 5 mV, vst. impedance 1,5 kΩ / sym., 2 kΩ / nesym.</t>
  </si>
  <si>
    <t>2 vstupy Aux stereo konektory RCA Cinch, vst. úroveň 320 mV, vst. impedance 10 kΩ</t>
  </si>
  <si>
    <t>1 stereofonní výstup OUTPUT konektory RCA Cinch, pro nahrávání nebo posílení ext. zesilovačem, úroveň 900 mV, min. zatěž. impedance 100 Ω</t>
  </si>
  <si>
    <t>vnitřní modul internetového rádia a síťové konektivity do LAN ethernetem i přes WiFi</t>
  </si>
  <si>
    <t>připojení do WiFi standardu IEEE802.11 b/g/n 2,4 GHz, max. přen. rychlost 150 Mb/s</t>
  </si>
  <si>
    <t>připojení do LAN s podporou rychlosti 10 / 100 Mb/s konektorem RJ45 (ethernet)</t>
  </si>
  <si>
    <t>streamování hudebního obsahu z místní sítě LAN pomocí DLNA, AirPlay</t>
  </si>
  <si>
    <t>obsluha streamování a nastavení jeho hlasitosti vždy probíhá ve streamovací aplikaci.</t>
  </si>
  <si>
    <t>webové rozhraní pro systémovou administraci rozhlasové ústředny</t>
  </si>
  <si>
    <t>digitální modul přehrávače Mp3 souborů z USB (Flash paměti) nebo SD / MMC paměťové karty s podporou kapacity až 32 GB</t>
  </si>
  <si>
    <t>vestavěný Bluetooth receiver, pro snadné přehrávání z chytrého telefonu nebo tabletu</t>
  </si>
  <si>
    <t>streamování lokální hudby ze smartphone nebo tabletu, kde se nachází streamovací aplikace</t>
  </si>
  <si>
    <t>vestavěný FM tuner s rozsahy FM 87,5 – 108 MHz</t>
  </si>
  <si>
    <t>99 paměťových míst FM tuneru</t>
  </si>
  <si>
    <t>vestavěný softwarový equalizér</t>
  </si>
  <si>
    <t>zapamatování naposledy přehrávaného hudebního zdroje a souboru v multifunkčním přehrávači. Po opětovném zapnutí ústředny (obnovení napájení), zařízení automaticky pokračuje v přehrávání v místě od posledního vypnutí.</t>
  </si>
  <si>
    <t>všechny stereo vstupy a zdroje jsou převáděny do mono formátu přímo ústřednou</t>
  </si>
  <si>
    <t>oddělené nastavení hlasitosti pro vstupy Mic 1 a Mic 2</t>
  </si>
  <si>
    <t>vestavěný limiter proti přebuzení ústředny</t>
  </si>
  <si>
    <t>výstupní ochrany proti zkratu, přehřátí, přebuzení, nadměrnému zatížení</t>
  </si>
  <si>
    <t>30 W / 100 V, 90 – 15 000 Hz, 98 dB</t>
  </si>
  <si>
    <t>20 W / 100 V, 94 dB, 140 – 15 000 Hz, výška 520 mm</t>
  </si>
  <si>
    <t xml:space="preserve"> 6 W / 100 V, 92 dB, 130 – 12 000 Hz</t>
  </si>
  <si>
    <t>Kapacita výstupního výkonu [VA]: 1500</t>
  </si>
  <si>
    <t>Jmenovité výstupní napětí [V]: 230</t>
  </si>
  <si>
    <t>Topologie: Online s dvojí konverzí</t>
  </si>
  <si>
    <t>Port rozhraní: RJ-45 Serial, Slot pro komunikační kartu, USB</t>
  </si>
  <si>
    <t>Ovládací panel: Multifunkční LCD stavová a kontrolní konzola</t>
  </si>
  <si>
    <t>Zvukové upozornění: Akustická a vizuální varování seřazená podle závažnosti události</t>
  </si>
  <si>
    <t>Nouzové vypínání: Ano</t>
  </si>
  <si>
    <t>Provedení: Tower / Rack</t>
  </si>
  <si>
    <t>Kapacita výstupního výkonu [VA]: 1000</t>
  </si>
  <si>
    <t>Topologie: Line interaktivní</t>
  </si>
  <si>
    <t>Typ připojení vstupu: IEC-320 C14</t>
  </si>
  <si>
    <t>Port rozhraní: RJ-45 Serial, USB</t>
  </si>
  <si>
    <t>Doba přechodu: 6ms typical , 10ms maximum</t>
  </si>
  <si>
    <t>Zvukové upozornění: Upozornění na stav napájení z baterie : zřetelné upozornění na nízkou kapacitu baterie</t>
  </si>
  <si>
    <t>Slaboproudé rozvody - SK</t>
  </si>
  <si>
    <t>D.02.1.4.5 1</t>
  </si>
  <si>
    <t>D.02.1.4.5 2</t>
  </si>
  <si>
    <t>Slaboproudé rozvody - ozvučení</t>
  </si>
  <si>
    <t>D.02.1.4.5 3</t>
  </si>
  <si>
    <t>Slaboproudé rozvody - WiFi</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</si>
</sst>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Kč&quot;_-;\-* #,##0.00\ &quot;Kč&quot;_-;_-* &quot;-&quot;??\ &quot;Kč&quot;_-;_-@_-"/>
    <numFmt numFmtId="43" formatCode="_-* #,##0.00\ _K_č_-;\-* #,##0.00\ _K_č_-;_-* &quot;-&quot;??\ _K_č_-;_-@_-"/>
    <numFmt numFmtId="164" formatCode="#,##0.00%"/>
    <numFmt numFmtId="165" formatCode="dd\.mm\.yyyy"/>
    <numFmt numFmtId="166" formatCode="#,##0.00000"/>
    <numFmt numFmtId="167" formatCode="#,##0.000"/>
    <numFmt numFmtId="168" formatCode="#,##0.000;\-#,##0.000"/>
    <numFmt numFmtId="169" formatCode="#,##0.00\ &quot;Kč&quot;"/>
    <numFmt numFmtId="170" formatCode="#,##0&quot; Sk&quot;;[Red]&quot;-&quot;#,##0&quot; Sk&quot;"/>
    <numFmt numFmtId="171" formatCode="_-* #,##0\ &quot;Sk&quot;_-;\-* #,##0\ &quot;Sk&quot;_-;_-* &quot;-&quot;\ &quot;Sk&quot;_-;_-@_-"/>
    <numFmt numFmtId="172" formatCode="#,##0.0"/>
  </numFmts>
  <fonts count="83">
    <font>
      <sz val="8"/>
      <name val="Arial CE"/>
      <family val="2"/>
    </font>
    <font>
      <sz val="10"/>
      <name val="Arial CE"/>
    </font>
    <font>
      <b/>
      <sz val="11"/>
      <name val="Arial CE"/>
    </font>
    <font>
      <b/>
      <sz val="12"/>
      <name val="Arial CE"/>
    </font>
    <font>
      <sz val="11"/>
      <name val="Arial CE"/>
    </font>
    <font>
      <b/>
      <sz val="14"/>
      <name val="Arial CE"/>
    </font>
    <font>
      <b/>
      <sz val="10"/>
      <name val="Arial CE"/>
    </font>
    <font>
      <sz val="9"/>
      <name val="Arial CE"/>
    </font>
    <font>
      <sz val="12"/>
      <name val="Arial CE"/>
    </font>
    <font>
      <b/>
      <sz val="8"/>
      <name val="Arial CE"/>
    </font>
    <font>
      <sz val="7"/>
      <name val="Arial CE"/>
    </font>
    <font>
      <sz val="8"/>
      <name val="MS Sans Serif"/>
      <charset val="1"/>
    </font>
    <font>
      <sz val="7"/>
      <color indexed="18"/>
      <name val="Arial CE"/>
      <charset val="238"/>
    </font>
    <font>
      <sz val="8"/>
      <name val="Arial CE"/>
      <charset val="238"/>
    </font>
    <font>
      <b/>
      <sz val="9"/>
      <name val="Arial CE"/>
      <charset val="238"/>
    </font>
    <font>
      <sz val="7"/>
      <name val="Arial CE"/>
      <charset val="238"/>
    </font>
    <font>
      <b/>
      <sz val="14"/>
      <name val="Arial CE"/>
      <charset val="238"/>
    </font>
    <font>
      <sz val="10"/>
      <name val="Arial CE"/>
      <charset val="238"/>
    </font>
    <font>
      <i/>
      <sz val="9"/>
      <name val="Arial"/>
      <family val="2"/>
      <charset val="238"/>
    </font>
    <font>
      <b/>
      <sz val="11"/>
      <name val="Arial"/>
      <family val="2"/>
    </font>
    <font>
      <sz val="11"/>
      <name val="Arial CE"/>
      <family val="2"/>
      <charset val="238"/>
    </font>
    <font>
      <sz val="9"/>
      <name val="Arial CE"/>
      <family val="2"/>
      <charset val="238"/>
    </font>
    <font>
      <b/>
      <sz val="9"/>
      <name val="Arial"/>
      <family val="2"/>
    </font>
    <font>
      <sz val="9"/>
      <name val="Arial"/>
      <family val="2"/>
    </font>
    <font>
      <sz val="11"/>
      <name val="Arial"/>
      <family val="2"/>
    </font>
    <font>
      <b/>
      <sz val="7"/>
      <name val="Letter Gothic CE"/>
      <charset val="238"/>
    </font>
    <font>
      <sz val="10"/>
      <name val="Arial CE"/>
      <family val="2"/>
      <charset val="238"/>
    </font>
    <font>
      <sz val="10"/>
      <name val="Arial"/>
      <family val="2"/>
      <charset val="238"/>
    </font>
    <font>
      <b/>
      <sz val="12"/>
      <name val="Arial CE"/>
      <charset val="238"/>
    </font>
    <font>
      <b/>
      <sz val="10"/>
      <name val="Arial CE"/>
      <charset val="238"/>
    </font>
    <font>
      <sz val="8"/>
      <color indexed="12"/>
      <name val="Arial CE"/>
      <charset val="238"/>
    </font>
    <font>
      <sz val="8"/>
      <color indexed="9"/>
      <name val="Arial CE"/>
      <charset val="238"/>
    </font>
    <font>
      <sz val="8"/>
      <color indexed="17"/>
      <name val="Arial CE"/>
      <charset val="238"/>
    </font>
    <font>
      <sz val="9"/>
      <color indexed="81"/>
      <name val="Tahoma"/>
      <family val="2"/>
      <charset val="238"/>
    </font>
    <font>
      <b/>
      <sz val="10"/>
      <name val="Arial"/>
      <family val="2"/>
      <charset val="238"/>
    </font>
    <font>
      <b/>
      <sz val="10"/>
      <name val="Arial CE"/>
      <family val="2"/>
      <charset val="238"/>
    </font>
    <font>
      <b/>
      <sz val="14"/>
      <color indexed="8"/>
      <name val="Calibri"/>
      <family val="2"/>
      <charset val="238"/>
    </font>
    <font>
      <sz val="11"/>
      <name val="Arial"/>
      <family val="2"/>
      <charset val="238"/>
    </font>
    <font>
      <u/>
      <sz val="11"/>
      <color theme="10"/>
      <name val="Calibri"/>
      <scheme val="minor"/>
    </font>
    <font>
      <sz val="11"/>
      <color rgb="FF000000"/>
      <name val="Calibri"/>
      <family val="2"/>
      <scheme val="minor"/>
    </font>
    <font>
      <sz val="11"/>
      <color theme="1"/>
      <name val="Calibri"/>
      <family val="2"/>
      <charset val="238"/>
      <scheme val="minor"/>
    </font>
    <font>
      <sz val="10"/>
      <color rgb="FF969696"/>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sz val="8"/>
      <color rgb="FF3366FF"/>
      <name val="Arial CE"/>
    </font>
    <font>
      <b/>
      <sz val="12"/>
      <color rgb="FF969696"/>
      <name val="Arial CE"/>
    </font>
    <font>
      <sz val="9"/>
      <color rgb="FF969696"/>
      <name val="Arial CE"/>
    </font>
    <font>
      <b/>
      <sz val="12"/>
      <color rgb="FF960000"/>
      <name val="Arial CE"/>
    </font>
    <font>
      <sz val="12"/>
      <color rgb="FF969696"/>
      <name val="Arial CE"/>
    </font>
    <font>
      <b/>
      <sz val="11"/>
      <color rgb="FF003366"/>
      <name val="Arial CE"/>
    </font>
    <font>
      <sz val="11"/>
      <color rgb="FF003366"/>
      <name val="Arial CE"/>
    </font>
    <font>
      <sz val="11"/>
      <color rgb="FF969696"/>
      <name val="Arial CE"/>
    </font>
    <font>
      <sz val="18"/>
      <color theme="10"/>
      <name val="Wingdings 2"/>
    </font>
    <font>
      <sz val="8"/>
      <color rgb="FF000000"/>
      <name val="Arial CE"/>
    </font>
    <font>
      <sz val="10"/>
      <color rgb="FF3366FF"/>
      <name val="Arial CE"/>
    </font>
    <font>
      <sz val="8"/>
      <color rgb="FF969696"/>
      <name val="Arial CE"/>
    </font>
    <font>
      <b/>
      <sz val="12"/>
      <color rgb="FF800000"/>
      <name val="Arial CE"/>
    </font>
    <font>
      <sz val="8"/>
      <color rgb="FF960000"/>
      <name val="Arial CE"/>
    </font>
    <font>
      <sz val="7"/>
      <color rgb="FF969696"/>
      <name val="Arial CE"/>
    </font>
    <font>
      <i/>
      <sz val="9"/>
      <color rgb="FF0000FF"/>
      <name val="Arial CE"/>
    </font>
    <font>
      <i/>
      <sz val="8"/>
      <color rgb="FF0000FF"/>
      <name val="Arial CE"/>
    </font>
    <font>
      <i/>
      <sz val="7"/>
      <color rgb="FF969696"/>
      <name val="Arial CE"/>
    </font>
    <font>
      <b/>
      <sz val="14"/>
      <color rgb="FF000000"/>
      <name val="Arial"/>
      <family val="2"/>
      <charset val="238"/>
    </font>
    <font>
      <sz val="11"/>
      <color theme="1"/>
      <name val="Calibri"/>
      <family val="2"/>
      <charset val="238"/>
    </font>
    <font>
      <sz val="11"/>
      <color rgb="FFFFFFFF"/>
      <name val="Calibri"/>
      <family val="2"/>
      <charset val="238"/>
    </font>
    <font>
      <b/>
      <sz val="12"/>
      <color rgb="FF000000"/>
      <name val="Arial"/>
      <family val="2"/>
      <charset val="238"/>
    </font>
    <font>
      <b/>
      <sz val="14"/>
      <color rgb="FF000000"/>
      <name val="Calibri"/>
      <family val="2"/>
      <charset val="238"/>
    </font>
    <font>
      <sz val="11"/>
      <color rgb="FF000000"/>
      <name val="Calibri"/>
      <family val="2"/>
      <charset val="238"/>
    </font>
    <font>
      <sz val="8"/>
      <color rgb="FF000000"/>
      <name val="Calibri"/>
      <family val="2"/>
      <charset val="238"/>
    </font>
    <font>
      <sz val="11"/>
      <color rgb="FF808080"/>
      <name val="Calibri"/>
      <family val="2"/>
      <charset val="238"/>
    </font>
    <font>
      <b/>
      <sz val="12"/>
      <color rgb="FF000000"/>
      <name val="Calibri"/>
      <family val="2"/>
      <charset val="238"/>
    </font>
    <font>
      <sz val="14"/>
      <color theme="1"/>
      <name val="Calibri"/>
      <family val="2"/>
      <charset val="238"/>
      <scheme val="minor"/>
    </font>
    <font>
      <sz val="11"/>
      <color rgb="FF2E3435"/>
      <name val="Arial"/>
      <family val="2"/>
      <charset val="238"/>
    </font>
    <font>
      <b/>
      <sz val="11"/>
      <color theme="1"/>
      <name val="Calibri"/>
      <family val="2"/>
      <charset val="238"/>
      <scheme val="minor"/>
    </font>
    <font>
      <b/>
      <sz val="10"/>
      <color rgb="FF003366"/>
      <name val="Arial CE"/>
    </font>
    <font>
      <b/>
      <sz val="10"/>
      <color rgb="FF969696"/>
      <name val="Arial CE"/>
    </font>
    <font>
      <b/>
      <sz val="8"/>
      <color rgb="FF969696"/>
      <name val="Arial CE"/>
    </font>
  </fonts>
  <fills count="17">
    <fill>
      <patternFill patternType="none"/>
    </fill>
    <fill>
      <patternFill patternType="gray125"/>
    </fill>
    <fill>
      <patternFill patternType="solid">
        <fgColor indexed="9"/>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rgb="FFFFFFCC"/>
      </patternFill>
    </fill>
    <fill>
      <patternFill patternType="solid">
        <fgColor rgb="FFBEBEBE"/>
      </patternFill>
    </fill>
    <fill>
      <patternFill patternType="solid">
        <fgColor rgb="FFD2D2D2"/>
      </patternFill>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rgb="FF969696"/>
        <bgColor rgb="FF000000"/>
      </patternFill>
    </fill>
    <fill>
      <patternFill patternType="solid">
        <fgColor rgb="FFFFC000"/>
        <bgColor rgb="FF000000"/>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s>
  <borders count="69">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right style="hair">
        <color rgb="FF000000"/>
      </right>
      <top style="hair">
        <color rgb="FF000000"/>
      </top>
      <bottom style="hair">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9">
    <xf numFmtId="0" fontId="0" fillId="0" borderId="0"/>
    <xf numFmtId="0" fontId="25" fillId="0" borderId="1">
      <alignment vertical="center"/>
    </xf>
    <xf numFmtId="0" fontId="25" fillId="0" borderId="1" applyFont="0" applyFill="0" applyBorder="0">
      <alignment vertical="center"/>
    </xf>
    <xf numFmtId="170" fontId="25" fillId="0" borderId="1"/>
    <xf numFmtId="0" fontId="25" fillId="0" borderId="1" applyFont="0" applyFill="0"/>
    <xf numFmtId="171" fontId="17" fillId="0" borderId="0" applyFont="0" applyFill="0" applyBorder="0" applyAlignment="0" applyProtection="0"/>
    <xf numFmtId="43" fontId="26" fillId="0" borderId="0" applyFont="0" applyFill="0" applyBorder="0" applyAlignment="0" applyProtection="0"/>
    <xf numFmtId="0" fontId="17" fillId="0" borderId="0"/>
    <xf numFmtId="0" fontId="38" fillId="0" borderId="0" applyNumberFormat="0" applyFill="0" applyBorder="0" applyAlignment="0" applyProtection="0"/>
    <xf numFmtId="44" fontId="40" fillId="0" borderId="0" applyFont="0" applyFill="0" applyBorder="0" applyAlignment="0" applyProtection="0"/>
    <xf numFmtId="0" fontId="39" fillId="0" borderId="0"/>
    <xf numFmtId="0" fontId="27" fillId="0" borderId="0"/>
    <xf numFmtId="0" fontId="27" fillId="0" borderId="0"/>
    <xf numFmtId="0" fontId="20" fillId="0" borderId="0"/>
    <xf numFmtId="0" fontId="26" fillId="0" borderId="0"/>
    <xf numFmtId="0" fontId="11" fillId="0" borderId="0" applyAlignment="0">
      <alignment vertical="top"/>
      <protection locked="0"/>
    </xf>
    <xf numFmtId="0" fontId="27" fillId="0" borderId="0" applyProtection="0"/>
    <xf numFmtId="0" fontId="27" fillId="0" borderId="0"/>
    <xf numFmtId="0" fontId="17" fillId="0" borderId="0"/>
    <xf numFmtId="0" fontId="26" fillId="0" borderId="0"/>
    <xf numFmtId="0" fontId="26" fillId="0" borderId="0"/>
    <xf numFmtId="0" fontId="27" fillId="0" borderId="0" applyProtection="0"/>
    <xf numFmtId="0" fontId="40" fillId="0" borderId="0"/>
    <xf numFmtId="0" fontId="20" fillId="0" borderId="0"/>
    <xf numFmtId="9" fontId="40" fillId="0" borderId="0" applyFont="0" applyFill="0" applyBorder="0" applyAlignment="0" applyProtection="0"/>
    <xf numFmtId="1" fontId="17" fillId="0" borderId="0">
      <alignment horizontal="center" vertical="center"/>
      <protection locked="0"/>
    </xf>
    <xf numFmtId="0" fontId="26" fillId="0" borderId="0" applyProtection="0"/>
    <xf numFmtId="0" fontId="25" fillId="0" borderId="2" applyBorder="0">
      <alignment vertical="center"/>
    </xf>
    <xf numFmtId="0" fontId="25" fillId="0" borderId="2">
      <alignment vertical="center"/>
    </xf>
  </cellStyleXfs>
  <cellXfs count="538">
    <xf numFmtId="0" fontId="0" fillId="0" borderId="0" xfId="0"/>
    <xf numFmtId="0" fontId="0" fillId="0" borderId="0" xfId="0" applyAlignment="1">
      <alignment vertical="center"/>
    </xf>
    <xf numFmtId="0" fontId="41"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42" fillId="0" borderId="0" xfId="0" applyFont="1" applyAlignment="1">
      <alignment vertical="center"/>
    </xf>
    <xf numFmtId="0" fontId="43" fillId="0" borderId="0" xfId="0" applyFont="1" applyAlignment="1">
      <alignment vertical="center"/>
    </xf>
    <xf numFmtId="0" fontId="0" fillId="0" borderId="0" xfId="0" applyAlignment="1">
      <alignment horizontal="center" vertical="center" wrapText="1"/>
    </xf>
    <xf numFmtId="0" fontId="44" fillId="0" borderId="0" xfId="0" applyFont="1" applyAlignment="1"/>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left" vertical="center"/>
    </xf>
    <xf numFmtId="0" fontId="0" fillId="0" borderId="0" xfId="0" applyFont="1" applyAlignment="1">
      <alignment horizontal="left" vertical="center"/>
    </xf>
    <xf numFmtId="0" fontId="0" fillId="0" borderId="47" xfId="0" applyBorder="1" applyProtection="1"/>
    <xf numFmtId="0" fontId="0" fillId="0" borderId="48" xfId="0" applyBorder="1" applyProtection="1"/>
    <xf numFmtId="0" fontId="0" fillId="0" borderId="49" xfId="0" applyBorder="1"/>
    <xf numFmtId="0" fontId="0" fillId="0" borderId="49" xfId="0" applyBorder="1" applyProtection="1"/>
    <xf numFmtId="0" fontId="0" fillId="0" borderId="0" xfId="0" applyProtection="1"/>
    <xf numFmtId="0" fontId="5" fillId="0" borderId="0" xfId="0" applyFont="1" applyAlignment="1" applyProtection="1">
      <alignment horizontal="left" vertical="center"/>
    </xf>
    <xf numFmtId="0" fontId="50" fillId="0" borderId="0" xfId="0" applyFont="1" applyAlignment="1">
      <alignment horizontal="left" vertical="center"/>
    </xf>
    <xf numFmtId="0" fontId="51" fillId="0" borderId="0" xfId="0" applyFont="1" applyAlignment="1">
      <alignment horizontal="left" vertical="center"/>
    </xf>
    <xf numFmtId="0" fontId="41" fillId="0" borderId="0" xfId="0" applyFont="1" applyAlignment="1" applyProtection="1">
      <alignment horizontal="left" vertical="top"/>
    </xf>
    <xf numFmtId="0" fontId="1" fillId="0" borderId="0" xfId="0" applyFont="1" applyAlignment="1" applyProtection="1">
      <alignment horizontal="left" vertical="center"/>
    </xf>
    <xf numFmtId="0" fontId="2" fillId="0" borderId="0" xfId="0" applyFont="1" applyAlignment="1" applyProtection="1">
      <alignment horizontal="left" vertical="top"/>
    </xf>
    <xf numFmtId="0" fontId="41" fillId="0" borderId="0" xfId="0" applyFont="1" applyAlignment="1" applyProtection="1">
      <alignment horizontal="left" vertical="center"/>
    </xf>
    <xf numFmtId="0" fontId="1" fillId="6" borderId="0" xfId="0" applyFont="1" applyFill="1" applyAlignment="1" applyProtection="1">
      <alignment horizontal="left" vertical="center"/>
      <protection locked="0"/>
    </xf>
    <xf numFmtId="49" fontId="1" fillId="6" borderId="0" xfId="0" applyNumberFormat="1" applyFont="1" applyFill="1" applyAlignment="1" applyProtection="1">
      <alignment horizontal="left" vertical="center"/>
      <protection locked="0"/>
    </xf>
    <xf numFmtId="0" fontId="1" fillId="0" borderId="0" xfId="0" applyFont="1" applyAlignment="1" applyProtection="1">
      <alignment horizontal="left" vertical="center" wrapText="1"/>
    </xf>
    <xf numFmtId="0" fontId="0" fillId="0" borderId="50" xfId="0" applyBorder="1" applyProtection="1"/>
    <xf numFmtId="0" fontId="0" fillId="0" borderId="0" xfId="0" applyFont="1" applyAlignment="1">
      <alignment vertical="center"/>
    </xf>
    <xf numFmtId="0" fontId="0" fillId="0" borderId="49" xfId="0" applyFont="1" applyBorder="1" applyAlignment="1" applyProtection="1">
      <alignment vertical="center"/>
    </xf>
    <xf numFmtId="0" fontId="0" fillId="0" borderId="0" xfId="0" applyFont="1" applyAlignment="1" applyProtection="1">
      <alignment vertical="center"/>
    </xf>
    <xf numFmtId="0" fontId="6" fillId="0" borderId="51" xfId="0" applyFont="1" applyBorder="1" applyAlignment="1" applyProtection="1">
      <alignment horizontal="left" vertical="center"/>
    </xf>
    <xf numFmtId="0" fontId="0" fillId="0" borderId="51" xfId="0" applyFont="1" applyBorder="1" applyAlignment="1" applyProtection="1">
      <alignment vertical="center"/>
    </xf>
    <xf numFmtId="0" fontId="0" fillId="0" borderId="49" xfId="0" applyFont="1" applyBorder="1" applyAlignment="1">
      <alignment vertical="center"/>
    </xf>
    <xf numFmtId="0" fontId="41" fillId="0" borderId="49" xfId="0" applyFont="1" applyBorder="1" applyAlignment="1" applyProtection="1">
      <alignment vertical="center"/>
    </xf>
    <xf numFmtId="0" fontId="41" fillId="0" borderId="0" xfId="0" applyFont="1" applyAlignment="1" applyProtection="1">
      <alignment vertical="center"/>
    </xf>
    <xf numFmtId="0" fontId="41" fillId="0" borderId="49" xfId="0" applyFont="1" applyBorder="1" applyAlignment="1">
      <alignment vertical="center"/>
    </xf>
    <xf numFmtId="0" fontId="0" fillId="7" borderId="0" xfId="0" applyFont="1" applyFill="1" applyAlignment="1" applyProtection="1">
      <alignment vertical="center"/>
    </xf>
    <xf numFmtId="0" fontId="3" fillId="7" borderId="52" xfId="0" applyFont="1" applyFill="1" applyBorder="1" applyAlignment="1" applyProtection="1">
      <alignment horizontal="left" vertical="center"/>
    </xf>
    <xf numFmtId="0" fontId="0" fillId="7" borderId="53" xfId="0" applyFont="1" applyFill="1" applyBorder="1" applyAlignment="1" applyProtection="1">
      <alignment vertical="center"/>
    </xf>
    <xf numFmtId="0" fontId="3" fillId="7" borderId="53" xfId="0" applyFont="1" applyFill="1" applyBorder="1" applyAlignment="1" applyProtection="1">
      <alignment horizontal="center" vertical="center"/>
    </xf>
    <xf numFmtId="0" fontId="0" fillId="0" borderId="54" xfId="0" applyFont="1" applyBorder="1" applyAlignment="1" applyProtection="1">
      <alignment vertical="center"/>
    </xf>
    <xf numFmtId="0" fontId="0" fillId="0" borderId="55" xfId="0" applyFont="1" applyBorder="1" applyAlignment="1" applyProtection="1">
      <alignment vertical="center"/>
    </xf>
    <xf numFmtId="0" fontId="0" fillId="0" borderId="47" xfId="0" applyFont="1" applyBorder="1" applyAlignment="1" applyProtection="1">
      <alignment vertical="center"/>
    </xf>
    <xf numFmtId="0" fontId="0" fillId="0" borderId="48" xfId="0" applyFont="1" applyBorder="1" applyAlignment="1" applyProtection="1">
      <alignment vertical="center"/>
    </xf>
    <xf numFmtId="0" fontId="1" fillId="0" borderId="49" xfId="0" applyFont="1" applyBorder="1" applyAlignment="1" applyProtection="1">
      <alignment vertical="center"/>
    </xf>
    <xf numFmtId="0" fontId="1" fillId="0" borderId="0" xfId="0" applyFont="1" applyAlignment="1" applyProtection="1">
      <alignment vertical="center"/>
    </xf>
    <xf numFmtId="0" fontId="1" fillId="0" borderId="49" xfId="0" applyFont="1" applyBorder="1" applyAlignment="1">
      <alignment vertical="center"/>
    </xf>
    <xf numFmtId="0" fontId="2" fillId="0" borderId="49"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49" xfId="0" applyFont="1" applyBorder="1" applyAlignment="1">
      <alignment vertical="center"/>
    </xf>
    <xf numFmtId="0" fontId="6" fillId="0" borderId="0" xfId="0" applyFont="1" applyAlignment="1" applyProtection="1">
      <alignment vertical="center"/>
    </xf>
    <xf numFmtId="165" fontId="1" fillId="0" borderId="0" xfId="0" applyNumberFormat="1" applyFont="1" applyAlignment="1" applyProtection="1">
      <alignment horizontal="left" vertical="center"/>
    </xf>
    <xf numFmtId="0" fontId="0" fillId="0" borderId="56" xfId="0" applyBorder="1" applyAlignment="1">
      <alignment vertical="center"/>
    </xf>
    <xf numFmtId="0" fontId="0" fillId="0" borderId="57" xfId="0" applyBorder="1" applyAlignment="1">
      <alignment vertical="center"/>
    </xf>
    <xf numFmtId="0" fontId="0" fillId="0" borderId="0" xfId="0" applyFont="1" applyBorder="1" applyAlignment="1">
      <alignment vertical="center"/>
    </xf>
    <xf numFmtId="0" fontId="0" fillId="0" borderId="58" xfId="0" applyFont="1" applyBorder="1" applyAlignment="1">
      <alignment vertical="center"/>
    </xf>
    <xf numFmtId="0" fontId="0" fillId="0" borderId="0" xfId="0" applyFont="1" applyBorder="1" applyAlignment="1" applyProtection="1">
      <alignment vertical="center"/>
    </xf>
    <xf numFmtId="0" fontId="0" fillId="0" borderId="58" xfId="0" applyFont="1" applyBorder="1" applyAlignment="1" applyProtection="1">
      <alignment vertical="center"/>
    </xf>
    <xf numFmtId="0" fontId="0" fillId="8" borderId="53" xfId="0" applyFont="1" applyFill="1" applyBorder="1" applyAlignment="1" applyProtection="1">
      <alignment vertical="center"/>
    </xf>
    <xf numFmtId="0" fontId="7" fillId="8" borderId="59" xfId="0" applyFont="1" applyFill="1" applyBorder="1" applyAlignment="1" applyProtection="1">
      <alignment horizontal="center" vertical="center"/>
    </xf>
    <xf numFmtId="0" fontId="52" fillId="0" borderId="60" xfId="0" applyFont="1" applyBorder="1" applyAlignment="1" applyProtection="1">
      <alignment horizontal="center" vertical="center" wrapText="1"/>
    </xf>
    <xf numFmtId="0" fontId="52" fillId="0" borderId="61" xfId="0" applyFont="1" applyBorder="1" applyAlignment="1" applyProtection="1">
      <alignment horizontal="center" vertical="center" wrapText="1"/>
    </xf>
    <xf numFmtId="0" fontId="52" fillId="0" borderId="62" xfId="0" applyFont="1" applyBorder="1" applyAlignment="1" applyProtection="1">
      <alignment horizontal="center" vertical="center" wrapText="1"/>
    </xf>
    <xf numFmtId="0" fontId="0" fillId="0" borderId="63" xfId="0" applyFont="1" applyBorder="1" applyAlignment="1" applyProtection="1">
      <alignment vertical="center"/>
    </xf>
    <xf numFmtId="0" fontId="0" fillId="0" borderId="56" xfId="0" applyFont="1" applyBorder="1" applyAlignment="1" applyProtection="1">
      <alignment vertical="center"/>
    </xf>
    <xf numFmtId="0" fontId="0" fillId="0" borderId="57" xfId="0" applyFont="1" applyBorder="1" applyAlignment="1" applyProtection="1">
      <alignment vertical="center"/>
    </xf>
    <xf numFmtId="0" fontId="3" fillId="0" borderId="49" xfId="0" applyFont="1" applyBorder="1" applyAlignment="1" applyProtection="1">
      <alignment vertical="center"/>
    </xf>
    <xf numFmtId="0" fontId="53" fillId="0" borderId="0" xfId="0" applyFont="1" applyAlignment="1" applyProtection="1">
      <alignment horizontal="left" vertical="center"/>
    </xf>
    <xf numFmtId="0" fontId="53" fillId="0" borderId="0" xfId="0" applyFont="1" applyAlignment="1" applyProtection="1">
      <alignment vertical="center"/>
    </xf>
    <xf numFmtId="4" fontId="5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9" xfId="0" applyFont="1" applyBorder="1" applyAlignment="1">
      <alignment vertical="center"/>
    </xf>
    <xf numFmtId="4" fontId="54" fillId="0" borderId="64" xfId="0" applyNumberFormat="1" applyFont="1" applyBorder="1" applyAlignment="1" applyProtection="1">
      <alignment vertical="center"/>
    </xf>
    <xf numFmtId="4" fontId="54" fillId="0" borderId="0" xfId="0" applyNumberFormat="1" applyFont="1" applyBorder="1" applyAlignment="1" applyProtection="1">
      <alignment vertical="center"/>
    </xf>
    <xf numFmtId="166" fontId="54" fillId="0" borderId="0" xfId="0" applyNumberFormat="1" applyFont="1" applyBorder="1" applyAlignment="1" applyProtection="1">
      <alignment vertical="center"/>
    </xf>
    <xf numFmtId="4" fontId="54" fillId="0" borderId="58" xfId="0" applyNumberFormat="1" applyFont="1" applyBorder="1" applyAlignment="1" applyProtection="1">
      <alignment vertical="center"/>
    </xf>
    <xf numFmtId="0" fontId="3" fillId="0" borderId="0" xfId="0" applyFont="1" applyAlignment="1">
      <alignment horizontal="left" vertical="center"/>
    </xf>
    <xf numFmtId="0" fontId="8" fillId="0" borderId="0" xfId="0" applyFont="1" applyAlignment="1">
      <alignment horizontal="left" vertical="center"/>
    </xf>
    <xf numFmtId="0" fontId="4" fillId="0" borderId="49" xfId="0" applyFont="1" applyBorder="1" applyAlignment="1" applyProtection="1">
      <alignment vertical="center"/>
    </xf>
    <xf numFmtId="0" fontId="55" fillId="0" borderId="0" xfId="0" applyFont="1" applyAlignment="1" applyProtection="1">
      <alignment vertical="center"/>
    </xf>
    <xf numFmtId="0" fontId="56" fillId="0" borderId="0" xfId="0" applyFont="1" applyAlignment="1" applyProtection="1">
      <alignment vertical="center"/>
    </xf>
    <xf numFmtId="0" fontId="2" fillId="0" borderId="0" xfId="0" applyFont="1" applyAlignment="1" applyProtection="1">
      <alignment horizontal="center" vertical="center"/>
    </xf>
    <xf numFmtId="0" fontId="4" fillId="0" borderId="49" xfId="0" applyFont="1" applyBorder="1" applyAlignment="1">
      <alignment vertical="center"/>
    </xf>
    <xf numFmtId="4" fontId="57" fillId="0" borderId="64" xfId="0" applyNumberFormat="1" applyFont="1" applyBorder="1" applyAlignment="1" applyProtection="1">
      <alignment vertical="center"/>
    </xf>
    <xf numFmtId="4" fontId="57" fillId="0" borderId="0" xfId="0" applyNumberFormat="1" applyFont="1" applyBorder="1" applyAlignment="1" applyProtection="1">
      <alignment vertical="center"/>
    </xf>
    <xf numFmtId="166" fontId="57" fillId="0" borderId="0" xfId="0" applyNumberFormat="1" applyFont="1" applyBorder="1" applyAlignment="1" applyProtection="1">
      <alignment vertical="center"/>
    </xf>
    <xf numFmtId="4" fontId="57" fillId="0" borderId="58" xfId="0" applyNumberFormat="1" applyFont="1" applyBorder="1" applyAlignment="1" applyProtection="1">
      <alignment vertical="center"/>
    </xf>
    <xf numFmtId="0" fontId="4" fillId="0" borderId="0" xfId="0" applyFont="1" applyAlignment="1">
      <alignment horizontal="left" vertical="center"/>
    </xf>
    <xf numFmtId="0" fontId="58" fillId="0" borderId="0" xfId="8" applyFont="1" applyAlignment="1">
      <alignment horizontal="center" vertical="center"/>
    </xf>
    <xf numFmtId="0" fontId="43" fillId="0" borderId="0" xfId="0" applyFont="1" applyAlignment="1" applyProtection="1">
      <alignment vertical="center"/>
    </xf>
    <xf numFmtId="0" fontId="1" fillId="0" borderId="0" xfId="0" applyFont="1" applyAlignment="1" applyProtection="1">
      <alignment horizontal="center" vertical="center"/>
    </xf>
    <xf numFmtId="4" fontId="41" fillId="0" borderId="64" xfId="0" applyNumberFormat="1" applyFont="1" applyBorder="1" applyAlignment="1" applyProtection="1">
      <alignment vertical="center"/>
    </xf>
    <xf numFmtId="4" fontId="41" fillId="0" borderId="0" xfId="0" applyNumberFormat="1" applyFont="1" applyBorder="1" applyAlignment="1" applyProtection="1">
      <alignment vertical="center"/>
    </xf>
    <xf numFmtId="166" fontId="41" fillId="0" borderId="0" xfId="0" applyNumberFormat="1" applyFont="1" applyBorder="1" applyAlignment="1" applyProtection="1">
      <alignment vertical="center"/>
    </xf>
    <xf numFmtId="4" fontId="41" fillId="0" borderId="58" xfId="0" applyNumberFormat="1" applyFont="1" applyBorder="1" applyAlignment="1" applyProtection="1">
      <alignment vertical="center"/>
    </xf>
    <xf numFmtId="0" fontId="1" fillId="0" borderId="0" xfId="0" applyFont="1" applyAlignment="1">
      <alignment horizontal="left" vertical="center"/>
    </xf>
    <xf numFmtId="4" fontId="57" fillId="0" borderId="65" xfId="0" applyNumberFormat="1" applyFont="1" applyBorder="1" applyAlignment="1" applyProtection="1">
      <alignment vertical="center"/>
    </xf>
    <xf numFmtId="4" fontId="57" fillId="0" borderId="66" xfId="0" applyNumberFormat="1" applyFont="1" applyBorder="1" applyAlignment="1" applyProtection="1">
      <alignment vertical="center"/>
    </xf>
    <xf numFmtId="166" fontId="57" fillId="0" borderId="66" xfId="0" applyNumberFormat="1" applyFont="1" applyBorder="1" applyAlignment="1" applyProtection="1">
      <alignment vertical="center"/>
    </xf>
    <xf numFmtId="4" fontId="57" fillId="0" borderId="67" xfId="0" applyNumberFormat="1" applyFont="1" applyBorder="1" applyAlignment="1" applyProtection="1">
      <alignment vertical="center"/>
    </xf>
    <xf numFmtId="0" fontId="0" fillId="0" borderId="0" xfId="0" applyProtection="1">
      <protection locked="0"/>
    </xf>
    <xf numFmtId="0" fontId="59" fillId="0" borderId="0" xfId="0" applyFont="1" applyAlignment="1">
      <alignment horizontal="left" vertical="center"/>
    </xf>
    <xf numFmtId="0" fontId="0" fillId="0" borderId="47" xfId="0" applyBorder="1"/>
    <xf numFmtId="0" fontId="0" fillId="0" borderId="48" xfId="0" applyBorder="1"/>
    <xf numFmtId="0" fontId="0" fillId="0" borderId="48" xfId="0" applyBorder="1" applyProtection="1">
      <protection locked="0"/>
    </xf>
    <xf numFmtId="0" fontId="5" fillId="0" borderId="0" xfId="0" applyFont="1" applyAlignment="1">
      <alignment horizontal="left" vertical="center"/>
    </xf>
    <xf numFmtId="0" fontId="60" fillId="0" borderId="0" xfId="0" applyFont="1" applyAlignment="1">
      <alignment horizontal="left" vertical="center"/>
    </xf>
    <xf numFmtId="0" fontId="41" fillId="0" borderId="0" xfId="0" applyFont="1" applyAlignment="1">
      <alignment horizontal="left" vertical="center"/>
    </xf>
    <xf numFmtId="0" fontId="0" fillId="0" borderId="0" xfId="0" applyFont="1" applyAlignment="1" applyProtection="1">
      <alignment vertical="center"/>
      <protection locked="0"/>
    </xf>
    <xf numFmtId="0" fontId="0" fillId="0" borderId="49" xfId="0" applyBorder="1" applyAlignment="1">
      <alignment vertical="center"/>
    </xf>
    <xf numFmtId="0" fontId="41" fillId="0" borderId="0" xfId="0" applyFont="1" applyAlignment="1" applyProtection="1">
      <alignment horizontal="left" vertical="center"/>
      <protection locked="0"/>
    </xf>
    <xf numFmtId="165" fontId="1" fillId="0" borderId="0" xfId="0" applyNumberFormat="1" applyFont="1" applyAlignment="1">
      <alignment horizontal="left" vertical="center"/>
    </xf>
    <xf numFmtId="0" fontId="0" fillId="0" borderId="0" xfId="0" applyFont="1" applyAlignment="1">
      <alignment vertical="center" wrapText="1"/>
    </xf>
    <xf numFmtId="0" fontId="0" fillId="0" borderId="49" xfId="0" applyFont="1" applyBorder="1" applyAlignment="1">
      <alignment vertical="center" wrapText="1"/>
    </xf>
    <xf numFmtId="0" fontId="0" fillId="0" borderId="0" xfId="0" applyFont="1" applyAlignment="1" applyProtection="1">
      <alignment vertical="center" wrapText="1"/>
      <protection locked="0"/>
    </xf>
    <xf numFmtId="0" fontId="0" fillId="0" borderId="49" xfId="0" applyBorder="1" applyAlignment="1">
      <alignment vertical="center" wrapText="1"/>
    </xf>
    <xf numFmtId="0" fontId="59" fillId="0" borderId="0" xfId="0" applyFont="1" applyAlignment="1">
      <alignment horizontal="left" vertical="center" wrapText="1"/>
    </xf>
    <xf numFmtId="0" fontId="0" fillId="0" borderId="56" xfId="0" applyFont="1" applyBorder="1" applyAlignment="1">
      <alignment vertical="center"/>
    </xf>
    <xf numFmtId="0" fontId="0" fillId="0" borderId="56" xfId="0" applyFont="1" applyBorder="1" applyAlignment="1" applyProtection="1">
      <alignment vertical="center"/>
      <protection locked="0"/>
    </xf>
    <xf numFmtId="0" fontId="6" fillId="0" borderId="0" xfId="0" applyFont="1" applyAlignment="1">
      <alignment horizontal="left" vertical="center"/>
    </xf>
    <xf numFmtId="4" fontId="53" fillId="0" borderId="0" xfId="0" applyNumberFormat="1" applyFont="1" applyAlignment="1">
      <alignment vertical="center"/>
    </xf>
    <xf numFmtId="0" fontId="41" fillId="0" borderId="0" xfId="0" applyFont="1" applyAlignment="1">
      <alignment horizontal="right" vertical="center"/>
    </xf>
    <xf numFmtId="0" fontId="41" fillId="0" borderId="0" xfId="0" applyFont="1" applyAlignment="1" applyProtection="1">
      <alignment horizontal="right" vertical="center"/>
      <protection locked="0"/>
    </xf>
    <xf numFmtId="0" fontId="61" fillId="0" borderId="0" xfId="0" applyFont="1" applyAlignment="1">
      <alignment horizontal="left" vertical="center"/>
    </xf>
    <xf numFmtId="4" fontId="41" fillId="0" borderId="0" xfId="0" applyNumberFormat="1" applyFont="1" applyAlignment="1">
      <alignment vertical="center"/>
    </xf>
    <xf numFmtId="164" fontId="41" fillId="0" borderId="0" xfId="0" applyNumberFormat="1" applyFont="1" applyAlignment="1" applyProtection="1">
      <alignment horizontal="right" vertical="center"/>
      <protection locked="0"/>
    </xf>
    <xf numFmtId="0" fontId="0" fillId="8" borderId="0" xfId="0" applyFont="1" applyFill="1" applyAlignment="1">
      <alignment vertical="center"/>
    </xf>
    <xf numFmtId="0" fontId="3" fillId="8" borderId="52" xfId="0" applyFont="1" applyFill="1" applyBorder="1" applyAlignment="1">
      <alignment horizontal="left" vertical="center"/>
    </xf>
    <xf numFmtId="0" fontId="0" fillId="8" borderId="53" xfId="0" applyFont="1" applyFill="1" applyBorder="1" applyAlignment="1">
      <alignment vertical="center"/>
    </xf>
    <xf numFmtId="0" fontId="3" fillId="8" borderId="53" xfId="0" applyFont="1" applyFill="1" applyBorder="1" applyAlignment="1">
      <alignment horizontal="right" vertical="center"/>
    </xf>
    <xf numFmtId="0" fontId="3" fillId="8" borderId="53" xfId="0" applyFont="1" applyFill="1" applyBorder="1" applyAlignment="1">
      <alignment horizontal="center" vertical="center"/>
    </xf>
    <xf numFmtId="0" fontId="0" fillId="8" borderId="53" xfId="0" applyFont="1" applyFill="1" applyBorder="1" applyAlignment="1" applyProtection="1">
      <alignment vertical="center"/>
      <protection locked="0"/>
    </xf>
    <xf numFmtId="4" fontId="3" fillId="8" borderId="53" xfId="0" applyNumberFormat="1" applyFont="1" applyFill="1" applyBorder="1" applyAlignment="1">
      <alignment vertical="center"/>
    </xf>
    <xf numFmtId="0" fontId="0" fillId="8" borderId="59" xfId="0" applyFont="1" applyFill="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0" fontId="0" fillId="0" borderId="55" xfId="0" applyFont="1" applyBorder="1" applyAlignment="1" applyProtection="1">
      <alignment vertical="center"/>
      <protection locked="0"/>
    </xf>
    <xf numFmtId="0" fontId="0" fillId="0" borderId="47" xfId="0" applyFont="1" applyBorder="1" applyAlignment="1">
      <alignment vertical="center"/>
    </xf>
    <xf numFmtId="0" fontId="0" fillId="0" borderId="48" xfId="0" applyFont="1" applyBorder="1" applyAlignment="1">
      <alignment vertical="center"/>
    </xf>
    <xf numFmtId="0" fontId="0" fillId="0" borderId="48" xfId="0" applyFont="1" applyBorder="1" applyAlignment="1" applyProtection="1">
      <alignment vertical="center"/>
      <protection locked="0"/>
    </xf>
    <xf numFmtId="0" fontId="7" fillId="8" borderId="0" xfId="0" applyFont="1" applyFill="1" applyAlignment="1" applyProtection="1">
      <alignment horizontal="left" vertical="center"/>
    </xf>
    <xf numFmtId="0" fontId="0" fillId="8" borderId="0" xfId="0" applyFont="1" applyFill="1" applyAlignment="1" applyProtection="1">
      <alignment vertical="center"/>
    </xf>
    <xf numFmtId="0" fontId="0" fillId="8" borderId="0" xfId="0" applyFont="1" applyFill="1" applyAlignment="1" applyProtection="1">
      <alignment vertical="center"/>
      <protection locked="0"/>
    </xf>
    <xf numFmtId="0" fontId="7" fillId="8" borderId="0" xfId="0" applyFont="1" applyFill="1" applyAlignment="1" applyProtection="1">
      <alignment horizontal="right" vertical="center"/>
    </xf>
    <xf numFmtId="0" fontId="62" fillId="0" borderId="0" xfId="0" applyFont="1" applyAlignment="1" applyProtection="1">
      <alignment horizontal="left" vertical="center"/>
    </xf>
    <xf numFmtId="0" fontId="42" fillId="0" borderId="49" xfId="0" applyFont="1" applyBorder="1" applyAlignment="1" applyProtection="1">
      <alignment vertical="center"/>
    </xf>
    <xf numFmtId="0" fontId="42" fillId="0" borderId="0" xfId="0" applyFont="1" applyAlignment="1" applyProtection="1">
      <alignment vertical="center"/>
    </xf>
    <xf numFmtId="0" fontId="42" fillId="0" borderId="66" xfId="0" applyFont="1" applyBorder="1" applyAlignment="1" applyProtection="1">
      <alignment horizontal="left" vertical="center"/>
    </xf>
    <xf numFmtId="0" fontId="42" fillId="0" borderId="66" xfId="0" applyFont="1" applyBorder="1" applyAlignment="1" applyProtection="1">
      <alignment vertical="center"/>
    </xf>
    <xf numFmtId="0" fontId="42" fillId="0" borderId="66" xfId="0" applyFont="1" applyBorder="1" applyAlignment="1" applyProtection="1">
      <alignment vertical="center"/>
      <protection locked="0"/>
    </xf>
    <xf numFmtId="4" fontId="42" fillId="0" borderId="66" xfId="0" applyNumberFormat="1" applyFont="1" applyBorder="1" applyAlignment="1" applyProtection="1">
      <alignment vertical="center"/>
    </xf>
    <xf numFmtId="0" fontId="42" fillId="0" borderId="49" xfId="0" applyFont="1" applyBorder="1" applyAlignment="1">
      <alignment vertical="center"/>
    </xf>
    <xf numFmtId="0" fontId="43" fillId="0" borderId="49" xfId="0" applyFont="1" applyBorder="1" applyAlignment="1" applyProtection="1">
      <alignment vertical="center"/>
    </xf>
    <xf numFmtId="0" fontId="43" fillId="0" borderId="66" xfId="0" applyFont="1" applyBorder="1" applyAlignment="1" applyProtection="1">
      <alignment horizontal="left" vertical="center"/>
    </xf>
    <xf numFmtId="0" fontId="43" fillId="0" borderId="66" xfId="0" applyFont="1" applyBorder="1" applyAlignment="1" applyProtection="1">
      <alignment vertical="center"/>
    </xf>
    <xf numFmtId="0" fontId="43" fillId="0" borderId="66" xfId="0" applyFont="1" applyBorder="1" applyAlignment="1" applyProtection="1">
      <alignment vertical="center"/>
      <protection locked="0"/>
    </xf>
    <xf numFmtId="4" fontId="43" fillId="0" borderId="66" xfId="0" applyNumberFormat="1" applyFont="1" applyBorder="1" applyAlignment="1" applyProtection="1">
      <alignment vertical="center"/>
    </xf>
    <xf numFmtId="0" fontId="43" fillId="0" borderId="49" xfId="0" applyFont="1" applyBorder="1" applyAlignment="1">
      <alignment vertical="center"/>
    </xf>
    <xf numFmtId="0" fontId="0" fillId="0" borderId="0" xfId="0" applyFont="1" applyAlignment="1">
      <alignment horizontal="center" vertical="center" wrapText="1"/>
    </xf>
    <xf numFmtId="0" fontId="0" fillId="0" borderId="49" xfId="0" applyFont="1" applyBorder="1" applyAlignment="1" applyProtection="1">
      <alignment horizontal="center" vertical="center" wrapText="1"/>
    </xf>
    <xf numFmtId="0" fontId="7" fillId="8" borderId="60" xfId="0" applyFont="1" applyFill="1" applyBorder="1" applyAlignment="1" applyProtection="1">
      <alignment horizontal="center" vertical="center" wrapText="1"/>
    </xf>
    <xf numFmtId="0" fontId="7" fillId="8" borderId="61" xfId="0" applyFont="1" applyFill="1" applyBorder="1" applyAlignment="1" applyProtection="1">
      <alignment horizontal="center" vertical="center" wrapText="1"/>
    </xf>
    <xf numFmtId="0" fontId="7" fillId="8" borderId="61" xfId="0" applyFont="1" applyFill="1" applyBorder="1" applyAlignment="1" applyProtection="1">
      <alignment horizontal="center" vertical="center" wrapText="1"/>
      <protection locked="0"/>
    </xf>
    <xf numFmtId="0" fontId="7" fillId="8" borderId="62" xfId="0" applyFont="1" applyFill="1" applyBorder="1" applyAlignment="1" applyProtection="1">
      <alignment horizontal="center" vertical="center" wrapText="1"/>
    </xf>
    <xf numFmtId="0" fontId="7" fillId="8" borderId="0" xfId="0" applyFont="1" applyFill="1" applyAlignment="1" applyProtection="1">
      <alignment horizontal="center" vertical="center" wrapText="1"/>
    </xf>
    <xf numFmtId="0" fontId="0" fillId="0" borderId="49" xfId="0" applyBorder="1" applyAlignment="1">
      <alignment horizontal="center" vertical="center" wrapText="1"/>
    </xf>
    <xf numFmtId="4" fontId="53" fillId="0" borderId="0" xfId="0" applyNumberFormat="1" applyFont="1" applyAlignment="1" applyProtection="1"/>
    <xf numFmtId="0" fontId="0" fillId="0" borderId="56" xfId="0" applyBorder="1" applyAlignment="1" applyProtection="1">
      <alignment vertical="center"/>
    </xf>
    <xf numFmtId="166" fontId="63" fillId="0" borderId="56" xfId="0" applyNumberFormat="1" applyFont="1" applyBorder="1" applyAlignment="1" applyProtection="1"/>
    <xf numFmtId="166" fontId="63" fillId="0" borderId="57" xfId="0" applyNumberFormat="1" applyFont="1" applyBorder="1" applyAlignment="1" applyProtection="1"/>
    <xf numFmtId="4" fontId="9" fillId="0" borderId="0" xfId="0" applyNumberFormat="1" applyFont="1" applyAlignment="1">
      <alignment vertical="center"/>
    </xf>
    <xf numFmtId="0" fontId="44" fillId="0" borderId="49" xfId="0" applyFont="1" applyBorder="1" applyAlignment="1" applyProtection="1"/>
    <xf numFmtId="0" fontId="44" fillId="0" borderId="0" xfId="0" applyFont="1" applyAlignment="1" applyProtection="1"/>
    <xf numFmtId="0" fontId="44" fillId="0" borderId="0" xfId="0" applyFont="1" applyAlignment="1" applyProtection="1">
      <alignment horizontal="left"/>
    </xf>
    <xf numFmtId="0" fontId="42" fillId="0" borderId="0" xfId="0" applyFont="1" applyAlignment="1" applyProtection="1">
      <alignment horizontal="left"/>
    </xf>
    <xf numFmtId="0" fontId="44" fillId="0" borderId="0" xfId="0" applyFont="1" applyAlignment="1" applyProtection="1">
      <protection locked="0"/>
    </xf>
    <xf numFmtId="4" fontId="42" fillId="0" borderId="0" xfId="0" applyNumberFormat="1" applyFont="1" applyAlignment="1" applyProtection="1"/>
    <xf numFmtId="0" fontId="44" fillId="0" borderId="49" xfId="0" applyFont="1" applyBorder="1" applyAlignment="1"/>
    <xf numFmtId="0" fontId="44" fillId="0" borderId="64" xfId="0" applyFont="1" applyBorder="1" applyAlignment="1" applyProtection="1"/>
    <xf numFmtId="0" fontId="44" fillId="0" borderId="0" xfId="0" applyFont="1" applyBorder="1" applyAlignment="1" applyProtection="1"/>
    <xf numFmtId="166" fontId="44" fillId="0" borderId="0" xfId="0" applyNumberFormat="1" applyFont="1" applyBorder="1" applyAlignment="1" applyProtection="1"/>
    <xf numFmtId="166" fontId="44" fillId="0" borderId="58" xfId="0" applyNumberFormat="1" applyFont="1" applyBorder="1" applyAlignment="1" applyProtection="1"/>
    <xf numFmtId="0" fontId="44" fillId="0" borderId="0" xfId="0" applyFont="1" applyAlignment="1">
      <alignment horizontal="left"/>
    </xf>
    <xf numFmtId="0" fontId="44" fillId="0" borderId="0" xfId="0" applyFont="1" applyAlignment="1">
      <alignment horizontal="center"/>
    </xf>
    <xf numFmtId="4" fontId="44" fillId="0" borderId="0" xfId="0" applyNumberFormat="1" applyFont="1" applyAlignment="1">
      <alignment vertical="center"/>
    </xf>
    <xf numFmtId="0" fontId="43" fillId="0" borderId="0" xfId="0" applyFont="1" applyAlignment="1" applyProtection="1">
      <alignment horizontal="left"/>
    </xf>
    <xf numFmtId="4" fontId="43" fillId="0" borderId="0" xfId="0" applyNumberFormat="1" applyFont="1" applyAlignment="1" applyProtection="1"/>
    <xf numFmtId="0" fontId="7" fillId="0" borderId="68" xfId="0" applyFont="1" applyBorder="1" applyAlignment="1" applyProtection="1">
      <alignment horizontal="center" vertical="center"/>
    </xf>
    <xf numFmtId="49" fontId="7" fillId="0" borderId="68" xfId="0" applyNumberFormat="1" applyFont="1" applyBorder="1" applyAlignment="1" applyProtection="1">
      <alignment horizontal="left" vertical="center" wrapText="1"/>
    </xf>
    <xf numFmtId="0" fontId="7" fillId="0" borderId="68" xfId="0" applyFont="1" applyBorder="1" applyAlignment="1" applyProtection="1">
      <alignment horizontal="left" vertical="center" wrapText="1"/>
    </xf>
    <xf numFmtId="0" fontId="7" fillId="0" borderId="68" xfId="0" applyFont="1" applyBorder="1" applyAlignment="1" applyProtection="1">
      <alignment horizontal="center" vertical="center" wrapText="1"/>
    </xf>
    <xf numFmtId="167" fontId="7" fillId="0" borderId="68" xfId="0" applyNumberFormat="1" applyFont="1" applyBorder="1" applyAlignment="1" applyProtection="1">
      <alignment vertical="center"/>
    </xf>
    <xf numFmtId="4" fontId="7" fillId="6" borderId="68" xfId="0" applyNumberFormat="1" applyFont="1" applyFill="1" applyBorder="1" applyAlignment="1" applyProtection="1">
      <alignment vertical="center"/>
      <protection locked="0"/>
    </xf>
    <xf numFmtId="4" fontId="7" fillId="0" borderId="68" xfId="0" applyNumberFormat="1" applyFont="1" applyBorder="1" applyAlignment="1" applyProtection="1">
      <alignment vertical="center"/>
    </xf>
    <xf numFmtId="0" fontId="0" fillId="0" borderId="68" xfId="0" applyFont="1" applyBorder="1" applyAlignment="1" applyProtection="1">
      <alignment vertical="center"/>
    </xf>
    <xf numFmtId="0" fontId="52" fillId="6" borderId="64" xfId="0" applyFont="1" applyFill="1" applyBorder="1" applyAlignment="1" applyProtection="1">
      <alignment horizontal="left" vertical="center"/>
      <protection locked="0"/>
    </xf>
    <xf numFmtId="0" fontId="52" fillId="0" borderId="0" xfId="0" applyFont="1" applyBorder="1" applyAlignment="1" applyProtection="1">
      <alignment horizontal="center" vertical="center"/>
    </xf>
    <xf numFmtId="166" fontId="52" fillId="0" borderId="0" xfId="0" applyNumberFormat="1" applyFont="1" applyBorder="1" applyAlignment="1" applyProtection="1">
      <alignment vertical="center"/>
    </xf>
    <xf numFmtId="166" fontId="52" fillId="0" borderId="58" xfId="0" applyNumberFormat="1" applyFont="1" applyBorder="1" applyAlignment="1" applyProtection="1">
      <alignment vertical="center"/>
    </xf>
    <xf numFmtId="0" fontId="7" fillId="0" borderId="0" xfId="0" applyFont="1" applyAlignment="1">
      <alignment horizontal="left" vertical="center"/>
    </xf>
    <xf numFmtId="4" fontId="0" fillId="0" borderId="0" xfId="0" applyNumberFormat="1" applyFont="1" applyAlignment="1">
      <alignment vertical="center"/>
    </xf>
    <xf numFmtId="0" fontId="64" fillId="0" borderId="0" xfId="0" applyFont="1" applyAlignment="1" applyProtection="1">
      <alignment horizontal="left" vertical="center"/>
    </xf>
    <xf numFmtId="0" fontId="10" fillId="0" borderId="0" xfId="0" applyFont="1" applyAlignment="1" applyProtection="1">
      <alignment horizontal="left" vertical="center" wrapText="1"/>
    </xf>
    <xf numFmtId="0" fontId="0" fillId="0" borderId="64" xfId="0" applyFont="1" applyBorder="1" applyAlignment="1" applyProtection="1">
      <alignment vertical="center"/>
    </xf>
    <xf numFmtId="0" fontId="0" fillId="0" borderId="0" xfId="0" applyBorder="1" applyAlignment="1" applyProtection="1">
      <alignment vertical="center"/>
    </xf>
    <xf numFmtId="0" fontId="45" fillId="0" borderId="49" xfId="0" applyFont="1" applyBorder="1" applyAlignment="1" applyProtection="1">
      <alignment vertical="center"/>
    </xf>
    <xf numFmtId="0" fontId="45" fillId="0" borderId="0" xfId="0" applyFont="1" applyAlignment="1" applyProtection="1">
      <alignment vertical="center"/>
    </xf>
    <xf numFmtId="0" fontId="45" fillId="0" borderId="0" xfId="0" applyFont="1" applyAlignment="1" applyProtection="1">
      <alignment horizontal="left" vertical="center"/>
    </xf>
    <xf numFmtId="0" fontId="45" fillId="0" borderId="0" xfId="0" applyFont="1" applyAlignment="1" applyProtection="1">
      <alignment horizontal="left" vertical="center" wrapText="1"/>
    </xf>
    <xf numFmtId="167" fontId="45" fillId="0" borderId="0" xfId="0" applyNumberFormat="1" applyFont="1" applyAlignment="1" applyProtection="1">
      <alignment vertical="center"/>
    </xf>
    <xf numFmtId="0" fontId="45" fillId="0" borderId="0" xfId="0" applyFont="1" applyAlignment="1" applyProtection="1">
      <alignment vertical="center"/>
      <protection locked="0"/>
    </xf>
    <xf numFmtId="0" fontId="45" fillId="0" borderId="49" xfId="0" applyFont="1" applyBorder="1" applyAlignment="1">
      <alignment vertical="center"/>
    </xf>
    <xf numFmtId="0" fontId="45" fillId="0" borderId="64" xfId="0" applyFont="1" applyBorder="1" applyAlignment="1" applyProtection="1">
      <alignment vertical="center"/>
    </xf>
    <xf numFmtId="0" fontId="45" fillId="0" borderId="0" xfId="0" applyFont="1" applyBorder="1" applyAlignment="1" applyProtection="1">
      <alignment vertical="center"/>
    </xf>
    <xf numFmtId="0" fontId="45" fillId="0" borderId="58" xfId="0" applyFont="1" applyBorder="1" applyAlignment="1" applyProtection="1">
      <alignment vertical="center"/>
    </xf>
    <xf numFmtId="0" fontId="45" fillId="0" borderId="0" xfId="0" applyFont="1" applyAlignment="1">
      <alignment horizontal="left" vertical="center"/>
    </xf>
    <xf numFmtId="0" fontId="46" fillId="0" borderId="49" xfId="0" applyFont="1" applyBorder="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left" vertical="center"/>
    </xf>
    <xf numFmtId="0" fontId="46" fillId="0" borderId="0" xfId="0" applyFont="1" applyAlignment="1" applyProtection="1">
      <alignment horizontal="left" vertical="center" wrapText="1"/>
    </xf>
    <xf numFmtId="0" fontId="46" fillId="0" borderId="0" xfId="0" applyFont="1" applyAlignment="1" applyProtection="1">
      <alignment vertical="center"/>
      <protection locked="0"/>
    </xf>
    <xf numFmtId="0" fontId="46" fillId="0" borderId="49" xfId="0" applyFont="1" applyBorder="1" applyAlignment="1">
      <alignment vertical="center"/>
    </xf>
    <xf numFmtId="0" fontId="46" fillId="0" borderId="64" xfId="0" applyFont="1" applyBorder="1" applyAlignment="1" applyProtection="1">
      <alignment vertical="center"/>
    </xf>
    <xf numFmtId="0" fontId="46" fillId="0" borderId="0" xfId="0" applyFont="1" applyBorder="1" applyAlignment="1" applyProtection="1">
      <alignment vertical="center"/>
    </xf>
    <xf numFmtId="0" fontId="46" fillId="0" borderId="58" xfId="0" applyFont="1" applyBorder="1" applyAlignment="1" applyProtection="1">
      <alignment vertical="center"/>
    </xf>
    <xf numFmtId="0" fontId="46" fillId="0" borderId="0" xfId="0" applyFont="1" applyAlignment="1">
      <alignment horizontal="left" vertical="center"/>
    </xf>
    <xf numFmtId="0" fontId="47" fillId="0" borderId="49" xfId="0" applyFont="1" applyBorder="1" applyAlignment="1" applyProtection="1">
      <alignment vertical="center"/>
    </xf>
    <xf numFmtId="0" fontId="47" fillId="0" borderId="0" xfId="0" applyFont="1" applyAlignment="1" applyProtection="1">
      <alignment vertical="center"/>
    </xf>
    <xf numFmtId="0" fontId="47" fillId="0" borderId="0" xfId="0" applyFont="1" applyAlignment="1" applyProtection="1">
      <alignment horizontal="left" vertical="center"/>
    </xf>
    <xf numFmtId="0" fontId="47" fillId="0" borderId="0" xfId="0" applyFont="1" applyAlignment="1" applyProtection="1">
      <alignment horizontal="left" vertical="center" wrapText="1"/>
    </xf>
    <xf numFmtId="167" fontId="47" fillId="0" borderId="0" xfId="0" applyNumberFormat="1" applyFont="1" applyAlignment="1" applyProtection="1">
      <alignment vertical="center"/>
    </xf>
    <xf numFmtId="0" fontId="47" fillId="0" borderId="0" xfId="0" applyFont="1" applyAlignment="1" applyProtection="1">
      <alignment vertical="center"/>
      <protection locked="0"/>
    </xf>
    <xf numFmtId="0" fontId="47" fillId="0" borderId="49" xfId="0" applyFont="1" applyBorder="1" applyAlignment="1">
      <alignment vertical="center"/>
    </xf>
    <xf numFmtId="0" fontId="47" fillId="0" borderId="64" xfId="0" applyFont="1" applyBorder="1" applyAlignment="1" applyProtection="1">
      <alignment vertical="center"/>
    </xf>
    <xf numFmtId="0" fontId="47" fillId="0" borderId="0" xfId="0" applyFont="1" applyBorder="1" applyAlignment="1" applyProtection="1">
      <alignment vertical="center"/>
    </xf>
    <xf numFmtId="0" fontId="47" fillId="0" borderId="58" xfId="0" applyFont="1" applyBorder="1" applyAlignment="1" applyProtection="1">
      <alignment vertical="center"/>
    </xf>
    <xf numFmtId="0" fontId="47" fillId="0" borderId="0" xfId="0" applyFont="1" applyAlignment="1">
      <alignment horizontal="left" vertical="center"/>
    </xf>
    <xf numFmtId="0" fontId="65" fillId="0" borderId="68" xfId="0" applyFont="1" applyBorder="1" applyAlignment="1" applyProtection="1">
      <alignment horizontal="center" vertical="center"/>
    </xf>
    <xf numFmtId="49" fontId="65" fillId="0" borderId="68" xfId="0" applyNumberFormat="1" applyFont="1" applyBorder="1" applyAlignment="1" applyProtection="1">
      <alignment horizontal="left" vertical="center" wrapText="1"/>
    </xf>
    <xf numFmtId="0" fontId="65" fillId="0" borderId="68" xfId="0" applyFont="1" applyBorder="1" applyAlignment="1" applyProtection="1">
      <alignment horizontal="left" vertical="center" wrapText="1"/>
    </xf>
    <xf numFmtId="0" fontId="65" fillId="0" borderId="68" xfId="0" applyFont="1" applyBorder="1" applyAlignment="1" applyProtection="1">
      <alignment horizontal="center" vertical="center" wrapText="1"/>
    </xf>
    <xf numFmtId="167" fontId="65" fillId="0" borderId="68" xfId="0" applyNumberFormat="1" applyFont="1" applyBorder="1" applyAlignment="1" applyProtection="1">
      <alignment vertical="center"/>
    </xf>
    <xf numFmtId="4" fontId="65" fillId="6" borderId="68" xfId="0" applyNumberFormat="1" applyFont="1" applyFill="1" applyBorder="1" applyAlignment="1" applyProtection="1">
      <alignment vertical="center"/>
      <protection locked="0"/>
    </xf>
    <xf numFmtId="4" fontId="65" fillId="0" borderId="68" xfId="0" applyNumberFormat="1" applyFont="1" applyBorder="1" applyAlignment="1" applyProtection="1">
      <alignment vertical="center"/>
    </xf>
    <xf numFmtId="0" fontId="66" fillId="0" borderId="68" xfId="0" applyFont="1" applyBorder="1" applyAlignment="1" applyProtection="1">
      <alignment vertical="center"/>
    </xf>
    <xf numFmtId="0" fontId="66" fillId="0" borderId="49" xfId="0" applyFont="1" applyBorder="1" applyAlignment="1">
      <alignment vertical="center"/>
    </xf>
    <xf numFmtId="0" fontId="65" fillId="6" borderId="64" xfId="0" applyFont="1" applyFill="1" applyBorder="1" applyAlignment="1" applyProtection="1">
      <alignment horizontal="left" vertical="center"/>
      <protection locked="0"/>
    </xf>
    <xf numFmtId="0" fontId="65" fillId="0" borderId="0" xfId="0" applyFont="1" applyBorder="1" applyAlignment="1" applyProtection="1">
      <alignment horizontal="center" vertical="center"/>
    </xf>
    <xf numFmtId="0" fontId="48" fillId="0" borderId="49" xfId="0" applyFont="1" applyBorder="1" applyAlignment="1" applyProtection="1">
      <alignment vertical="center"/>
    </xf>
    <xf numFmtId="0" fontId="48" fillId="0" borderId="0" xfId="0" applyFont="1" applyAlignment="1" applyProtection="1">
      <alignment vertical="center"/>
    </xf>
    <xf numFmtId="0" fontId="48" fillId="0" borderId="0" xfId="0" applyFont="1" applyAlignment="1" applyProtection="1">
      <alignment horizontal="left" vertical="center"/>
    </xf>
    <xf numFmtId="0" fontId="48" fillId="0" borderId="0" xfId="0" applyFont="1" applyAlignment="1" applyProtection="1">
      <alignment horizontal="left" vertical="center" wrapText="1"/>
    </xf>
    <xf numFmtId="167" fontId="48" fillId="0" borderId="0" xfId="0" applyNumberFormat="1" applyFont="1" applyAlignment="1" applyProtection="1">
      <alignment vertical="center"/>
    </xf>
    <xf numFmtId="0" fontId="48" fillId="0" borderId="0" xfId="0" applyFont="1" applyAlignment="1" applyProtection="1">
      <alignment vertical="center"/>
      <protection locked="0"/>
    </xf>
    <xf numFmtId="0" fontId="48" fillId="0" borderId="49" xfId="0" applyFont="1" applyBorder="1" applyAlignment="1">
      <alignment vertical="center"/>
    </xf>
    <xf numFmtId="0" fontId="48" fillId="0" borderId="64" xfId="0" applyFont="1" applyBorder="1" applyAlignment="1" applyProtection="1">
      <alignment vertical="center"/>
    </xf>
    <xf numFmtId="0" fontId="48" fillId="0" borderId="0" xfId="0" applyFont="1" applyBorder="1" applyAlignment="1" applyProtection="1">
      <alignment vertical="center"/>
    </xf>
    <xf numFmtId="0" fontId="48" fillId="0" borderId="58" xfId="0" applyFont="1" applyBorder="1" applyAlignment="1" applyProtection="1">
      <alignment vertical="center"/>
    </xf>
    <xf numFmtId="0" fontId="48" fillId="0" borderId="0" xfId="0" applyFont="1" applyAlignment="1">
      <alignment horizontal="left" vertical="center"/>
    </xf>
    <xf numFmtId="0" fontId="67" fillId="0" borderId="0" xfId="0" applyFont="1" applyAlignment="1" applyProtection="1">
      <alignment vertical="center" wrapText="1"/>
    </xf>
    <xf numFmtId="0" fontId="47" fillId="0" borderId="65" xfId="0" applyFont="1" applyBorder="1" applyAlignment="1" applyProtection="1">
      <alignment vertical="center"/>
    </xf>
    <xf numFmtId="0" fontId="47" fillId="0" borderId="66" xfId="0" applyFont="1" applyBorder="1" applyAlignment="1" applyProtection="1">
      <alignment vertical="center"/>
    </xf>
    <xf numFmtId="0" fontId="47" fillId="0" borderId="67" xfId="0" applyFont="1" applyBorder="1" applyAlignment="1" applyProtection="1">
      <alignment vertical="center"/>
    </xf>
    <xf numFmtId="0" fontId="0" fillId="0" borderId="65" xfId="0" applyFont="1" applyBorder="1" applyAlignment="1" applyProtection="1">
      <alignment vertical="center"/>
    </xf>
    <xf numFmtId="0" fontId="0" fillId="0" borderId="66" xfId="0" applyBorder="1" applyAlignment="1" applyProtection="1">
      <alignment vertical="center"/>
    </xf>
    <xf numFmtId="0" fontId="0" fillId="0" borderId="66" xfId="0" applyFont="1" applyBorder="1" applyAlignment="1" applyProtection="1">
      <alignment vertical="center"/>
    </xf>
    <xf numFmtId="0" fontId="0" fillId="0" borderId="67" xfId="0" applyFont="1" applyBorder="1" applyAlignment="1" applyProtection="1">
      <alignment vertical="center"/>
    </xf>
    <xf numFmtId="0" fontId="11" fillId="0" borderId="0" xfId="15" applyFont="1" applyAlignment="1">
      <alignment horizontal="left" vertical="top"/>
      <protection locked="0"/>
    </xf>
    <xf numFmtId="0" fontId="11" fillId="0" borderId="0" xfId="15" applyAlignment="1">
      <alignment horizontal="left" vertical="top"/>
      <protection locked="0"/>
    </xf>
    <xf numFmtId="168" fontId="12" fillId="0" borderId="0" xfId="15" applyNumberFormat="1" applyFont="1" applyAlignment="1">
      <alignment horizontal="right"/>
      <protection locked="0"/>
    </xf>
    <xf numFmtId="0" fontId="12" fillId="0" borderId="0" xfId="15" applyFont="1" applyAlignment="1">
      <alignment horizontal="left" wrapText="1"/>
      <protection locked="0"/>
    </xf>
    <xf numFmtId="168" fontId="13" fillId="0" borderId="3" xfId="15" applyNumberFormat="1" applyFont="1" applyBorder="1" applyAlignment="1">
      <alignment horizontal="right" vertical="top"/>
      <protection locked="0"/>
    </xf>
    <xf numFmtId="0" fontId="13" fillId="0" borderId="3" xfId="15" applyFont="1" applyBorder="1" applyAlignment="1">
      <alignment horizontal="left" vertical="top" wrapText="1"/>
      <protection locked="0"/>
    </xf>
    <xf numFmtId="168" fontId="14" fillId="0" borderId="0" xfId="15" applyNumberFormat="1" applyFont="1" applyAlignment="1">
      <alignment horizontal="right" vertical="top"/>
      <protection locked="0"/>
    </xf>
    <xf numFmtId="0" fontId="14" fillId="0" borderId="0" xfId="15" applyFont="1" applyAlignment="1">
      <alignment horizontal="left" vertical="top" wrapText="1"/>
      <protection locked="0"/>
    </xf>
    <xf numFmtId="0" fontId="15" fillId="0" borderId="0" xfId="15" applyFont="1" applyAlignment="1" applyProtection="1">
      <alignment horizontal="left"/>
    </xf>
    <xf numFmtId="0" fontId="13" fillId="2" borderId="3" xfId="15" applyFont="1" applyFill="1" applyBorder="1" applyAlignment="1" applyProtection="1">
      <alignment horizontal="center" vertical="center" wrapText="1"/>
    </xf>
    <xf numFmtId="0" fontId="13" fillId="0" borderId="0" xfId="15" applyFont="1" applyAlignment="1" applyProtection="1">
      <alignment horizontal="left"/>
    </xf>
    <xf numFmtId="0" fontId="14" fillId="0" borderId="0" xfId="15" applyFont="1" applyAlignment="1" applyProtection="1">
      <alignment horizontal="left"/>
    </xf>
    <xf numFmtId="3" fontId="18" fillId="0" borderId="0" xfId="18" applyNumberFormat="1" applyFont="1" applyFill="1" applyBorder="1" applyAlignment="1" applyProtection="1">
      <alignment horizontal="center" vertical="center"/>
    </xf>
    <xf numFmtId="0" fontId="17" fillId="0" borderId="0" xfId="18" applyFill="1" applyBorder="1"/>
    <xf numFmtId="4" fontId="19" fillId="0" borderId="0" xfId="18" applyNumberFormat="1" applyFont="1" applyFill="1" applyBorder="1" applyAlignment="1">
      <alignment horizontal="center" vertical="center"/>
    </xf>
    <xf numFmtId="0" fontId="21" fillId="3" borderId="4" xfId="18" applyFont="1" applyFill="1" applyBorder="1"/>
    <xf numFmtId="3" fontId="22" fillId="3" borderId="4" xfId="18" applyNumberFormat="1" applyFont="1" applyFill="1" applyBorder="1" applyAlignment="1">
      <alignment horizontal="left" vertical="center"/>
    </xf>
    <xf numFmtId="4" fontId="22" fillId="3" borderId="4" xfId="18" applyNumberFormat="1" applyFont="1" applyFill="1" applyBorder="1" applyAlignment="1">
      <alignment horizontal="center" vertical="center"/>
    </xf>
    <xf numFmtId="3" fontId="22" fillId="0" borderId="0" xfId="18" applyNumberFormat="1" applyFont="1" applyFill="1" applyBorder="1" applyAlignment="1">
      <alignment horizontal="left" vertical="center"/>
    </xf>
    <xf numFmtId="4" fontId="22" fillId="0" borderId="0" xfId="18" applyNumberFormat="1" applyFont="1" applyFill="1" applyBorder="1" applyAlignment="1">
      <alignment horizontal="right" vertical="center"/>
    </xf>
    <xf numFmtId="4" fontId="22" fillId="0" borderId="0" xfId="18" applyNumberFormat="1" applyFont="1" applyFill="1" applyBorder="1" applyAlignment="1">
      <alignment horizontal="center" vertical="center" wrapText="1"/>
    </xf>
    <xf numFmtId="49" fontId="21" fillId="0" borderId="0" xfId="18" applyNumberFormat="1" applyFont="1" applyFill="1" applyBorder="1" applyAlignment="1" applyProtection="1">
      <alignment vertical="center"/>
    </xf>
    <xf numFmtId="0" fontId="21" fillId="0" borderId="0" xfId="18" applyNumberFormat="1" applyFont="1" applyFill="1" applyBorder="1" applyAlignment="1" applyProtection="1">
      <alignment vertical="center"/>
    </xf>
    <xf numFmtId="4" fontId="23" fillId="4" borderId="4" xfId="18" applyNumberFormat="1" applyFont="1" applyFill="1" applyBorder="1" applyAlignment="1">
      <alignment horizontal="right" vertical="center"/>
    </xf>
    <xf numFmtId="0" fontId="21" fillId="0" borderId="0" xfId="18" applyNumberFormat="1" applyFont="1" applyFill="1" applyBorder="1" applyAlignment="1" applyProtection="1">
      <alignment horizontal="left" vertical="center" indent="3"/>
    </xf>
    <xf numFmtId="4" fontId="23" fillId="4" borderId="4" xfId="18" applyNumberFormat="1" applyFont="1" applyFill="1" applyBorder="1" applyAlignment="1">
      <alignment horizontal="left" vertical="center" indent="1"/>
    </xf>
    <xf numFmtId="169" fontId="17" fillId="0" borderId="0" xfId="18" applyNumberFormat="1" applyFill="1" applyBorder="1"/>
    <xf numFmtId="0" fontId="21" fillId="0" borderId="0" xfId="18" applyNumberFormat="1" applyFont="1" applyFill="1" applyBorder="1" applyAlignment="1" applyProtection="1">
      <alignment vertical="center" wrapText="1"/>
    </xf>
    <xf numFmtId="0" fontId="17" fillId="0" borderId="0" xfId="18" applyFill="1" applyBorder="1" applyAlignment="1">
      <alignment vertical="center"/>
    </xf>
    <xf numFmtId="3" fontId="19" fillId="0" borderId="0" xfId="18" applyNumberFormat="1" applyFont="1" applyFill="1" applyBorder="1" applyAlignment="1" applyProtection="1">
      <alignment horizontal="left" vertical="center"/>
      <protection locked="0"/>
    </xf>
    <xf numFmtId="4" fontId="24" fillId="0" borderId="0" xfId="18" applyNumberFormat="1" applyFont="1" applyFill="1" applyBorder="1" applyAlignment="1">
      <alignment horizontal="right" vertical="center"/>
    </xf>
    <xf numFmtId="3" fontId="19" fillId="0" borderId="5" xfId="18" applyNumberFormat="1" applyFont="1" applyFill="1" applyBorder="1" applyAlignment="1" applyProtection="1">
      <alignment horizontal="left" vertical="center"/>
    </xf>
    <xf numFmtId="4" fontId="19" fillId="0" borderId="6" xfId="18" applyNumberFormat="1" applyFont="1" applyFill="1" applyBorder="1" applyAlignment="1">
      <alignment horizontal="right" vertical="center"/>
    </xf>
    <xf numFmtId="3" fontId="17" fillId="0" borderId="0" xfId="18" applyNumberFormat="1" applyFill="1" applyBorder="1"/>
    <xf numFmtId="4" fontId="17" fillId="0" borderId="0" xfId="18" applyNumberFormat="1" applyFill="1" applyBorder="1"/>
    <xf numFmtId="4" fontId="21" fillId="0" borderId="0" xfId="18" applyNumberFormat="1" applyFont="1" applyFill="1" applyBorder="1" applyAlignment="1">
      <alignment horizontal="right"/>
    </xf>
    <xf numFmtId="0" fontId="17" fillId="0" borderId="0" xfId="18"/>
    <xf numFmtId="0" fontId="17" fillId="0" borderId="4" xfId="18" applyFont="1" applyBorder="1" applyAlignment="1">
      <alignment vertical="center"/>
    </xf>
    <xf numFmtId="49" fontId="17" fillId="0" borderId="7" xfId="18" applyNumberFormat="1" applyBorder="1" applyAlignment="1">
      <alignment vertical="center"/>
    </xf>
    <xf numFmtId="49" fontId="17" fillId="0" borderId="0" xfId="18" applyNumberFormat="1"/>
    <xf numFmtId="0" fontId="17" fillId="9" borderId="4" xfId="18" applyFont="1" applyFill="1" applyBorder="1" applyAlignment="1">
      <alignment vertical="center"/>
    </xf>
    <xf numFmtId="49" fontId="17" fillId="9" borderId="7" xfId="18" applyNumberFormat="1" applyFill="1" applyBorder="1" applyAlignment="1">
      <alignment vertical="center"/>
    </xf>
    <xf numFmtId="0" fontId="17" fillId="0" borderId="0" xfId="18" applyAlignment="1">
      <alignment horizontal="center"/>
    </xf>
    <xf numFmtId="0" fontId="17" fillId="10" borderId="4" xfId="18" applyFill="1" applyBorder="1"/>
    <xf numFmtId="49" fontId="17" fillId="10" borderId="4" xfId="18" applyNumberFormat="1" applyFill="1" applyBorder="1"/>
    <xf numFmtId="0" fontId="17" fillId="10" borderId="4" xfId="18" applyFill="1" applyBorder="1" applyAlignment="1">
      <alignment horizontal="center"/>
    </xf>
    <xf numFmtId="0" fontId="17" fillId="10" borderId="8" xfId="18" applyFill="1" applyBorder="1"/>
    <xf numFmtId="0" fontId="17" fillId="10" borderId="4" xfId="18" applyFill="1" applyBorder="1" applyAlignment="1">
      <alignment wrapText="1"/>
    </xf>
    <xf numFmtId="0" fontId="17" fillId="0" borderId="0" xfId="18" applyAlignment="1">
      <alignment vertical="top"/>
    </xf>
    <xf numFmtId="49" fontId="17" fillId="0" borderId="0" xfId="18" applyNumberFormat="1" applyAlignment="1">
      <alignment vertical="top"/>
    </xf>
    <xf numFmtId="0" fontId="17" fillId="0" borderId="0" xfId="18" applyAlignment="1">
      <alignment horizontal="center" vertical="top"/>
    </xf>
    <xf numFmtId="166" fontId="17" fillId="0" borderId="0" xfId="18" applyNumberFormat="1" applyAlignment="1">
      <alignment vertical="top"/>
    </xf>
    <xf numFmtId="4" fontId="17" fillId="0" borderId="0" xfId="18" applyNumberFormat="1" applyAlignment="1">
      <alignment vertical="top"/>
    </xf>
    <xf numFmtId="0" fontId="29" fillId="9" borderId="9" xfId="18" applyFont="1" applyFill="1" applyBorder="1" applyAlignment="1">
      <alignment vertical="top"/>
    </xf>
    <xf numFmtId="49" fontId="29" fillId="9" borderId="10" xfId="18" applyNumberFormat="1" applyFont="1" applyFill="1" applyBorder="1" applyAlignment="1">
      <alignment vertical="top"/>
    </xf>
    <xf numFmtId="49" fontId="29" fillId="9" borderId="10" xfId="18" applyNumberFormat="1" applyFont="1" applyFill="1" applyBorder="1" applyAlignment="1">
      <alignment horizontal="left" vertical="top" wrapText="1"/>
    </xf>
    <xf numFmtId="0" fontId="29" fillId="9" borderId="10" xfId="18" applyFont="1" applyFill="1" applyBorder="1" applyAlignment="1">
      <alignment horizontal="center" vertical="top" shrinkToFit="1"/>
    </xf>
    <xf numFmtId="166" fontId="29" fillId="9" borderId="10" xfId="18" applyNumberFormat="1" applyFont="1" applyFill="1" applyBorder="1" applyAlignment="1">
      <alignment vertical="top" shrinkToFit="1"/>
    </xf>
    <xf numFmtId="4" fontId="29" fillId="9" borderId="10" xfId="18" applyNumberFormat="1" applyFont="1" applyFill="1" applyBorder="1" applyAlignment="1">
      <alignment vertical="top" shrinkToFit="1"/>
    </xf>
    <xf numFmtId="4" fontId="29" fillId="9" borderId="11" xfId="18" applyNumberFormat="1" applyFont="1" applyFill="1" applyBorder="1" applyAlignment="1">
      <alignment vertical="top" shrinkToFit="1"/>
    </xf>
    <xf numFmtId="4" fontId="29" fillId="9" borderId="0" xfId="18" applyNumberFormat="1" applyFont="1" applyFill="1" applyBorder="1" applyAlignment="1">
      <alignment vertical="top" shrinkToFit="1"/>
    </xf>
    <xf numFmtId="0" fontId="13" fillId="0" borderId="12" xfId="18" applyFont="1" applyBorder="1" applyAlignment="1">
      <alignment vertical="top"/>
    </xf>
    <xf numFmtId="49" fontId="13" fillId="0" borderId="13" xfId="18" applyNumberFormat="1" applyFont="1" applyBorder="1" applyAlignment="1">
      <alignment vertical="top"/>
    </xf>
    <xf numFmtId="49" fontId="13" fillId="0" borderId="13" xfId="18" applyNumberFormat="1" applyFont="1" applyBorder="1" applyAlignment="1">
      <alignment horizontal="left" vertical="top" wrapText="1"/>
    </xf>
    <xf numFmtId="0" fontId="13" fillId="0" borderId="13" xfId="18" applyFont="1" applyBorder="1" applyAlignment="1">
      <alignment horizontal="center" vertical="top" shrinkToFit="1"/>
    </xf>
    <xf numFmtId="166" fontId="13" fillId="0" borderId="13" xfId="18" applyNumberFormat="1" applyFont="1" applyBorder="1" applyAlignment="1">
      <alignment vertical="top" shrinkToFit="1"/>
    </xf>
    <xf numFmtId="4" fontId="13" fillId="11" borderId="13" xfId="18" applyNumberFormat="1" applyFont="1" applyFill="1" applyBorder="1" applyAlignment="1" applyProtection="1">
      <alignment vertical="top" shrinkToFit="1"/>
      <protection locked="0"/>
    </xf>
    <xf numFmtId="4" fontId="13" fillId="0" borderId="13" xfId="18" applyNumberFormat="1" applyFont="1" applyBorder="1" applyAlignment="1">
      <alignment vertical="top" shrinkToFit="1"/>
    </xf>
    <xf numFmtId="4" fontId="13" fillId="0" borderId="14" xfId="18" applyNumberFormat="1" applyFont="1" applyBorder="1" applyAlignment="1">
      <alignment vertical="top" shrinkToFit="1"/>
    </xf>
    <xf numFmtId="4" fontId="13" fillId="0" borderId="0" xfId="18" applyNumberFormat="1" applyFont="1" applyBorder="1" applyAlignment="1">
      <alignment vertical="top" shrinkToFit="1"/>
    </xf>
    <xf numFmtId="0" fontId="13" fillId="0" borderId="0" xfId="18" applyFont="1"/>
    <xf numFmtId="0" fontId="13" fillId="0" borderId="0" xfId="18" applyFont="1" applyBorder="1" applyAlignment="1">
      <alignment vertical="top"/>
    </xf>
    <xf numFmtId="49" fontId="13" fillId="0" borderId="0" xfId="18" applyNumberFormat="1" applyFont="1" applyBorder="1" applyAlignment="1">
      <alignment vertical="top"/>
    </xf>
    <xf numFmtId="166" fontId="30" fillId="0" borderId="0" xfId="18" quotePrefix="1" applyNumberFormat="1" applyFont="1" applyBorder="1" applyAlignment="1">
      <alignment horizontal="left" vertical="top" wrapText="1"/>
    </xf>
    <xf numFmtId="166" fontId="30" fillId="0" borderId="0" xfId="18" applyNumberFormat="1" applyFont="1" applyBorder="1" applyAlignment="1">
      <alignment horizontal="center" vertical="top" wrapText="1" shrinkToFit="1"/>
    </xf>
    <xf numFmtId="166" fontId="30" fillId="0" borderId="0" xfId="18" applyNumberFormat="1" applyFont="1" applyBorder="1" applyAlignment="1">
      <alignment vertical="top" wrapText="1" shrinkToFit="1"/>
    </xf>
    <xf numFmtId="0" fontId="31" fillId="0" borderId="0" xfId="18" applyNumberFormat="1" applyFont="1" applyAlignment="1">
      <alignment wrapText="1"/>
    </xf>
    <xf numFmtId="49" fontId="17" fillId="0" borderId="0" xfId="18" applyNumberFormat="1" applyAlignment="1">
      <alignment horizontal="left" vertical="top" wrapText="1"/>
    </xf>
    <xf numFmtId="0" fontId="29" fillId="9" borderId="8" xfId="18" applyFont="1" applyFill="1" applyBorder="1" applyAlignment="1">
      <alignment vertical="top"/>
    </xf>
    <xf numFmtId="49" fontId="29" fillId="9" borderId="7" xfId="18" applyNumberFormat="1" applyFont="1" applyFill="1" applyBorder="1" applyAlignment="1">
      <alignment vertical="top"/>
    </xf>
    <xf numFmtId="49" fontId="29" fillId="9" borderId="7" xfId="18" applyNumberFormat="1" applyFont="1" applyFill="1" applyBorder="1" applyAlignment="1">
      <alignment horizontal="left" vertical="top" wrapText="1"/>
    </xf>
    <xf numFmtId="0" fontId="29" fillId="9" borderId="7" xfId="18" applyFont="1" applyFill="1" applyBorder="1" applyAlignment="1">
      <alignment horizontal="center" vertical="top"/>
    </xf>
    <xf numFmtId="0" fontId="29" fillId="9" borderId="7" xfId="18" applyFont="1" applyFill="1" applyBorder="1" applyAlignment="1">
      <alignment vertical="top"/>
    </xf>
    <xf numFmtId="4" fontId="29" fillId="9" borderId="15" xfId="18" applyNumberFormat="1" applyFont="1" applyFill="1" applyBorder="1" applyAlignment="1">
      <alignment vertical="top"/>
    </xf>
    <xf numFmtId="49" fontId="17" fillId="0" borderId="0" xfId="18" applyNumberFormat="1" applyAlignment="1">
      <alignment horizontal="left" wrapText="1"/>
    </xf>
    <xf numFmtId="0" fontId="68" fillId="0" borderId="0" xfId="22" applyFont="1" applyAlignment="1">
      <alignment wrapText="1"/>
    </xf>
    <xf numFmtId="0" fontId="69" fillId="0" borderId="0" xfId="22" applyFont="1"/>
    <xf numFmtId="0" fontId="70" fillId="0" borderId="0" xfId="22" applyFont="1"/>
    <xf numFmtId="0" fontId="40" fillId="0" borderId="0" xfId="22"/>
    <xf numFmtId="0" fontId="71" fillId="0" borderId="0" xfId="22" applyFont="1"/>
    <xf numFmtId="0" fontId="35" fillId="0" borderId="8" xfId="22" applyFont="1" applyBorder="1" applyAlignment="1">
      <alignment horizontal="center"/>
    </xf>
    <xf numFmtId="0" fontId="35" fillId="0" borderId="4" xfId="22" applyFont="1" applyBorder="1" applyAlignment="1">
      <alignment horizontal="center"/>
    </xf>
    <xf numFmtId="3" fontId="35" fillId="0" borderId="4" xfId="22" applyNumberFormat="1" applyFont="1" applyBorder="1" applyAlignment="1">
      <alignment horizontal="center"/>
    </xf>
    <xf numFmtId="0" fontId="35" fillId="0" borderId="9" xfId="22" applyFont="1" applyBorder="1" applyAlignment="1">
      <alignment horizontal="center"/>
    </xf>
    <xf numFmtId="0" fontId="29" fillId="0" borderId="4" xfId="22" applyFont="1" applyBorder="1" applyAlignment="1">
      <alignment horizontal="center" textRotation="90"/>
    </xf>
    <xf numFmtId="3" fontId="35" fillId="0" borderId="4" xfId="22" applyNumberFormat="1" applyFont="1" applyBorder="1"/>
    <xf numFmtId="0" fontId="72" fillId="12" borderId="4" xfId="22" applyFont="1" applyFill="1" applyBorder="1"/>
    <xf numFmtId="0" fontId="73" fillId="12" borderId="4" xfId="22" applyFont="1" applyFill="1" applyBorder="1"/>
    <xf numFmtId="0" fontId="74" fillId="12" borderId="4" xfId="22" applyFont="1" applyFill="1" applyBorder="1" applyAlignment="1">
      <alignment horizontal="center"/>
    </xf>
    <xf numFmtId="0" fontId="69" fillId="0" borderId="4" xfId="22" applyFont="1" applyBorder="1"/>
    <xf numFmtId="172" fontId="69" fillId="0" borderId="4" xfId="22" applyNumberFormat="1" applyFont="1" applyBorder="1" applyProtection="1">
      <protection locked="0"/>
    </xf>
    <xf numFmtId="0" fontId="73" fillId="12" borderId="4" xfId="22" applyFont="1" applyFill="1" applyBorder="1" applyAlignment="1">
      <alignment horizontal="center"/>
    </xf>
    <xf numFmtId="172" fontId="69" fillId="0" borderId="4" xfId="22" applyNumberFormat="1" applyFont="1" applyBorder="1" applyProtection="1">
      <protection hidden="1"/>
    </xf>
    <xf numFmtId="172" fontId="73" fillId="12" borderId="4" xfId="22" applyNumberFormat="1" applyFont="1" applyFill="1" applyBorder="1"/>
    <xf numFmtId="0" fontId="75" fillId="12" borderId="4" xfId="22" applyFont="1" applyFill="1" applyBorder="1" applyAlignment="1">
      <alignment horizontal="center"/>
    </xf>
    <xf numFmtId="3" fontId="76" fillId="12" borderId="4" xfId="22" applyNumberFormat="1" applyFont="1" applyFill="1" applyBorder="1" applyProtection="1">
      <protection hidden="1"/>
    </xf>
    <xf numFmtId="172" fontId="72" fillId="12" borderId="4" xfId="22" applyNumberFormat="1" applyFont="1" applyFill="1" applyBorder="1"/>
    <xf numFmtId="0" fontId="70" fillId="12" borderId="4" xfId="22" applyFont="1" applyFill="1" applyBorder="1" applyAlignment="1">
      <alignment horizontal="center"/>
    </xf>
    <xf numFmtId="172" fontId="73" fillId="12" borderId="4" xfId="22" applyNumberFormat="1" applyFont="1" applyFill="1" applyBorder="1" applyProtection="1">
      <protection hidden="1"/>
    </xf>
    <xf numFmtId="3" fontId="73" fillId="12" borderId="4" xfId="22" applyNumberFormat="1" applyFont="1" applyFill="1" applyBorder="1" applyAlignment="1">
      <alignment horizontal="center"/>
    </xf>
    <xf numFmtId="0" fontId="72" fillId="12" borderId="4" xfId="22" applyFont="1" applyFill="1" applyBorder="1" applyAlignment="1">
      <alignment vertical="center"/>
    </xf>
    <xf numFmtId="0" fontId="75" fillId="12" borderId="4" xfId="22" applyFont="1" applyFill="1" applyBorder="1"/>
    <xf numFmtId="3" fontId="72" fillId="12" borderId="4" xfId="22" applyNumberFormat="1" applyFont="1" applyFill="1" applyBorder="1" applyProtection="1">
      <protection hidden="1"/>
    </xf>
    <xf numFmtId="9" fontId="72" fillId="12" borderId="4" xfId="24" applyFont="1" applyFill="1" applyBorder="1" applyAlignment="1">
      <alignment vertical="center"/>
    </xf>
    <xf numFmtId="0" fontId="69" fillId="12" borderId="4" xfId="22" applyFont="1" applyFill="1" applyBorder="1"/>
    <xf numFmtId="3" fontId="72" fillId="13" borderId="4" xfId="22" applyNumberFormat="1" applyFont="1" applyFill="1" applyBorder="1" applyProtection="1">
      <protection hidden="1"/>
    </xf>
    <xf numFmtId="0" fontId="40" fillId="14" borderId="0" xfId="22" applyFill="1"/>
    <xf numFmtId="0" fontId="40" fillId="14" borderId="0" xfId="22" applyFill="1" applyAlignment="1">
      <alignment wrapText="1"/>
    </xf>
    <xf numFmtId="0" fontId="40" fillId="0" borderId="4" xfId="22" applyBorder="1"/>
    <xf numFmtId="172" fontId="40" fillId="0" borderId="4" xfId="22" applyNumberFormat="1" applyBorder="1" applyProtection="1">
      <protection locked="0"/>
    </xf>
    <xf numFmtId="172" fontId="40" fillId="0" borderId="4" xfId="22" applyNumberFormat="1" applyBorder="1" applyProtection="1">
      <protection hidden="1"/>
    </xf>
    <xf numFmtId="172" fontId="69" fillId="12" borderId="4" xfId="22" applyNumberFormat="1" applyFont="1" applyFill="1" applyBorder="1"/>
    <xf numFmtId="172" fontId="69" fillId="12" borderId="4" xfId="22" applyNumberFormat="1" applyFont="1" applyFill="1" applyBorder="1" applyProtection="1">
      <protection hidden="1"/>
    </xf>
    <xf numFmtId="0" fontId="36" fillId="5" borderId="4" xfId="22" applyFont="1" applyFill="1" applyBorder="1" applyAlignment="1">
      <alignment vertical="center"/>
    </xf>
    <xf numFmtId="9" fontId="36" fillId="5" borderId="4" xfId="24" applyFont="1" applyFill="1" applyBorder="1" applyAlignment="1">
      <alignment vertical="center"/>
    </xf>
    <xf numFmtId="0" fontId="40" fillId="5" borderId="4" xfId="22" applyFill="1" applyBorder="1"/>
    <xf numFmtId="3" fontId="36" fillId="5" borderId="4" xfId="22" applyNumberFormat="1" applyFont="1" applyFill="1" applyBorder="1" applyProtection="1">
      <protection hidden="1"/>
    </xf>
    <xf numFmtId="3" fontId="36" fillId="15" borderId="4" xfId="22" applyNumberFormat="1" applyFont="1" applyFill="1" applyBorder="1" applyProtection="1">
      <protection hidden="1"/>
    </xf>
    <xf numFmtId="0" fontId="40" fillId="16" borderId="5" xfId="22" applyFill="1" applyBorder="1"/>
    <xf numFmtId="0" fontId="77" fillId="16" borderId="6" xfId="22" applyFont="1" applyFill="1" applyBorder="1"/>
    <xf numFmtId="0" fontId="77" fillId="14" borderId="5" xfId="22" applyFont="1" applyFill="1" applyBorder="1"/>
    <xf numFmtId="0" fontId="77" fillId="14" borderId="16" xfId="22" applyFont="1" applyFill="1" applyBorder="1"/>
    <xf numFmtId="0" fontId="40" fillId="16" borderId="17" xfId="22" applyFill="1" applyBorder="1" applyAlignment="1">
      <alignment horizontal="center"/>
    </xf>
    <xf numFmtId="0" fontId="40" fillId="14" borderId="18" xfId="22" applyFill="1" applyBorder="1" applyAlignment="1">
      <alignment horizontal="center"/>
    </xf>
    <xf numFmtId="0" fontId="40" fillId="0" borderId="19" xfId="22" applyBorder="1" applyAlignment="1">
      <alignment vertical="center"/>
    </xf>
    <xf numFmtId="0" fontId="40" fillId="0" borderId="20" xfId="22" applyBorder="1" applyAlignment="1">
      <alignment horizontal="center" vertical="center"/>
    </xf>
    <xf numFmtId="0" fontId="40" fillId="0" borderId="19" xfId="22" applyBorder="1"/>
    <xf numFmtId="0" fontId="40" fillId="0" borderId="21" xfId="22" applyBorder="1"/>
    <xf numFmtId="0" fontId="40" fillId="0" borderId="7" xfId="22" applyBorder="1" applyAlignment="1">
      <alignment horizontal="center" vertical="center"/>
    </xf>
    <xf numFmtId="0" fontId="40" fillId="0" borderId="22" xfId="22" applyBorder="1" applyAlignment="1">
      <alignment horizontal="center" vertical="center" wrapText="1"/>
    </xf>
    <xf numFmtId="0" fontId="40" fillId="0" borderId="4" xfId="22" applyBorder="1" applyAlignment="1">
      <alignment horizontal="center" vertical="center" wrapText="1"/>
    </xf>
    <xf numFmtId="0" fontId="40" fillId="0" borderId="23" xfId="22" applyBorder="1"/>
    <xf numFmtId="0" fontId="40" fillId="0" borderId="24" xfId="22" applyBorder="1" applyAlignment="1">
      <alignment horizontal="center" vertical="center" wrapText="1"/>
    </xf>
    <xf numFmtId="0" fontId="40" fillId="0" borderId="25" xfId="22" applyBorder="1"/>
    <xf numFmtId="0" fontId="40" fillId="0" borderId="26" xfId="22" applyBorder="1"/>
    <xf numFmtId="0" fontId="40" fillId="0" borderId="27" xfId="22" applyBorder="1"/>
    <xf numFmtId="0" fontId="40" fillId="0" borderId="28" xfId="22" applyBorder="1"/>
    <xf numFmtId="0" fontId="40" fillId="0" borderId="19" xfId="22" applyBorder="1" applyAlignment="1">
      <alignment wrapText="1"/>
    </xf>
    <xf numFmtId="0" fontId="40" fillId="0" borderId="22" xfId="22" applyBorder="1" applyAlignment="1">
      <alignment horizontal="center" vertical="center"/>
    </xf>
    <xf numFmtId="0" fontId="40" fillId="0" borderId="21" xfId="22" applyBorder="1" applyAlignment="1">
      <alignment wrapText="1"/>
    </xf>
    <xf numFmtId="0" fontId="40" fillId="0" borderId="0" xfId="22" applyAlignment="1">
      <alignment horizontal="center" vertical="center"/>
    </xf>
    <xf numFmtId="0" fontId="40" fillId="0" borderId="20" xfId="22" applyBorder="1" applyAlignment="1">
      <alignment horizontal="center" vertical="center" wrapText="1"/>
    </xf>
    <xf numFmtId="0" fontId="40" fillId="0" borderId="7" xfId="22" applyBorder="1" applyAlignment="1">
      <alignment horizontal="center" vertical="center" wrapText="1"/>
    </xf>
    <xf numFmtId="0" fontId="40" fillId="0" borderId="29" xfId="22" applyBorder="1" applyAlignment="1">
      <alignment wrapText="1"/>
    </xf>
    <xf numFmtId="0" fontId="40" fillId="0" borderId="10" xfId="22" applyBorder="1" applyAlignment="1">
      <alignment horizontal="center" vertical="center" wrapText="1"/>
    </xf>
    <xf numFmtId="0" fontId="78" fillId="0" borderId="30" xfId="22" applyFont="1" applyBorder="1" applyAlignment="1">
      <alignment wrapText="1"/>
    </xf>
    <xf numFmtId="0" fontId="79" fillId="0" borderId="20" xfId="22" applyFont="1" applyBorder="1" applyAlignment="1">
      <alignment horizontal="center" vertical="center" wrapText="1"/>
    </xf>
    <xf numFmtId="0" fontId="78" fillId="0" borderId="8" xfId="22" applyFont="1" applyBorder="1" applyAlignment="1">
      <alignment wrapText="1"/>
    </xf>
    <xf numFmtId="0" fontId="79" fillId="0" borderId="31" xfId="22" applyFont="1" applyBorder="1" applyAlignment="1">
      <alignment horizontal="center" vertical="center" wrapText="1"/>
    </xf>
    <xf numFmtId="0" fontId="40" fillId="0" borderId="32" xfId="22" applyBorder="1"/>
    <xf numFmtId="0" fontId="40" fillId="0" borderId="8" xfId="22" applyBorder="1" applyAlignment="1">
      <alignment wrapText="1"/>
    </xf>
    <xf numFmtId="0" fontId="40" fillId="0" borderId="29" xfId="22" applyBorder="1"/>
    <xf numFmtId="0" fontId="40" fillId="0" borderId="33" xfId="22" applyBorder="1" applyAlignment="1">
      <alignment wrapText="1"/>
    </xf>
    <xf numFmtId="0" fontId="40" fillId="0" borderId="34" xfId="22" applyBorder="1" applyAlignment="1">
      <alignment horizontal="center" vertical="center" wrapText="1"/>
    </xf>
    <xf numFmtId="0" fontId="40" fillId="0" borderId="35" xfId="22" applyBorder="1" applyAlignment="1">
      <alignment horizontal="center" vertical="center" wrapText="1"/>
    </xf>
    <xf numFmtId="0" fontId="78" fillId="0" borderId="36" xfId="22" applyFont="1" applyBorder="1" applyAlignment="1">
      <alignment horizontal="left" vertical="center"/>
    </xf>
    <xf numFmtId="0" fontId="79" fillId="0" borderId="35" xfId="22" applyFont="1" applyBorder="1" applyAlignment="1">
      <alignment horizontal="center" vertical="center" wrapText="1"/>
    </xf>
    <xf numFmtId="0" fontId="40" fillId="0" borderId="37" xfId="22" applyBorder="1"/>
    <xf numFmtId="0" fontId="40" fillId="0" borderId="38" xfId="22" applyBorder="1"/>
    <xf numFmtId="0" fontId="78" fillId="0" borderId="36" xfId="22" applyFont="1" applyBorder="1" applyAlignment="1">
      <alignment vertical="center"/>
    </xf>
    <xf numFmtId="0" fontId="78" fillId="0" borderId="36" xfId="22" applyFont="1" applyBorder="1"/>
    <xf numFmtId="4" fontId="19" fillId="0" borderId="16" xfId="18" applyNumberFormat="1" applyFont="1" applyFill="1" applyBorder="1" applyAlignment="1">
      <alignment horizontal="right" vertical="center"/>
    </xf>
    <xf numFmtId="4" fontId="37" fillId="0" borderId="6" xfId="18" applyNumberFormat="1" applyFont="1" applyFill="1" applyBorder="1" applyAlignment="1">
      <alignment horizontal="right" vertical="center"/>
    </xf>
    <xf numFmtId="49" fontId="21" fillId="0" borderId="0" xfId="18" applyNumberFormat="1" applyFont="1" applyFill="1" applyBorder="1" applyAlignment="1" applyProtection="1">
      <alignment horizontal="left" vertical="center" indent="1"/>
    </xf>
    <xf numFmtId="0" fontId="55" fillId="0" borderId="0" xfId="0" applyFont="1" applyAlignment="1" applyProtection="1">
      <alignment horizontal="left" vertical="center" wrapText="1"/>
    </xf>
    <xf numFmtId="4" fontId="53" fillId="0" borderId="0" xfId="0" applyNumberFormat="1" applyFont="1" applyAlignment="1" applyProtection="1">
      <alignment horizontal="right" vertical="center"/>
    </xf>
    <xf numFmtId="0" fontId="80" fillId="0" borderId="0" xfId="0" applyFont="1" applyAlignment="1" applyProtection="1">
      <alignment horizontal="left" vertical="center" wrapText="1"/>
    </xf>
    <xf numFmtId="4" fontId="43" fillId="0" borderId="0" xfId="0" applyNumberFormat="1" applyFont="1" applyAlignment="1" applyProtection="1">
      <alignment vertical="center"/>
    </xf>
    <xf numFmtId="0" fontId="43" fillId="0" borderId="0" xfId="0" applyFont="1" applyAlignment="1" applyProtection="1">
      <alignment vertical="center"/>
    </xf>
    <xf numFmtId="0" fontId="7" fillId="8" borderId="52" xfId="0" applyFont="1" applyFill="1" applyBorder="1" applyAlignment="1" applyProtection="1">
      <alignment horizontal="center" vertical="center"/>
    </xf>
    <xf numFmtId="0" fontId="7" fillId="8" borderId="53" xfId="0" applyFont="1" applyFill="1" applyBorder="1" applyAlignment="1" applyProtection="1">
      <alignment horizontal="left" vertical="center"/>
    </xf>
    <xf numFmtId="0" fontId="7" fillId="8" borderId="53" xfId="0" applyFont="1" applyFill="1" applyBorder="1" applyAlignment="1" applyProtection="1">
      <alignment horizontal="center" vertical="center"/>
    </xf>
    <xf numFmtId="4" fontId="56" fillId="0" borderId="0" xfId="0" applyNumberFormat="1" applyFont="1" applyAlignment="1" applyProtection="1">
      <alignment vertical="center"/>
    </xf>
    <xf numFmtId="0" fontId="56" fillId="0" borderId="0" xfId="0" applyFont="1" applyAlignment="1" applyProtection="1">
      <alignment vertical="center"/>
    </xf>
    <xf numFmtId="0" fontId="7" fillId="8" borderId="53" xfId="0" applyFont="1" applyFill="1" applyBorder="1" applyAlignment="1" applyProtection="1">
      <alignment horizontal="right" vertical="center"/>
    </xf>
    <xf numFmtId="4" fontId="56" fillId="0" borderId="0" xfId="0" applyNumberFormat="1" applyFont="1" applyAlignment="1" applyProtection="1">
      <alignment horizontal="right" vertical="center"/>
    </xf>
    <xf numFmtId="4" fontId="53" fillId="0" borderId="0" xfId="0" applyNumberFormat="1" applyFont="1" applyAlignment="1" applyProtection="1">
      <alignment vertical="center"/>
    </xf>
    <xf numFmtId="0" fontId="54" fillId="0" borderId="63" xfId="0" applyFont="1" applyBorder="1" applyAlignment="1">
      <alignment horizontal="center" vertical="center"/>
    </xf>
    <xf numFmtId="0" fontId="54" fillId="0" borderId="56" xfId="0" applyFont="1" applyBorder="1" applyAlignment="1">
      <alignment horizontal="left" vertical="center"/>
    </xf>
    <xf numFmtId="0" fontId="61" fillId="0" borderId="64" xfId="0" applyFont="1" applyBorder="1" applyAlignment="1">
      <alignment horizontal="left" vertical="center"/>
    </xf>
    <xf numFmtId="0" fontId="61" fillId="0" borderId="0" xfId="0" applyFont="1" applyBorder="1" applyAlignment="1">
      <alignment horizontal="left" vertical="center"/>
    </xf>
    <xf numFmtId="0" fontId="61" fillId="0" borderId="64" xfId="0" applyFont="1" applyBorder="1" applyAlignment="1" applyProtection="1">
      <alignment horizontal="left" vertical="center"/>
    </xf>
    <xf numFmtId="0" fontId="61" fillId="0" borderId="0" xfId="0" applyFont="1" applyBorder="1" applyAlignment="1" applyProtection="1">
      <alignment horizontal="left" vertical="center"/>
    </xf>
    <xf numFmtId="0" fontId="1" fillId="0" borderId="0" xfId="0" applyFont="1" applyAlignment="1" applyProtection="1">
      <alignment vertical="center" wrapText="1"/>
    </xf>
    <xf numFmtId="0" fontId="1"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1" fillId="0" borderId="0" xfId="0" applyNumberFormat="1" applyFont="1" applyAlignment="1" applyProtection="1">
      <alignment horizontal="left" vertical="center"/>
    </xf>
    <xf numFmtId="164" fontId="41" fillId="0" borderId="0" xfId="0" applyNumberFormat="1" applyFont="1" applyAlignment="1" applyProtection="1">
      <alignment horizontal="left" vertical="center"/>
    </xf>
    <xf numFmtId="0" fontId="41" fillId="0" borderId="0" xfId="0" applyFont="1" applyAlignment="1" applyProtection="1">
      <alignment vertical="center"/>
    </xf>
    <xf numFmtId="0" fontId="41" fillId="0" borderId="0" xfId="0" applyFont="1" applyAlignment="1" applyProtection="1">
      <alignment horizontal="right" vertical="center"/>
    </xf>
    <xf numFmtId="4" fontId="81" fillId="0" borderId="0" xfId="0" applyNumberFormat="1" applyFont="1" applyAlignment="1" applyProtection="1">
      <alignment vertical="center"/>
    </xf>
    <xf numFmtId="0" fontId="3" fillId="7" borderId="53" xfId="0" applyFont="1" applyFill="1" applyBorder="1" applyAlignment="1" applyProtection="1">
      <alignment horizontal="left" vertical="center"/>
    </xf>
    <xf numFmtId="0" fontId="0" fillId="7" borderId="53" xfId="0" applyFont="1" applyFill="1" applyBorder="1" applyAlignment="1" applyProtection="1">
      <alignment vertical="center"/>
    </xf>
    <xf numFmtId="4" fontId="3" fillId="7" borderId="53" xfId="0" applyNumberFormat="1" applyFont="1" applyFill="1" applyBorder="1" applyAlignment="1" applyProtection="1">
      <alignment vertical="center"/>
    </xf>
    <xf numFmtId="0" fontId="0" fillId="7" borderId="59" xfId="0" applyFont="1" applyFill="1" applyBorder="1" applyAlignment="1" applyProtection="1">
      <alignment vertical="center"/>
    </xf>
    <xf numFmtId="0" fontId="0" fillId="0" borderId="0" xfId="0"/>
    <xf numFmtId="0" fontId="1"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1" fillId="6" borderId="0" xfId="0" applyNumberFormat="1" applyFont="1" applyFill="1" applyAlignment="1" applyProtection="1">
      <alignment horizontal="left" vertical="center"/>
      <protection locked="0"/>
    </xf>
    <xf numFmtId="49" fontId="1" fillId="0" borderId="0" xfId="0" applyNumberFormat="1" applyFont="1" applyAlignment="1" applyProtection="1">
      <alignment horizontal="left" vertical="center"/>
    </xf>
    <xf numFmtId="0" fontId="1" fillId="0" borderId="0" xfId="0" applyFont="1" applyAlignment="1" applyProtection="1">
      <alignment horizontal="left" vertical="center" wrapText="1"/>
    </xf>
    <xf numFmtId="0" fontId="82" fillId="0" borderId="0" xfId="0" applyFont="1" applyAlignment="1">
      <alignment horizontal="left" vertical="top" wrapText="1"/>
    </xf>
    <xf numFmtId="0" fontId="82" fillId="0" borderId="0" xfId="0" applyFont="1" applyAlignment="1">
      <alignment horizontal="left" vertical="center"/>
    </xf>
    <xf numFmtId="0" fontId="81" fillId="0" borderId="0" xfId="0" applyFont="1" applyAlignment="1">
      <alignment horizontal="left" vertical="center"/>
    </xf>
    <xf numFmtId="4" fontId="6" fillId="0" borderId="51" xfId="0" applyNumberFormat="1" applyFont="1" applyBorder="1" applyAlignment="1" applyProtection="1">
      <alignment vertical="center"/>
    </xf>
    <xf numFmtId="0" fontId="0" fillId="0" borderId="51" xfId="0" applyFont="1" applyBorder="1" applyAlignment="1" applyProtection="1">
      <alignment vertical="center"/>
    </xf>
    <xf numFmtId="3" fontId="19" fillId="0" borderId="0" xfId="18" applyNumberFormat="1" applyFont="1" applyFill="1" applyBorder="1" applyAlignment="1">
      <alignment horizontal="center" vertical="center" wrapText="1"/>
    </xf>
    <xf numFmtId="0" fontId="20" fillId="0" borderId="0" xfId="18" applyFont="1" applyAlignment="1">
      <alignment horizontal="center"/>
    </xf>
    <xf numFmtId="0" fontId="1" fillId="6" borderId="0" xfId="0" applyFont="1" applyFill="1" applyAlignment="1" applyProtection="1">
      <alignment horizontal="left" vertical="center"/>
      <protection locked="0"/>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xf>
    <xf numFmtId="0" fontId="41" fillId="0" borderId="0" xfId="0" applyFont="1" applyAlignment="1" applyProtection="1">
      <alignment horizontal="left" vertical="center" wrapText="1"/>
    </xf>
    <xf numFmtId="0" fontId="41" fillId="0" borderId="0" xfId="0" applyFont="1" applyAlignment="1" applyProtection="1">
      <alignment horizontal="lef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0" fillId="0" borderId="0" xfId="0" applyFont="1" applyAlignment="1">
      <alignment vertical="center"/>
    </xf>
    <xf numFmtId="0" fontId="2" fillId="0" borderId="0" xfId="0" applyFont="1" applyAlignment="1">
      <alignment horizontal="left" vertical="center" wrapText="1"/>
    </xf>
    <xf numFmtId="0" fontId="16" fillId="0" borderId="0" xfId="15" applyFont="1" applyAlignment="1" applyProtection="1">
      <alignment horizontal="center" vertical="center"/>
    </xf>
    <xf numFmtId="49" fontId="13" fillId="11" borderId="0" xfId="18" applyNumberFormat="1" applyFont="1" applyFill="1" applyBorder="1" applyAlignment="1" applyProtection="1">
      <alignment horizontal="left" vertical="top" wrapText="1"/>
      <protection locked="0"/>
    </xf>
    <xf numFmtId="49" fontId="13" fillId="11" borderId="0" xfId="18" applyNumberFormat="1" applyFont="1" applyFill="1" applyBorder="1" applyAlignment="1" applyProtection="1">
      <alignment vertical="top"/>
      <protection locked="0"/>
    </xf>
    <xf numFmtId="49" fontId="13" fillId="11" borderId="10" xfId="18" applyNumberFormat="1" applyFont="1" applyFill="1" applyBorder="1" applyAlignment="1" applyProtection="1">
      <alignment horizontal="left" vertical="top" wrapText="1"/>
      <protection locked="0"/>
    </xf>
    <xf numFmtId="49" fontId="13" fillId="11" borderId="10" xfId="18" applyNumberFormat="1" applyFont="1" applyFill="1" applyBorder="1" applyAlignment="1" applyProtection="1">
      <alignment vertical="top"/>
      <protection locked="0"/>
    </xf>
    <xf numFmtId="0" fontId="28" fillId="0" borderId="0" xfId="18" applyFont="1" applyAlignment="1">
      <alignment horizontal="center"/>
    </xf>
    <xf numFmtId="49" fontId="17" fillId="0" borderId="7" xfId="18" applyNumberFormat="1" applyBorder="1" applyAlignment="1">
      <alignment vertical="center"/>
    </xf>
    <xf numFmtId="0" fontId="17" fillId="0" borderId="7" xfId="18" applyBorder="1" applyAlignment="1">
      <alignment vertical="center"/>
    </xf>
    <xf numFmtId="0" fontId="17" fillId="0" borderId="15" xfId="18" applyBorder="1" applyAlignment="1">
      <alignment vertical="center"/>
    </xf>
    <xf numFmtId="49" fontId="17" fillId="9" borderId="7" xfId="18" applyNumberFormat="1" applyFill="1" applyBorder="1" applyAlignment="1">
      <alignment vertical="center"/>
    </xf>
    <xf numFmtId="0" fontId="17" fillId="9" borderId="7" xfId="18" applyFill="1" applyBorder="1" applyAlignment="1">
      <alignment vertical="center"/>
    </xf>
    <xf numFmtId="0" fontId="17" fillId="9" borderId="15" xfId="18" applyFill="1" applyBorder="1" applyAlignment="1">
      <alignment vertical="center"/>
    </xf>
    <xf numFmtId="0" fontId="13" fillId="0" borderId="10" xfId="18" applyNumberFormat="1" applyFont="1" applyBorder="1" applyAlignment="1">
      <alignment horizontal="left" vertical="top" wrapText="1"/>
    </xf>
    <xf numFmtId="0" fontId="13" fillId="0" borderId="10" xfId="18" applyNumberFormat="1" applyFont="1" applyBorder="1" applyAlignment="1">
      <alignment vertical="top" wrapText="1"/>
    </xf>
    <xf numFmtId="0" fontId="32" fillId="0" borderId="0" xfId="18" applyNumberFormat="1" applyFont="1" applyBorder="1" applyAlignment="1">
      <alignment horizontal="left" vertical="top" wrapText="1"/>
    </xf>
    <xf numFmtId="0" fontId="32" fillId="0" borderId="0" xfId="18" applyNumberFormat="1" applyFont="1" applyBorder="1" applyAlignment="1">
      <alignment vertical="top" wrapText="1"/>
    </xf>
    <xf numFmtId="0" fontId="32" fillId="0" borderId="10" xfId="18" applyNumberFormat="1" applyFont="1" applyBorder="1" applyAlignment="1">
      <alignment horizontal="left" vertical="top" wrapText="1"/>
    </xf>
    <xf numFmtId="0" fontId="32" fillId="0" borderId="10" xfId="18" applyNumberFormat="1" applyFont="1" applyBorder="1" applyAlignment="1">
      <alignment vertical="top" wrapText="1"/>
    </xf>
    <xf numFmtId="0" fontId="34" fillId="0" borderId="4" xfId="22" applyFont="1" applyBorder="1" applyAlignment="1">
      <alignment horizontal="center"/>
    </xf>
    <xf numFmtId="0" fontId="40" fillId="0" borderId="39" xfId="22" applyBorder="1" applyAlignment="1">
      <alignment horizontal="center" vertical="center"/>
    </xf>
    <xf numFmtId="0" fontId="40" fillId="0" borderId="40" xfId="22" applyBorder="1" applyAlignment="1">
      <alignment horizontal="center" vertical="center"/>
    </xf>
    <xf numFmtId="0" fontId="40" fillId="0" borderId="41" xfId="22" applyBorder="1" applyAlignment="1">
      <alignment horizontal="center" vertical="center" wrapText="1"/>
    </xf>
    <xf numFmtId="0" fontId="40" fillId="0" borderId="42" xfId="22" applyBorder="1" applyAlignment="1">
      <alignment horizontal="center" vertical="center" wrapText="1"/>
    </xf>
    <xf numFmtId="0" fontId="40" fillId="0" borderId="43" xfId="22" applyBorder="1" applyAlignment="1">
      <alignment horizontal="center" vertical="center" wrapText="1"/>
    </xf>
    <xf numFmtId="0" fontId="40" fillId="0" borderId="41" xfId="22" applyBorder="1" applyAlignment="1">
      <alignment horizontal="center" vertical="center"/>
    </xf>
    <xf numFmtId="0" fontId="40" fillId="0" borderId="42" xfId="22" applyBorder="1" applyAlignment="1">
      <alignment horizontal="center" vertical="center"/>
    </xf>
    <xf numFmtId="0" fontId="40" fillId="0" borderId="39" xfId="22" applyBorder="1" applyAlignment="1">
      <alignment horizontal="center" vertical="center" wrapText="1"/>
    </xf>
    <xf numFmtId="0" fontId="40" fillId="0" borderId="40" xfId="22" applyBorder="1" applyAlignment="1">
      <alignment horizontal="center" vertical="center" wrapText="1"/>
    </xf>
    <xf numFmtId="0" fontId="40" fillId="0" borderId="44" xfId="22" applyBorder="1" applyAlignment="1">
      <alignment horizontal="center" vertical="center" wrapText="1"/>
    </xf>
    <xf numFmtId="0" fontId="40" fillId="0" borderId="45" xfId="22" applyBorder="1" applyAlignment="1">
      <alignment horizontal="center" vertical="center" wrapText="1"/>
    </xf>
    <xf numFmtId="0" fontId="40" fillId="0" borderId="46" xfId="22" applyBorder="1" applyAlignment="1">
      <alignment horizontal="center" vertical="center" wrapText="1"/>
    </xf>
    <xf numFmtId="0" fontId="79" fillId="0" borderId="39" xfId="22" applyFont="1" applyBorder="1" applyAlignment="1">
      <alignment horizontal="center" vertical="center" wrapText="1"/>
    </xf>
    <xf numFmtId="0" fontId="79" fillId="0" borderId="45" xfId="22" applyFont="1" applyBorder="1" applyAlignment="1">
      <alignment horizontal="center" vertical="center" wrapText="1"/>
    </xf>
  </cellXfs>
  <cellStyles count="29">
    <cellStyle name="1 000 Sk" xfId="1"/>
    <cellStyle name="1 000,-  Sk" xfId="2"/>
    <cellStyle name="1 000,- Kč" xfId="3"/>
    <cellStyle name="1 000,- Sk" xfId="4"/>
    <cellStyle name="1000 Sk_fakturuj99" xfId="5"/>
    <cellStyle name="Čárka 2" xfId="6"/>
    <cellStyle name="data" xfId="7"/>
    <cellStyle name="Hypertextový odkaz" xfId="8" builtinId="8"/>
    <cellStyle name="Měna 2" xfId="9"/>
    <cellStyle name="Normal" xfId="10"/>
    <cellStyle name="Normal 2" xfId="11"/>
    <cellStyle name="normálne_SO-120a" xfId="12"/>
    <cellStyle name="Normální" xfId="0" builtinId="0" customBuiltin="1"/>
    <cellStyle name="Normální 10" xfId="13"/>
    <cellStyle name="Normální 13" xfId="14"/>
    <cellStyle name="Normální 2" xfId="15"/>
    <cellStyle name="normální 2 2" xfId="16"/>
    <cellStyle name="Normální 2 3" xfId="17"/>
    <cellStyle name="Normální 3" xfId="18"/>
    <cellStyle name="Normální 3 3" xfId="19"/>
    <cellStyle name="Normální 4" xfId="20"/>
    <cellStyle name="Normální 5" xfId="21"/>
    <cellStyle name="Normální 6" xfId="22"/>
    <cellStyle name="Normální 9" xfId="23"/>
    <cellStyle name="Procenta 2" xfId="24"/>
    <cellStyle name="Specifikace" xfId="25"/>
    <cellStyle name="Styl 1" xfId="26"/>
    <cellStyle name="TEXT" xfId="27"/>
    <cellStyle name="TEXT1" xfId="2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114300</xdr:rowOff>
    </xdr:to>
    <xdr:pic>
      <xdr:nvPicPr>
        <xdr:cNvPr id="102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114300</xdr:rowOff>
    </xdr:to>
    <xdr:pic>
      <xdr:nvPicPr>
        <xdr:cNvPr id="204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114300</xdr:rowOff>
    </xdr:to>
    <xdr:pic>
      <xdr:nvPicPr>
        <xdr:cNvPr id="2150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114300</xdr:rowOff>
    </xdr:to>
    <xdr:pic>
      <xdr:nvPicPr>
        <xdr:cNvPr id="2355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114300</xdr:rowOff>
    </xdr:to>
    <xdr:pic>
      <xdr:nvPicPr>
        <xdr:cNvPr id="25601"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114300</xdr:rowOff>
    </xdr:to>
    <xdr:pic>
      <xdr:nvPicPr>
        <xdr:cNvPr id="2764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114300</xdr:rowOff>
    </xdr:to>
    <xdr:pic>
      <xdr:nvPicPr>
        <xdr:cNvPr id="2867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114300</xdr:rowOff>
    </xdr:to>
    <xdr:pic>
      <xdr:nvPicPr>
        <xdr:cNvPr id="29697"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114300</xdr:rowOff>
    </xdr:to>
    <xdr:pic>
      <xdr:nvPicPr>
        <xdr:cNvPr id="30721"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114300</xdr:rowOff>
    </xdr:to>
    <xdr:pic>
      <xdr:nvPicPr>
        <xdr:cNvPr id="3174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114300</xdr:rowOff>
    </xdr:to>
    <xdr:pic>
      <xdr:nvPicPr>
        <xdr:cNvPr id="3276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vestice2/Documents/Atletick&#253;%20stadion%20&#353;atny/Ve&#345;ejn&#225;%20zak&#225;zka/2019/&#352;atny%20a%20tribuna/PD%20zad&#225;vac&#237;%20dokumentace/od%20&#345;emesel/koldovsk&#253;/Soupis%20prac&#237;%20-%20&#268;esk&#225;%20T&#345;ebov&#225;%20-%20OFI%20-%20neocen&#283;n&#253;%20-%2024.1.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Projekce/2013_22%20Lidl%20Chlumec%20nad%20Cidlinou_p&#345;&#237;stavba%20p&#345;&#237;pravny%20pe&#269;iva/04%20RPD/V&#253;kazy%20v&#253;m&#283;r/na%20vyp&#225;len&#237;/od%20&#345;emesel/Ent/SO02%20staveb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SO 02 – D.02.41 1 Pol"/>
      <sheetName val="SO 02 – D.02.41 2 Pol"/>
      <sheetName val="SO 02 – D.02.41 3 Pol"/>
      <sheetName val="SO 02 – D.02.41 4 Pol"/>
      <sheetName val="SO 02 – D.02.41 5 Pol"/>
      <sheetName val="SO 04.2 1 Pol"/>
      <sheetName val="SO 05.1 1 Pol"/>
      <sheetName val="SO 05.3 1 Pol"/>
      <sheetName val="SO 07 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 val="Položky hodnoty"/>
    </sheetNames>
    <sheetDataSet>
      <sheetData sheetId="0">
        <row r="8">
          <cell r="C8" t="str">
            <v>Projekční kancelář Žižkov s.r.o.</v>
          </cell>
        </row>
        <row r="30">
          <cell r="C30">
            <v>21</v>
          </cell>
        </row>
        <row r="32">
          <cell r="C32">
            <v>0</v>
          </cell>
        </row>
      </sheetData>
      <sheetData sheetId="1">
        <row r="38">
          <cell r="E38">
            <v>0</v>
          </cell>
          <cell r="F38">
            <v>0</v>
          </cell>
          <cell r="G38">
            <v>0</v>
          </cell>
          <cell r="H38">
            <v>0</v>
          </cell>
          <cell r="I38">
            <v>0</v>
          </cell>
        </row>
        <row r="51">
          <cell r="H51">
            <v>0</v>
          </cell>
        </row>
      </sheetData>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7"/>
  <sheetViews>
    <sheetView showGridLines="0" workbookViewId="0"/>
  </sheetViews>
  <sheetFormatPr defaultRowHeight="11.25"/>
  <cols>
    <col min="1" max="1" width="7.1640625" customWidth="1"/>
    <col min="2" max="2" width="1.5" customWidth="1"/>
    <col min="3" max="3" width="3.5" customWidth="1"/>
    <col min="4"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49" width="18.5" hidden="1" customWidth="1"/>
    <col min="50" max="51" width="21.5" hidden="1" customWidth="1"/>
    <col min="52" max="52" width="18.5" hidden="1" customWidth="1"/>
    <col min="53" max="53" width="16.5" hidden="1" customWidth="1"/>
    <col min="54" max="54" width="21.5" hidden="1" customWidth="1"/>
    <col min="55" max="55" width="18.5" hidden="1" customWidth="1"/>
    <col min="56" max="56" width="16.5" hidden="1" customWidth="1"/>
    <col min="57" max="57" width="57" customWidth="1"/>
    <col min="71" max="91" width="9.1640625" hidden="1" customWidth="1"/>
  </cols>
  <sheetData>
    <row r="1" spans="1:74">
      <c r="A1" s="16" t="s">
        <v>0</v>
      </c>
      <c r="AZ1" s="16" t="s">
        <v>1</v>
      </c>
      <c r="BA1" s="16" t="s">
        <v>2</v>
      </c>
      <c r="BB1" s="16" t="s">
        <v>3</v>
      </c>
      <c r="BT1" s="16" t="s">
        <v>4</v>
      </c>
      <c r="BU1" s="16" t="s">
        <v>4</v>
      </c>
      <c r="BV1" s="16" t="s">
        <v>5</v>
      </c>
    </row>
    <row r="2" spans="1:74" ht="36.950000000000003" customHeight="1">
      <c r="AR2" s="481"/>
      <c r="AS2" s="481"/>
      <c r="AT2" s="481"/>
      <c r="AU2" s="481"/>
      <c r="AV2" s="481"/>
      <c r="AW2" s="481"/>
      <c r="AX2" s="481"/>
      <c r="AY2" s="481"/>
      <c r="AZ2" s="481"/>
      <c r="BA2" s="481"/>
      <c r="BB2" s="481"/>
      <c r="BC2" s="481"/>
      <c r="BD2" s="481"/>
      <c r="BE2" s="481"/>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ht="12" customHeight="1">
      <c r="B5" s="21"/>
      <c r="C5" s="22"/>
      <c r="D5" s="26" t="s">
        <v>13</v>
      </c>
      <c r="E5" s="22"/>
      <c r="F5" s="22"/>
      <c r="G5" s="22"/>
      <c r="H5" s="22"/>
      <c r="I5" s="22"/>
      <c r="J5" s="22"/>
      <c r="K5" s="482" t="s">
        <v>14</v>
      </c>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22"/>
      <c r="AQ5" s="22"/>
      <c r="AR5" s="20"/>
      <c r="BE5" s="488" t="s">
        <v>15</v>
      </c>
      <c r="BS5" s="17" t="s">
        <v>6</v>
      </c>
    </row>
    <row r="6" spans="1:74" ht="36.950000000000003" customHeight="1">
      <c r="B6" s="21"/>
      <c r="C6" s="22"/>
      <c r="D6" s="28" t="s">
        <v>16</v>
      </c>
      <c r="E6" s="22"/>
      <c r="F6" s="22"/>
      <c r="G6" s="22"/>
      <c r="H6" s="22"/>
      <c r="I6" s="22"/>
      <c r="J6" s="22"/>
      <c r="K6" s="484" t="s">
        <v>17</v>
      </c>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22"/>
      <c r="AQ6" s="22"/>
      <c r="AR6" s="20"/>
      <c r="BE6" s="489"/>
      <c r="BS6" s="17" t="s">
        <v>6</v>
      </c>
    </row>
    <row r="7" spans="1:74"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19</v>
      </c>
      <c r="AO7" s="22"/>
      <c r="AP7" s="22"/>
      <c r="AQ7" s="22"/>
      <c r="AR7" s="20"/>
      <c r="BE7" s="489"/>
      <c r="BS7" s="17" t="s">
        <v>6</v>
      </c>
    </row>
    <row r="8" spans="1:74" ht="12" customHeight="1">
      <c r="B8" s="21"/>
      <c r="C8" s="22"/>
      <c r="D8" s="29"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23</v>
      </c>
      <c r="AL8" s="22"/>
      <c r="AM8" s="22"/>
      <c r="AN8" s="30" t="s">
        <v>24</v>
      </c>
      <c r="AO8" s="22"/>
      <c r="AP8" s="22"/>
      <c r="AQ8" s="22"/>
      <c r="AR8" s="20"/>
      <c r="BE8" s="489"/>
      <c r="BS8" s="17" t="s">
        <v>6</v>
      </c>
    </row>
    <row r="9" spans="1:74"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489"/>
      <c r="BS9" s="17" t="s">
        <v>6</v>
      </c>
    </row>
    <row r="10" spans="1:74" ht="12" customHeight="1">
      <c r="B10" s="21"/>
      <c r="C10" s="22"/>
      <c r="D10" s="29"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26</v>
      </c>
      <c r="AL10" s="22"/>
      <c r="AM10" s="22"/>
      <c r="AN10" s="27" t="s">
        <v>27</v>
      </c>
      <c r="AO10" s="22"/>
      <c r="AP10" s="22"/>
      <c r="AQ10" s="22"/>
      <c r="AR10" s="20"/>
      <c r="BE10" s="489"/>
      <c r="BS10" s="17" t="s">
        <v>6</v>
      </c>
    </row>
    <row r="11" spans="1:74" ht="18.399999999999999"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29</v>
      </c>
      <c r="AL11" s="22"/>
      <c r="AM11" s="22"/>
      <c r="AN11" s="27" t="s">
        <v>19</v>
      </c>
      <c r="AO11" s="22"/>
      <c r="AP11" s="22"/>
      <c r="AQ11" s="22"/>
      <c r="AR11" s="20"/>
      <c r="BE11" s="489"/>
      <c r="BS11" s="17" t="s">
        <v>6</v>
      </c>
    </row>
    <row r="12" spans="1:74"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489"/>
      <c r="BS12" s="17" t="s">
        <v>6</v>
      </c>
    </row>
    <row r="13" spans="1:74" ht="12" customHeight="1">
      <c r="B13" s="21"/>
      <c r="C13" s="22"/>
      <c r="D13" s="29"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26</v>
      </c>
      <c r="AL13" s="22"/>
      <c r="AM13" s="22"/>
      <c r="AN13" s="31" t="s">
        <v>31</v>
      </c>
      <c r="AO13" s="22"/>
      <c r="AP13" s="22"/>
      <c r="AQ13" s="22"/>
      <c r="AR13" s="20"/>
      <c r="BE13" s="489"/>
      <c r="BS13" s="17" t="s">
        <v>6</v>
      </c>
    </row>
    <row r="14" spans="1:74" ht="12.75">
      <c r="B14" s="21"/>
      <c r="C14" s="22"/>
      <c r="D14" s="22"/>
      <c r="E14" s="485" t="s">
        <v>31</v>
      </c>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29" t="s">
        <v>29</v>
      </c>
      <c r="AL14" s="22"/>
      <c r="AM14" s="22"/>
      <c r="AN14" s="31" t="s">
        <v>31</v>
      </c>
      <c r="AO14" s="22"/>
      <c r="AP14" s="22"/>
      <c r="AQ14" s="22"/>
      <c r="AR14" s="20"/>
      <c r="BE14" s="489"/>
      <c r="BS14" s="17" t="s">
        <v>6</v>
      </c>
    </row>
    <row r="15" spans="1:74"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489"/>
      <c r="BS15" s="17" t="s">
        <v>4</v>
      </c>
    </row>
    <row r="16" spans="1:74" ht="12" customHeight="1">
      <c r="B16" s="21"/>
      <c r="C16" s="22"/>
      <c r="D16" s="29"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26</v>
      </c>
      <c r="AL16" s="22"/>
      <c r="AM16" s="22"/>
      <c r="AN16" s="27" t="s">
        <v>33</v>
      </c>
      <c r="AO16" s="22"/>
      <c r="AP16" s="22"/>
      <c r="AQ16" s="22"/>
      <c r="AR16" s="20"/>
      <c r="BE16" s="489"/>
      <c r="BS16" s="17" t="s">
        <v>4</v>
      </c>
    </row>
    <row r="17" spans="1:71" ht="18.399999999999999"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29</v>
      </c>
      <c r="AL17" s="22"/>
      <c r="AM17" s="22"/>
      <c r="AN17" s="27" t="s">
        <v>35</v>
      </c>
      <c r="AO17" s="22"/>
      <c r="AP17" s="22"/>
      <c r="AQ17" s="22"/>
      <c r="AR17" s="20"/>
      <c r="BE17" s="489"/>
      <c r="BS17" s="17" t="s">
        <v>36</v>
      </c>
    </row>
    <row r="18" spans="1:7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489"/>
      <c r="BS18" s="17" t="s">
        <v>6</v>
      </c>
    </row>
    <row r="19" spans="1:71" ht="12" customHeight="1">
      <c r="B19" s="21"/>
      <c r="C19" s="22"/>
      <c r="D19" s="29"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26</v>
      </c>
      <c r="AL19" s="22"/>
      <c r="AM19" s="22"/>
      <c r="AN19" s="27" t="s">
        <v>19</v>
      </c>
      <c r="AO19" s="22"/>
      <c r="AP19" s="22"/>
      <c r="AQ19" s="22"/>
      <c r="AR19" s="20"/>
      <c r="BE19" s="489"/>
      <c r="BS19" s="17" t="s">
        <v>6</v>
      </c>
    </row>
    <row r="20" spans="1:71" ht="18.399999999999999" customHeight="1">
      <c r="B20" s="21"/>
      <c r="C20" s="22"/>
      <c r="D20" s="22"/>
      <c r="E20" s="27" t="s">
        <v>22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29</v>
      </c>
      <c r="AL20" s="22"/>
      <c r="AM20" s="22"/>
      <c r="AN20" s="27" t="s">
        <v>19</v>
      </c>
      <c r="AO20" s="22"/>
      <c r="AP20" s="22"/>
      <c r="AQ20" s="22"/>
      <c r="AR20" s="20"/>
      <c r="BE20" s="489"/>
      <c r="BS20" s="17" t="s">
        <v>36</v>
      </c>
    </row>
    <row r="21" spans="1:7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489"/>
    </row>
    <row r="22" spans="1:71" ht="12" customHeight="1">
      <c r="B22" s="21"/>
      <c r="C22" s="22"/>
      <c r="D22" s="29"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489"/>
    </row>
    <row r="23" spans="1:71" ht="60" customHeight="1">
      <c r="B23" s="21"/>
      <c r="C23" s="22"/>
      <c r="D23" s="22"/>
      <c r="E23" s="487" t="s">
        <v>39</v>
      </c>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22"/>
      <c r="AP23" s="22"/>
      <c r="AQ23" s="22"/>
      <c r="AR23" s="20"/>
      <c r="BE23" s="489"/>
    </row>
    <row r="24" spans="1:7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489"/>
    </row>
    <row r="25" spans="1:7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489"/>
    </row>
    <row r="26" spans="1:71" s="1" customFormat="1" ht="25.9" customHeight="1">
      <c r="A26" s="34"/>
      <c r="B26" s="35"/>
      <c r="C26" s="36"/>
      <c r="D26" s="37" t="s">
        <v>40</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491">
        <f>ROUND(AG54,2)</f>
        <v>0</v>
      </c>
      <c r="AL26" s="492"/>
      <c r="AM26" s="492"/>
      <c r="AN26" s="492"/>
      <c r="AO26" s="492"/>
      <c r="AP26" s="36"/>
      <c r="AQ26" s="36"/>
      <c r="AR26" s="39"/>
      <c r="BE26" s="489"/>
    </row>
    <row r="27" spans="1:71" s="1"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489"/>
    </row>
    <row r="28" spans="1:71" s="1" customFormat="1" ht="12.75">
      <c r="A28" s="34"/>
      <c r="B28" s="35"/>
      <c r="C28" s="36"/>
      <c r="D28" s="36"/>
      <c r="E28" s="36"/>
      <c r="F28" s="36"/>
      <c r="G28" s="36"/>
      <c r="H28" s="36"/>
      <c r="I28" s="36"/>
      <c r="J28" s="36"/>
      <c r="K28" s="36"/>
      <c r="L28" s="475" t="s">
        <v>41</v>
      </c>
      <c r="M28" s="475"/>
      <c r="N28" s="475"/>
      <c r="O28" s="475"/>
      <c r="P28" s="475"/>
      <c r="Q28" s="36"/>
      <c r="R28" s="36"/>
      <c r="S28" s="36"/>
      <c r="T28" s="36"/>
      <c r="U28" s="36"/>
      <c r="V28" s="36"/>
      <c r="W28" s="475" t="s">
        <v>42</v>
      </c>
      <c r="X28" s="475"/>
      <c r="Y28" s="475"/>
      <c r="Z28" s="475"/>
      <c r="AA28" s="475"/>
      <c r="AB28" s="475"/>
      <c r="AC28" s="475"/>
      <c r="AD28" s="475"/>
      <c r="AE28" s="475"/>
      <c r="AF28" s="36"/>
      <c r="AG28" s="36"/>
      <c r="AH28" s="36"/>
      <c r="AI28" s="36"/>
      <c r="AJ28" s="36"/>
      <c r="AK28" s="475" t="s">
        <v>43</v>
      </c>
      <c r="AL28" s="475"/>
      <c r="AM28" s="475"/>
      <c r="AN28" s="475"/>
      <c r="AO28" s="475"/>
      <c r="AP28" s="36"/>
      <c r="AQ28" s="36"/>
      <c r="AR28" s="39"/>
      <c r="BE28" s="489"/>
    </row>
    <row r="29" spans="1:71" s="2" customFormat="1" ht="14.45" customHeight="1">
      <c r="B29" s="40"/>
      <c r="C29" s="41"/>
      <c r="D29" s="29" t="s">
        <v>44</v>
      </c>
      <c r="E29" s="41"/>
      <c r="F29" s="29" t="s">
        <v>45</v>
      </c>
      <c r="G29" s="41"/>
      <c r="H29" s="41"/>
      <c r="I29" s="41"/>
      <c r="J29" s="41"/>
      <c r="K29" s="41"/>
      <c r="L29" s="473">
        <v>0.21</v>
      </c>
      <c r="M29" s="474"/>
      <c r="N29" s="474"/>
      <c r="O29" s="474"/>
      <c r="P29" s="474"/>
      <c r="Q29" s="41"/>
      <c r="R29" s="41"/>
      <c r="S29" s="41"/>
      <c r="T29" s="41"/>
      <c r="U29" s="41"/>
      <c r="V29" s="41"/>
      <c r="W29" s="476">
        <f>ROUND(AZ54, 2)</f>
        <v>0</v>
      </c>
      <c r="X29" s="474"/>
      <c r="Y29" s="474"/>
      <c r="Z29" s="474"/>
      <c r="AA29" s="474"/>
      <c r="AB29" s="474"/>
      <c r="AC29" s="474"/>
      <c r="AD29" s="474"/>
      <c r="AE29" s="474"/>
      <c r="AF29" s="41"/>
      <c r="AG29" s="41"/>
      <c r="AH29" s="41"/>
      <c r="AI29" s="41"/>
      <c r="AJ29" s="41"/>
      <c r="AK29" s="476">
        <f>ROUND(AV54, 2)</f>
        <v>0</v>
      </c>
      <c r="AL29" s="474"/>
      <c r="AM29" s="474"/>
      <c r="AN29" s="474"/>
      <c r="AO29" s="474"/>
      <c r="AP29" s="41"/>
      <c r="AQ29" s="41"/>
      <c r="AR29" s="42"/>
      <c r="BE29" s="490"/>
    </row>
    <row r="30" spans="1:71" s="2" customFormat="1" ht="14.45" customHeight="1">
      <c r="B30" s="40"/>
      <c r="C30" s="41"/>
      <c r="D30" s="41"/>
      <c r="E30" s="41"/>
      <c r="F30" s="29" t="s">
        <v>46</v>
      </c>
      <c r="G30" s="41"/>
      <c r="H30" s="41"/>
      <c r="I30" s="41"/>
      <c r="J30" s="41"/>
      <c r="K30" s="41"/>
      <c r="L30" s="473">
        <v>0.15</v>
      </c>
      <c r="M30" s="474"/>
      <c r="N30" s="474"/>
      <c r="O30" s="474"/>
      <c r="P30" s="474"/>
      <c r="Q30" s="41"/>
      <c r="R30" s="41"/>
      <c r="S30" s="41"/>
      <c r="T30" s="41"/>
      <c r="U30" s="41"/>
      <c r="V30" s="41"/>
      <c r="W30" s="476">
        <f>ROUND(BA54, 2)</f>
        <v>0</v>
      </c>
      <c r="X30" s="474"/>
      <c r="Y30" s="474"/>
      <c r="Z30" s="474"/>
      <c r="AA30" s="474"/>
      <c r="AB30" s="474"/>
      <c r="AC30" s="474"/>
      <c r="AD30" s="474"/>
      <c r="AE30" s="474"/>
      <c r="AF30" s="41"/>
      <c r="AG30" s="41"/>
      <c r="AH30" s="41"/>
      <c r="AI30" s="41"/>
      <c r="AJ30" s="41"/>
      <c r="AK30" s="476">
        <f>ROUND(AW54, 2)</f>
        <v>0</v>
      </c>
      <c r="AL30" s="474"/>
      <c r="AM30" s="474"/>
      <c r="AN30" s="474"/>
      <c r="AO30" s="474"/>
      <c r="AP30" s="41"/>
      <c r="AQ30" s="41"/>
      <c r="AR30" s="42"/>
      <c r="BE30" s="490"/>
    </row>
    <row r="31" spans="1:71" s="2" customFormat="1" ht="14.45" hidden="1" customHeight="1">
      <c r="B31" s="40"/>
      <c r="C31" s="41"/>
      <c r="D31" s="41"/>
      <c r="E31" s="41"/>
      <c r="F31" s="29" t="s">
        <v>47</v>
      </c>
      <c r="G31" s="41"/>
      <c r="H31" s="41"/>
      <c r="I31" s="41"/>
      <c r="J31" s="41"/>
      <c r="K31" s="41"/>
      <c r="L31" s="473">
        <v>0.21</v>
      </c>
      <c r="M31" s="474"/>
      <c r="N31" s="474"/>
      <c r="O31" s="474"/>
      <c r="P31" s="474"/>
      <c r="Q31" s="41"/>
      <c r="R31" s="41"/>
      <c r="S31" s="41"/>
      <c r="T31" s="41"/>
      <c r="U31" s="41"/>
      <c r="V31" s="41"/>
      <c r="W31" s="476">
        <f>ROUND(BB54, 2)</f>
        <v>0</v>
      </c>
      <c r="X31" s="474"/>
      <c r="Y31" s="474"/>
      <c r="Z31" s="474"/>
      <c r="AA31" s="474"/>
      <c r="AB31" s="474"/>
      <c r="AC31" s="474"/>
      <c r="AD31" s="474"/>
      <c r="AE31" s="474"/>
      <c r="AF31" s="41"/>
      <c r="AG31" s="41"/>
      <c r="AH31" s="41"/>
      <c r="AI31" s="41"/>
      <c r="AJ31" s="41"/>
      <c r="AK31" s="476">
        <v>0</v>
      </c>
      <c r="AL31" s="474"/>
      <c r="AM31" s="474"/>
      <c r="AN31" s="474"/>
      <c r="AO31" s="474"/>
      <c r="AP31" s="41"/>
      <c r="AQ31" s="41"/>
      <c r="AR31" s="42"/>
      <c r="BE31" s="490"/>
    </row>
    <row r="32" spans="1:71" s="2" customFormat="1" ht="14.45" hidden="1" customHeight="1">
      <c r="B32" s="40"/>
      <c r="C32" s="41"/>
      <c r="D32" s="41"/>
      <c r="E32" s="41"/>
      <c r="F32" s="29" t="s">
        <v>48</v>
      </c>
      <c r="G32" s="41"/>
      <c r="H32" s="41"/>
      <c r="I32" s="41"/>
      <c r="J32" s="41"/>
      <c r="K32" s="41"/>
      <c r="L32" s="473">
        <v>0.15</v>
      </c>
      <c r="M32" s="474"/>
      <c r="N32" s="474"/>
      <c r="O32" s="474"/>
      <c r="P32" s="474"/>
      <c r="Q32" s="41"/>
      <c r="R32" s="41"/>
      <c r="S32" s="41"/>
      <c r="T32" s="41"/>
      <c r="U32" s="41"/>
      <c r="V32" s="41"/>
      <c r="W32" s="476">
        <f>ROUND(BC54, 2)</f>
        <v>0</v>
      </c>
      <c r="X32" s="474"/>
      <c r="Y32" s="474"/>
      <c r="Z32" s="474"/>
      <c r="AA32" s="474"/>
      <c r="AB32" s="474"/>
      <c r="AC32" s="474"/>
      <c r="AD32" s="474"/>
      <c r="AE32" s="474"/>
      <c r="AF32" s="41"/>
      <c r="AG32" s="41"/>
      <c r="AH32" s="41"/>
      <c r="AI32" s="41"/>
      <c r="AJ32" s="41"/>
      <c r="AK32" s="476">
        <v>0</v>
      </c>
      <c r="AL32" s="474"/>
      <c r="AM32" s="474"/>
      <c r="AN32" s="474"/>
      <c r="AO32" s="474"/>
      <c r="AP32" s="41"/>
      <c r="AQ32" s="41"/>
      <c r="AR32" s="42"/>
      <c r="BE32" s="490"/>
    </row>
    <row r="33" spans="1:57" s="2" customFormat="1" ht="14.45" hidden="1" customHeight="1">
      <c r="B33" s="40"/>
      <c r="C33" s="41"/>
      <c r="D33" s="41"/>
      <c r="E33" s="41"/>
      <c r="F33" s="29" t="s">
        <v>49</v>
      </c>
      <c r="G33" s="41"/>
      <c r="H33" s="41"/>
      <c r="I33" s="41"/>
      <c r="J33" s="41"/>
      <c r="K33" s="41"/>
      <c r="L33" s="473">
        <v>0</v>
      </c>
      <c r="M33" s="474"/>
      <c r="N33" s="474"/>
      <c r="O33" s="474"/>
      <c r="P33" s="474"/>
      <c r="Q33" s="41"/>
      <c r="R33" s="41"/>
      <c r="S33" s="41"/>
      <c r="T33" s="41"/>
      <c r="U33" s="41"/>
      <c r="V33" s="41"/>
      <c r="W33" s="476">
        <f>ROUND(BD54, 2)</f>
        <v>0</v>
      </c>
      <c r="X33" s="474"/>
      <c r="Y33" s="474"/>
      <c r="Z33" s="474"/>
      <c r="AA33" s="474"/>
      <c r="AB33" s="474"/>
      <c r="AC33" s="474"/>
      <c r="AD33" s="474"/>
      <c r="AE33" s="474"/>
      <c r="AF33" s="41"/>
      <c r="AG33" s="41"/>
      <c r="AH33" s="41"/>
      <c r="AI33" s="41"/>
      <c r="AJ33" s="41"/>
      <c r="AK33" s="476">
        <v>0</v>
      </c>
      <c r="AL33" s="474"/>
      <c r="AM33" s="474"/>
      <c r="AN33" s="474"/>
      <c r="AO33" s="474"/>
      <c r="AP33" s="41"/>
      <c r="AQ33" s="41"/>
      <c r="AR33" s="42"/>
    </row>
    <row r="34" spans="1:57" s="1"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4"/>
    </row>
    <row r="35" spans="1:57" s="1" customFormat="1" ht="25.9" customHeight="1">
      <c r="A35" s="34"/>
      <c r="B35" s="35"/>
      <c r="C35" s="43"/>
      <c r="D35" s="44" t="s">
        <v>50</v>
      </c>
      <c r="E35" s="45"/>
      <c r="F35" s="45"/>
      <c r="G35" s="45"/>
      <c r="H35" s="45"/>
      <c r="I35" s="45"/>
      <c r="J35" s="45"/>
      <c r="K35" s="45"/>
      <c r="L35" s="45"/>
      <c r="M35" s="45"/>
      <c r="N35" s="45"/>
      <c r="O35" s="45"/>
      <c r="P35" s="45"/>
      <c r="Q35" s="45"/>
      <c r="R35" s="45"/>
      <c r="S35" s="45"/>
      <c r="T35" s="46" t="s">
        <v>51</v>
      </c>
      <c r="U35" s="45"/>
      <c r="V35" s="45"/>
      <c r="W35" s="45"/>
      <c r="X35" s="477" t="s">
        <v>52</v>
      </c>
      <c r="Y35" s="478"/>
      <c r="Z35" s="478"/>
      <c r="AA35" s="478"/>
      <c r="AB35" s="478"/>
      <c r="AC35" s="45"/>
      <c r="AD35" s="45"/>
      <c r="AE35" s="45"/>
      <c r="AF35" s="45"/>
      <c r="AG35" s="45"/>
      <c r="AH35" s="45"/>
      <c r="AI35" s="45"/>
      <c r="AJ35" s="45"/>
      <c r="AK35" s="479">
        <f>SUM(AK26:AK33)</f>
        <v>0</v>
      </c>
      <c r="AL35" s="478"/>
      <c r="AM35" s="478"/>
      <c r="AN35" s="478"/>
      <c r="AO35" s="480"/>
      <c r="AP35" s="43"/>
      <c r="AQ35" s="43"/>
      <c r="AR35" s="39"/>
      <c r="BE35" s="34"/>
    </row>
    <row r="36" spans="1:57" s="1"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1" customFormat="1" ht="6.95" customHeight="1">
      <c r="A37" s="34"/>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c r="BE37" s="34"/>
    </row>
    <row r="41" spans="1:57" s="1" customFormat="1" ht="6.95" customHeight="1">
      <c r="A41" s="34"/>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c r="BE41" s="34"/>
    </row>
    <row r="42" spans="1:57" s="1" customFormat="1" ht="24.95" customHeight="1">
      <c r="A42" s="34"/>
      <c r="B42" s="35"/>
      <c r="C42" s="23" t="s">
        <v>53</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c r="BE42" s="34"/>
    </row>
    <row r="43" spans="1:57" s="1" customFormat="1" ht="6.95" customHeight="1">
      <c r="A43" s="34"/>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c r="BE43" s="34"/>
    </row>
    <row r="44" spans="1:57" s="3" customFormat="1" ht="12" customHeight="1">
      <c r="B44" s="51"/>
      <c r="C44" s="29" t="s">
        <v>13</v>
      </c>
      <c r="D44" s="52"/>
      <c r="E44" s="52"/>
      <c r="F44" s="52"/>
      <c r="G44" s="52"/>
      <c r="H44" s="52"/>
      <c r="I44" s="52"/>
      <c r="J44" s="52"/>
      <c r="K44" s="52"/>
      <c r="L44" s="52" t="str">
        <f>K5</f>
        <v>2014_30</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1:57" s="4" customFormat="1" ht="36.950000000000003" customHeight="1">
      <c r="B45" s="54"/>
      <c r="C45" s="55" t="s">
        <v>16</v>
      </c>
      <c r="D45" s="56"/>
      <c r="E45" s="56"/>
      <c r="F45" s="56"/>
      <c r="G45" s="56"/>
      <c r="H45" s="56"/>
      <c r="I45" s="56"/>
      <c r="J45" s="56"/>
      <c r="K45" s="56"/>
      <c r="L45" s="470" t="str">
        <f>K6</f>
        <v>Tribuna a šatny atletického stadionu Na Skalce</v>
      </c>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56"/>
      <c r="AQ45" s="56"/>
      <c r="AR45" s="57"/>
    </row>
    <row r="46" spans="1:57" s="1" customFormat="1" ht="6.95" customHeight="1">
      <c r="A46" s="34"/>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c r="BE46" s="34"/>
    </row>
    <row r="47" spans="1:57" s="1" customFormat="1" ht="12" customHeight="1">
      <c r="A47" s="34"/>
      <c r="B47" s="35"/>
      <c r="C47" s="29" t="s">
        <v>21</v>
      </c>
      <c r="D47" s="36"/>
      <c r="E47" s="36"/>
      <c r="F47" s="36"/>
      <c r="G47" s="36"/>
      <c r="H47" s="36"/>
      <c r="I47" s="36"/>
      <c r="J47" s="36"/>
      <c r="K47" s="36"/>
      <c r="L47" s="58" t="str">
        <f>IF(K8="","",K8)</f>
        <v xml:space="preserve"> </v>
      </c>
      <c r="M47" s="36"/>
      <c r="N47" s="36"/>
      <c r="O47" s="36"/>
      <c r="P47" s="36"/>
      <c r="Q47" s="36"/>
      <c r="R47" s="36"/>
      <c r="S47" s="36"/>
      <c r="T47" s="36"/>
      <c r="U47" s="36"/>
      <c r="V47" s="36"/>
      <c r="W47" s="36"/>
      <c r="X47" s="36"/>
      <c r="Y47" s="36"/>
      <c r="Z47" s="36"/>
      <c r="AA47" s="36"/>
      <c r="AB47" s="36"/>
      <c r="AC47" s="36"/>
      <c r="AD47" s="36"/>
      <c r="AE47" s="36"/>
      <c r="AF47" s="36"/>
      <c r="AG47" s="36"/>
      <c r="AH47" s="36"/>
      <c r="AI47" s="29" t="s">
        <v>23</v>
      </c>
      <c r="AJ47" s="36"/>
      <c r="AK47" s="36"/>
      <c r="AL47" s="36"/>
      <c r="AM47" s="472" t="str">
        <f>IF(AN8= "","",AN8)</f>
        <v>25. 10. 2019</v>
      </c>
      <c r="AN47" s="472"/>
      <c r="AO47" s="36"/>
      <c r="AP47" s="36"/>
      <c r="AQ47" s="36"/>
      <c r="AR47" s="39"/>
      <c r="BE47" s="34"/>
    </row>
    <row r="48" spans="1:57" s="1" customFormat="1" ht="6.95" customHeight="1">
      <c r="A48" s="34"/>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c r="BE48" s="34"/>
    </row>
    <row r="49" spans="1:91" s="1" customFormat="1" ht="26.45" customHeight="1">
      <c r="A49" s="34"/>
      <c r="B49" s="35"/>
      <c r="C49" s="29" t="s">
        <v>25</v>
      </c>
      <c r="D49" s="36"/>
      <c r="E49" s="36"/>
      <c r="F49" s="36"/>
      <c r="G49" s="36"/>
      <c r="H49" s="36"/>
      <c r="I49" s="36"/>
      <c r="J49" s="36"/>
      <c r="K49" s="36"/>
      <c r="L49" s="52" t="str">
        <f>IF(E11= "","",E11)</f>
        <v>Město Česká Třebová</v>
      </c>
      <c r="M49" s="36"/>
      <c r="N49" s="36"/>
      <c r="O49" s="36"/>
      <c r="P49" s="36"/>
      <c r="Q49" s="36"/>
      <c r="R49" s="36"/>
      <c r="S49" s="36"/>
      <c r="T49" s="36"/>
      <c r="U49" s="36"/>
      <c r="V49" s="36"/>
      <c r="W49" s="36"/>
      <c r="X49" s="36"/>
      <c r="Y49" s="36"/>
      <c r="Z49" s="36"/>
      <c r="AA49" s="36"/>
      <c r="AB49" s="36"/>
      <c r="AC49" s="36"/>
      <c r="AD49" s="36"/>
      <c r="AE49" s="36"/>
      <c r="AF49" s="36"/>
      <c r="AG49" s="36"/>
      <c r="AH49" s="36"/>
      <c r="AI49" s="29" t="s">
        <v>32</v>
      </c>
      <c r="AJ49" s="36"/>
      <c r="AK49" s="36"/>
      <c r="AL49" s="36"/>
      <c r="AM49" s="468" t="str">
        <f>IF(E17="","",E17)</f>
        <v>Projekční kancelář Žižkov s. r. o.</v>
      </c>
      <c r="AN49" s="469"/>
      <c r="AO49" s="469"/>
      <c r="AP49" s="469"/>
      <c r="AQ49" s="36"/>
      <c r="AR49" s="39"/>
      <c r="AS49" s="462" t="s">
        <v>54</v>
      </c>
      <c r="AT49" s="463"/>
      <c r="AU49" s="60"/>
      <c r="AV49" s="60"/>
      <c r="AW49" s="60"/>
      <c r="AX49" s="60"/>
      <c r="AY49" s="60"/>
      <c r="AZ49" s="60"/>
      <c r="BA49" s="60"/>
      <c r="BB49" s="60"/>
      <c r="BC49" s="60"/>
      <c r="BD49" s="61"/>
      <c r="BE49" s="34"/>
    </row>
    <row r="50" spans="1:91" s="1" customFormat="1" ht="15.6" customHeight="1">
      <c r="A50" s="34"/>
      <c r="B50" s="35"/>
      <c r="C50" s="29" t="s">
        <v>30</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29" t="s">
        <v>37</v>
      </c>
      <c r="AJ50" s="36"/>
      <c r="AK50" s="36"/>
      <c r="AL50" s="36"/>
      <c r="AM50" s="468" t="str">
        <f>IF(E20="","",E20)</f>
        <v xml:space="preserve"> </v>
      </c>
      <c r="AN50" s="469"/>
      <c r="AO50" s="469"/>
      <c r="AP50" s="469"/>
      <c r="AQ50" s="36"/>
      <c r="AR50" s="39"/>
      <c r="AS50" s="464"/>
      <c r="AT50" s="465"/>
      <c r="AU50" s="62"/>
      <c r="AV50" s="62"/>
      <c r="AW50" s="62"/>
      <c r="AX50" s="62"/>
      <c r="AY50" s="62"/>
      <c r="AZ50" s="62"/>
      <c r="BA50" s="62"/>
      <c r="BB50" s="62"/>
      <c r="BC50" s="62"/>
      <c r="BD50" s="63"/>
      <c r="BE50" s="34"/>
    </row>
    <row r="51" spans="1:91" s="1" customFormat="1" ht="10.9" customHeight="1">
      <c r="A51" s="34"/>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466"/>
      <c r="AT51" s="467"/>
      <c r="AU51" s="64"/>
      <c r="AV51" s="64"/>
      <c r="AW51" s="64"/>
      <c r="AX51" s="64"/>
      <c r="AY51" s="64"/>
      <c r="AZ51" s="64"/>
      <c r="BA51" s="64"/>
      <c r="BB51" s="64"/>
      <c r="BC51" s="64"/>
      <c r="BD51" s="65"/>
      <c r="BE51" s="34"/>
    </row>
    <row r="52" spans="1:91" s="1" customFormat="1" ht="29.25" customHeight="1">
      <c r="A52" s="34"/>
      <c r="B52" s="35"/>
      <c r="C52" s="454" t="s">
        <v>55</v>
      </c>
      <c r="D52" s="455"/>
      <c r="E52" s="455"/>
      <c r="F52" s="455"/>
      <c r="G52" s="455"/>
      <c r="H52" s="66"/>
      <c r="I52" s="456" t="s">
        <v>56</v>
      </c>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9" t="s">
        <v>57</v>
      </c>
      <c r="AH52" s="455"/>
      <c r="AI52" s="455"/>
      <c r="AJ52" s="455"/>
      <c r="AK52" s="455"/>
      <c r="AL52" s="455"/>
      <c r="AM52" s="455"/>
      <c r="AN52" s="456" t="s">
        <v>58</v>
      </c>
      <c r="AO52" s="455"/>
      <c r="AP52" s="455"/>
      <c r="AQ52" s="67" t="s">
        <v>59</v>
      </c>
      <c r="AR52" s="39"/>
      <c r="AS52" s="68" t="s">
        <v>60</v>
      </c>
      <c r="AT52" s="69" t="s">
        <v>61</v>
      </c>
      <c r="AU52" s="69" t="s">
        <v>62</v>
      </c>
      <c r="AV52" s="69" t="s">
        <v>63</v>
      </c>
      <c r="AW52" s="69" t="s">
        <v>64</v>
      </c>
      <c r="AX52" s="69" t="s">
        <v>65</v>
      </c>
      <c r="AY52" s="69" t="s">
        <v>66</v>
      </c>
      <c r="AZ52" s="69" t="s">
        <v>67</v>
      </c>
      <c r="BA52" s="69" t="s">
        <v>68</v>
      </c>
      <c r="BB52" s="69" t="s">
        <v>69</v>
      </c>
      <c r="BC52" s="69" t="s">
        <v>70</v>
      </c>
      <c r="BD52" s="70" t="s">
        <v>71</v>
      </c>
      <c r="BE52" s="34"/>
    </row>
    <row r="53" spans="1:91" s="1" customFormat="1" ht="10.9" customHeight="1">
      <c r="A53" s="34"/>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1"/>
      <c r="AT53" s="72"/>
      <c r="AU53" s="72"/>
      <c r="AV53" s="72"/>
      <c r="AW53" s="72"/>
      <c r="AX53" s="72"/>
      <c r="AY53" s="72"/>
      <c r="AZ53" s="72"/>
      <c r="BA53" s="72"/>
      <c r="BB53" s="72"/>
      <c r="BC53" s="72"/>
      <c r="BD53" s="73"/>
      <c r="BE53" s="34"/>
    </row>
    <row r="54" spans="1:91" s="5" customFormat="1" ht="32.450000000000003" customHeight="1">
      <c r="B54" s="74"/>
      <c r="C54" s="75" t="s">
        <v>72</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450">
        <f>ROUND(AG55+SUM(AG60:AG65),2)</f>
        <v>0</v>
      </c>
      <c r="AH54" s="450"/>
      <c r="AI54" s="450"/>
      <c r="AJ54" s="450"/>
      <c r="AK54" s="450"/>
      <c r="AL54" s="450"/>
      <c r="AM54" s="450"/>
      <c r="AN54" s="461">
        <f t="shared" ref="AN54:AN65" si="0">SUM(AG54,AT54)</f>
        <v>0</v>
      </c>
      <c r="AO54" s="461"/>
      <c r="AP54" s="461"/>
      <c r="AQ54" s="78" t="s">
        <v>19</v>
      </c>
      <c r="AR54" s="79"/>
      <c r="AS54" s="80">
        <f>ROUND(AS55+SUM(AS60:AS65),2)</f>
        <v>0</v>
      </c>
      <c r="AT54" s="81">
        <f t="shared" ref="AT54:AT65" si="1">ROUND(SUM(AV54:AW54),2)</f>
        <v>0</v>
      </c>
      <c r="AU54" s="82">
        <f>ROUND(AU55+SUM(AU60:AU65),5)</f>
        <v>0</v>
      </c>
      <c r="AV54" s="81">
        <f>ROUND(AZ54*L29,2)</f>
        <v>0</v>
      </c>
      <c r="AW54" s="81">
        <f>ROUND(BA54*L30,2)</f>
        <v>0</v>
      </c>
      <c r="AX54" s="81">
        <f>ROUND(BB54*L29,2)</f>
        <v>0</v>
      </c>
      <c r="AY54" s="81">
        <f>ROUND(BC54*L30,2)</f>
        <v>0</v>
      </c>
      <c r="AZ54" s="81">
        <f>ROUND(AZ55+SUM(AZ60:AZ65),2)</f>
        <v>0</v>
      </c>
      <c r="BA54" s="81">
        <f>ROUND(BA55+SUM(BA60:BA65),2)</f>
        <v>0</v>
      </c>
      <c r="BB54" s="81">
        <f>ROUND(BB55+SUM(BB60:BB65),2)</f>
        <v>0</v>
      </c>
      <c r="BC54" s="81">
        <f>ROUND(BC55+SUM(BC60:BC65),2)</f>
        <v>0</v>
      </c>
      <c r="BD54" s="83">
        <f>ROUND(BD55+SUM(BD60:BD65),2)</f>
        <v>0</v>
      </c>
      <c r="BS54" s="84" t="s">
        <v>73</v>
      </c>
      <c r="BT54" s="84" t="s">
        <v>74</v>
      </c>
      <c r="BU54" s="85" t="s">
        <v>75</v>
      </c>
      <c r="BV54" s="84" t="s">
        <v>76</v>
      </c>
      <c r="BW54" s="84" t="s">
        <v>5</v>
      </c>
      <c r="BX54" s="84" t="s">
        <v>77</v>
      </c>
      <c r="CL54" s="84" t="s">
        <v>19</v>
      </c>
    </row>
    <row r="55" spans="1:91" s="6" customFormat="1" ht="14.45" customHeight="1">
      <c r="B55" s="86"/>
      <c r="C55" s="87"/>
      <c r="D55" s="449" t="s">
        <v>78</v>
      </c>
      <c r="E55" s="449"/>
      <c r="F55" s="449"/>
      <c r="G55" s="449"/>
      <c r="H55" s="449"/>
      <c r="I55" s="88"/>
      <c r="J55" s="449" t="s">
        <v>79</v>
      </c>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60">
        <f>ROUND(SUM(AG56:AG59),2)</f>
        <v>0</v>
      </c>
      <c r="AH55" s="458"/>
      <c r="AI55" s="458"/>
      <c r="AJ55" s="458"/>
      <c r="AK55" s="458"/>
      <c r="AL55" s="458"/>
      <c r="AM55" s="458"/>
      <c r="AN55" s="457">
        <f t="shared" si="0"/>
        <v>0</v>
      </c>
      <c r="AO55" s="458"/>
      <c r="AP55" s="458"/>
      <c r="AQ55" s="89" t="s">
        <v>80</v>
      </c>
      <c r="AR55" s="90"/>
      <c r="AS55" s="91">
        <f>ROUND(SUM(AS56:AS59),2)</f>
        <v>0</v>
      </c>
      <c r="AT55" s="92">
        <f t="shared" si="1"/>
        <v>0</v>
      </c>
      <c r="AU55" s="93">
        <f>ROUND(SUM(AU56:AU59),5)</f>
        <v>0</v>
      </c>
      <c r="AV55" s="92">
        <f>ROUND(AZ55*L29,2)</f>
        <v>0</v>
      </c>
      <c r="AW55" s="92">
        <f>ROUND(BA55*L30,2)</f>
        <v>0</v>
      </c>
      <c r="AX55" s="92">
        <f>ROUND(BB55*L29,2)</f>
        <v>0</v>
      </c>
      <c r="AY55" s="92">
        <f>ROUND(BC55*L30,2)</f>
        <v>0</v>
      </c>
      <c r="AZ55" s="92">
        <f>ROUND(SUM(AZ56:AZ59),2)</f>
        <v>0</v>
      </c>
      <c r="BA55" s="92">
        <f>ROUND(SUM(BA56:BA59),2)</f>
        <v>0</v>
      </c>
      <c r="BB55" s="92">
        <f>ROUND(SUM(BB56:BB59),2)</f>
        <v>0</v>
      </c>
      <c r="BC55" s="92">
        <f>ROUND(SUM(BC56:BC59),2)</f>
        <v>0</v>
      </c>
      <c r="BD55" s="94">
        <f>ROUND(SUM(BD56:BD59),2)</f>
        <v>0</v>
      </c>
      <c r="BS55" s="95" t="s">
        <v>73</v>
      </c>
      <c r="BT55" s="95" t="s">
        <v>81</v>
      </c>
      <c r="BU55" s="95" t="s">
        <v>75</v>
      </c>
      <c r="BV55" s="95" t="s">
        <v>76</v>
      </c>
      <c r="BW55" s="95" t="s">
        <v>82</v>
      </c>
      <c r="BX55" s="95" t="s">
        <v>5</v>
      </c>
      <c r="CL55" s="95" t="s">
        <v>19</v>
      </c>
      <c r="CM55" s="95" t="s">
        <v>83</v>
      </c>
    </row>
    <row r="56" spans="1:91" s="3" customFormat="1" ht="24" customHeight="1">
      <c r="A56" s="96" t="s">
        <v>84</v>
      </c>
      <c r="B56" s="51"/>
      <c r="C56" s="97"/>
      <c r="D56" s="97"/>
      <c r="E56" s="451" t="s">
        <v>85</v>
      </c>
      <c r="F56" s="451"/>
      <c r="G56" s="451"/>
      <c r="H56" s="451"/>
      <c r="I56" s="451"/>
      <c r="J56" s="97"/>
      <c r="K56" s="451" t="s">
        <v>86</v>
      </c>
      <c r="L56" s="451"/>
      <c r="M56" s="451"/>
      <c r="N56" s="451"/>
      <c r="O56" s="451"/>
      <c r="P56" s="451"/>
      <c r="Q56" s="451"/>
      <c r="R56" s="451"/>
      <c r="S56" s="451"/>
      <c r="T56" s="451"/>
      <c r="U56" s="451"/>
      <c r="V56" s="451"/>
      <c r="W56" s="451"/>
      <c r="X56" s="451"/>
      <c r="Y56" s="451"/>
      <c r="Z56" s="451"/>
      <c r="AA56" s="451"/>
      <c r="AB56" s="451"/>
      <c r="AC56" s="451"/>
      <c r="AD56" s="451"/>
      <c r="AE56" s="451"/>
      <c r="AF56" s="451"/>
      <c r="AG56" s="452">
        <f>'D 02.1 - Architektonicko ...'!J32</f>
        <v>0</v>
      </c>
      <c r="AH56" s="453"/>
      <c r="AI56" s="453"/>
      <c r="AJ56" s="453"/>
      <c r="AK56" s="453"/>
      <c r="AL56" s="453"/>
      <c r="AM56" s="453"/>
      <c r="AN56" s="452">
        <f t="shared" si="0"/>
        <v>0</v>
      </c>
      <c r="AO56" s="453"/>
      <c r="AP56" s="453"/>
      <c r="AQ56" s="98" t="s">
        <v>87</v>
      </c>
      <c r="AR56" s="53"/>
      <c r="AS56" s="99">
        <v>0</v>
      </c>
      <c r="AT56" s="100">
        <f t="shared" si="1"/>
        <v>0</v>
      </c>
      <c r="AU56" s="101">
        <f>'D 02.1 - Architektonicko ...'!P112</f>
        <v>0</v>
      </c>
      <c r="AV56" s="100">
        <f>'D 02.1 - Architektonicko ...'!J35</f>
        <v>0</v>
      </c>
      <c r="AW56" s="100">
        <f>'D 02.1 - Architektonicko ...'!J36</f>
        <v>0</v>
      </c>
      <c r="AX56" s="100">
        <f>'D 02.1 - Architektonicko ...'!J37</f>
        <v>0</v>
      </c>
      <c r="AY56" s="100">
        <f>'D 02.1 - Architektonicko ...'!J38</f>
        <v>0</v>
      </c>
      <c r="AZ56" s="100">
        <f>'D 02.1 - Architektonicko ...'!F35</f>
        <v>0</v>
      </c>
      <c r="BA56" s="100">
        <f>'D 02.1 - Architektonicko ...'!F36</f>
        <v>0</v>
      </c>
      <c r="BB56" s="100">
        <f>'D 02.1 - Architektonicko ...'!F37</f>
        <v>0</v>
      </c>
      <c r="BC56" s="100">
        <f>'D 02.1 - Architektonicko ...'!F38</f>
        <v>0</v>
      </c>
      <c r="BD56" s="102">
        <f>'D 02.1 - Architektonicko ...'!F39</f>
        <v>0</v>
      </c>
      <c r="BT56" s="103" t="s">
        <v>83</v>
      </c>
      <c r="BV56" s="103" t="s">
        <v>76</v>
      </c>
      <c r="BW56" s="103" t="s">
        <v>88</v>
      </c>
      <c r="BX56" s="103" t="s">
        <v>82</v>
      </c>
      <c r="CL56" s="103" t="s">
        <v>19</v>
      </c>
    </row>
    <row r="57" spans="1:91" s="3" customFormat="1" ht="36" customHeight="1">
      <c r="A57" s="96" t="s">
        <v>84</v>
      </c>
      <c r="B57" s="51"/>
      <c r="C57" s="97"/>
      <c r="D57" s="97"/>
      <c r="E57" s="451" t="s">
        <v>89</v>
      </c>
      <c r="F57" s="451"/>
      <c r="G57" s="451"/>
      <c r="H57" s="451"/>
      <c r="I57" s="451"/>
      <c r="J57" s="97"/>
      <c r="K57" s="451" t="s">
        <v>90</v>
      </c>
      <c r="L57" s="451"/>
      <c r="M57" s="451"/>
      <c r="N57" s="451"/>
      <c r="O57" s="451"/>
      <c r="P57" s="451"/>
      <c r="Q57" s="451"/>
      <c r="R57" s="451"/>
      <c r="S57" s="451"/>
      <c r="T57" s="451"/>
      <c r="U57" s="451"/>
      <c r="V57" s="451"/>
      <c r="W57" s="451"/>
      <c r="X57" s="451"/>
      <c r="Y57" s="451"/>
      <c r="Z57" s="451"/>
      <c r="AA57" s="451"/>
      <c r="AB57" s="451"/>
      <c r="AC57" s="451"/>
      <c r="AD57" s="451"/>
      <c r="AE57" s="451"/>
      <c r="AF57" s="451"/>
      <c r="AG57" s="452">
        <f>'D 02.1.4.2 - Vzduchotechnika'!J32</f>
        <v>0</v>
      </c>
      <c r="AH57" s="453"/>
      <c r="AI57" s="453"/>
      <c r="AJ57" s="453"/>
      <c r="AK57" s="453"/>
      <c r="AL57" s="453"/>
      <c r="AM57" s="453"/>
      <c r="AN57" s="452">
        <f t="shared" si="0"/>
        <v>0</v>
      </c>
      <c r="AO57" s="453"/>
      <c r="AP57" s="453"/>
      <c r="AQ57" s="98" t="s">
        <v>87</v>
      </c>
      <c r="AR57" s="53"/>
      <c r="AS57" s="99">
        <v>0</v>
      </c>
      <c r="AT57" s="100">
        <f t="shared" si="1"/>
        <v>0</v>
      </c>
      <c r="AU57" s="101">
        <f>'D 02.1.4.2 - Vzduchotechnika'!P91</f>
        <v>0</v>
      </c>
      <c r="AV57" s="100">
        <f>'D 02.1.4.2 - Vzduchotechnika'!J35</f>
        <v>0</v>
      </c>
      <c r="AW57" s="100">
        <f>'D 02.1.4.2 - Vzduchotechnika'!J36</f>
        <v>0</v>
      </c>
      <c r="AX57" s="100">
        <f>'D 02.1.4.2 - Vzduchotechnika'!J37</f>
        <v>0</v>
      </c>
      <c r="AY57" s="100">
        <f>'D 02.1.4.2 - Vzduchotechnika'!J38</f>
        <v>0</v>
      </c>
      <c r="AZ57" s="100">
        <f>'D 02.1.4.2 - Vzduchotechnika'!F35</f>
        <v>0</v>
      </c>
      <c r="BA57" s="100">
        <f>'D 02.1.4.2 - Vzduchotechnika'!F36</f>
        <v>0</v>
      </c>
      <c r="BB57" s="100">
        <f>'D 02.1.4.2 - Vzduchotechnika'!F37</f>
        <v>0</v>
      </c>
      <c r="BC57" s="100">
        <f>'D 02.1.4.2 - Vzduchotechnika'!F38</f>
        <v>0</v>
      </c>
      <c r="BD57" s="102">
        <f>'D 02.1.4.2 - Vzduchotechnika'!F39</f>
        <v>0</v>
      </c>
      <c r="BT57" s="103" t="s">
        <v>83</v>
      </c>
      <c r="BV57" s="103" t="s">
        <v>76</v>
      </c>
      <c r="BW57" s="103" t="s">
        <v>91</v>
      </c>
      <c r="BX57" s="103" t="s">
        <v>82</v>
      </c>
      <c r="CL57" s="103" t="s">
        <v>19</v>
      </c>
    </row>
    <row r="58" spans="1:91" s="3" customFormat="1" ht="36" customHeight="1">
      <c r="A58" s="96" t="s">
        <v>84</v>
      </c>
      <c r="B58" s="51"/>
      <c r="C58" s="97"/>
      <c r="D58" s="97"/>
      <c r="E58" s="451" t="s">
        <v>92</v>
      </c>
      <c r="F58" s="451"/>
      <c r="G58" s="451"/>
      <c r="H58" s="451"/>
      <c r="I58" s="451"/>
      <c r="J58" s="97"/>
      <c r="K58" s="451" t="s">
        <v>93</v>
      </c>
      <c r="L58" s="451"/>
      <c r="M58" s="451"/>
      <c r="N58" s="451"/>
      <c r="O58" s="451"/>
      <c r="P58" s="451"/>
      <c r="Q58" s="451"/>
      <c r="R58" s="451"/>
      <c r="S58" s="451"/>
      <c r="T58" s="451"/>
      <c r="U58" s="451"/>
      <c r="V58" s="451"/>
      <c r="W58" s="451"/>
      <c r="X58" s="451"/>
      <c r="Y58" s="451"/>
      <c r="Z58" s="451"/>
      <c r="AA58" s="451"/>
      <c r="AB58" s="451"/>
      <c r="AC58" s="451"/>
      <c r="AD58" s="451"/>
      <c r="AE58" s="451"/>
      <c r="AF58" s="451"/>
      <c r="AG58" s="452">
        <f>'D 02.1.4.4 - Elektroinsta...'!J32</f>
        <v>0</v>
      </c>
      <c r="AH58" s="453"/>
      <c r="AI58" s="453"/>
      <c r="AJ58" s="453"/>
      <c r="AK58" s="453"/>
      <c r="AL58" s="453"/>
      <c r="AM58" s="453"/>
      <c r="AN58" s="452">
        <f t="shared" si="0"/>
        <v>0</v>
      </c>
      <c r="AO58" s="453"/>
      <c r="AP58" s="453"/>
      <c r="AQ58" s="98" t="s">
        <v>87</v>
      </c>
      <c r="AR58" s="53"/>
      <c r="AS58" s="99">
        <v>0</v>
      </c>
      <c r="AT58" s="100">
        <f t="shared" si="1"/>
        <v>0</v>
      </c>
      <c r="AU58" s="101">
        <f>'D 02.1.4.4 - Elektroinsta...'!P91</f>
        <v>0</v>
      </c>
      <c r="AV58" s="100">
        <f>'D 02.1.4.4 - Elektroinsta...'!J35</f>
        <v>0</v>
      </c>
      <c r="AW58" s="100">
        <f>'D 02.1.4.4 - Elektroinsta...'!J36</f>
        <v>0</v>
      </c>
      <c r="AX58" s="100">
        <f>'D 02.1.4.4 - Elektroinsta...'!J37</f>
        <v>0</v>
      </c>
      <c r="AY58" s="100">
        <f>'D 02.1.4.4 - Elektroinsta...'!J38</f>
        <v>0</v>
      </c>
      <c r="AZ58" s="100">
        <f>'D 02.1.4.4 - Elektroinsta...'!F35</f>
        <v>0</v>
      </c>
      <c r="BA58" s="100">
        <f>'D 02.1.4.4 - Elektroinsta...'!F36</f>
        <v>0</v>
      </c>
      <c r="BB58" s="100">
        <f>'D 02.1.4.4 - Elektroinsta...'!F37</f>
        <v>0</v>
      </c>
      <c r="BC58" s="100">
        <f>'D 02.1.4.4 - Elektroinsta...'!F38</f>
        <v>0</v>
      </c>
      <c r="BD58" s="102">
        <f>'D 02.1.4.4 - Elektroinsta...'!F39</f>
        <v>0</v>
      </c>
      <c r="BT58" s="103" t="s">
        <v>83</v>
      </c>
      <c r="BV58" s="103" t="s">
        <v>76</v>
      </c>
      <c r="BW58" s="103" t="s">
        <v>94</v>
      </c>
      <c r="BX58" s="103" t="s">
        <v>82</v>
      </c>
      <c r="CL58" s="103" t="s">
        <v>19</v>
      </c>
    </row>
    <row r="59" spans="1:91" s="3" customFormat="1" ht="24" customHeight="1">
      <c r="A59" s="96" t="s">
        <v>84</v>
      </c>
      <c r="B59" s="51"/>
      <c r="C59" s="97"/>
      <c r="D59" s="97"/>
      <c r="E59" s="451" t="s">
        <v>95</v>
      </c>
      <c r="F59" s="451"/>
      <c r="G59" s="451"/>
      <c r="H59" s="451"/>
      <c r="I59" s="451"/>
      <c r="J59" s="97"/>
      <c r="K59" s="451" t="s">
        <v>96</v>
      </c>
      <c r="L59" s="451"/>
      <c r="M59" s="451"/>
      <c r="N59" s="451"/>
      <c r="O59" s="451"/>
      <c r="P59" s="451"/>
      <c r="Q59" s="451"/>
      <c r="R59" s="451"/>
      <c r="S59" s="451"/>
      <c r="T59" s="451"/>
      <c r="U59" s="451"/>
      <c r="V59" s="451"/>
      <c r="W59" s="451"/>
      <c r="X59" s="451"/>
      <c r="Y59" s="451"/>
      <c r="Z59" s="451"/>
      <c r="AA59" s="451"/>
      <c r="AB59" s="451"/>
      <c r="AC59" s="451"/>
      <c r="AD59" s="451"/>
      <c r="AE59" s="451"/>
      <c r="AF59" s="451"/>
      <c r="AG59" s="452">
        <f>'D.02.1.4.3 - Ústřední vyt...'!J32</f>
        <v>0</v>
      </c>
      <c r="AH59" s="453"/>
      <c r="AI59" s="453"/>
      <c r="AJ59" s="453"/>
      <c r="AK59" s="453"/>
      <c r="AL59" s="453"/>
      <c r="AM59" s="453"/>
      <c r="AN59" s="452">
        <f t="shared" si="0"/>
        <v>0</v>
      </c>
      <c r="AO59" s="453"/>
      <c r="AP59" s="453"/>
      <c r="AQ59" s="98" t="s">
        <v>87</v>
      </c>
      <c r="AR59" s="53"/>
      <c r="AS59" s="99">
        <v>0</v>
      </c>
      <c r="AT59" s="100">
        <f t="shared" si="1"/>
        <v>0</v>
      </c>
      <c r="AU59" s="101">
        <f>'D.02.1.4.3 - Ústřední vyt...'!P93</f>
        <v>0</v>
      </c>
      <c r="AV59" s="100">
        <f>'D.02.1.4.3 - Ústřední vyt...'!J35</f>
        <v>0</v>
      </c>
      <c r="AW59" s="100">
        <f>'D.02.1.4.3 - Ústřední vyt...'!J36</f>
        <v>0</v>
      </c>
      <c r="AX59" s="100">
        <f>'D.02.1.4.3 - Ústřední vyt...'!J37</f>
        <v>0</v>
      </c>
      <c r="AY59" s="100">
        <f>'D.02.1.4.3 - Ústřední vyt...'!J38</f>
        <v>0</v>
      </c>
      <c r="AZ59" s="100">
        <f>'D.02.1.4.3 - Ústřední vyt...'!F35</f>
        <v>0</v>
      </c>
      <c r="BA59" s="100">
        <f>'D.02.1.4.3 - Ústřední vyt...'!F36</f>
        <v>0</v>
      </c>
      <c r="BB59" s="100">
        <f>'D.02.1.4.3 - Ústřední vyt...'!F37</f>
        <v>0</v>
      </c>
      <c r="BC59" s="100">
        <f>'D.02.1.4.3 - Ústřední vyt...'!F38</f>
        <v>0</v>
      </c>
      <c r="BD59" s="102">
        <f>'D.02.1.4.3 - Ústřední vyt...'!F39</f>
        <v>0</v>
      </c>
      <c r="BT59" s="103" t="s">
        <v>83</v>
      </c>
      <c r="BV59" s="103" t="s">
        <v>76</v>
      </c>
      <c r="BW59" s="103" t="s">
        <v>97</v>
      </c>
      <c r="BX59" s="103" t="s">
        <v>82</v>
      </c>
      <c r="CL59" s="103" t="s">
        <v>19</v>
      </c>
    </row>
    <row r="60" spans="1:91" s="6" customFormat="1" ht="26.45" customHeight="1">
      <c r="A60" s="96" t="s">
        <v>84</v>
      </c>
      <c r="B60" s="86"/>
      <c r="C60" s="87"/>
      <c r="D60" s="449" t="s">
        <v>98</v>
      </c>
      <c r="E60" s="449"/>
      <c r="F60" s="449"/>
      <c r="G60" s="449"/>
      <c r="H60" s="449"/>
      <c r="I60" s="88"/>
      <c r="J60" s="449" t="s">
        <v>99</v>
      </c>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57">
        <f>'SO08.1 - Napájení objektů...'!J30</f>
        <v>0</v>
      </c>
      <c r="AH60" s="458"/>
      <c r="AI60" s="458"/>
      <c r="AJ60" s="458"/>
      <c r="AK60" s="458"/>
      <c r="AL60" s="458"/>
      <c r="AM60" s="458"/>
      <c r="AN60" s="457">
        <f t="shared" si="0"/>
        <v>0</v>
      </c>
      <c r="AO60" s="458"/>
      <c r="AP60" s="458"/>
      <c r="AQ60" s="89" t="s">
        <v>80</v>
      </c>
      <c r="AR60" s="90"/>
      <c r="AS60" s="91">
        <v>0</v>
      </c>
      <c r="AT60" s="92">
        <f t="shared" si="1"/>
        <v>0</v>
      </c>
      <c r="AU60" s="93">
        <f>'SO08.1 - Napájení objektů...'!P84</f>
        <v>0</v>
      </c>
      <c r="AV60" s="92">
        <f>'SO08.1 - Napájení objektů...'!J33</f>
        <v>0</v>
      </c>
      <c r="AW60" s="92">
        <f>'SO08.1 - Napájení objektů...'!J34</f>
        <v>0</v>
      </c>
      <c r="AX60" s="92">
        <f>'SO08.1 - Napájení objektů...'!J35</f>
        <v>0</v>
      </c>
      <c r="AY60" s="92">
        <f>'SO08.1 - Napájení objektů...'!J36</f>
        <v>0</v>
      </c>
      <c r="AZ60" s="92">
        <f>'SO08.1 - Napájení objektů...'!F33</f>
        <v>0</v>
      </c>
      <c r="BA60" s="92">
        <f>'SO08.1 - Napájení objektů...'!F34</f>
        <v>0</v>
      </c>
      <c r="BB60" s="92">
        <f>'SO08.1 - Napájení objektů...'!F35</f>
        <v>0</v>
      </c>
      <c r="BC60" s="92">
        <f>'SO08.1 - Napájení objektů...'!F36</f>
        <v>0</v>
      </c>
      <c r="BD60" s="94">
        <f>'SO08.1 - Napájení objektů...'!F37</f>
        <v>0</v>
      </c>
      <c r="BT60" s="95" t="s">
        <v>81</v>
      </c>
      <c r="BV60" s="95" t="s">
        <v>76</v>
      </c>
      <c r="BW60" s="95" t="s">
        <v>100</v>
      </c>
      <c r="BX60" s="95" t="s">
        <v>5</v>
      </c>
      <c r="CL60" s="95" t="s">
        <v>19</v>
      </c>
      <c r="CM60" s="95" t="s">
        <v>83</v>
      </c>
    </row>
    <row r="61" spans="1:91" s="6" customFormat="1" ht="14.45" customHeight="1">
      <c r="A61" s="96" t="s">
        <v>84</v>
      </c>
      <c r="B61" s="86"/>
      <c r="C61" s="87"/>
      <c r="D61" s="449" t="s">
        <v>101</v>
      </c>
      <c r="E61" s="449"/>
      <c r="F61" s="449"/>
      <c r="G61" s="449"/>
      <c r="H61" s="449"/>
      <c r="I61" s="88"/>
      <c r="J61" s="449" t="s">
        <v>102</v>
      </c>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57">
        <f>'SO09 - Venkovní osvětlení'!J30</f>
        <v>0</v>
      </c>
      <c r="AH61" s="458"/>
      <c r="AI61" s="458"/>
      <c r="AJ61" s="458"/>
      <c r="AK61" s="458"/>
      <c r="AL61" s="458"/>
      <c r="AM61" s="458"/>
      <c r="AN61" s="457">
        <f t="shared" si="0"/>
        <v>0</v>
      </c>
      <c r="AO61" s="458"/>
      <c r="AP61" s="458"/>
      <c r="AQ61" s="89" t="s">
        <v>80</v>
      </c>
      <c r="AR61" s="90"/>
      <c r="AS61" s="91">
        <v>0</v>
      </c>
      <c r="AT61" s="92">
        <f t="shared" si="1"/>
        <v>0</v>
      </c>
      <c r="AU61" s="93">
        <f>'SO09 - Venkovní osvětlení'!P85</f>
        <v>0</v>
      </c>
      <c r="AV61" s="92">
        <f>'SO09 - Venkovní osvětlení'!J33</f>
        <v>0</v>
      </c>
      <c r="AW61" s="92">
        <f>'SO09 - Venkovní osvětlení'!J34</f>
        <v>0</v>
      </c>
      <c r="AX61" s="92">
        <f>'SO09 - Venkovní osvětlení'!J35</f>
        <v>0</v>
      </c>
      <c r="AY61" s="92">
        <f>'SO09 - Venkovní osvětlení'!J36</f>
        <v>0</v>
      </c>
      <c r="AZ61" s="92">
        <f>'SO09 - Venkovní osvětlení'!F33</f>
        <v>0</v>
      </c>
      <c r="BA61" s="92">
        <f>'SO09 - Venkovní osvětlení'!F34</f>
        <v>0</v>
      </c>
      <c r="BB61" s="92">
        <f>'SO09 - Venkovní osvětlení'!F35</f>
        <v>0</v>
      </c>
      <c r="BC61" s="92">
        <f>'SO09 - Venkovní osvětlení'!F36</f>
        <v>0</v>
      </c>
      <c r="BD61" s="94">
        <f>'SO09 - Venkovní osvětlení'!F37</f>
        <v>0</v>
      </c>
      <c r="BT61" s="95" t="s">
        <v>81</v>
      </c>
      <c r="BV61" s="95" t="s">
        <v>76</v>
      </c>
      <c r="BW61" s="95" t="s">
        <v>103</v>
      </c>
      <c r="BX61" s="95" t="s">
        <v>5</v>
      </c>
      <c r="CL61" s="95" t="s">
        <v>19</v>
      </c>
      <c r="CM61" s="95" t="s">
        <v>83</v>
      </c>
    </row>
    <row r="62" spans="1:91" s="6" customFormat="1" ht="14.45" customHeight="1">
      <c r="A62" s="96" t="s">
        <v>84</v>
      </c>
      <c r="B62" s="86"/>
      <c r="C62" s="87"/>
      <c r="D62" s="449" t="s">
        <v>104</v>
      </c>
      <c r="E62" s="449"/>
      <c r="F62" s="449"/>
      <c r="G62" s="449"/>
      <c r="H62" s="449"/>
      <c r="I62" s="88"/>
      <c r="J62" s="449" t="s">
        <v>105</v>
      </c>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57">
        <f>'SO10 - Zpevněné plochy'!J30</f>
        <v>0</v>
      </c>
      <c r="AH62" s="458"/>
      <c r="AI62" s="458"/>
      <c r="AJ62" s="458"/>
      <c r="AK62" s="458"/>
      <c r="AL62" s="458"/>
      <c r="AM62" s="458"/>
      <c r="AN62" s="457">
        <f t="shared" si="0"/>
        <v>0</v>
      </c>
      <c r="AO62" s="458"/>
      <c r="AP62" s="458"/>
      <c r="AQ62" s="89" t="s">
        <v>80</v>
      </c>
      <c r="AR62" s="90"/>
      <c r="AS62" s="91">
        <v>0</v>
      </c>
      <c r="AT62" s="92">
        <f t="shared" si="1"/>
        <v>0</v>
      </c>
      <c r="AU62" s="93">
        <f>'SO10 - Zpevněné plochy'!P87</f>
        <v>0</v>
      </c>
      <c r="AV62" s="92">
        <f>'SO10 - Zpevněné plochy'!J33</f>
        <v>0</v>
      </c>
      <c r="AW62" s="92">
        <f>'SO10 - Zpevněné plochy'!J34</f>
        <v>0</v>
      </c>
      <c r="AX62" s="92">
        <f>'SO10 - Zpevněné plochy'!J35</f>
        <v>0</v>
      </c>
      <c r="AY62" s="92">
        <f>'SO10 - Zpevněné plochy'!J36</f>
        <v>0</v>
      </c>
      <c r="AZ62" s="92">
        <f>'SO10 - Zpevněné plochy'!F33</f>
        <v>0</v>
      </c>
      <c r="BA62" s="92">
        <f>'SO10 - Zpevněné plochy'!F34</f>
        <v>0</v>
      </c>
      <c r="BB62" s="92">
        <f>'SO10 - Zpevněné plochy'!F35</f>
        <v>0</v>
      </c>
      <c r="BC62" s="92">
        <f>'SO10 - Zpevněné plochy'!F36</f>
        <v>0</v>
      </c>
      <c r="BD62" s="94">
        <f>'SO10 - Zpevněné plochy'!F37</f>
        <v>0</v>
      </c>
      <c r="BT62" s="95" t="s">
        <v>81</v>
      </c>
      <c r="BV62" s="95" t="s">
        <v>76</v>
      </c>
      <c r="BW62" s="95" t="s">
        <v>106</v>
      </c>
      <c r="BX62" s="95" t="s">
        <v>5</v>
      </c>
      <c r="CL62" s="95" t="s">
        <v>19</v>
      </c>
      <c r="CM62" s="95" t="s">
        <v>83</v>
      </c>
    </row>
    <row r="63" spans="1:91" s="6" customFormat="1" ht="14.45" customHeight="1">
      <c r="A63" s="96" t="s">
        <v>84</v>
      </c>
      <c r="B63" s="86"/>
      <c r="C63" s="87"/>
      <c r="D63" s="449" t="s">
        <v>107</v>
      </c>
      <c r="E63" s="449"/>
      <c r="F63" s="449"/>
      <c r="G63" s="449"/>
      <c r="H63" s="449"/>
      <c r="I63" s="88"/>
      <c r="J63" s="449" t="s">
        <v>108</v>
      </c>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57">
        <f>'SO11 - Sadové a terénní ú...'!J30</f>
        <v>0</v>
      </c>
      <c r="AH63" s="458"/>
      <c r="AI63" s="458"/>
      <c r="AJ63" s="458"/>
      <c r="AK63" s="458"/>
      <c r="AL63" s="458"/>
      <c r="AM63" s="458"/>
      <c r="AN63" s="457">
        <f t="shared" si="0"/>
        <v>0</v>
      </c>
      <c r="AO63" s="458"/>
      <c r="AP63" s="458"/>
      <c r="AQ63" s="89" t="s">
        <v>80</v>
      </c>
      <c r="AR63" s="90"/>
      <c r="AS63" s="91">
        <v>0</v>
      </c>
      <c r="AT63" s="92">
        <f t="shared" si="1"/>
        <v>0</v>
      </c>
      <c r="AU63" s="93">
        <f>'SO11 - Sadové a terénní ú...'!P82</f>
        <v>0</v>
      </c>
      <c r="AV63" s="92">
        <f>'SO11 - Sadové a terénní ú...'!J33</f>
        <v>0</v>
      </c>
      <c r="AW63" s="92">
        <f>'SO11 - Sadové a terénní ú...'!J34</f>
        <v>0</v>
      </c>
      <c r="AX63" s="92">
        <f>'SO11 - Sadové a terénní ú...'!J35</f>
        <v>0</v>
      </c>
      <c r="AY63" s="92">
        <f>'SO11 - Sadové a terénní ú...'!J36</f>
        <v>0</v>
      </c>
      <c r="AZ63" s="92">
        <f>'SO11 - Sadové a terénní ú...'!F33</f>
        <v>0</v>
      </c>
      <c r="BA63" s="92">
        <f>'SO11 - Sadové a terénní ú...'!F34</f>
        <v>0</v>
      </c>
      <c r="BB63" s="92">
        <f>'SO11 - Sadové a terénní ú...'!F35</f>
        <v>0</v>
      </c>
      <c r="BC63" s="92">
        <f>'SO11 - Sadové a terénní ú...'!F36</f>
        <v>0</v>
      </c>
      <c r="BD63" s="94">
        <f>'SO11 - Sadové a terénní ú...'!F37</f>
        <v>0</v>
      </c>
      <c r="BT63" s="95" t="s">
        <v>81</v>
      </c>
      <c r="BV63" s="95" t="s">
        <v>76</v>
      </c>
      <c r="BW63" s="95" t="s">
        <v>109</v>
      </c>
      <c r="BX63" s="95" t="s">
        <v>5</v>
      </c>
      <c r="CL63" s="95" t="s">
        <v>19</v>
      </c>
      <c r="CM63" s="95" t="s">
        <v>83</v>
      </c>
    </row>
    <row r="64" spans="1:91" s="6" customFormat="1" ht="14.45" customHeight="1">
      <c r="A64" s="96" t="s">
        <v>84</v>
      </c>
      <c r="B64" s="86"/>
      <c r="C64" s="87"/>
      <c r="D64" s="449" t="s">
        <v>110</v>
      </c>
      <c r="E64" s="449"/>
      <c r="F64" s="449"/>
      <c r="G64" s="449"/>
      <c r="H64" s="449"/>
      <c r="I64" s="88"/>
      <c r="J64" s="449" t="s">
        <v>111</v>
      </c>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57">
        <f>'SO14 - Oplocení areálu'!J30</f>
        <v>0</v>
      </c>
      <c r="AH64" s="458"/>
      <c r="AI64" s="458"/>
      <c r="AJ64" s="458"/>
      <c r="AK64" s="458"/>
      <c r="AL64" s="458"/>
      <c r="AM64" s="458"/>
      <c r="AN64" s="457">
        <f t="shared" si="0"/>
        <v>0</v>
      </c>
      <c r="AO64" s="458"/>
      <c r="AP64" s="458"/>
      <c r="AQ64" s="89" t="s">
        <v>80</v>
      </c>
      <c r="AR64" s="90"/>
      <c r="AS64" s="91">
        <v>0</v>
      </c>
      <c r="AT64" s="92">
        <f t="shared" si="1"/>
        <v>0</v>
      </c>
      <c r="AU64" s="93">
        <f>'SO14 - Oplocení areálu'!P83</f>
        <v>0</v>
      </c>
      <c r="AV64" s="92">
        <f>'SO14 - Oplocení areálu'!J33</f>
        <v>0</v>
      </c>
      <c r="AW64" s="92">
        <f>'SO14 - Oplocení areálu'!J34</f>
        <v>0</v>
      </c>
      <c r="AX64" s="92">
        <f>'SO14 - Oplocení areálu'!J35</f>
        <v>0</v>
      </c>
      <c r="AY64" s="92">
        <f>'SO14 - Oplocení areálu'!J36</f>
        <v>0</v>
      </c>
      <c r="AZ64" s="92">
        <f>'SO14 - Oplocení areálu'!F33</f>
        <v>0</v>
      </c>
      <c r="BA64" s="92">
        <f>'SO14 - Oplocení areálu'!F34</f>
        <v>0</v>
      </c>
      <c r="BB64" s="92">
        <f>'SO14 - Oplocení areálu'!F35</f>
        <v>0</v>
      </c>
      <c r="BC64" s="92">
        <f>'SO14 - Oplocení areálu'!F36</f>
        <v>0</v>
      </c>
      <c r="BD64" s="94">
        <f>'SO14 - Oplocení areálu'!F37</f>
        <v>0</v>
      </c>
      <c r="BT64" s="95" t="s">
        <v>81</v>
      </c>
      <c r="BV64" s="95" t="s">
        <v>76</v>
      </c>
      <c r="BW64" s="95" t="s">
        <v>112</v>
      </c>
      <c r="BX64" s="95" t="s">
        <v>5</v>
      </c>
      <c r="CL64" s="95" t="s">
        <v>19</v>
      </c>
      <c r="CM64" s="95" t="s">
        <v>83</v>
      </c>
    </row>
    <row r="65" spans="1:91" s="6" customFormat="1" ht="14.45" customHeight="1">
      <c r="A65" s="96" t="s">
        <v>84</v>
      </c>
      <c r="B65" s="86"/>
      <c r="C65" s="87"/>
      <c r="D65" s="449" t="s">
        <v>113</v>
      </c>
      <c r="E65" s="449"/>
      <c r="F65" s="449"/>
      <c r="G65" s="449"/>
      <c r="H65" s="449"/>
      <c r="I65" s="88"/>
      <c r="J65" s="449" t="s">
        <v>114</v>
      </c>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57">
        <f>'SO20 - Souhrnné náklady'!J30</f>
        <v>0</v>
      </c>
      <c r="AH65" s="458"/>
      <c r="AI65" s="458"/>
      <c r="AJ65" s="458"/>
      <c r="AK65" s="458"/>
      <c r="AL65" s="458"/>
      <c r="AM65" s="458"/>
      <c r="AN65" s="457">
        <f t="shared" si="0"/>
        <v>0</v>
      </c>
      <c r="AO65" s="458"/>
      <c r="AP65" s="458"/>
      <c r="AQ65" s="89" t="s">
        <v>115</v>
      </c>
      <c r="AR65" s="90"/>
      <c r="AS65" s="104">
        <v>0</v>
      </c>
      <c r="AT65" s="105">
        <f t="shared" si="1"/>
        <v>0</v>
      </c>
      <c r="AU65" s="106">
        <f>'SO20 - Souhrnné náklady'!P85</f>
        <v>0</v>
      </c>
      <c r="AV65" s="105">
        <f>'SO20 - Souhrnné náklady'!J33</f>
        <v>0</v>
      </c>
      <c r="AW65" s="105">
        <f>'SO20 - Souhrnné náklady'!J34</f>
        <v>0</v>
      </c>
      <c r="AX65" s="105">
        <f>'SO20 - Souhrnné náklady'!J35</f>
        <v>0</v>
      </c>
      <c r="AY65" s="105">
        <f>'SO20 - Souhrnné náklady'!J36</f>
        <v>0</v>
      </c>
      <c r="AZ65" s="105">
        <f>'SO20 - Souhrnné náklady'!F33</f>
        <v>0</v>
      </c>
      <c r="BA65" s="105">
        <f>'SO20 - Souhrnné náklady'!F34</f>
        <v>0</v>
      </c>
      <c r="BB65" s="105">
        <f>'SO20 - Souhrnné náklady'!F35</f>
        <v>0</v>
      </c>
      <c r="BC65" s="105">
        <f>'SO20 - Souhrnné náklady'!F36</f>
        <v>0</v>
      </c>
      <c r="BD65" s="107">
        <f>'SO20 - Souhrnné náklady'!F37</f>
        <v>0</v>
      </c>
      <c r="BT65" s="95" t="s">
        <v>81</v>
      </c>
      <c r="BV65" s="95" t="s">
        <v>76</v>
      </c>
      <c r="BW65" s="95" t="s">
        <v>116</v>
      </c>
      <c r="BX65" s="95" t="s">
        <v>5</v>
      </c>
      <c r="CL65" s="95" t="s">
        <v>19</v>
      </c>
      <c r="CM65" s="95" t="s">
        <v>83</v>
      </c>
    </row>
    <row r="66" spans="1:91" s="1" customFormat="1" ht="30" customHeight="1">
      <c r="A66" s="34"/>
      <c r="B66" s="35"/>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9"/>
      <c r="AS66" s="34"/>
      <c r="AT66" s="34"/>
      <c r="AU66" s="34"/>
      <c r="AV66" s="34"/>
      <c r="AW66" s="34"/>
      <c r="AX66" s="34"/>
      <c r="AY66" s="34"/>
      <c r="AZ66" s="34"/>
      <c r="BA66" s="34"/>
      <c r="BB66" s="34"/>
      <c r="BC66" s="34"/>
      <c r="BD66" s="34"/>
      <c r="BE66" s="34"/>
    </row>
    <row r="67" spans="1:91" s="1" customFormat="1" ht="6.95" customHeight="1">
      <c r="A67" s="34"/>
      <c r="B67" s="47"/>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39"/>
      <c r="AS67" s="34"/>
      <c r="AT67" s="34"/>
      <c r="AU67" s="34"/>
      <c r="AV67" s="34"/>
      <c r="AW67" s="34"/>
      <c r="AX67" s="34"/>
      <c r="AY67" s="34"/>
      <c r="AZ67" s="34"/>
      <c r="BA67" s="34"/>
      <c r="BB67" s="34"/>
      <c r="BC67" s="34"/>
      <c r="BD67" s="34"/>
      <c r="BE67" s="34"/>
    </row>
  </sheetData>
  <sheetProtection sheet="1" objects="1" scenarios="1" formatColumns="0" formatRows="0"/>
  <mergeCells count="82">
    <mergeCell ref="X35:AB35"/>
    <mergeCell ref="AK35:AO35"/>
    <mergeCell ref="AR2:BE2"/>
    <mergeCell ref="K5:AO5"/>
    <mergeCell ref="K6:AO6"/>
    <mergeCell ref="E14:AJ14"/>
    <mergeCell ref="E23:AN23"/>
    <mergeCell ref="L28:P28"/>
    <mergeCell ref="W31:AE31"/>
    <mergeCell ref="BE5:BE32"/>
    <mergeCell ref="AK26:AO26"/>
    <mergeCell ref="W29:AE29"/>
    <mergeCell ref="AK29:AO29"/>
    <mergeCell ref="W30:AE30"/>
    <mergeCell ref="AK30:AO30"/>
    <mergeCell ref="AK31:AO31"/>
    <mergeCell ref="L33:P33"/>
    <mergeCell ref="W28:AE28"/>
    <mergeCell ref="AK28:AO28"/>
    <mergeCell ref="L29:P29"/>
    <mergeCell ref="L30:P30"/>
    <mergeCell ref="L31:P31"/>
    <mergeCell ref="L32:P32"/>
    <mergeCell ref="W33:AE33"/>
    <mergeCell ref="AK33:AO33"/>
    <mergeCell ref="W32:AE32"/>
    <mergeCell ref="AK32:AO32"/>
    <mergeCell ref="AG60:AM60"/>
    <mergeCell ref="AS49:AT51"/>
    <mergeCell ref="AM50:AP50"/>
    <mergeCell ref="L45:AO45"/>
    <mergeCell ref="AM47:AN47"/>
    <mergeCell ref="AM49:AP49"/>
    <mergeCell ref="AN52:AP52"/>
    <mergeCell ref="AG52:AM52"/>
    <mergeCell ref="AN55:AP55"/>
    <mergeCell ref="AG55:AM55"/>
    <mergeCell ref="AN56:AP56"/>
    <mergeCell ref="AG56:AM56"/>
    <mergeCell ref="AN54:AP54"/>
    <mergeCell ref="AN57:AP57"/>
    <mergeCell ref="AN62:AP62"/>
    <mergeCell ref="AN63:AP63"/>
    <mergeCell ref="AN64:AP64"/>
    <mergeCell ref="AN65:AP65"/>
    <mergeCell ref="AN61:AP61"/>
    <mergeCell ref="AN58:AP58"/>
    <mergeCell ref="AN59:AP59"/>
    <mergeCell ref="AN60:AP60"/>
    <mergeCell ref="J63:AF63"/>
    <mergeCell ref="J64:AF64"/>
    <mergeCell ref="J65:AF65"/>
    <mergeCell ref="AG62:AM62"/>
    <mergeCell ref="D63:H63"/>
    <mergeCell ref="D64:H64"/>
    <mergeCell ref="D65:H65"/>
    <mergeCell ref="D62:H62"/>
    <mergeCell ref="AG64:AM64"/>
    <mergeCell ref="AG63:AM63"/>
    <mergeCell ref="AG65:AM65"/>
    <mergeCell ref="J62:AF62"/>
    <mergeCell ref="C52:G52"/>
    <mergeCell ref="I52:AF52"/>
    <mergeCell ref="J55:AF55"/>
    <mergeCell ref="K56:AF56"/>
    <mergeCell ref="K57:AF57"/>
    <mergeCell ref="D61:H61"/>
    <mergeCell ref="AG54:AM54"/>
    <mergeCell ref="D55:H55"/>
    <mergeCell ref="E56:I56"/>
    <mergeCell ref="E57:I57"/>
    <mergeCell ref="E58:I58"/>
    <mergeCell ref="E59:I59"/>
    <mergeCell ref="AG57:AM57"/>
    <mergeCell ref="AG58:AM58"/>
    <mergeCell ref="AG59:AM59"/>
    <mergeCell ref="D60:H60"/>
    <mergeCell ref="K58:AF58"/>
    <mergeCell ref="K59:AF59"/>
    <mergeCell ref="J60:AF60"/>
    <mergeCell ref="J61:AF61"/>
    <mergeCell ref="AG61:AM61"/>
  </mergeCells>
  <hyperlinks>
    <hyperlink ref="A56" location="'D 02.1 - Architektonicko ...'!C2" display="/"/>
    <hyperlink ref="A57" location="'D 02.1.4.2 - Vzduchotechnika'!C2" display="/"/>
    <hyperlink ref="A58" location="'D 02.1.4.4 - Elektroinsta...'!C2" display="/"/>
    <hyperlink ref="A59" location="'D.02.1.4.3 - Ústřední vyt...'!C2" display="/"/>
    <hyperlink ref="A60" location="'SO08.1 - Napájení objektů...'!C2" display="/"/>
    <hyperlink ref="A61" location="'SO09 - Venkovní osvětlení'!C2" display="/"/>
    <hyperlink ref="A62" location="'SO10 - Zpevněné plochy'!C2" display="/"/>
    <hyperlink ref="A63" location="'SO11 - Sadové a terénní ú...'!C2" display="/"/>
    <hyperlink ref="A64" location="'SO14 - Oplocení areálu'!C2" display="/"/>
    <hyperlink ref="A65" location="'SO20 - Souhrnné náklady'!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59"/>
  <sheetViews>
    <sheetView showZeros="0" zoomScaleNormal="100" zoomScaleSheetLayoutView="130" workbookViewId="0">
      <selection activeCell="B4" sqref="B4"/>
    </sheetView>
  </sheetViews>
  <sheetFormatPr defaultColWidth="11.6640625" defaultRowHeight="12.75"/>
  <cols>
    <col min="1" max="1" width="14.83203125" style="288" customWidth="1"/>
    <col min="2" max="2" width="65.83203125" style="288" customWidth="1"/>
    <col min="3" max="5" width="25.5" style="309" customWidth="1"/>
    <col min="6" max="6" width="18.5" style="288" customWidth="1"/>
    <col min="7" max="8" width="11.6640625" style="288"/>
    <col min="9" max="9" width="20.5" style="288" customWidth="1"/>
    <col min="10" max="16384" width="11.6640625" style="288"/>
  </cols>
  <sheetData>
    <row r="1" spans="1:6" ht="54" customHeight="1">
      <c r="A1" s="287" t="s">
        <v>4574</v>
      </c>
      <c r="B1" s="493" t="s">
        <v>4575</v>
      </c>
      <c r="C1" s="494"/>
      <c r="D1" s="494"/>
      <c r="E1" s="494"/>
    </row>
    <row r="2" spans="1:6" ht="6" customHeight="1">
      <c r="C2" s="289"/>
      <c r="D2" s="289"/>
      <c r="E2" s="289"/>
    </row>
    <row r="3" spans="1:6" ht="22.9" customHeight="1">
      <c r="B3" s="493" t="s">
        <v>4576</v>
      </c>
      <c r="C3" s="494"/>
      <c r="D3" s="494"/>
      <c r="E3" s="494"/>
    </row>
    <row r="4" spans="1:6" ht="6" customHeight="1">
      <c r="C4" s="289"/>
      <c r="D4" s="289"/>
      <c r="E4" s="289"/>
    </row>
    <row r="5" spans="1:6" ht="19.149999999999999" customHeight="1">
      <c r="A5" s="290"/>
      <c r="B5" s="291" t="s">
        <v>4577</v>
      </c>
      <c r="C5" s="292" t="s">
        <v>4578</v>
      </c>
      <c r="D5" s="292" t="s">
        <v>44</v>
      </c>
      <c r="E5" s="292" t="s">
        <v>4579</v>
      </c>
    </row>
    <row r="6" spans="1:6" ht="12" customHeight="1">
      <c r="B6" s="293"/>
      <c r="C6" s="294"/>
      <c r="D6" s="294"/>
      <c r="E6" s="295"/>
    </row>
    <row r="7" spans="1:6" ht="18" customHeight="1">
      <c r="A7" s="296" t="s">
        <v>4580</v>
      </c>
      <c r="B7" s="297" t="s">
        <v>4581</v>
      </c>
      <c r="C7" s="298">
        <f>SUM(C8:C19)</f>
        <v>0</v>
      </c>
      <c r="D7" s="298">
        <f>SUM(D8:D19)</f>
        <v>0</v>
      </c>
      <c r="E7" s="298">
        <f>SUM(E8:E19)</f>
        <v>0</v>
      </c>
    </row>
    <row r="8" spans="1:6" ht="18" customHeight="1">
      <c r="A8" s="448" t="s">
        <v>85</v>
      </c>
      <c r="B8" s="299" t="s">
        <v>4976</v>
      </c>
      <c r="C8" s="300">
        <f>'D 02.1 - Architektonicko ...'!J32</f>
        <v>0</v>
      </c>
      <c r="D8" s="298">
        <f t="shared" ref="D8:D19" si="0">C8*0.21</f>
        <v>0</v>
      </c>
      <c r="E8" s="298">
        <f t="shared" ref="E8:E28" si="1">SUM(C8:D8)</f>
        <v>0</v>
      </c>
    </row>
    <row r="9" spans="1:6" ht="18" customHeight="1">
      <c r="A9" s="448" t="s">
        <v>4978</v>
      </c>
      <c r="B9" s="299" t="s">
        <v>4977</v>
      </c>
      <c r="C9" s="300">
        <f>'SO 02 – D.02.41 1 Pol'!G102</f>
        <v>0</v>
      </c>
      <c r="D9" s="298">
        <f t="shared" si="0"/>
        <v>0</v>
      </c>
      <c r="E9" s="298">
        <f>SUM(C9:D9)</f>
        <v>0</v>
      </c>
      <c r="F9" s="301"/>
    </row>
    <row r="10" spans="1:6" ht="18" customHeight="1">
      <c r="A10" s="448" t="s">
        <v>4979</v>
      </c>
      <c r="B10" s="299" t="s">
        <v>4980</v>
      </c>
      <c r="C10" s="300">
        <f>'SO 02 – D.02.41 2 Pol'!G68</f>
        <v>0</v>
      </c>
      <c r="D10" s="298">
        <f t="shared" si="0"/>
        <v>0</v>
      </c>
      <c r="E10" s="298">
        <f>SUM(C10:D10)</f>
        <v>0</v>
      </c>
      <c r="F10" s="301"/>
    </row>
    <row r="11" spans="1:6" ht="18" customHeight="1">
      <c r="A11" s="448" t="s">
        <v>4981</v>
      </c>
      <c r="B11" s="299" t="s">
        <v>4982</v>
      </c>
      <c r="C11" s="300">
        <f>'SO 02 – D.02.41 3 Pol'!G135</f>
        <v>0</v>
      </c>
      <c r="D11" s="298">
        <f t="shared" si="0"/>
        <v>0</v>
      </c>
      <c r="E11" s="298">
        <f>SUM(C11:D11)</f>
        <v>0</v>
      </c>
      <c r="F11" s="301"/>
    </row>
    <row r="12" spans="1:6" ht="18" customHeight="1">
      <c r="A12" s="448" t="s">
        <v>4983</v>
      </c>
      <c r="B12" s="299" t="s">
        <v>4984</v>
      </c>
      <c r="C12" s="300">
        <f>'SO 02 – D.02.41 4 Pol'!G41</f>
        <v>0</v>
      </c>
      <c r="D12" s="298">
        <f t="shared" si="0"/>
        <v>0</v>
      </c>
      <c r="E12" s="298">
        <f>SUM(C12:D12)</f>
        <v>0</v>
      </c>
      <c r="F12" s="301"/>
    </row>
    <row r="13" spans="1:6" ht="18" customHeight="1">
      <c r="A13" s="448" t="s">
        <v>4985</v>
      </c>
      <c r="B13" s="299" t="s">
        <v>4986</v>
      </c>
      <c r="C13" s="300">
        <f>'SO 02 – D.02.41 5 Pol'!G37</f>
        <v>0</v>
      </c>
      <c r="D13" s="298">
        <f t="shared" si="0"/>
        <v>0</v>
      </c>
      <c r="E13" s="298">
        <f>SUM(C13:D13)</f>
        <v>0</v>
      </c>
      <c r="F13" s="301"/>
    </row>
    <row r="14" spans="1:6" ht="18" customHeight="1">
      <c r="A14" s="448" t="s">
        <v>89</v>
      </c>
      <c r="B14" s="299" t="s">
        <v>90</v>
      </c>
      <c r="C14" s="300">
        <f>'D 02.1.4.2 - Vzduchotechnika'!J32</f>
        <v>0</v>
      </c>
      <c r="D14" s="298">
        <f t="shared" si="0"/>
        <v>0</v>
      </c>
      <c r="E14" s="298">
        <f t="shared" si="1"/>
        <v>0</v>
      </c>
    </row>
    <row r="15" spans="1:6" ht="18" customHeight="1">
      <c r="A15" s="448" t="s">
        <v>95</v>
      </c>
      <c r="B15" s="299" t="s">
        <v>96</v>
      </c>
      <c r="C15" s="300">
        <f>'D.02.1.4.3 - Ústřední vyt...'!J32</f>
        <v>0</v>
      </c>
      <c r="D15" s="298">
        <f t="shared" si="0"/>
        <v>0</v>
      </c>
      <c r="E15" s="298">
        <f t="shared" si="1"/>
        <v>0</v>
      </c>
    </row>
    <row r="16" spans="1:6" ht="18" customHeight="1">
      <c r="A16" s="448" t="s">
        <v>4987</v>
      </c>
      <c r="B16" s="299" t="s">
        <v>4988</v>
      </c>
      <c r="C16" s="300">
        <f>'D 02.1.4.4 - Elektroinsta...'!J32</f>
        <v>0</v>
      </c>
      <c r="D16" s="298">
        <f t="shared" si="0"/>
        <v>0</v>
      </c>
      <c r="E16" s="298">
        <f t="shared" si="1"/>
        <v>0</v>
      </c>
    </row>
    <row r="17" spans="1:9" ht="18" customHeight="1">
      <c r="A17" s="448" t="s">
        <v>5174</v>
      </c>
      <c r="B17" s="299" t="s">
        <v>5173</v>
      </c>
      <c r="C17" s="300">
        <f>'D 02.1.4.5 1 SK'!G72</f>
        <v>0</v>
      </c>
      <c r="D17" s="298">
        <f t="shared" si="0"/>
        <v>0</v>
      </c>
      <c r="E17" s="298">
        <f t="shared" si="1"/>
        <v>0</v>
      </c>
    </row>
    <row r="18" spans="1:9" ht="18" customHeight="1">
      <c r="A18" s="448" t="s">
        <v>5175</v>
      </c>
      <c r="B18" s="299" t="s">
        <v>5176</v>
      </c>
      <c r="C18" s="300">
        <f>'D 02.1.4.5 2 Ozvučení'!G22</f>
        <v>0</v>
      </c>
      <c r="D18" s="298">
        <f t="shared" si="0"/>
        <v>0</v>
      </c>
      <c r="E18" s="298">
        <f>SUM(C18:D18)</f>
        <v>0</v>
      </c>
    </row>
    <row r="19" spans="1:9" ht="18" customHeight="1">
      <c r="A19" s="448" t="s">
        <v>5177</v>
      </c>
      <c r="B19" s="299" t="s">
        <v>5178</v>
      </c>
      <c r="C19" s="300">
        <f>'D 02.1.4.5 3 WiFi'!G17</f>
        <v>0</v>
      </c>
      <c r="D19" s="298">
        <f t="shared" si="0"/>
        <v>0</v>
      </c>
      <c r="E19" s="298">
        <f>SUM(C19:D19)</f>
        <v>0</v>
      </c>
    </row>
    <row r="20" spans="1:9" ht="18" customHeight="1">
      <c r="A20" s="296" t="s">
        <v>4582</v>
      </c>
      <c r="B20" s="302" t="s">
        <v>4889</v>
      </c>
      <c r="C20" s="298">
        <f>'SO 04.2 1 Pol'!G48</f>
        <v>0</v>
      </c>
      <c r="D20" s="298">
        <f t="shared" ref="D20:D27" si="2">C20*0.21</f>
        <v>0</v>
      </c>
      <c r="E20" s="298">
        <f t="shared" si="1"/>
        <v>0</v>
      </c>
    </row>
    <row r="21" spans="1:9" ht="18" customHeight="1">
      <c r="A21" s="296" t="s">
        <v>4583</v>
      </c>
      <c r="B21" s="302" t="s">
        <v>4584</v>
      </c>
      <c r="C21" s="298">
        <f>'SO 05.1 1 Pol'!G66</f>
        <v>0</v>
      </c>
      <c r="D21" s="298">
        <f t="shared" si="2"/>
        <v>0</v>
      </c>
      <c r="E21" s="298">
        <f t="shared" si="1"/>
        <v>0</v>
      </c>
    </row>
    <row r="22" spans="1:9" ht="18" customHeight="1">
      <c r="A22" s="296" t="s">
        <v>4585</v>
      </c>
      <c r="B22" s="302" t="s">
        <v>4586</v>
      </c>
      <c r="C22" s="298">
        <f>'SO 05.3 1 Pol'!G50</f>
        <v>0</v>
      </c>
      <c r="D22" s="298">
        <f t="shared" si="2"/>
        <v>0</v>
      </c>
      <c r="E22" s="298">
        <f t="shared" si="1"/>
        <v>0</v>
      </c>
    </row>
    <row r="23" spans="1:9" ht="18" customHeight="1">
      <c r="A23" s="296" t="s">
        <v>4587</v>
      </c>
      <c r="B23" s="302" t="s">
        <v>4588</v>
      </c>
      <c r="C23" s="298">
        <f>'SO 07 1 Pol'!G83</f>
        <v>0</v>
      </c>
      <c r="D23" s="298">
        <f t="shared" si="2"/>
        <v>0</v>
      </c>
      <c r="E23" s="298">
        <f t="shared" si="1"/>
        <v>0</v>
      </c>
    </row>
    <row r="24" spans="1:9" ht="18" customHeight="1">
      <c r="A24" s="296" t="s">
        <v>98</v>
      </c>
      <c r="B24" s="302" t="s">
        <v>99</v>
      </c>
      <c r="C24" s="298">
        <f>'SO08.1 - Napájení objektů...'!J30</f>
        <v>0</v>
      </c>
      <c r="D24" s="298">
        <f t="shared" si="2"/>
        <v>0</v>
      </c>
      <c r="E24" s="298">
        <f t="shared" si="1"/>
        <v>0</v>
      </c>
    </row>
    <row r="25" spans="1:9" ht="18" customHeight="1">
      <c r="A25" s="296" t="s">
        <v>101</v>
      </c>
      <c r="B25" s="302" t="s">
        <v>102</v>
      </c>
      <c r="C25" s="298">
        <f>'SO09 - Venkovní osvětlení'!J30</f>
        <v>0</v>
      </c>
      <c r="D25" s="298">
        <f t="shared" si="2"/>
        <v>0</v>
      </c>
      <c r="E25" s="298">
        <f t="shared" si="1"/>
        <v>0</v>
      </c>
    </row>
    <row r="26" spans="1:9" ht="18" customHeight="1">
      <c r="A26" s="296" t="s">
        <v>104</v>
      </c>
      <c r="B26" s="297" t="s">
        <v>105</v>
      </c>
      <c r="C26" s="298">
        <f>'SO10 - Zpevněné plochy'!J30</f>
        <v>0</v>
      </c>
      <c r="D26" s="298">
        <f t="shared" si="2"/>
        <v>0</v>
      </c>
      <c r="E26" s="298">
        <f t="shared" si="1"/>
        <v>0</v>
      </c>
    </row>
    <row r="27" spans="1:9" ht="18" customHeight="1">
      <c r="A27" s="296" t="s">
        <v>107</v>
      </c>
      <c r="B27" s="297" t="s">
        <v>108</v>
      </c>
      <c r="C27" s="298">
        <f>'SO11 - Sadové a terénní ú...'!J30</f>
        <v>0</v>
      </c>
      <c r="D27" s="298">
        <f t="shared" si="2"/>
        <v>0</v>
      </c>
      <c r="E27" s="298">
        <f t="shared" si="1"/>
        <v>0</v>
      </c>
    </row>
    <row r="28" spans="1:9" ht="18" customHeight="1">
      <c r="A28" s="296" t="s">
        <v>110</v>
      </c>
      <c r="B28" s="297" t="s">
        <v>111</v>
      </c>
      <c r="C28" s="298">
        <f>'SO14 - Oplocení areálu'!J30</f>
        <v>0</v>
      </c>
      <c r="D28" s="298">
        <f>C28*0.21</f>
        <v>0</v>
      </c>
      <c r="E28" s="298">
        <f t="shared" si="1"/>
        <v>0</v>
      </c>
    </row>
    <row r="29" spans="1:9" ht="18" customHeight="1">
      <c r="A29" s="296"/>
      <c r="B29" s="297"/>
      <c r="C29" s="298"/>
      <c r="D29" s="298"/>
      <c r="E29" s="298"/>
    </row>
    <row r="30" spans="1:9" ht="18" customHeight="1">
      <c r="A30" s="296" t="s">
        <v>113</v>
      </c>
      <c r="B30" s="297" t="s">
        <v>114</v>
      </c>
      <c r="C30" s="298">
        <f>'SO20 - Souhrnné náklady'!J30</f>
        <v>0</v>
      </c>
      <c r="D30" s="298">
        <f>C30*0.21</f>
        <v>0</v>
      </c>
      <c r="E30" s="298">
        <f>SUM(C30:D30)</f>
        <v>0</v>
      </c>
    </row>
    <row r="31" spans="1:9" ht="15.75" customHeight="1" thickBot="1">
      <c r="A31" s="303"/>
      <c r="B31" s="304"/>
      <c r="C31" s="305"/>
      <c r="D31" s="305"/>
      <c r="E31" s="305"/>
    </row>
    <row r="32" spans="1:9" ht="25.9" customHeight="1" thickBot="1">
      <c r="A32" s="303"/>
      <c r="B32" s="306" t="s">
        <v>4589</v>
      </c>
      <c r="C32" s="307">
        <f>C7+C20+C21+C22+C23+C24+C25+C26+C27+C28+C30</f>
        <v>0</v>
      </c>
      <c r="D32" s="447">
        <f>D7+D20+D21+D22+D23+D24+D25+D26+D27+D28+D30</f>
        <v>0</v>
      </c>
      <c r="E32" s="446">
        <f>E7+E20+E21+E22+E23+E24+E25+E26+E27+E28+E30</f>
        <v>0</v>
      </c>
      <c r="I32" s="308"/>
    </row>
    <row r="33" spans="5:5" ht="15.75" customHeight="1">
      <c r="E33" s="310"/>
    </row>
    <row r="34" spans="5:5" ht="15.75" customHeight="1"/>
    <row r="35" spans="5:5" ht="15.75" customHeight="1"/>
    <row r="36" spans="5:5" ht="15.75" customHeight="1"/>
    <row r="37" spans="5:5" ht="15.75" customHeight="1"/>
    <row r="38" spans="5:5" ht="15.75" customHeight="1"/>
    <row r="39" spans="5:5" ht="15.75" customHeight="1"/>
    <row r="40" spans="5:5" ht="15.75" customHeight="1"/>
    <row r="41" spans="5:5" ht="15.75" customHeight="1"/>
    <row r="42" spans="5:5" ht="15.75" customHeight="1"/>
    <row r="43" spans="5:5" ht="15.75" customHeight="1"/>
    <row r="44" spans="5:5" ht="15.75" customHeight="1"/>
    <row r="45" spans="5:5" ht="15.75" customHeight="1"/>
    <row r="46" spans="5:5" ht="15.75" customHeight="1"/>
    <row r="47" spans="5:5" ht="15.75" customHeight="1"/>
    <row r="48" spans="5:5" ht="15.75" customHeight="1"/>
    <row r="49" ht="15.75" customHeight="1"/>
    <row r="50" ht="15.75" customHeight="1"/>
    <row r="51" ht="20.25" customHeight="1"/>
    <row r="52" ht="15.75" customHeight="1"/>
    <row r="53" ht="15.75" customHeight="1"/>
    <row r="54" ht="7.15" customHeight="1"/>
    <row r="55" ht="15.75" customHeight="1"/>
    <row r="56" ht="15.75" customHeight="1"/>
    <row r="57" ht="20.25" customHeight="1"/>
    <row r="58" ht="39.6" customHeight="1"/>
    <row r="59" ht="19.5" customHeight="1"/>
  </sheetData>
  <mergeCells count="2">
    <mergeCell ref="B1:E1"/>
    <mergeCell ref="B3:E3"/>
  </mergeCells>
  <printOptions gridLines="1"/>
  <pageMargins left="0.82677165354330717" right="0.43307086614173229" top="1.1417322834645669" bottom="0.94488188976377963" header="0.31496062992125984" footer="0.31496062992125984"/>
  <pageSetup paperSize="9" orientation="landscape" r:id="rId1"/>
  <headerFooter alignWithMargins="0">
    <oddFooter>&amp;L&amp;8List: &amp;A&amp;C&amp;8Strana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50"/>
  <sheetViews>
    <sheetView showGridLines="0" workbookViewId="0">
      <selection activeCell="E11" sqref="E11:H11"/>
    </sheetView>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108" customWidth="1"/>
    <col min="10" max="10" width="17.33203125" customWidth="1"/>
    <col min="11" max="11" width="17.33203125" hidden="1"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56" ht="36.950000000000003" customHeight="1">
      <c r="L2" s="481"/>
      <c r="M2" s="481"/>
      <c r="N2" s="481"/>
      <c r="O2" s="481"/>
      <c r="P2" s="481"/>
      <c r="Q2" s="481"/>
      <c r="R2" s="481"/>
      <c r="S2" s="481"/>
      <c r="T2" s="481"/>
      <c r="U2" s="481"/>
      <c r="V2" s="481"/>
      <c r="AT2" s="17" t="s">
        <v>88</v>
      </c>
      <c r="AZ2" s="109" t="s">
        <v>117</v>
      </c>
      <c r="BA2" s="109" t="s">
        <v>118</v>
      </c>
      <c r="BB2" s="109" t="s">
        <v>19</v>
      </c>
      <c r="BC2" s="109" t="s">
        <v>119</v>
      </c>
      <c r="BD2" s="109" t="s">
        <v>120</v>
      </c>
    </row>
    <row r="3" spans="1:56" ht="6.95" customHeight="1">
      <c r="B3" s="110"/>
      <c r="C3" s="111"/>
      <c r="D3" s="111"/>
      <c r="E3" s="111"/>
      <c r="F3" s="111"/>
      <c r="G3" s="111"/>
      <c r="H3" s="111"/>
      <c r="I3" s="112"/>
      <c r="J3" s="111"/>
      <c r="K3" s="111"/>
      <c r="L3" s="20"/>
      <c r="AT3" s="17" t="s">
        <v>83</v>
      </c>
      <c r="AZ3" s="109" t="s">
        <v>121</v>
      </c>
      <c r="BA3" s="109" t="s">
        <v>122</v>
      </c>
      <c r="BB3" s="109" t="s">
        <v>19</v>
      </c>
      <c r="BC3" s="109" t="s">
        <v>123</v>
      </c>
      <c r="BD3" s="109" t="s">
        <v>120</v>
      </c>
    </row>
    <row r="4" spans="1:56" ht="24.95" customHeight="1">
      <c r="B4" s="20"/>
      <c r="D4" s="113" t="s">
        <v>124</v>
      </c>
      <c r="L4" s="20"/>
      <c r="M4" s="114" t="s">
        <v>10</v>
      </c>
      <c r="AT4" s="17" t="s">
        <v>4</v>
      </c>
      <c r="AZ4" s="109" t="s">
        <v>125</v>
      </c>
      <c r="BA4" s="109" t="s">
        <v>126</v>
      </c>
      <c r="BB4" s="109" t="s">
        <v>19</v>
      </c>
      <c r="BC4" s="109" t="s">
        <v>127</v>
      </c>
      <c r="BD4" s="109" t="s">
        <v>120</v>
      </c>
    </row>
    <row r="5" spans="1:56" ht="6.95" customHeight="1">
      <c r="B5" s="20"/>
      <c r="L5" s="20"/>
      <c r="AZ5" s="109" t="s">
        <v>128</v>
      </c>
      <c r="BA5" s="109" t="s">
        <v>129</v>
      </c>
      <c r="BB5" s="109" t="s">
        <v>19</v>
      </c>
      <c r="BC5" s="109" t="s">
        <v>130</v>
      </c>
      <c r="BD5" s="109" t="s">
        <v>120</v>
      </c>
    </row>
    <row r="6" spans="1:56" ht="12" customHeight="1">
      <c r="B6" s="20"/>
      <c r="D6" s="115" t="s">
        <v>16</v>
      </c>
      <c r="L6" s="20"/>
      <c r="AZ6" s="109" t="s">
        <v>131</v>
      </c>
      <c r="BA6" s="109" t="s">
        <v>132</v>
      </c>
      <c r="BB6" s="109" t="s">
        <v>19</v>
      </c>
      <c r="BC6" s="109" t="s">
        <v>133</v>
      </c>
      <c r="BD6" s="109" t="s">
        <v>120</v>
      </c>
    </row>
    <row r="7" spans="1:56" ht="14.45" customHeight="1">
      <c r="B7" s="20"/>
      <c r="E7" s="501" t="str">
        <f>'Rekapitulace stavby'!K6</f>
        <v>Tribuna a šatny atletického stadionu Na Skalce</v>
      </c>
      <c r="F7" s="502"/>
      <c r="G7" s="502"/>
      <c r="H7" s="502"/>
      <c r="L7" s="20"/>
      <c r="AZ7" s="109" t="s">
        <v>134</v>
      </c>
      <c r="BA7" s="109" t="s">
        <v>135</v>
      </c>
      <c r="BB7" s="109" t="s">
        <v>19</v>
      </c>
      <c r="BC7" s="109" t="s">
        <v>136</v>
      </c>
      <c r="BD7" s="109" t="s">
        <v>120</v>
      </c>
    </row>
    <row r="8" spans="1:56" ht="12" customHeight="1">
      <c r="B8" s="20"/>
      <c r="D8" s="115" t="s">
        <v>137</v>
      </c>
      <c r="L8" s="20"/>
      <c r="AZ8" s="109" t="s">
        <v>138</v>
      </c>
      <c r="BA8" s="109" t="s">
        <v>139</v>
      </c>
      <c r="BB8" s="109" t="s">
        <v>19</v>
      </c>
      <c r="BC8" s="109" t="s">
        <v>140</v>
      </c>
      <c r="BD8" s="109" t="s">
        <v>120</v>
      </c>
    </row>
    <row r="9" spans="1:56" s="1" customFormat="1" ht="14.45" customHeight="1">
      <c r="A9" s="34"/>
      <c r="B9" s="39"/>
      <c r="C9" s="34"/>
      <c r="D9" s="34"/>
      <c r="E9" s="501" t="s">
        <v>141</v>
      </c>
      <c r="F9" s="503"/>
      <c r="G9" s="503"/>
      <c r="H9" s="503"/>
      <c r="I9" s="116"/>
      <c r="J9" s="34"/>
      <c r="K9" s="34"/>
      <c r="L9" s="117"/>
      <c r="S9" s="34"/>
      <c r="T9" s="34"/>
      <c r="U9" s="34"/>
      <c r="V9" s="34"/>
      <c r="W9" s="34"/>
      <c r="X9" s="34"/>
      <c r="Y9" s="34"/>
      <c r="Z9" s="34"/>
      <c r="AA9" s="34"/>
      <c r="AB9" s="34"/>
      <c r="AC9" s="34"/>
      <c r="AD9" s="34"/>
      <c r="AE9" s="34"/>
      <c r="AZ9" s="109" t="s">
        <v>142</v>
      </c>
      <c r="BA9" s="109" t="s">
        <v>143</v>
      </c>
      <c r="BB9" s="109" t="s">
        <v>19</v>
      </c>
      <c r="BC9" s="109" t="s">
        <v>144</v>
      </c>
      <c r="BD9" s="109" t="s">
        <v>120</v>
      </c>
    </row>
    <row r="10" spans="1:56" s="1" customFormat="1" ht="12" customHeight="1">
      <c r="A10" s="34"/>
      <c r="B10" s="39"/>
      <c r="C10" s="34"/>
      <c r="D10" s="115" t="s">
        <v>145</v>
      </c>
      <c r="E10" s="34"/>
      <c r="F10" s="34"/>
      <c r="G10" s="34"/>
      <c r="H10" s="34"/>
      <c r="I10" s="116"/>
      <c r="J10" s="34"/>
      <c r="K10" s="34"/>
      <c r="L10" s="117"/>
      <c r="S10" s="34"/>
      <c r="T10" s="34"/>
      <c r="U10" s="34"/>
      <c r="V10" s="34"/>
      <c r="W10" s="34"/>
      <c r="X10" s="34"/>
      <c r="Y10" s="34"/>
      <c r="Z10" s="34"/>
      <c r="AA10" s="34"/>
      <c r="AB10" s="34"/>
      <c r="AC10" s="34"/>
      <c r="AD10" s="34"/>
      <c r="AE10" s="34"/>
      <c r="AZ10" s="109" t="s">
        <v>146</v>
      </c>
      <c r="BA10" s="109" t="s">
        <v>147</v>
      </c>
      <c r="BB10" s="109" t="s">
        <v>19</v>
      </c>
      <c r="BC10" s="109" t="s">
        <v>148</v>
      </c>
      <c r="BD10" s="109" t="s">
        <v>120</v>
      </c>
    </row>
    <row r="11" spans="1:56" s="1" customFormat="1" ht="14.45" customHeight="1">
      <c r="A11" s="34"/>
      <c r="B11" s="39"/>
      <c r="C11" s="34"/>
      <c r="D11" s="34"/>
      <c r="E11" s="504" t="s">
        <v>149</v>
      </c>
      <c r="F11" s="503"/>
      <c r="G11" s="503"/>
      <c r="H11" s="503"/>
      <c r="I11" s="116"/>
      <c r="J11" s="34"/>
      <c r="K11" s="34"/>
      <c r="L11" s="117"/>
      <c r="S11" s="34"/>
      <c r="T11" s="34"/>
      <c r="U11" s="34"/>
      <c r="V11" s="34"/>
      <c r="W11" s="34"/>
      <c r="X11" s="34"/>
      <c r="Y11" s="34"/>
      <c r="Z11" s="34"/>
      <c r="AA11" s="34"/>
      <c r="AB11" s="34"/>
      <c r="AC11" s="34"/>
      <c r="AD11" s="34"/>
      <c r="AE11" s="34"/>
      <c r="AZ11" s="109" t="s">
        <v>150</v>
      </c>
      <c r="BA11" s="109" t="s">
        <v>151</v>
      </c>
      <c r="BB11" s="109" t="s">
        <v>19</v>
      </c>
      <c r="BC11" s="109" t="s">
        <v>152</v>
      </c>
      <c r="BD11" s="109" t="s">
        <v>120</v>
      </c>
    </row>
    <row r="12" spans="1:56" s="1" customFormat="1">
      <c r="A12" s="34"/>
      <c r="B12" s="39"/>
      <c r="C12" s="34"/>
      <c r="D12" s="34"/>
      <c r="E12" s="34"/>
      <c r="F12" s="34"/>
      <c r="G12" s="34"/>
      <c r="H12" s="34"/>
      <c r="I12" s="116"/>
      <c r="J12" s="34"/>
      <c r="K12" s="34"/>
      <c r="L12" s="117"/>
      <c r="S12" s="34"/>
      <c r="T12" s="34"/>
      <c r="U12" s="34"/>
      <c r="V12" s="34"/>
      <c r="W12" s="34"/>
      <c r="X12" s="34"/>
      <c r="Y12" s="34"/>
      <c r="Z12" s="34"/>
      <c r="AA12" s="34"/>
      <c r="AB12" s="34"/>
      <c r="AC12" s="34"/>
      <c r="AD12" s="34"/>
      <c r="AE12" s="34"/>
      <c r="AZ12" s="109" t="s">
        <v>153</v>
      </c>
      <c r="BA12" s="109" t="s">
        <v>154</v>
      </c>
      <c r="BB12" s="109" t="s">
        <v>19</v>
      </c>
      <c r="BC12" s="109" t="s">
        <v>155</v>
      </c>
      <c r="BD12" s="109" t="s">
        <v>120</v>
      </c>
    </row>
    <row r="13" spans="1:56" s="1" customFormat="1" ht="12" customHeight="1">
      <c r="A13" s="34"/>
      <c r="B13" s="39"/>
      <c r="C13" s="34"/>
      <c r="D13" s="115" t="s">
        <v>18</v>
      </c>
      <c r="E13" s="34"/>
      <c r="F13" s="103" t="s">
        <v>19</v>
      </c>
      <c r="G13" s="34"/>
      <c r="H13" s="34"/>
      <c r="I13" s="118" t="s">
        <v>20</v>
      </c>
      <c r="J13" s="103" t="s">
        <v>19</v>
      </c>
      <c r="K13" s="34"/>
      <c r="L13" s="117"/>
      <c r="S13" s="34"/>
      <c r="T13" s="34"/>
      <c r="U13" s="34"/>
      <c r="V13" s="34"/>
      <c r="W13" s="34"/>
      <c r="X13" s="34"/>
      <c r="Y13" s="34"/>
      <c r="Z13" s="34"/>
      <c r="AA13" s="34"/>
      <c r="AB13" s="34"/>
      <c r="AC13" s="34"/>
      <c r="AD13" s="34"/>
      <c r="AE13" s="34"/>
      <c r="AZ13" s="109" t="s">
        <v>156</v>
      </c>
      <c r="BA13" s="109" t="s">
        <v>157</v>
      </c>
      <c r="BB13" s="109" t="s">
        <v>19</v>
      </c>
      <c r="BC13" s="109" t="s">
        <v>158</v>
      </c>
      <c r="BD13" s="109" t="s">
        <v>120</v>
      </c>
    </row>
    <row r="14" spans="1:56" s="1" customFormat="1" ht="12" customHeight="1">
      <c r="A14" s="34"/>
      <c r="B14" s="39"/>
      <c r="C14" s="34"/>
      <c r="D14" s="115" t="s">
        <v>21</v>
      </c>
      <c r="E14" s="34"/>
      <c r="F14" s="103" t="s">
        <v>22</v>
      </c>
      <c r="G14" s="34"/>
      <c r="H14" s="34"/>
      <c r="I14" s="118" t="s">
        <v>23</v>
      </c>
      <c r="J14" s="119" t="str">
        <f>'Rekapitulace stavby'!AN8</f>
        <v>25. 10. 2019</v>
      </c>
      <c r="K14" s="34"/>
      <c r="L14" s="117"/>
      <c r="S14" s="34"/>
      <c r="T14" s="34"/>
      <c r="U14" s="34"/>
      <c r="V14" s="34"/>
      <c r="W14" s="34"/>
      <c r="X14" s="34"/>
      <c r="Y14" s="34"/>
      <c r="Z14" s="34"/>
      <c r="AA14" s="34"/>
      <c r="AB14" s="34"/>
      <c r="AC14" s="34"/>
      <c r="AD14" s="34"/>
      <c r="AE14" s="34"/>
      <c r="AZ14" s="109" t="s">
        <v>159</v>
      </c>
      <c r="BA14" s="109" t="s">
        <v>160</v>
      </c>
      <c r="BB14" s="109" t="s">
        <v>19</v>
      </c>
      <c r="BC14" s="109" t="s">
        <v>161</v>
      </c>
      <c r="BD14" s="109" t="s">
        <v>120</v>
      </c>
    </row>
    <row r="15" spans="1:56" s="1" customFormat="1" ht="10.9" customHeight="1">
      <c r="A15" s="34"/>
      <c r="B15" s="39"/>
      <c r="C15" s="34"/>
      <c r="D15" s="34"/>
      <c r="E15" s="34"/>
      <c r="F15" s="34"/>
      <c r="G15" s="34"/>
      <c r="H15" s="34"/>
      <c r="I15" s="116"/>
      <c r="J15" s="34"/>
      <c r="K15" s="34"/>
      <c r="L15" s="117"/>
      <c r="S15" s="34"/>
      <c r="T15" s="34"/>
      <c r="U15" s="34"/>
      <c r="V15" s="34"/>
      <c r="W15" s="34"/>
      <c r="X15" s="34"/>
      <c r="Y15" s="34"/>
      <c r="Z15" s="34"/>
      <c r="AA15" s="34"/>
      <c r="AB15" s="34"/>
      <c r="AC15" s="34"/>
      <c r="AD15" s="34"/>
      <c r="AE15" s="34"/>
      <c r="AZ15" s="109" t="s">
        <v>162</v>
      </c>
      <c r="BA15" s="109" t="s">
        <v>163</v>
      </c>
      <c r="BB15" s="109" t="s">
        <v>19</v>
      </c>
      <c r="BC15" s="109" t="s">
        <v>164</v>
      </c>
      <c r="BD15" s="109" t="s">
        <v>120</v>
      </c>
    </row>
    <row r="16" spans="1:56" s="1" customFormat="1" ht="12" customHeight="1">
      <c r="A16" s="34"/>
      <c r="B16" s="39"/>
      <c r="C16" s="34"/>
      <c r="D16" s="115" t="s">
        <v>25</v>
      </c>
      <c r="E16" s="34"/>
      <c r="F16" s="34"/>
      <c r="G16" s="34"/>
      <c r="H16" s="34"/>
      <c r="I16" s="118" t="s">
        <v>26</v>
      </c>
      <c r="J16" s="103" t="s">
        <v>27</v>
      </c>
      <c r="K16" s="34"/>
      <c r="L16" s="117"/>
      <c r="S16" s="34"/>
      <c r="T16" s="34"/>
      <c r="U16" s="34"/>
      <c r="V16" s="34"/>
      <c r="W16" s="34"/>
      <c r="X16" s="34"/>
      <c r="Y16" s="34"/>
      <c r="Z16" s="34"/>
      <c r="AA16" s="34"/>
      <c r="AB16" s="34"/>
      <c r="AC16" s="34"/>
      <c r="AD16" s="34"/>
      <c r="AE16" s="34"/>
      <c r="AZ16" s="109" t="s">
        <v>165</v>
      </c>
      <c r="BA16" s="109" t="s">
        <v>166</v>
      </c>
      <c r="BB16" s="109" t="s">
        <v>19</v>
      </c>
      <c r="BC16" s="109" t="s">
        <v>167</v>
      </c>
      <c r="BD16" s="109" t="s">
        <v>120</v>
      </c>
    </row>
    <row r="17" spans="1:56" s="1" customFormat="1" ht="18" customHeight="1">
      <c r="A17" s="34"/>
      <c r="B17" s="39"/>
      <c r="C17" s="34"/>
      <c r="D17" s="34"/>
      <c r="E17" s="103" t="s">
        <v>28</v>
      </c>
      <c r="F17" s="34"/>
      <c r="G17" s="34"/>
      <c r="H17" s="34"/>
      <c r="I17" s="118" t="s">
        <v>29</v>
      </c>
      <c r="J17" s="103" t="s">
        <v>19</v>
      </c>
      <c r="K17" s="34"/>
      <c r="L17" s="117"/>
      <c r="S17" s="34"/>
      <c r="T17" s="34"/>
      <c r="U17" s="34"/>
      <c r="V17" s="34"/>
      <c r="W17" s="34"/>
      <c r="X17" s="34"/>
      <c r="Y17" s="34"/>
      <c r="Z17" s="34"/>
      <c r="AA17" s="34"/>
      <c r="AB17" s="34"/>
      <c r="AC17" s="34"/>
      <c r="AD17" s="34"/>
      <c r="AE17" s="34"/>
      <c r="AZ17" s="109" t="s">
        <v>168</v>
      </c>
      <c r="BA17" s="109" t="s">
        <v>169</v>
      </c>
      <c r="BB17" s="109" t="s">
        <v>19</v>
      </c>
      <c r="BC17" s="109" t="s">
        <v>170</v>
      </c>
      <c r="BD17" s="109" t="s">
        <v>120</v>
      </c>
    </row>
    <row r="18" spans="1:56" s="1" customFormat="1" ht="6.95" customHeight="1">
      <c r="A18" s="34"/>
      <c r="B18" s="39"/>
      <c r="C18" s="34"/>
      <c r="D18" s="34"/>
      <c r="E18" s="34"/>
      <c r="F18" s="34"/>
      <c r="G18" s="34"/>
      <c r="H18" s="34"/>
      <c r="I18" s="116"/>
      <c r="J18" s="34"/>
      <c r="K18" s="34"/>
      <c r="L18" s="117"/>
      <c r="S18" s="34"/>
      <c r="T18" s="34"/>
      <c r="U18" s="34"/>
      <c r="V18" s="34"/>
      <c r="W18" s="34"/>
      <c r="X18" s="34"/>
      <c r="Y18" s="34"/>
      <c r="Z18" s="34"/>
      <c r="AA18" s="34"/>
      <c r="AB18" s="34"/>
      <c r="AC18" s="34"/>
      <c r="AD18" s="34"/>
      <c r="AE18" s="34"/>
      <c r="AZ18" s="109" t="s">
        <v>171</v>
      </c>
      <c r="BA18" s="109" t="s">
        <v>172</v>
      </c>
      <c r="BB18" s="109" t="s">
        <v>19</v>
      </c>
      <c r="BC18" s="109" t="s">
        <v>173</v>
      </c>
      <c r="BD18" s="109" t="s">
        <v>120</v>
      </c>
    </row>
    <row r="19" spans="1:56" s="1" customFormat="1" ht="12" customHeight="1">
      <c r="A19" s="34"/>
      <c r="B19" s="39"/>
      <c r="C19" s="34"/>
      <c r="D19" s="115" t="s">
        <v>30</v>
      </c>
      <c r="E19" s="34"/>
      <c r="F19" s="34"/>
      <c r="G19" s="34"/>
      <c r="H19" s="34"/>
      <c r="I19" s="118" t="s">
        <v>26</v>
      </c>
      <c r="J19" s="30" t="str">
        <f>'Rekapitulace stavby'!AN13</f>
        <v>Vyplň údaj</v>
      </c>
      <c r="K19" s="34"/>
      <c r="L19" s="117"/>
      <c r="S19" s="34"/>
      <c r="T19" s="34"/>
      <c r="U19" s="34"/>
      <c r="V19" s="34"/>
      <c r="W19" s="34"/>
      <c r="X19" s="34"/>
      <c r="Y19" s="34"/>
      <c r="Z19" s="34"/>
      <c r="AA19" s="34"/>
      <c r="AB19" s="34"/>
      <c r="AC19" s="34"/>
      <c r="AD19" s="34"/>
      <c r="AE19" s="34"/>
      <c r="AZ19" s="109" t="s">
        <v>174</v>
      </c>
      <c r="BA19" s="109" t="s">
        <v>175</v>
      </c>
      <c r="BB19" s="109" t="s">
        <v>19</v>
      </c>
      <c r="BC19" s="109" t="s">
        <v>176</v>
      </c>
      <c r="BD19" s="109" t="s">
        <v>120</v>
      </c>
    </row>
    <row r="20" spans="1:56" s="1" customFormat="1" ht="18" customHeight="1">
      <c r="A20" s="34"/>
      <c r="B20" s="39"/>
      <c r="C20" s="34"/>
      <c r="D20" s="34"/>
      <c r="E20" s="495" t="str">
        <f>'Rekapitulace stavby'!E14</f>
        <v>Vyplň údaj</v>
      </c>
      <c r="F20" s="496"/>
      <c r="G20" s="496"/>
      <c r="H20" s="496"/>
      <c r="I20" s="118" t="s">
        <v>29</v>
      </c>
      <c r="J20" s="30" t="str">
        <f>'Rekapitulace stavby'!AN14</f>
        <v>Vyplň údaj</v>
      </c>
      <c r="K20" s="34"/>
      <c r="L20" s="117"/>
      <c r="S20" s="34"/>
      <c r="T20" s="34"/>
      <c r="U20" s="34"/>
      <c r="V20" s="34"/>
      <c r="W20" s="34"/>
      <c r="X20" s="34"/>
      <c r="Y20" s="34"/>
      <c r="Z20" s="34"/>
      <c r="AA20" s="34"/>
      <c r="AB20" s="34"/>
      <c r="AC20" s="34"/>
      <c r="AD20" s="34"/>
      <c r="AE20" s="34"/>
      <c r="AZ20" s="109" t="s">
        <v>177</v>
      </c>
      <c r="BA20" s="109" t="s">
        <v>178</v>
      </c>
      <c r="BB20" s="109" t="s">
        <v>19</v>
      </c>
      <c r="BC20" s="109" t="s">
        <v>179</v>
      </c>
      <c r="BD20" s="109" t="s">
        <v>120</v>
      </c>
    </row>
    <row r="21" spans="1:56" s="1" customFormat="1" ht="6.95" customHeight="1">
      <c r="A21" s="34"/>
      <c r="B21" s="39"/>
      <c r="C21" s="34"/>
      <c r="D21" s="34"/>
      <c r="E21" s="34"/>
      <c r="F21" s="34"/>
      <c r="G21" s="34"/>
      <c r="H21" s="34"/>
      <c r="I21" s="116"/>
      <c r="J21" s="34"/>
      <c r="K21" s="34"/>
      <c r="L21" s="117"/>
      <c r="S21" s="34"/>
      <c r="T21" s="34"/>
      <c r="U21" s="34"/>
      <c r="V21" s="34"/>
      <c r="W21" s="34"/>
      <c r="X21" s="34"/>
      <c r="Y21" s="34"/>
      <c r="Z21" s="34"/>
      <c r="AA21" s="34"/>
      <c r="AB21" s="34"/>
      <c r="AC21" s="34"/>
      <c r="AD21" s="34"/>
      <c r="AE21" s="34"/>
      <c r="AZ21" s="109" t="s">
        <v>180</v>
      </c>
      <c r="BA21" s="109" t="s">
        <v>181</v>
      </c>
      <c r="BB21" s="109" t="s">
        <v>19</v>
      </c>
      <c r="BC21" s="109" t="s">
        <v>182</v>
      </c>
      <c r="BD21" s="109" t="s">
        <v>120</v>
      </c>
    </row>
    <row r="22" spans="1:56" s="1" customFormat="1" ht="12" customHeight="1">
      <c r="A22" s="34"/>
      <c r="B22" s="39"/>
      <c r="C22" s="34"/>
      <c r="D22" s="115" t="s">
        <v>32</v>
      </c>
      <c r="E22" s="34"/>
      <c r="F22" s="34"/>
      <c r="G22" s="34"/>
      <c r="H22" s="34"/>
      <c r="I22" s="118" t="s">
        <v>26</v>
      </c>
      <c r="J22" s="103" t="s">
        <v>33</v>
      </c>
      <c r="K22" s="34"/>
      <c r="L22" s="117"/>
      <c r="S22" s="34"/>
      <c r="T22" s="34"/>
      <c r="U22" s="34"/>
      <c r="V22" s="34"/>
      <c r="W22" s="34"/>
      <c r="X22" s="34"/>
      <c r="Y22" s="34"/>
      <c r="Z22" s="34"/>
      <c r="AA22" s="34"/>
      <c r="AB22" s="34"/>
      <c r="AC22" s="34"/>
      <c r="AD22" s="34"/>
      <c r="AE22" s="34"/>
      <c r="AZ22" s="109" t="s">
        <v>183</v>
      </c>
      <c r="BA22" s="109" t="s">
        <v>184</v>
      </c>
      <c r="BB22" s="109" t="s">
        <v>19</v>
      </c>
      <c r="BC22" s="109" t="s">
        <v>185</v>
      </c>
      <c r="BD22" s="109" t="s">
        <v>120</v>
      </c>
    </row>
    <row r="23" spans="1:56" s="1" customFormat="1" ht="18" customHeight="1">
      <c r="A23" s="34"/>
      <c r="B23" s="39"/>
      <c r="C23" s="34"/>
      <c r="D23" s="34"/>
      <c r="E23" s="103" t="s">
        <v>34</v>
      </c>
      <c r="F23" s="34"/>
      <c r="G23" s="34"/>
      <c r="H23" s="34"/>
      <c r="I23" s="118" t="s">
        <v>29</v>
      </c>
      <c r="J23" s="103" t="s">
        <v>35</v>
      </c>
      <c r="K23" s="34"/>
      <c r="L23" s="117"/>
      <c r="S23" s="34"/>
      <c r="T23" s="34"/>
      <c r="U23" s="34"/>
      <c r="V23" s="34"/>
      <c r="W23" s="34"/>
      <c r="X23" s="34"/>
      <c r="Y23" s="34"/>
      <c r="Z23" s="34"/>
      <c r="AA23" s="34"/>
      <c r="AB23" s="34"/>
      <c r="AC23" s="34"/>
      <c r="AD23" s="34"/>
      <c r="AE23" s="34"/>
      <c r="AZ23" s="109" t="s">
        <v>186</v>
      </c>
      <c r="BA23" s="109" t="s">
        <v>187</v>
      </c>
      <c r="BB23" s="109" t="s">
        <v>19</v>
      </c>
      <c r="BC23" s="109" t="s">
        <v>188</v>
      </c>
      <c r="BD23" s="109" t="s">
        <v>120</v>
      </c>
    </row>
    <row r="24" spans="1:56" s="1" customFormat="1" ht="6.95" customHeight="1">
      <c r="A24" s="34"/>
      <c r="B24" s="39"/>
      <c r="C24" s="34"/>
      <c r="D24" s="34"/>
      <c r="E24" s="34"/>
      <c r="F24" s="34"/>
      <c r="G24" s="34"/>
      <c r="H24" s="34"/>
      <c r="I24" s="116"/>
      <c r="J24" s="34"/>
      <c r="K24" s="34"/>
      <c r="L24" s="117"/>
      <c r="S24" s="34"/>
      <c r="T24" s="34"/>
      <c r="U24" s="34"/>
      <c r="V24" s="34"/>
      <c r="W24" s="34"/>
      <c r="X24" s="34"/>
      <c r="Y24" s="34"/>
      <c r="Z24" s="34"/>
      <c r="AA24" s="34"/>
      <c r="AB24" s="34"/>
      <c r="AC24" s="34"/>
      <c r="AD24" s="34"/>
      <c r="AE24" s="34"/>
      <c r="AZ24" s="109" t="s">
        <v>189</v>
      </c>
      <c r="BA24" s="109" t="s">
        <v>190</v>
      </c>
      <c r="BB24" s="109" t="s">
        <v>19</v>
      </c>
      <c r="BC24" s="109" t="s">
        <v>191</v>
      </c>
      <c r="BD24" s="109" t="s">
        <v>120</v>
      </c>
    </row>
    <row r="25" spans="1:56" s="1" customFormat="1" ht="12" customHeight="1">
      <c r="A25" s="34"/>
      <c r="B25" s="39"/>
      <c r="C25" s="34"/>
      <c r="D25" s="115" t="s">
        <v>37</v>
      </c>
      <c r="E25" s="34"/>
      <c r="F25" s="34"/>
      <c r="G25" s="34"/>
      <c r="H25" s="34"/>
      <c r="I25" s="118" t="s">
        <v>26</v>
      </c>
      <c r="J25" s="103" t="s">
        <v>19</v>
      </c>
      <c r="K25" s="34"/>
      <c r="L25" s="117"/>
      <c r="S25" s="34"/>
      <c r="T25" s="34"/>
      <c r="U25" s="34"/>
      <c r="V25" s="34"/>
      <c r="W25" s="34"/>
      <c r="X25" s="34"/>
      <c r="Y25" s="34"/>
      <c r="Z25" s="34"/>
      <c r="AA25" s="34"/>
      <c r="AB25" s="34"/>
      <c r="AC25" s="34"/>
      <c r="AD25" s="34"/>
      <c r="AE25" s="34"/>
      <c r="AZ25" s="109" t="s">
        <v>192</v>
      </c>
      <c r="BA25" s="109" t="s">
        <v>193</v>
      </c>
      <c r="BB25" s="109" t="s">
        <v>19</v>
      </c>
      <c r="BC25" s="109" t="s">
        <v>194</v>
      </c>
      <c r="BD25" s="109" t="s">
        <v>120</v>
      </c>
    </row>
    <row r="26" spans="1:56" s="1" customFormat="1" ht="18" customHeight="1">
      <c r="A26" s="34"/>
      <c r="B26" s="39"/>
      <c r="C26" s="34"/>
      <c r="D26" s="34"/>
      <c r="E26" s="103" t="s">
        <v>195</v>
      </c>
      <c r="F26" s="34"/>
      <c r="G26" s="34"/>
      <c r="H26" s="34"/>
      <c r="I26" s="118" t="s">
        <v>29</v>
      </c>
      <c r="J26" s="103" t="s">
        <v>19</v>
      </c>
      <c r="K26" s="34"/>
      <c r="L26" s="117"/>
      <c r="S26" s="34"/>
      <c r="T26" s="34"/>
      <c r="U26" s="34"/>
      <c r="V26" s="34"/>
      <c r="W26" s="34"/>
      <c r="X26" s="34"/>
      <c r="Y26" s="34"/>
      <c r="Z26" s="34"/>
      <c r="AA26" s="34"/>
      <c r="AB26" s="34"/>
      <c r="AC26" s="34"/>
      <c r="AD26" s="34"/>
      <c r="AE26" s="34"/>
      <c r="AZ26" s="109" t="s">
        <v>196</v>
      </c>
      <c r="BA26" s="109" t="s">
        <v>197</v>
      </c>
      <c r="BB26" s="109" t="s">
        <v>19</v>
      </c>
      <c r="BC26" s="109" t="s">
        <v>198</v>
      </c>
      <c r="BD26" s="109" t="s">
        <v>120</v>
      </c>
    </row>
    <row r="27" spans="1:56" s="1" customFormat="1" ht="6.95" customHeight="1">
      <c r="A27" s="34"/>
      <c r="B27" s="39"/>
      <c r="C27" s="34"/>
      <c r="D27" s="34"/>
      <c r="E27" s="34"/>
      <c r="F27" s="34"/>
      <c r="G27" s="34"/>
      <c r="H27" s="34"/>
      <c r="I27" s="116"/>
      <c r="J27" s="34"/>
      <c r="K27" s="34"/>
      <c r="L27" s="117"/>
      <c r="S27" s="34"/>
      <c r="T27" s="34"/>
      <c r="U27" s="34"/>
      <c r="V27" s="34"/>
      <c r="W27" s="34"/>
      <c r="X27" s="34"/>
      <c r="Y27" s="34"/>
      <c r="Z27" s="34"/>
      <c r="AA27" s="34"/>
      <c r="AB27" s="34"/>
      <c r="AC27" s="34"/>
      <c r="AD27" s="34"/>
      <c r="AE27" s="34"/>
      <c r="AZ27" s="109" t="s">
        <v>199</v>
      </c>
      <c r="BA27" s="109" t="s">
        <v>200</v>
      </c>
      <c r="BB27" s="109" t="s">
        <v>19</v>
      </c>
      <c r="BC27" s="109" t="s">
        <v>201</v>
      </c>
      <c r="BD27" s="109" t="s">
        <v>120</v>
      </c>
    </row>
    <row r="28" spans="1:56" s="1" customFormat="1" ht="12" customHeight="1">
      <c r="A28" s="34"/>
      <c r="B28" s="39"/>
      <c r="C28" s="34"/>
      <c r="D28" s="115" t="s">
        <v>38</v>
      </c>
      <c r="E28" s="34"/>
      <c r="F28" s="34"/>
      <c r="G28" s="34"/>
      <c r="H28" s="34"/>
      <c r="I28" s="116"/>
      <c r="J28" s="34"/>
      <c r="K28" s="34"/>
      <c r="L28" s="117"/>
      <c r="S28" s="34"/>
      <c r="T28" s="34"/>
      <c r="U28" s="34"/>
      <c r="V28" s="34"/>
      <c r="W28" s="34"/>
      <c r="X28" s="34"/>
      <c r="Y28" s="34"/>
      <c r="Z28" s="34"/>
      <c r="AA28" s="34"/>
      <c r="AB28" s="34"/>
      <c r="AC28" s="34"/>
      <c r="AD28" s="34"/>
      <c r="AE28" s="34"/>
      <c r="AZ28" s="109" t="s">
        <v>202</v>
      </c>
      <c r="BA28" s="109" t="s">
        <v>203</v>
      </c>
      <c r="BB28" s="109" t="s">
        <v>19</v>
      </c>
      <c r="BC28" s="109" t="s">
        <v>155</v>
      </c>
      <c r="BD28" s="109" t="s">
        <v>120</v>
      </c>
    </row>
    <row r="29" spans="1:56" s="7" customFormat="1" ht="14.45" customHeight="1">
      <c r="A29" s="120"/>
      <c r="B29" s="121"/>
      <c r="C29" s="120"/>
      <c r="D29" s="120"/>
      <c r="E29" s="497" t="s">
        <v>19</v>
      </c>
      <c r="F29" s="497"/>
      <c r="G29" s="497"/>
      <c r="H29" s="497"/>
      <c r="I29" s="122"/>
      <c r="J29" s="120"/>
      <c r="K29" s="120"/>
      <c r="L29" s="123"/>
      <c r="S29" s="120"/>
      <c r="T29" s="120"/>
      <c r="U29" s="120"/>
      <c r="V29" s="120"/>
      <c r="W29" s="120"/>
      <c r="X29" s="120"/>
      <c r="Y29" s="120"/>
      <c r="Z29" s="120"/>
      <c r="AA29" s="120"/>
      <c r="AB29" s="120"/>
      <c r="AC29" s="120"/>
      <c r="AD29" s="120"/>
      <c r="AE29" s="120"/>
      <c r="AZ29" s="124" t="s">
        <v>204</v>
      </c>
      <c r="BA29" s="124" t="s">
        <v>205</v>
      </c>
      <c r="BB29" s="124" t="s">
        <v>19</v>
      </c>
      <c r="BC29" s="124" t="s">
        <v>206</v>
      </c>
      <c r="BD29" s="124" t="s">
        <v>120</v>
      </c>
    </row>
    <row r="30" spans="1:56" s="1" customFormat="1" ht="6.95" customHeight="1">
      <c r="A30" s="34"/>
      <c r="B30" s="39"/>
      <c r="C30" s="34"/>
      <c r="D30" s="34"/>
      <c r="E30" s="34"/>
      <c r="F30" s="34"/>
      <c r="G30" s="34"/>
      <c r="H30" s="34"/>
      <c r="I30" s="116"/>
      <c r="J30" s="34"/>
      <c r="K30" s="34"/>
      <c r="L30" s="117"/>
      <c r="S30" s="34"/>
      <c r="T30" s="34"/>
      <c r="U30" s="34"/>
      <c r="V30" s="34"/>
      <c r="W30" s="34"/>
      <c r="X30" s="34"/>
      <c r="Y30" s="34"/>
      <c r="Z30" s="34"/>
      <c r="AA30" s="34"/>
      <c r="AB30" s="34"/>
      <c r="AC30" s="34"/>
      <c r="AD30" s="34"/>
      <c r="AE30" s="34"/>
      <c r="AZ30" s="109" t="s">
        <v>207</v>
      </c>
      <c r="BA30" s="109" t="s">
        <v>208</v>
      </c>
      <c r="BB30" s="109" t="s">
        <v>19</v>
      </c>
      <c r="BC30" s="109" t="s">
        <v>209</v>
      </c>
      <c r="BD30" s="109" t="s">
        <v>120</v>
      </c>
    </row>
    <row r="31" spans="1:56" s="1" customFormat="1" ht="6.95" customHeight="1">
      <c r="A31" s="34"/>
      <c r="B31" s="39"/>
      <c r="C31" s="34"/>
      <c r="D31" s="125"/>
      <c r="E31" s="125"/>
      <c r="F31" s="125"/>
      <c r="G31" s="125"/>
      <c r="H31" s="125"/>
      <c r="I31" s="126"/>
      <c r="J31" s="125"/>
      <c r="K31" s="125"/>
      <c r="L31" s="117"/>
      <c r="S31" s="34"/>
      <c r="T31" s="34"/>
      <c r="U31" s="34"/>
      <c r="V31" s="34"/>
      <c r="W31" s="34"/>
      <c r="X31" s="34"/>
      <c r="Y31" s="34"/>
      <c r="Z31" s="34"/>
      <c r="AA31" s="34"/>
      <c r="AB31" s="34"/>
      <c r="AC31" s="34"/>
      <c r="AD31" s="34"/>
      <c r="AE31" s="34"/>
      <c r="AZ31" s="109" t="s">
        <v>210</v>
      </c>
      <c r="BA31" s="109" t="s">
        <v>211</v>
      </c>
      <c r="BB31" s="109" t="s">
        <v>19</v>
      </c>
      <c r="BC31" s="109" t="s">
        <v>212</v>
      </c>
      <c r="BD31" s="109" t="s">
        <v>120</v>
      </c>
    </row>
    <row r="32" spans="1:56" s="1" customFormat="1" ht="25.35" customHeight="1">
      <c r="A32" s="34"/>
      <c r="B32" s="39"/>
      <c r="C32" s="34"/>
      <c r="D32" s="127" t="s">
        <v>40</v>
      </c>
      <c r="E32" s="34"/>
      <c r="F32" s="34"/>
      <c r="G32" s="34"/>
      <c r="H32" s="34"/>
      <c r="I32" s="116"/>
      <c r="J32" s="128">
        <f>ROUND(J112, 2)</f>
        <v>0</v>
      </c>
      <c r="K32" s="34"/>
      <c r="L32" s="117"/>
      <c r="S32" s="34"/>
      <c r="T32" s="34"/>
      <c r="U32" s="34"/>
      <c r="V32" s="34"/>
      <c r="W32" s="34"/>
      <c r="X32" s="34"/>
      <c r="Y32" s="34"/>
      <c r="Z32" s="34"/>
      <c r="AA32" s="34"/>
      <c r="AB32" s="34"/>
      <c r="AC32" s="34"/>
      <c r="AD32" s="34"/>
      <c r="AE32" s="34"/>
      <c r="AZ32" s="109" t="s">
        <v>213</v>
      </c>
      <c r="BA32" s="109" t="s">
        <v>214</v>
      </c>
      <c r="BB32" s="109" t="s">
        <v>19</v>
      </c>
      <c r="BC32" s="109" t="s">
        <v>215</v>
      </c>
      <c r="BD32" s="109" t="s">
        <v>120</v>
      </c>
    </row>
    <row r="33" spans="1:56" s="1" customFormat="1" ht="6.95" customHeight="1">
      <c r="A33" s="34"/>
      <c r="B33" s="39"/>
      <c r="C33" s="34"/>
      <c r="D33" s="125"/>
      <c r="E33" s="125"/>
      <c r="F33" s="125"/>
      <c r="G33" s="125"/>
      <c r="H33" s="125"/>
      <c r="I33" s="126"/>
      <c r="J33" s="125"/>
      <c r="K33" s="125"/>
      <c r="L33" s="117"/>
      <c r="S33" s="34"/>
      <c r="T33" s="34"/>
      <c r="U33" s="34"/>
      <c r="V33" s="34"/>
      <c r="W33" s="34"/>
      <c r="X33" s="34"/>
      <c r="Y33" s="34"/>
      <c r="Z33" s="34"/>
      <c r="AA33" s="34"/>
      <c r="AB33" s="34"/>
      <c r="AC33" s="34"/>
      <c r="AD33" s="34"/>
      <c r="AE33" s="34"/>
      <c r="AZ33" s="109" t="s">
        <v>216</v>
      </c>
      <c r="BA33" s="109" t="s">
        <v>217</v>
      </c>
      <c r="BB33" s="109" t="s">
        <v>19</v>
      </c>
      <c r="BC33" s="109" t="s">
        <v>218</v>
      </c>
      <c r="BD33" s="109" t="s">
        <v>120</v>
      </c>
    </row>
    <row r="34" spans="1:56" s="1" customFormat="1" ht="14.45" customHeight="1">
      <c r="A34" s="34"/>
      <c r="B34" s="39"/>
      <c r="C34" s="34"/>
      <c r="D34" s="34"/>
      <c r="E34" s="34"/>
      <c r="F34" s="129" t="s">
        <v>42</v>
      </c>
      <c r="G34" s="34"/>
      <c r="H34" s="34"/>
      <c r="I34" s="130" t="s">
        <v>41</v>
      </c>
      <c r="J34" s="129" t="s">
        <v>43</v>
      </c>
      <c r="K34" s="34"/>
      <c r="L34" s="117"/>
      <c r="S34" s="34"/>
      <c r="T34" s="34"/>
      <c r="U34" s="34"/>
      <c r="V34" s="34"/>
      <c r="W34" s="34"/>
      <c r="X34" s="34"/>
      <c r="Y34" s="34"/>
      <c r="Z34" s="34"/>
      <c r="AA34" s="34"/>
      <c r="AB34" s="34"/>
      <c r="AC34" s="34"/>
      <c r="AD34" s="34"/>
      <c r="AE34" s="34"/>
      <c r="AZ34" s="109" t="s">
        <v>219</v>
      </c>
      <c r="BA34" s="109" t="s">
        <v>220</v>
      </c>
      <c r="BB34" s="109" t="s">
        <v>19</v>
      </c>
      <c r="BC34" s="109" t="s">
        <v>221</v>
      </c>
      <c r="BD34" s="109" t="s">
        <v>120</v>
      </c>
    </row>
    <row r="35" spans="1:56" s="1" customFormat="1" ht="14.45" customHeight="1">
      <c r="A35" s="34"/>
      <c r="B35" s="39"/>
      <c r="C35" s="34"/>
      <c r="D35" s="131" t="s">
        <v>44</v>
      </c>
      <c r="E35" s="115" t="s">
        <v>45</v>
      </c>
      <c r="F35" s="132">
        <f>ROUND((SUM(BE112:BE1649)),  2)</f>
        <v>0</v>
      </c>
      <c r="G35" s="34"/>
      <c r="H35" s="34"/>
      <c r="I35" s="133">
        <v>0.21</v>
      </c>
      <c r="J35" s="132">
        <f>ROUND(((SUM(BE112:BE1649))*I35),  2)</f>
        <v>0</v>
      </c>
      <c r="K35" s="34"/>
      <c r="L35" s="117"/>
      <c r="S35" s="34"/>
      <c r="T35" s="34"/>
      <c r="U35" s="34"/>
      <c r="V35" s="34"/>
      <c r="W35" s="34"/>
      <c r="X35" s="34"/>
      <c r="Y35" s="34"/>
      <c r="Z35" s="34"/>
      <c r="AA35" s="34"/>
      <c r="AB35" s="34"/>
      <c r="AC35" s="34"/>
      <c r="AD35" s="34"/>
      <c r="AE35" s="34"/>
      <c r="AZ35" s="109" t="s">
        <v>222</v>
      </c>
      <c r="BA35" s="109" t="s">
        <v>223</v>
      </c>
      <c r="BB35" s="109" t="s">
        <v>19</v>
      </c>
      <c r="BC35" s="109" t="s">
        <v>224</v>
      </c>
      <c r="BD35" s="109" t="s">
        <v>120</v>
      </c>
    </row>
    <row r="36" spans="1:56" s="1" customFormat="1" ht="14.45" customHeight="1">
      <c r="A36" s="34"/>
      <c r="B36" s="39"/>
      <c r="C36" s="34"/>
      <c r="D36" s="34"/>
      <c r="E36" s="115" t="s">
        <v>46</v>
      </c>
      <c r="F36" s="132">
        <f>ROUND((SUM(BF112:BF1649)),  2)</f>
        <v>0</v>
      </c>
      <c r="G36" s="34"/>
      <c r="H36" s="34"/>
      <c r="I36" s="133">
        <v>0.15</v>
      </c>
      <c r="J36" s="132">
        <f>ROUND(((SUM(BF112:BF1649))*I36),  2)</f>
        <v>0</v>
      </c>
      <c r="K36" s="34"/>
      <c r="L36" s="117"/>
      <c r="S36" s="34"/>
      <c r="T36" s="34"/>
      <c r="U36" s="34"/>
      <c r="V36" s="34"/>
      <c r="W36" s="34"/>
      <c r="X36" s="34"/>
      <c r="Y36" s="34"/>
      <c r="Z36" s="34"/>
      <c r="AA36" s="34"/>
      <c r="AB36" s="34"/>
      <c r="AC36" s="34"/>
      <c r="AD36" s="34"/>
      <c r="AE36" s="34"/>
      <c r="AZ36" s="109" t="s">
        <v>225</v>
      </c>
      <c r="BA36" s="109" t="s">
        <v>226</v>
      </c>
      <c r="BB36" s="109" t="s">
        <v>19</v>
      </c>
      <c r="BC36" s="109" t="s">
        <v>227</v>
      </c>
      <c r="BD36" s="109" t="s">
        <v>120</v>
      </c>
    </row>
    <row r="37" spans="1:56" s="1" customFormat="1" ht="14.45" hidden="1" customHeight="1">
      <c r="A37" s="34"/>
      <c r="B37" s="39"/>
      <c r="C37" s="34"/>
      <c r="D37" s="34"/>
      <c r="E37" s="115" t="s">
        <v>47</v>
      </c>
      <c r="F37" s="132">
        <f>ROUND((SUM(BG112:BG1649)),  2)</f>
        <v>0</v>
      </c>
      <c r="G37" s="34"/>
      <c r="H37" s="34"/>
      <c r="I37" s="133">
        <v>0.21</v>
      </c>
      <c r="J37" s="132">
        <f>0</f>
        <v>0</v>
      </c>
      <c r="K37" s="34"/>
      <c r="L37" s="117"/>
      <c r="S37" s="34"/>
      <c r="T37" s="34"/>
      <c r="U37" s="34"/>
      <c r="V37" s="34"/>
      <c r="W37" s="34"/>
      <c r="X37" s="34"/>
      <c r="Y37" s="34"/>
      <c r="Z37" s="34"/>
      <c r="AA37" s="34"/>
      <c r="AB37" s="34"/>
      <c r="AC37" s="34"/>
      <c r="AD37" s="34"/>
      <c r="AE37" s="34"/>
      <c r="AZ37" s="109" t="s">
        <v>228</v>
      </c>
      <c r="BA37" s="109" t="s">
        <v>229</v>
      </c>
      <c r="BB37" s="109" t="s">
        <v>19</v>
      </c>
      <c r="BC37" s="109" t="s">
        <v>230</v>
      </c>
      <c r="BD37" s="109" t="s">
        <v>120</v>
      </c>
    </row>
    <row r="38" spans="1:56" s="1" customFormat="1" ht="14.45" hidden="1" customHeight="1">
      <c r="A38" s="34"/>
      <c r="B38" s="39"/>
      <c r="C38" s="34"/>
      <c r="D38" s="34"/>
      <c r="E38" s="115" t="s">
        <v>48</v>
      </c>
      <c r="F38" s="132">
        <f>ROUND((SUM(BH112:BH1649)),  2)</f>
        <v>0</v>
      </c>
      <c r="G38" s="34"/>
      <c r="H38" s="34"/>
      <c r="I38" s="133">
        <v>0.15</v>
      </c>
      <c r="J38" s="132">
        <f>0</f>
        <v>0</v>
      </c>
      <c r="K38" s="34"/>
      <c r="L38" s="117"/>
      <c r="S38" s="34"/>
      <c r="T38" s="34"/>
      <c r="U38" s="34"/>
      <c r="V38" s="34"/>
      <c r="W38" s="34"/>
      <c r="X38" s="34"/>
      <c r="Y38" s="34"/>
      <c r="Z38" s="34"/>
      <c r="AA38" s="34"/>
      <c r="AB38" s="34"/>
      <c r="AC38" s="34"/>
      <c r="AD38" s="34"/>
      <c r="AE38" s="34"/>
      <c r="AZ38" s="109" t="s">
        <v>231</v>
      </c>
      <c r="BA38" s="109" t="s">
        <v>232</v>
      </c>
      <c r="BB38" s="109" t="s">
        <v>19</v>
      </c>
      <c r="BC38" s="109" t="s">
        <v>233</v>
      </c>
      <c r="BD38" s="109" t="s">
        <v>120</v>
      </c>
    </row>
    <row r="39" spans="1:56" s="1" customFormat="1" ht="14.45" hidden="1" customHeight="1">
      <c r="A39" s="34"/>
      <c r="B39" s="39"/>
      <c r="C39" s="34"/>
      <c r="D39" s="34"/>
      <c r="E39" s="115" t="s">
        <v>49</v>
      </c>
      <c r="F39" s="132">
        <f>ROUND((SUM(BI112:BI1649)),  2)</f>
        <v>0</v>
      </c>
      <c r="G39" s="34"/>
      <c r="H39" s="34"/>
      <c r="I39" s="133">
        <v>0</v>
      </c>
      <c r="J39" s="132">
        <f>0</f>
        <v>0</v>
      </c>
      <c r="K39" s="34"/>
      <c r="L39" s="117"/>
      <c r="S39" s="34"/>
      <c r="T39" s="34"/>
      <c r="U39" s="34"/>
      <c r="V39" s="34"/>
      <c r="W39" s="34"/>
      <c r="X39" s="34"/>
      <c r="Y39" s="34"/>
      <c r="Z39" s="34"/>
      <c r="AA39" s="34"/>
      <c r="AB39" s="34"/>
      <c r="AC39" s="34"/>
      <c r="AD39" s="34"/>
      <c r="AE39" s="34"/>
      <c r="AZ39" s="109" t="s">
        <v>234</v>
      </c>
      <c r="BA39" s="109" t="s">
        <v>235</v>
      </c>
      <c r="BB39" s="109" t="s">
        <v>19</v>
      </c>
      <c r="BC39" s="109" t="s">
        <v>236</v>
      </c>
      <c r="BD39" s="109" t="s">
        <v>120</v>
      </c>
    </row>
    <row r="40" spans="1:56" s="1" customFormat="1" ht="6.95" customHeight="1">
      <c r="A40" s="34"/>
      <c r="B40" s="39"/>
      <c r="C40" s="34"/>
      <c r="D40" s="34"/>
      <c r="E40" s="34"/>
      <c r="F40" s="34"/>
      <c r="G40" s="34"/>
      <c r="H40" s="34"/>
      <c r="I40" s="116"/>
      <c r="J40" s="34"/>
      <c r="K40" s="34"/>
      <c r="L40" s="117"/>
      <c r="S40" s="34"/>
      <c r="T40" s="34"/>
      <c r="U40" s="34"/>
      <c r="V40" s="34"/>
      <c r="W40" s="34"/>
      <c r="X40" s="34"/>
      <c r="Y40" s="34"/>
      <c r="Z40" s="34"/>
      <c r="AA40" s="34"/>
      <c r="AB40" s="34"/>
      <c r="AC40" s="34"/>
      <c r="AD40" s="34"/>
      <c r="AE40" s="34"/>
      <c r="AZ40" s="109" t="s">
        <v>237</v>
      </c>
      <c r="BA40" s="109" t="s">
        <v>238</v>
      </c>
      <c r="BB40" s="109" t="s">
        <v>19</v>
      </c>
      <c r="BC40" s="109" t="s">
        <v>239</v>
      </c>
      <c r="BD40" s="109" t="s">
        <v>120</v>
      </c>
    </row>
    <row r="41" spans="1:56" s="1" customFormat="1" ht="25.35" customHeight="1">
      <c r="A41" s="34"/>
      <c r="B41" s="39"/>
      <c r="C41" s="134"/>
      <c r="D41" s="135" t="s">
        <v>50</v>
      </c>
      <c r="E41" s="136"/>
      <c r="F41" s="136"/>
      <c r="G41" s="137" t="s">
        <v>51</v>
      </c>
      <c r="H41" s="138" t="s">
        <v>52</v>
      </c>
      <c r="I41" s="139"/>
      <c r="J41" s="140">
        <f>SUM(J32:J39)</f>
        <v>0</v>
      </c>
      <c r="K41" s="141"/>
      <c r="L41" s="117"/>
      <c r="S41" s="34"/>
      <c r="T41" s="34"/>
      <c r="U41" s="34"/>
      <c r="V41" s="34"/>
      <c r="W41" s="34"/>
      <c r="X41" s="34"/>
      <c r="Y41" s="34"/>
      <c r="Z41" s="34"/>
      <c r="AA41" s="34"/>
      <c r="AB41" s="34"/>
      <c r="AC41" s="34"/>
      <c r="AD41" s="34"/>
      <c r="AE41" s="34"/>
      <c r="AZ41" s="109" t="s">
        <v>240</v>
      </c>
      <c r="BA41" s="109" t="s">
        <v>241</v>
      </c>
      <c r="BB41" s="109" t="s">
        <v>19</v>
      </c>
      <c r="BC41" s="109" t="s">
        <v>242</v>
      </c>
      <c r="BD41" s="109" t="s">
        <v>120</v>
      </c>
    </row>
    <row r="42" spans="1:56" s="1" customFormat="1" ht="14.45" customHeight="1">
      <c r="A42" s="34"/>
      <c r="B42" s="142"/>
      <c r="C42" s="143"/>
      <c r="D42" s="143"/>
      <c r="E42" s="143"/>
      <c r="F42" s="143"/>
      <c r="G42" s="143"/>
      <c r="H42" s="143"/>
      <c r="I42" s="144"/>
      <c r="J42" s="143"/>
      <c r="K42" s="143"/>
      <c r="L42" s="117"/>
      <c r="S42" s="34"/>
      <c r="T42" s="34"/>
      <c r="U42" s="34"/>
      <c r="V42" s="34"/>
      <c r="W42" s="34"/>
      <c r="X42" s="34"/>
      <c r="Y42" s="34"/>
      <c r="Z42" s="34"/>
      <c r="AA42" s="34"/>
      <c r="AB42" s="34"/>
      <c r="AC42" s="34"/>
      <c r="AD42" s="34"/>
      <c r="AE42" s="34"/>
      <c r="AZ42" s="109" t="s">
        <v>243</v>
      </c>
      <c r="BA42" s="109" t="s">
        <v>244</v>
      </c>
      <c r="BB42" s="109" t="s">
        <v>19</v>
      </c>
      <c r="BC42" s="109" t="s">
        <v>245</v>
      </c>
      <c r="BD42" s="109" t="s">
        <v>120</v>
      </c>
    </row>
    <row r="43" spans="1:56">
      <c r="AZ43" s="109" t="s">
        <v>246</v>
      </c>
      <c r="BA43" s="109" t="s">
        <v>247</v>
      </c>
      <c r="BB43" s="109" t="s">
        <v>19</v>
      </c>
      <c r="BC43" s="109" t="s">
        <v>248</v>
      </c>
      <c r="BD43" s="109" t="s">
        <v>120</v>
      </c>
    </row>
    <row r="44" spans="1:56">
      <c r="AZ44" s="109" t="s">
        <v>249</v>
      </c>
      <c r="BA44" s="109" t="s">
        <v>250</v>
      </c>
      <c r="BB44" s="109" t="s">
        <v>19</v>
      </c>
      <c r="BC44" s="109" t="s">
        <v>251</v>
      </c>
      <c r="BD44" s="109" t="s">
        <v>120</v>
      </c>
    </row>
    <row r="45" spans="1:56">
      <c r="AZ45" s="109" t="s">
        <v>252</v>
      </c>
      <c r="BA45" s="109" t="s">
        <v>253</v>
      </c>
      <c r="BB45" s="109" t="s">
        <v>19</v>
      </c>
      <c r="BC45" s="109" t="s">
        <v>254</v>
      </c>
      <c r="BD45" s="109" t="s">
        <v>120</v>
      </c>
    </row>
    <row r="46" spans="1:56" s="1" customFormat="1" ht="6.95" hidden="1" customHeight="1">
      <c r="A46" s="34"/>
      <c r="B46" s="145"/>
      <c r="C46" s="146"/>
      <c r="D46" s="146"/>
      <c r="E46" s="146"/>
      <c r="F46" s="146"/>
      <c r="G46" s="146"/>
      <c r="H46" s="146"/>
      <c r="I46" s="147"/>
      <c r="J46" s="146"/>
      <c r="K46" s="146"/>
      <c r="L46" s="117"/>
      <c r="S46" s="34"/>
      <c r="T46" s="34"/>
      <c r="U46" s="34"/>
      <c r="V46" s="34"/>
      <c r="W46" s="34"/>
      <c r="X46" s="34"/>
      <c r="Y46" s="34"/>
      <c r="Z46" s="34"/>
      <c r="AA46" s="34"/>
      <c r="AB46" s="34"/>
      <c r="AC46" s="34"/>
      <c r="AD46" s="34"/>
      <c r="AE46" s="34"/>
      <c r="AZ46" s="109" t="s">
        <v>255</v>
      </c>
      <c r="BA46" s="109" t="s">
        <v>256</v>
      </c>
      <c r="BB46" s="109" t="s">
        <v>19</v>
      </c>
      <c r="BC46" s="109" t="s">
        <v>257</v>
      </c>
      <c r="BD46" s="109" t="s">
        <v>120</v>
      </c>
    </row>
    <row r="47" spans="1:56" s="1" customFormat="1" ht="24.95" hidden="1" customHeight="1">
      <c r="A47" s="34"/>
      <c r="B47" s="35"/>
      <c r="C47" s="23" t="s">
        <v>258</v>
      </c>
      <c r="D47" s="36"/>
      <c r="E47" s="36"/>
      <c r="F47" s="36"/>
      <c r="G47" s="36"/>
      <c r="H47" s="36"/>
      <c r="I47" s="116"/>
      <c r="J47" s="36"/>
      <c r="K47" s="36"/>
      <c r="L47" s="117"/>
      <c r="S47" s="34"/>
      <c r="T47" s="34"/>
      <c r="U47" s="34"/>
      <c r="V47" s="34"/>
      <c r="W47" s="34"/>
      <c r="X47" s="34"/>
      <c r="Y47" s="34"/>
      <c r="Z47" s="34"/>
      <c r="AA47" s="34"/>
      <c r="AB47" s="34"/>
      <c r="AC47" s="34"/>
      <c r="AD47" s="34"/>
      <c r="AE47" s="34"/>
      <c r="AZ47" s="109" t="s">
        <v>259</v>
      </c>
      <c r="BA47" s="109" t="s">
        <v>260</v>
      </c>
      <c r="BB47" s="109" t="s">
        <v>19</v>
      </c>
      <c r="BC47" s="109" t="s">
        <v>261</v>
      </c>
      <c r="BD47" s="109" t="s">
        <v>120</v>
      </c>
    </row>
    <row r="48" spans="1:56" s="1" customFormat="1" ht="6.95" hidden="1" customHeight="1">
      <c r="A48" s="34"/>
      <c r="B48" s="35"/>
      <c r="C48" s="36"/>
      <c r="D48" s="36"/>
      <c r="E48" s="36"/>
      <c r="F48" s="36"/>
      <c r="G48" s="36"/>
      <c r="H48" s="36"/>
      <c r="I48" s="116"/>
      <c r="J48" s="36"/>
      <c r="K48" s="36"/>
      <c r="L48" s="117"/>
      <c r="S48" s="34"/>
      <c r="T48" s="34"/>
      <c r="U48" s="34"/>
      <c r="V48" s="34"/>
      <c r="W48" s="34"/>
      <c r="X48" s="34"/>
      <c r="Y48" s="34"/>
      <c r="Z48" s="34"/>
      <c r="AA48" s="34"/>
      <c r="AB48" s="34"/>
      <c r="AC48" s="34"/>
      <c r="AD48" s="34"/>
      <c r="AE48" s="34"/>
      <c r="AZ48" s="109" t="s">
        <v>262</v>
      </c>
      <c r="BA48" s="109" t="s">
        <v>263</v>
      </c>
      <c r="BB48" s="109" t="s">
        <v>19</v>
      </c>
      <c r="BC48" s="109" t="s">
        <v>264</v>
      </c>
      <c r="BD48" s="109" t="s">
        <v>120</v>
      </c>
    </row>
    <row r="49" spans="1:56" s="1" customFormat="1" ht="12" hidden="1" customHeight="1">
      <c r="A49" s="34"/>
      <c r="B49" s="35"/>
      <c r="C49" s="29" t="s">
        <v>16</v>
      </c>
      <c r="D49" s="36"/>
      <c r="E49" s="36"/>
      <c r="F49" s="36"/>
      <c r="G49" s="36"/>
      <c r="H49" s="36"/>
      <c r="I49" s="116"/>
      <c r="J49" s="36"/>
      <c r="K49" s="36"/>
      <c r="L49" s="117"/>
      <c r="S49" s="34"/>
      <c r="T49" s="34"/>
      <c r="U49" s="34"/>
      <c r="V49" s="34"/>
      <c r="W49" s="34"/>
      <c r="X49" s="34"/>
      <c r="Y49" s="34"/>
      <c r="Z49" s="34"/>
      <c r="AA49" s="34"/>
      <c r="AB49" s="34"/>
      <c r="AC49" s="34"/>
      <c r="AD49" s="34"/>
      <c r="AE49" s="34"/>
      <c r="AZ49" s="109" t="s">
        <v>265</v>
      </c>
      <c r="BA49" s="109" t="s">
        <v>266</v>
      </c>
      <c r="BB49" s="109" t="s">
        <v>19</v>
      </c>
      <c r="BC49" s="109" t="s">
        <v>267</v>
      </c>
      <c r="BD49" s="109" t="s">
        <v>120</v>
      </c>
    </row>
    <row r="50" spans="1:56" s="1" customFormat="1" ht="14.45" hidden="1" customHeight="1">
      <c r="A50" s="34"/>
      <c r="B50" s="35"/>
      <c r="C50" s="36"/>
      <c r="D50" s="36"/>
      <c r="E50" s="499" t="str">
        <f>E7</f>
        <v>Tribuna a šatny atletického stadionu Na Skalce</v>
      </c>
      <c r="F50" s="500"/>
      <c r="G50" s="500"/>
      <c r="H50" s="500"/>
      <c r="I50" s="116"/>
      <c r="J50" s="36"/>
      <c r="K50" s="36"/>
      <c r="L50" s="117"/>
      <c r="S50" s="34"/>
      <c r="T50" s="34"/>
      <c r="U50" s="34"/>
      <c r="V50" s="34"/>
      <c r="W50" s="34"/>
      <c r="X50" s="34"/>
      <c r="Y50" s="34"/>
      <c r="Z50" s="34"/>
      <c r="AA50" s="34"/>
      <c r="AB50" s="34"/>
      <c r="AC50" s="34"/>
      <c r="AD50" s="34"/>
      <c r="AE50" s="34"/>
    </row>
    <row r="51" spans="1:56" ht="12" hidden="1" customHeight="1">
      <c r="B51" s="21"/>
      <c r="C51" s="29" t="s">
        <v>137</v>
      </c>
      <c r="D51" s="22"/>
      <c r="E51" s="22"/>
      <c r="F51" s="22"/>
      <c r="G51" s="22"/>
      <c r="H51" s="22"/>
      <c r="J51" s="22"/>
      <c r="K51" s="22"/>
      <c r="L51" s="20"/>
    </row>
    <row r="52" spans="1:56" s="1" customFormat="1" ht="14.45" hidden="1" customHeight="1">
      <c r="A52" s="34"/>
      <c r="B52" s="35"/>
      <c r="C52" s="36"/>
      <c r="D52" s="36"/>
      <c r="E52" s="499" t="s">
        <v>141</v>
      </c>
      <c r="F52" s="498"/>
      <c r="G52" s="498"/>
      <c r="H52" s="498"/>
      <c r="I52" s="116"/>
      <c r="J52" s="36"/>
      <c r="K52" s="36"/>
      <c r="L52" s="117"/>
      <c r="S52" s="34"/>
      <c r="T52" s="34"/>
      <c r="U52" s="34"/>
      <c r="V52" s="34"/>
      <c r="W52" s="34"/>
      <c r="X52" s="34"/>
      <c r="Y52" s="34"/>
      <c r="Z52" s="34"/>
      <c r="AA52" s="34"/>
      <c r="AB52" s="34"/>
      <c r="AC52" s="34"/>
      <c r="AD52" s="34"/>
      <c r="AE52" s="34"/>
    </row>
    <row r="53" spans="1:56" s="1" customFormat="1" ht="12" hidden="1" customHeight="1">
      <c r="A53" s="34"/>
      <c r="B53" s="35"/>
      <c r="C53" s="29" t="s">
        <v>145</v>
      </c>
      <c r="D53" s="36"/>
      <c r="E53" s="36"/>
      <c r="F53" s="36"/>
      <c r="G53" s="36"/>
      <c r="H53" s="36"/>
      <c r="I53" s="116"/>
      <c r="J53" s="36"/>
      <c r="K53" s="36"/>
      <c r="L53" s="117"/>
      <c r="S53" s="34"/>
      <c r="T53" s="34"/>
      <c r="U53" s="34"/>
      <c r="V53" s="34"/>
      <c r="W53" s="34"/>
      <c r="X53" s="34"/>
      <c r="Y53" s="34"/>
      <c r="Z53" s="34"/>
      <c r="AA53" s="34"/>
      <c r="AB53" s="34"/>
      <c r="AC53" s="34"/>
      <c r="AD53" s="34"/>
      <c r="AE53" s="34"/>
    </row>
    <row r="54" spans="1:56" s="1" customFormat="1" ht="14.45" hidden="1" customHeight="1">
      <c r="A54" s="34"/>
      <c r="B54" s="35"/>
      <c r="C54" s="36"/>
      <c r="D54" s="36"/>
      <c r="E54" s="470" t="str">
        <f>E11</f>
        <v>D 02.1 - Architektonicko stavební řešení</v>
      </c>
      <c r="F54" s="498"/>
      <c r="G54" s="498"/>
      <c r="H54" s="498"/>
      <c r="I54" s="116"/>
      <c r="J54" s="36"/>
      <c r="K54" s="36"/>
      <c r="L54" s="117"/>
      <c r="S54" s="34"/>
      <c r="T54" s="34"/>
      <c r="U54" s="34"/>
      <c r="V54" s="34"/>
      <c r="W54" s="34"/>
      <c r="X54" s="34"/>
      <c r="Y54" s="34"/>
      <c r="Z54" s="34"/>
      <c r="AA54" s="34"/>
      <c r="AB54" s="34"/>
      <c r="AC54" s="34"/>
      <c r="AD54" s="34"/>
      <c r="AE54" s="34"/>
    </row>
    <row r="55" spans="1:56" s="1" customFormat="1" ht="6.95" hidden="1" customHeight="1">
      <c r="A55" s="34"/>
      <c r="B55" s="35"/>
      <c r="C55" s="36"/>
      <c r="D55" s="36"/>
      <c r="E55" s="36"/>
      <c r="F55" s="36"/>
      <c r="G55" s="36"/>
      <c r="H55" s="36"/>
      <c r="I55" s="116"/>
      <c r="J55" s="36"/>
      <c r="K55" s="36"/>
      <c r="L55" s="117"/>
      <c r="S55" s="34"/>
      <c r="T55" s="34"/>
      <c r="U55" s="34"/>
      <c r="V55" s="34"/>
      <c r="W55" s="34"/>
      <c r="X55" s="34"/>
      <c r="Y55" s="34"/>
      <c r="Z55" s="34"/>
      <c r="AA55" s="34"/>
      <c r="AB55" s="34"/>
      <c r="AC55" s="34"/>
      <c r="AD55" s="34"/>
      <c r="AE55" s="34"/>
    </row>
    <row r="56" spans="1:56" s="1" customFormat="1" ht="12" hidden="1" customHeight="1">
      <c r="A56" s="34"/>
      <c r="B56" s="35"/>
      <c r="C56" s="29" t="s">
        <v>21</v>
      </c>
      <c r="D56" s="36"/>
      <c r="E56" s="36"/>
      <c r="F56" s="27" t="str">
        <f>F14</f>
        <v xml:space="preserve"> </v>
      </c>
      <c r="G56" s="36"/>
      <c r="H56" s="36"/>
      <c r="I56" s="118" t="s">
        <v>23</v>
      </c>
      <c r="J56" s="59" t="str">
        <f>IF(J14="","",J14)</f>
        <v>25. 10. 2019</v>
      </c>
      <c r="K56" s="36"/>
      <c r="L56" s="117"/>
      <c r="S56" s="34"/>
      <c r="T56" s="34"/>
      <c r="U56" s="34"/>
      <c r="V56" s="34"/>
      <c r="W56" s="34"/>
      <c r="X56" s="34"/>
      <c r="Y56" s="34"/>
      <c r="Z56" s="34"/>
      <c r="AA56" s="34"/>
      <c r="AB56" s="34"/>
      <c r="AC56" s="34"/>
      <c r="AD56" s="34"/>
      <c r="AE56" s="34"/>
    </row>
    <row r="57" spans="1:56" s="1" customFormat="1" ht="6.95" hidden="1" customHeight="1">
      <c r="A57" s="34"/>
      <c r="B57" s="35"/>
      <c r="C57" s="36"/>
      <c r="D57" s="36"/>
      <c r="E57" s="36"/>
      <c r="F57" s="36"/>
      <c r="G57" s="36"/>
      <c r="H57" s="36"/>
      <c r="I57" s="116"/>
      <c r="J57" s="36"/>
      <c r="K57" s="36"/>
      <c r="L57" s="117"/>
      <c r="S57" s="34"/>
      <c r="T57" s="34"/>
      <c r="U57" s="34"/>
      <c r="V57" s="34"/>
      <c r="W57" s="34"/>
      <c r="X57" s="34"/>
      <c r="Y57" s="34"/>
      <c r="Z57" s="34"/>
      <c r="AA57" s="34"/>
      <c r="AB57" s="34"/>
      <c r="AC57" s="34"/>
      <c r="AD57" s="34"/>
      <c r="AE57" s="34"/>
    </row>
    <row r="58" spans="1:56" s="1" customFormat="1" ht="40.9" hidden="1" customHeight="1">
      <c r="A58" s="34"/>
      <c r="B58" s="35"/>
      <c r="C58" s="29" t="s">
        <v>25</v>
      </c>
      <c r="D58" s="36"/>
      <c r="E58" s="36"/>
      <c r="F58" s="27" t="str">
        <f>E17</f>
        <v>Město Česká Třebová</v>
      </c>
      <c r="G58" s="36"/>
      <c r="H58" s="36"/>
      <c r="I58" s="118" t="s">
        <v>32</v>
      </c>
      <c r="J58" s="32" t="str">
        <f>E23</f>
        <v>Projekční kancelář Žižkov s. r. o.</v>
      </c>
      <c r="K58" s="36"/>
      <c r="L58" s="117"/>
      <c r="S58" s="34"/>
      <c r="T58" s="34"/>
      <c r="U58" s="34"/>
      <c r="V58" s="34"/>
      <c r="W58" s="34"/>
      <c r="X58" s="34"/>
      <c r="Y58" s="34"/>
      <c r="Z58" s="34"/>
      <c r="AA58" s="34"/>
      <c r="AB58" s="34"/>
      <c r="AC58" s="34"/>
      <c r="AD58" s="34"/>
      <c r="AE58" s="34"/>
    </row>
    <row r="59" spans="1:56" s="1" customFormat="1" ht="26.45" hidden="1" customHeight="1">
      <c r="A59" s="34"/>
      <c r="B59" s="35"/>
      <c r="C59" s="29" t="s">
        <v>30</v>
      </c>
      <c r="D59" s="36"/>
      <c r="E59" s="36"/>
      <c r="F59" s="27" t="str">
        <f>IF(E20="","",E20)</f>
        <v>Vyplň údaj</v>
      </c>
      <c r="G59" s="36"/>
      <c r="H59" s="36"/>
      <c r="I59" s="118" t="s">
        <v>37</v>
      </c>
      <c r="J59" s="32" t="str">
        <f>E26</f>
        <v>Ing. Vladimír Ent</v>
      </c>
      <c r="K59" s="36"/>
      <c r="L59" s="117"/>
      <c r="S59" s="34"/>
      <c r="T59" s="34"/>
      <c r="U59" s="34"/>
      <c r="V59" s="34"/>
      <c r="W59" s="34"/>
      <c r="X59" s="34"/>
      <c r="Y59" s="34"/>
      <c r="Z59" s="34"/>
      <c r="AA59" s="34"/>
      <c r="AB59" s="34"/>
      <c r="AC59" s="34"/>
      <c r="AD59" s="34"/>
      <c r="AE59" s="34"/>
    </row>
    <row r="60" spans="1:56" s="1" customFormat="1" ht="10.35" hidden="1" customHeight="1">
      <c r="A60" s="34"/>
      <c r="B60" s="35"/>
      <c r="C60" s="36"/>
      <c r="D60" s="36"/>
      <c r="E60" s="36"/>
      <c r="F60" s="36"/>
      <c r="G60" s="36"/>
      <c r="H60" s="36"/>
      <c r="I60" s="116"/>
      <c r="J60" s="36"/>
      <c r="K60" s="36"/>
      <c r="L60" s="117"/>
      <c r="S60" s="34"/>
      <c r="T60" s="34"/>
      <c r="U60" s="34"/>
      <c r="V60" s="34"/>
      <c r="W60" s="34"/>
      <c r="X60" s="34"/>
      <c r="Y60" s="34"/>
      <c r="Z60" s="34"/>
      <c r="AA60" s="34"/>
      <c r="AB60" s="34"/>
      <c r="AC60" s="34"/>
      <c r="AD60" s="34"/>
      <c r="AE60" s="34"/>
    </row>
    <row r="61" spans="1:56" s="1" customFormat="1" ht="29.25" hidden="1" customHeight="1">
      <c r="A61" s="34"/>
      <c r="B61" s="35"/>
      <c r="C61" s="148" t="s">
        <v>268</v>
      </c>
      <c r="D61" s="149"/>
      <c r="E61" s="149"/>
      <c r="F61" s="149"/>
      <c r="G61" s="149"/>
      <c r="H61" s="149"/>
      <c r="I61" s="150"/>
      <c r="J61" s="151" t="s">
        <v>269</v>
      </c>
      <c r="K61" s="149"/>
      <c r="L61" s="117"/>
      <c r="S61" s="34"/>
      <c r="T61" s="34"/>
      <c r="U61" s="34"/>
      <c r="V61" s="34"/>
      <c r="W61" s="34"/>
      <c r="X61" s="34"/>
      <c r="Y61" s="34"/>
      <c r="Z61" s="34"/>
      <c r="AA61" s="34"/>
      <c r="AB61" s="34"/>
      <c r="AC61" s="34"/>
      <c r="AD61" s="34"/>
      <c r="AE61" s="34"/>
    </row>
    <row r="62" spans="1:56" s="1" customFormat="1" ht="10.35" hidden="1" customHeight="1">
      <c r="A62" s="34"/>
      <c r="B62" s="35"/>
      <c r="C62" s="36"/>
      <c r="D62" s="36"/>
      <c r="E62" s="36"/>
      <c r="F62" s="36"/>
      <c r="G62" s="36"/>
      <c r="H62" s="36"/>
      <c r="I62" s="116"/>
      <c r="J62" s="36"/>
      <c r="K62" s="36"/>
      <c r="L62" s="117"/>
      <c r="S62" s="34"/>
      <c r="T62" s="34"/>
      <c r="U62" s="34"/>
      <c r="V62" s="34"/>
      <c r="W62" s="34"/>
      <c r="X62" s="34"/>
      <c r="Y62" s="34"/>
      <c r="Z62" s="34"/>
      <c r="AA62" s="34"/>
      <c r="AB62" s="34"/>
      <c r="AC62" s="34"/>
      <c r="AD62" s="34"/>
      <c r="AE62" s="34"/>
    </row>
    <row r="63" spans="1:56" s="1" customFormat="1" ht="22.9" hidden="1" customHeight="1">
      <c r="A63" s="34"/>
      <c r="B63" s="35"/>
      <c r="C63" s="152" t="s">
        <v>72</v>
      </c>
      <c r="D63" s="36"/>
      <c r="E63" s="36"/>
      <c r="F63" s="36"/>
      <c r="G63" s="36"/>
      <c r="H63" s="36"/>
      <c r="I63" s="116"/>
      <c r="J63" s="77">
        <f>J112</f>
        <v>0</v>
      </c>
      <c r="K63" s="36"/>
      <c r="L63" s="117"/>
      <c r="S63" s="34"/>
      <c r="T63" s="34"/>
      <c r="U63" s="34"/>
      <c r="V63" s="34"/>
      <c r="W63" s="34"/>
      <c r="X63" s="34"/>
      <c r="Y63" s="34"/>
      <c r="Z63" s="34"/>
      <c r="AA63" s="34"/>
      <c r="AB63" s="34"/>
      <c r="AC63" s="34"/>
      <c r="AD63" s="34"/>
      <c r="AE63" s="34"/>
      <c r="AU63" s="17" t="s">
        <v>270</v>
      </c>
    </row>
    <row r="64" spans="1:56" s="8" customFormat="1" ht="24.95" hidden="1" customHeight="1">
      <c r="B64" s="153"/>
      <c r="C64" s="154"/>
      <c r="D64" s="155" t="s">
        <v>271</v>
      </c>
      <c r="E64" s="156"/>
      <c r="F64" s="156"/>
      <c r="G64" s="156"/>
      <c r="H64" s="156"/>
      <c r="I64" s="157"/>
      <c r="J64" s="158">
        <f>J113</f>
        <v>0</v>
      </c>
      <c r="K64" s="154"/>
      <c r="L64" s="159"/>
    </row>
    <row r="65" spans="2:12" s="9" customFormat="1" ht="19.899999999999999" hidden="1" customHeight="1">
      <c r="B65" s="160"/>
      <c r="C65" s="97"/>
      <c r="D65" s="161" t="s">
        <v>272</v>
      </c>
      <c r="E65" s="162"/>
      <c r="F65" s="162"/>
      <c r="G65" s="162"/>
      <c r="H65" s="162"/>
      <c r="I65" s="163"/>
      <c r="J65" s="164">
        <f>J114</f>
        <v>0</v>
      </c>
      <c r="K65" s="97"/>
      <c r="L65" s="165"/>
    </row>
    <row r="66" spans="2:12" s="9" customFormat="1" ht="19.899999999999999" hidden="1" customHeight="1">
      <c r="B66" s="160"/>
      <c r="C66" s="97"/>
      <c r="D66" s="161" t="s">
        <v>273</v>
      </c>
      <c r="E66" s="162"/>
      <c r="F66" s="162"/>
      <c r="G66" s="162"/>
      <c r="H66" s="162"/>
      <c r="I66" s="163"/>
      <c r="J66" s="164">
        <f>J184</f>
        <v>0</v>
      </c>
      <c r="K66" s="97"/>
      <c r="L66" s="165"/>
    </row>
    <row r="67" spans="2:12" s="9" customFormat="1" ht="19.899999999999999" hidden="1" customHeight="1">
      <c r="B67" s="160"/>
      <c r="C67" s="97"/>
      <c r="D67" s="161" t="s">
        <v>274</v>
      </c>
      <c r="E67" s="162"/>
      <c r="F67" s="162"/>
      <c r="G67" s="162"/>
      <c r="H67" s="162"/>
      <c r="I67" s="163"/>
      <c r="J67" s="164">
        <f>J301</f>
        <v>0</v>
      </c>
      <c r="K67" s="97"/>
      <c r="L67" s="165"/>
    </row>
    <row r="68" spans="2:12" s="9" customFormat="1" ht="19.899999999999999" hidden="1" customHeight="1">
      <c r="B68" s="160"/>
      <c r="C68" s="97"/>
      <c r="D68" s="161" t="s">
        <v>275</v>
      </c>
      <c r="E68" s="162"/>
      <c r="F68" s="162"/>
      <c r="G68" s="162"/>
      <c r="H68" s="162"/>
      <c r="I68" s="163"/>
      <c r="J68" s="164">
        <f>J433</f>
        <v>0</v>
      </c>
      <c r="K68" s="97"/>
      <c r="L68" s="165"/>
    </row>
    <row r="69" spans="2:12" s="9" customFormat="1" ht="19.899999999999999" hidden="1" customHeight="1">
      <c r="B69" s="160"/>
      <c r="C69" s="97"/>
      <c r="D69" s="161" t="s">
        <v>276</v>
      </c>
      <c r="E69" s="162"/>
      <c r="F69" s="162"/>
      <c r="G69" s="162"/>
      <c r="H69" s="162"/>
      <c r="I69" s="163"/>
      <c r="J69" s="164">
        <f>J514</f>
        <v>0</v>
      </c>
      <c r="K69" s="97"/>
      <c r="L69" s="165"/>
    </row>
    <row r="70" spans="2:12" s="9" customFormat="1" ht="19.899999999999999" hidden="1" customHeight="1">
      <c r="B70" s="160"/>
      <c r="C70" s="97"/>
      <c r="D70" s="161" t="s">
        <v>277</v>
      </c>
      <c r="E70" s="162"/>
      <c r="F70" s="162"/>
      <c r="G70" s="162"/>
      <c r="H70" s="162"/>
      <c r="I70" s="163"/>
      <c r="J70" s="164">
        <f>J524</f>
        <v>0</v>
      </c>
      <c r="K70" s="97"/>
      <c r="L70" s="165"/>
    </row>
    <row r="71" spans="2:12" s="9" customFormat="1" ht="19.899999999999999" hidden="1" customHeight="1">
      <c r="B71" s="160"/>
      <c r="C71" s="97"/>
      <c r="D71" s="161" t="s">
        <v>278</v>
      </c>
      <c r="E71" s="162"/>
      <c r="F71" s="162"/>
      <c r="G71" s="162"/>
      <c r="H71" s="162"/>
      <c r="I71" s="163"/>
      <c r="J71" s="164">
        <f>J744</f>
        <v>0</v>
      </c>
      <c r="K71" s="97"/>
      <c r="L71" s="165"/>
    </row>
    <row r="72" spans="2:12" s="9" customFormat="1" ht="19.899999999999999" hidden="1" customHeight="1">
      <c r="B72" s="160"/>
      <c r="C72" s="97"/>
      <c r="D72" s="161" t="s">
        <v>279</v>
      </c>
      <c r="E72" s="162"/>
      <c r="F72" s="162"/>
      <c r="G72" s="162"/>
      <c r="H72" s="162"/>
      <c r="I72" s="163"/>
      <c r="J72" s="164">
        <f>J750</f>
        <v>0</v>
      </c>
      <c r="K72" s="97"/>
      <c r="L72" s="165"/>
    </row>
    <row r="73" spans="2:12" s="9" customFormat="1" ht="19.899999999999999" hidden="1" customHeight="1">
      <c r="B73" s="160"/>
      <c r="C73" s="97"/>
      <c r="D73" s="161" t="s">
        <v>280</v>
      </c>
      <c r="E73" s="162"/>
      <c r="F73" s="162"/>
      <c r="G73" s="162"/>
      <c r="H73" s="162"/>
      <c r="I73" s="163"/>
      <c r="J73" s="164">
        <f>J805</f>
        <v>0</v>
      </c>
      <c r="K73" s="97"/>
      <c r="L73" s="165"/>
    </row>
    <row r="74" spans="2:12" s="9" customFormat="1" ht="19.899999999999999" hidden="1" customHeight="1">
      <c r="B74" s="160"/>
      <c r="C74" s="97"/>
      <c r="D74" s="161" t="s">
        <v>281</v>
      </c>
      <c r="E74" s="162"/>
      <c r="F74" s="162"/>
      <c r="G74" s="162"/>
      <c r="H74" s="162"/>
      <c r="I74" s="163"/>
      <c r="J74" s="164">
        <f>J813</f>
        <v>0</v>
      </c>
      <c r="K74" s="97"/>
      <c r="L74" s="165"/>
    </row>
    <row r="75" spans="2:12" s="8" customFormat="1" ht="24.95" hidden="1" customHeight="1">
      <c r="B75" s="153"/>
      <c r="C75" s="154"/>
      <c r="D75" s="155" t="s">
        <v>282</v>
      </c>
      <c r="E75" s="156"/>
      <c r="F75" s="156"/>
      <c r="G75" s="156"/>
      <c r="H75" s="156"/>
      <c r="I75" s="157"/>
      <c r="J75" s="158">
        <f>J816</f>
        <v>0</v>
      </c>
      <c r="K75" s="154"/>
      <c r="L75" s="159"/>
    </row>
    <row r="76" spans="2:12" s="9" customFormat="1" ht="19.899999999999999" hidden="1" customHeight="1">
      <c r="B76" s="160"/>
      <c r="C76" s="97"/>
      <c r="D76" s="161" t="s">
        <v>283</v>
      </c>
      <c r="E76" s="162"/>
      <c r="F76" s="162"/>
      <c r="G76" s="162"/>
      <c r="H76" s="162"/>
      <c r="I76" s="163"/>
      <c r="J76" s="164">
        <f>J817</f>
        <v>0</v>
      </c>
      <c r="K76" s="97"/>
      <c r="L76" s="165"/>
    </row>
    <row r="77" spans="2:12" s="9" customFormat="1" ht="19.899999999999999" hidden="1" customHeight="1">
      <c r="B77" s="160"/>
      <c r="C77" s="97"/>
      <c r="D77" s="161" t="s">
        <v>284</v>
      </c>
      <c r="E77" s="162"/>
      <c r="F77" s="162"/>
      <c r="G77" s="162"/>
      <c r="H77" s="162"/>
      <c r="I77" s="163"/>
      <c r="J77" s="164">
        <f>J876</f>
        <v>0</v>
      </c>
      <c r="K77" s="97"/>
      <c r="L77" s="165"/>
    </row>
    <row r="78" spans="2:12" s="9" customFormat="1" ht="19.899999999999999" hidden="1" customHeight="1">
      <c r="B78" s="160"/>
      <c r="C78" s="97"/>
      <c r="D78" s="161" t="s">
        <v>285</v>
      </c>
      <c r="E78" s="162"/>
      <c r="F78" s="162"/>
      <c r="G78" s="162"/>
      <c r="H78" s="162"/>
      <c r="I78" s="163"/>
      <c r="J78" s="164">
        <f>J920</f>
        <v>0</v>
      </c>
      <c r="K78" s="97"/>
      <c r="L78" s="165"/>
    </row>
    <row r="79" spans="2:12" s="9" customFormat="1" ht="19.899999999999999" hidden="1" customHeight="1">
      <c r="B79" s="160"/>
      <c r="C79" s="97"/>
      <c r="D79" s="161" t="s">
        <v>286</v>
      </c>
      <c r="E79" s="162"/>
      <c r="F79" s="162"/>
      <c r="G79" s="162"/>
      <c r="H79" s="162"/>
      <c r="I79" s="163"/>
      <c r="J79" s="164">
        <f>J981</f>
        <v>0</v>
      </c>
      <c r="K79" s="97"/>
      <c r="L79" s="165"/>
    </row>
    <row r="80" spans="2:12" s="9" customFormat="1" ht="19.899999999999999" hidden="1" customHeight="1">
      <c r="B80" s="160"/>
      <c r="C80" s="97"/>
      <c r="D80" s="161" t="s">
        <v>287</v>
      </c>
      <c r="E80" s="162"/>
      <c r="F80" s="162"/>
      <c r="G80" s="162"/>
      <c r="H80" s="162"/>
      <c r="I80" s="163"/>
      <c r="J80" s="164">
        <f>J1015</f>
        <v>0</v>
      </c>
      <c r="K80" s="97"/>
      <c r="L80" s="165"/>
    </row>
    <row r="81" spans="1:31" s="9" customFormat="1" ht="19.899999999999999" hidden="1" customHeight="1">
      <c r="B81" s="160"/>
      <c r="C81" s="97"/>
      <c r="D81" s="161" t="s">
        <v>288</v>
      </c>
      <c r="E81" s="162"/>
      <c r="F81" s="162"/>
      <c r="G81" s="162"/>
      <c r="H81" s="162"/>
      <c r="I81" s="163"/>
      <c r="J81" s="164">
        <f>J1059</f>
        <v>0</v>
      </c>
      <c r="K81" s="97"/>
      <c r="L81" s="165"/>
    </row>
    <row r="82" spans="1:31" s="9" customFormat="1" ht="19.899999999999999" hidden="1" customHeight="1">
      <c r="B82" s="160"/>
      <c r="C82" s="97"/>
      <c r="D82" s="161" t="s">
        <v>289</v>
      </c>
      <c r="E82" s="162"/>
      <c r="F82" s="162"/>
      <c r="G82" s="162"/>
      <c r="H82" s="162"/>
      <c r="I82" s="163"/>
      <c r="J82" s="164">
        <f>J1211</f>
        <v>0</v>
      </c>
      <c r="K82" s="97"/>
      <c r="L82" s="165"/>
    </row>
    <row r="83" spans="1:31" s="9" customFormat="1" ht="19.899999999999999" hidden="1" customHeight="1">
      <c r="B83" s="160"/>
      <c r="C83" s="97"/>
      <c r="D83" s="161" t="s">
        <v>290</v>
      </c>
      <c r="E83" s="162"/>
      <c r="F83" s="162"/>
      <c r="G83" s="162"/>
      <c r="H83" s="162"/>
      <c r="I83" s="163"/>
      <c r="J83" s="164">
        <f>J1414</f>
        <v>0</v>
      </c>
      <c r="K83" s="97"/>
      <c r="L83" s="165"/>
    </row>
    <row r="84" spans="1:31" s="9" customFormat="1" ht="19.899999999999999" hidden="1" customHeight="1">
      <c r="B84" s="160"/>
      <c r="C84" s="97"/>
      <c r="D84" s="161" t="s">
        <v>291</v>
      </c>
      <c r="E84" s="162"/>
      <c r="F84" s="162"/>
      <c r="G84" s="162"/>
      <c r="H84" s="162"/>
      <c r="I84" s="163"/>
      <c r="J84" s="164">
        <f>J1464</f>
        <v>0</v>
      </c>
      <c r="K84" s="97"/>
      <c r="L84" s="165"/>
    </row>
    <row r="85" spans="1:31" s="9" customFormat="1" ht="19.899999999999999" hidden="1" customHeight="1">
      <c r="B85" s="160"/>
      <c r="C85" s="97"/>
      <c r="D85" s="161" t="s">
        <v>292</v>
      </c>
      <c r="E85" s="162"/>
      <c r="F85" s="162"/>
      <c r="G85" s="162"/>
      <c r="H85" s="162"/>
      <c r="I85" s="163"/>
      <c r="J85" s="164">
        <f>J1482</f>
        <v>0</v>
      </c>
      <c r="K85" s="97"/>
      <c r="L85" s="165"/>
    </row>
    <row r="86" spans="1:31" s="9" customFormat="1" ht="19.899999999999999" hidden="1" customHeight="1">
      <c r="B86" s="160"/>
      <c r="C86" s="97"/>
      <c r="D86" s="161" t="s">
        <v>293</v>
      </c>
      <c r="E86" s="162"/>
      <c r="F86" s="162"/>
      <c r="G86" s="162"/>
      <c r="H86" s="162"/>
      <c r="I86" s="163"/>
      <c r="J86" s="164">
        <f>J1505</f>
        <v>0</v>
      </c>
      <c r="K86" s="97"/>
      <c r="L86" s="165"/>
    </row>
    <row r="87" spans="1:31" s="9" customFormat="1" ht="19.899999999999999" hidden="1" customHeight="1">
      <c r="B87" s="160"/>
      <c r="C87" s="97"/>
      <c r="D87" s="161" t="s">
        <v>294</v>
      </c>
      <c r="E87" s="162"/>
      <c r="F87" s="162"/>
      <c r="G87" s="162"/>
      <c r="H87" s="162"/>
      <c r="I87" s="163"/>
      <c r="J87" s="164">
        <f>J1542</f>
        <v>0</v>
      </c>
      <c r="K87" s="97"/>
      <c r="L87" s="165"/>
    </row>
    <row r="88" spans="1:31" s="9" customFormat="1" ht="19.899999999999999" hidden="1" customHeight="1">
      <c r="B88" s="160"/>
      <c r="C88" s="97"/>
      <c r="D88" s="161" t="s">
        <v>295</v>
      </c>
      <c r="E88" s="162"/>
      <c r="F88" s="162"/>
      <c r="G88" s="162"/>
      <c r="H88" s="162"/>
      <c r="I88" s="163"/>
      <c r="J88" s="164">
        <f>J1570</f>
        <v>0</v>
      </c>
      <c r="K88" s="97"/>
      <c r="L88" s="165"/>
    </row>
    <row r="89" spans="1:31" s="9" customFormat="1" ht="19.899999999999999" hidden="1" customHeight="1">
      <c r="B89" s="160"/>
      <c r="C89" s="97"/>
      <c r="D89" s="161" t="s">
        <v>296</v>
      </c>
      <c r="E89" s="162"/>
      <c r="F89" s="162"/>
      <c r="G89" s="162"/>
      <c r="H89" s="162"/>
      <c r="I89" s="163"/>
      <c r="J89" s="164">
        <f>J1600</f>
        <v>0</v>
      </c>
      <c r="K89" s="97"/>
      <c r="L89" s="165"/>
    </row>
    <row r="90" spans="1:31" s="9" customFormat="1" ht="19.899999999999999" hidden="1" customHeight="1">
      <c r="B90" s="160"/>
      <c r="C90" s="97"/>
      <c r="D90" s="161" t="s">
        <v>297</v>
      </c>
      <c r="E90" s="162"/>
      <c r="F90" s="162"/>
      <c r="G90" s="162"/>
      <c r="H90" s="162"/>
      <c r="I90" s="163"/>
      <c r="J90" s="164">
        <f>J1644</f>
        <v>0</v>
      </c>
      <c r="K90" s="97"/>
      <c r="L90" s="165"/>
    </row>
    <row r="91" spans="1:31" s="1" customFormat="1" ht="21.75" hidden="1" customHeight="1">
      <c r="A91" s="34"/>
      <c r="B91" s="35"/>
      <c r="C91" s="36"/>
      <c r="D91" s="36"/>
      <c r="E91" s="36"/>
      <c r="F91" s="36"/>
      <c r="G91" s="36"/>
      <c r="H91" s="36"/>
      <c r="I91" s="116"/>
      <c r="J91" s="36"/>
      <c r="K91" s="36"/>
      <c r="L91" s="117"/>
      <c r="S91" s="34"/>
      <c r="T91" s="34"/>
      <c r="U91" s="34"/>
      <c r="V91" s="34"/>
      <c r="W91" s="34"/>
      <c r="X91" s="34"/>
      <c r="Y91" s="34"/>
      <c r="Z91" s="34"/>
      <c r="AA91" s="34"/>
      <c r="AB91" s="34"/>
      <c r="AC91" s="34"/>
      <c r="AD91" s="34"/>
      <c r="AE91" s="34"/>
    </row>
    <row r="92" spans="1:31" s="1" customFormat="1" ht="6.95" hidden="1" customHeight="1">
      <c r="A92" s="34"/>
      <c r="B92" s="47"/>
      <c r="C92" s="48"/>
      <c r="D92" s="48"/>
      <c r="E92" s="48"/>
      <c r="F92" s="48"/>
      <c r="G92" s="48"/>
      <c r="H92" s="48"/>
      <c r="I92" s="144"/>
      <c r="J92" s="48"/>
      <c r="K92" s="48"/>
      <c r="L92" s="117"/>
      <c r="S92" s="34"/>
      <c r="T92" s="34"/>
      <c r="U92" s="34"/>
      <c r="V92" s="34"/>
      <c r="W92" s="34"/>
      <c r="X92" s="34"/>
      <c r="Y92" s="34"/>
      <c r="Z92" s="34"/>
      <c r="AA92" s="34"/>
      <c r="AB92" s="34"/>
      <c r="AC92" s="34"/>
      <c r="AD92" s="34"/>
      <c r="AE92" s="34"/>
    </row>
    <row r="93" spans="1:31" hidden="1"/>
    <row r="94" spans="1:31" hidden="1"/>
    <row r="95" spans="1:31" hidden="1"/>
    <row r="96" spans="1:31" s="1" customFormat="1" ht="6.95" customHeight="1">
      <c r="A96" s="34"/>
      <c r="B96" s="49"/>
      <c r="C96" s="50"/>
      <c r="D96" s="50"/>
      <c r="E96" s="50"/>
      <c r="F96" s="50"/>
      <c r="G96" s="50"/>
      <c r="H96" s="50"/>
      <c r="I96" s="147"/>
      <c r="J96" s="50"/>
      <c r="K96" s="50"/>
      <c r="L96" s="117"/>
      <c r="S96" s="34"/>
      <c r="T96" s="34"/>
      <c r="U96" s="34"/>
      <c r="V96" s="34"/>
      <c r="W96" s="34"/>
      <c r="X96" s="34"/>
      <c r="Y96" s="34"/>
      <c r="Z96" s="34"/>
      <c r="AA96" s="34"/>
      <c r="AB96" s="34"/>
      <c r="AC96" s="34"/>
      <c r="AD96" s="34"/>
      <c r="AE96" s="34"/>
    </row>
    <row r="97" spans="1:63" s="1" customFormat="1" ht="24.95" customHeight="1">
      <c r="A97" s="34"/>
      <c r="B97" s="35"/>
      <c r="C97" s="23" t="s">
        <v>298</v>
      </c>
      <c r="D97" s="36"/>
      <c r="E97" s="36"/>
      <c r="F97" s="36"/>
      <c r="G97" s="36"/>
      <c r="H97" s="36"/>
      <c r="I97" s="116"/>
      <c r="J97" s="36"/>
      <c r="K97" s="36"/>
      <c r="L97" s="117"/>
      <c r="S97" s="34"/>
      <c r="T97" s="34"/>
      <c r="U97" s="34"/>
      <c r="V97" s="34"/>
      <c r="W97" s="34"/>
      <c r="X97" s="34"/>
      <c r="Y97" s="34"/>
      <c r="Z97" s="34"/>
      <c r="AA97" s="34"/>
      <c r="AB97" s="34"/>
      <c r="AC97" s="34"/>
      <c r="AD97" s="34"/>
      <c r="AE97" s="34"/>
    </row>
    <row r="98" spans="1:63" s="1" customFormat="1" ht="6.95" customHeight="1">
      <c r="A98" s="34"/>
      <c r="B98" s="35"/>
      <c r="C98" s="36"/>
      <c r="D98" s="36"/>
      <c r="E98" s="36"/>
      <c r="F98" s="36"/>
      <c r="G98" s="36"/>
      <c r="H98" s="36"/>
      <c r="I98" s="116"/>
      <c r="J98" s="36"/>
      <c r="K98" s="36"/>
      <c r="L98" s="117"/>
      <c r="S98" s="34"/>
      <c r="T98" s="34"/>
      <c r="U98" s="34"/>
      <c r="V98" s="34"/>
      <c r="W98" s="34"/>
      <c r="X98" s="34"/>
      <c r="Y98" s="34"/>
      <c r="Z98" s="34"/>
      <c r="AA98" s="34"/>
      <c r="AB98" s="34"/>
      <c r="AC98" s="34"/>
      <c r="AD98" s="34"/>
      <c r="AE98" s="34"/>
    </row>
    <row r="99" spans="1:63" s="1" customFormat="1" ht="12" customHeight="1">
      <c r="A99" s="34"/>
      <c r="B99" s="35"/>
      <c r="C99" s="29" t="s">
        <v>16</v>
      </c>
      <c r="D99" s="36"/>
      <c r="E99" s="36"/>
      <c r="F99" s="36"/>
      <c r="G99" s="36"/>
      <c r="H99" s="36"/>
      <c r="I99" s="116"/>
      <c r="J99" s="36"/>
      <c r="K99" s="36"/>
      <c r="L99" s="117"/>
      <c r="S99" s="34"/>
      <c r="T99" s="34"/>
      <c r="U99" s="34"/>
      <c r="V99" s="34"/>
      <c r="W99" s="34"/>
      <c r="X99" s="34"/>
      <c r="Y99" s="34"/>
      <c r="Z99" s="34"/>
      <c r="AA99" s="34"/>
      <c r="AB99" s="34"/>
      <c r="AC99" s="34"/>
      <c r="AD99" s="34"/>
      <c r="AE99" s="34"/>
    </row>
    <row r="100" spans="1:63" s="1" customFormat="1" ht="14.45" customHeight="1">
      <c r="A100" s="34"/>
      <c r="B100" s="35"/>
      <c r="C100" s="36"/>
      <c r="D100" s="36"/>
      <c r="E100" s="499" t="str">
        <f>E7</f>
        <v>Tribuna a šatny atletického stadionu Na Skalce</v>
      </c>
      <c r="F100" s="500"/>
      <c r="G100" s="500"/>
      <c r="H100" s="500"/>
      <c r="I100" s="116"/>
      <c r="J100" s="36"/>
      <c r="K100" s="36"/>
      <c r="L100" s="117"/>
      <c r="S100" s="34"/>
      <c r="T100" s="34"/>
      <c r="U100" s="34"/>
      <c r="V100" s="34"/>
      <c r="W100" s="34"/>
      <c r="X100" s="34"/>
      <c r="Y100" s="34"/>
      <c r="Z100" s="34"/>
      <c r="AA100" s="34"/>
      <c r="AB100" s="34"/>
      <c r="AC100" s="34"/>
      <c r="AD100" s="34"/>
      <c r="AE100" s="34"/>
    </row>
    <row r="101" spans="1:63" ht="12" customHeight="1">
      <c r="B101" s="21"/>
      <c r="C101" s="29" t="s">
        <v>137</v>
      </c>
      <c r="D101" s="22"/>
      <c r="E101" s="22"/>
      <c r="F101" s="22"/>
      <c r="G101" s="22"/>
      <c r="H101" s="22"/>
      <c r="J101" s="22"/>
      <c r="K101" s="22"/>
      <c r="L101" s="20"/>
    </row>
    <row r="102" spans="1:63" s="1" customFormat="1" ht="14.45" customHeight="1">
      <c r="A102" s="34"/>
      <c r="B102" s="35"/>
      <c r="C102" s="36"/>
      <c r="D102" s="36"/>
      <c r="E102" s="499" t="s">
        <v>141</v>
      </c>
      <c r="F102" s="498"/>
      <c r="G102" s="498"/>
      <c r="H102" s="498"/>
      <c r="I102" s="116"/>
      <c r="J102" s="36"/>
      <c r="K102" s="36"/>
      <c r="L102" s="117"/>
      <c r="S102" s="34"/>
      <c r="T102" s="34"/>
      <c r="U102" s="34"/>
      <c r="V102" s="34"/>
      <c r="W102" s="34"/>
      <c r="X102" s="34"/>
      <c r="Y102" s="34"/>
      <c r="Z102" s="34"/>
      <c r="AA102" s="34"/>
      <c r="AB102" s="34"/>
      <c r="AC102" s="34"/>
      <c r="AD102" s="34"/>
      <c r="AE102" s="34"/>
    </row>
    <row r="103" spans="1:63" s="1" customFormat="1" ht="12" customHeight="1">
      <c r="A103" s="34"/>
      <c r="B103" s="35"/>
      <c r="C103" s="29" t="s">
        <v>145</v>
      </c>
      <c r="D103" s="36"/>
      <c r="E103" s="36"/>
      <c r="F103" s="36"/>
      <c r="G103" s="36"/>
      <c r="H103" s="36"/>
      <c r="I103" s="116"/>
      <c r="J103" s="36"/>
      <c r="K103" s="36"/>
      <c r="L103" s="117"/>
      <c r="S103" s="34"/>
      <c r="T103" s="34"/>
      <c r="U103" s="34"/>
      <c r="V103" s="34"/>
      <c r="W103" s="34"/>
      <c r="X103" s="34"/>
      <c r="Y103" s="34"/>
      <c r="Z103" s="34"/>
      <c r="AA103" s="34"/>
      <c r="AB103" s="34"/>
      <c r="AC103" s="34"/>
      <c r="AD103" s="34"/>
      <c r="AE103" s="34"/>
    </row>
    <row r="104" spans="1:63" s="1" customFormat="1" ht="14.45" customHeight="1">
      <c r="A104" s="34"/>
      <c r="B104" s="35"/>
      <c r="C104" s="36"/>
      <c r="D104" s="36"/>
      <c r="E104" s="470" t="str">
        <f>E11</f>
        <v>D 02.1 - Architektonicko stavební řešení</v>
      </c>
      <c r="F104" s="498"/>
      <c r="G104" s="498"/>
      <c r="H104" s="498"/>
      <c r="I104" s="116"/>
      <c r="J104" s="36"/>
      <c r="K104" s="36"/>
      <c r="L104" s="117"/>
      <c r="S104" s="34"/>
      <c r="T104" s="34"/>
      <c r="U104" s="34"/>
      <c r="V104" s="34"/>
      <c r="W104" s="34"/>
      <c r="X104" s="34"/>
      <c r="Y104" s="34"/>
      <c r="Z104" s="34"/>
      <c r="AA104" s="34"/>
      <c r="AB104" s="34"/>
      <c r="AC104" s="34"/>
      <c r="AD104" s="34"/>
      <c r="AE104" s="34"/>
    </row>
    <row r="105" spans="1:63" s="1" customFormat="1" ht="6.95" customHeight="1">
      <c r="A105" s="34"/>
      <c r="B105" s="35"/>
      <c r="C105" s="36"/>
      <c r="D105" s="36"/>
      <c r="E105" s="36"/>
      <c r="F105" s="36"/>
      <c r="G105" s="36"/>
      <c r="H105" s="36"/>
      <c r="I105" s="116"/>
      <c r="J105" s="36"/>
      <c r="K105" s="36"/>
      <c r="L105" s="117"/>
      <c r="S105" s="34"/>
      <c r="T105" s="34"/>
      <c r="U105" s="34"/>
      <c r="V105" s="34"/>
      <c r="W105" s="34"/>
      <c r="X105" s="34"/>
      <c r="Y105" s="34"/>
      <c r="Z105" s="34"/>
      <c r="AA105" s="34"/>
      <c r="AB105" s="34"/>
      <c r="AC105" s="34"/>
      <c r="AD105" s="34"/>
      <c r="AE105" s="34"/>
    </row>
    <row r="106" spans="1:63" s="1" customFormat="1" ht="12" customHeight="1">
      <c r="A106" s="34"/>
      <c r="B106" s="35"/>
      <c r="C106" s="29" t="s">
        <v>21</v>
      </c>
      <c r="D106" s="36"/>
      <c r="E106" s="36"/>
      <c r="F106" s="27" t="str">
        <f>F14</f>
        <v xml:space="preserve"> </v>
      </c>
      <c r="G106" s="36"/>
      <c r="H106" s="36"/>
      <c r="I106" s="118" t="s">
        <v>23</v>
      </c>
      <c r="J106" s="59" t="str">
        <f>IF(J14="","",J14)</f>
        <v>25. 10. 2019</v>
      </c>
      <c r="K106" s="36"/>
      <c r="L106" s="117"/>
      <c r="S106" s="34"/>
      <c r="T106" s="34"/>
      <c r="U106" s="34"/>
      <c r="V106" s="34"/>
      <c r="W106" s="34"/>
      <c r="X106" s="34"/>
      <c r="Y106" s="34"/>
      <c r="Z106" s="34"/>
      <c r="AA106" s="34"/>
      <c r="AB106" s="34"/>
      <c r="AC106" s="34"/>
      <c r="AD106" s="34"/>
      <c r="AE106" s="34"/>
    </row>
    <row r="107" spans="1:63" s="1" customFormat="1" ht="6.95" customHeight="1">
      <c r="A107" s="34"/>
      <c r="B107" s="35"/>
      <c r="C107" s="36"/>
      <c r="D107" s="36"/>
      <c r="E107" s="36"/>
      <c r="F107" s="36"/>
      <c r="G107" s="36"/>
      <c r="H107" s="36"/>
      <c r="I107" s="116"/>
      <c r="J107" s="36"/>
      <c r="K107" s="36"/>
      <c r="L107" s="117"/>
      <c r="S107" s="34"/>
      <c r="T107" s="34"/>
      <c r="U107" s="34"/>
      <c r="V107" s="34"/>
      <c r="W107" s="34"/>
      <c r="X107" s="34"/>
      <c r="Y107" s="34"/>
      <c r="Z107" s="34"/>
      <c r="AA107" s="34"/>
      <c r="AB107" s="34"/>
      <c r="AC107" s="34"/>
      <c r="AD107" s="34"/>
      <c r="AE107" s="34"/>
    </row>
    <row r="108" spans="1:63" s="1" customFormat="1" ht="40.9" customHeight="1">
      <c r="A108" s="34"/>
      <c r="B108" s="35"/>
      <c r="C108" s="29" t="s">
        <v>25</v>
      </c>
      <c r="D108" s="36"/>
      <c r="E108" s="36"/>
      <c r="F108" s="27" t="str">
        <f>E17</f>
        <v>Město Česká Třebová</v>
      </c>
      <c r="G108" s="36"/>
      <c r="H108" s="36"/>
      <c r="I108" s="118" t="s">
        <v>32</v>
      </c>
      <c r="J108" s="32" t="str">
        <f>E23</f>
        <v>Projekční kancelář Žižkov s. r. o.</v>
      </c>
      <c r="K108" s="36"/>
      <c r="L108" s="117"/>
      <c r="S108" s="34"/>
      <c r="T108" s="34"/>
      <c r="U108" s="34"/>
      <c r="V108" s="34"/>
      <c r="W108" s="34"/>
      <c r="X108" s="34"/>
      <c r="Y108" s="34"/>
      <c r="Z108" s="34"/>
      <c r="AA108" s="34"/>
      <c r="AB108" s="34"/>
      <c r="AC108" s="34"/>
      <c r="AD108" s="34"/>
      <c r="AE108" s="34"/>
    </row>
    <row r="109" spans="1:63" s="1" customFormat="1" ht="26.45" customHeight="1">
      <c r="A109" s="34"/>
      <c r="B109" s="35"/>
      <c r="C109" s="29" t="s">
        <v>30</v>
      </c>
      <c r="D109" s="36"/>
      <c r="E109" s="36"/>
      <c r="F109" s="27" t="str">
        <f>IF(E20="","",E20)</f>
        <v>Vyplň údaj</v>
      </c>
      <c r="G109" s="36"/>
      <c r="H109" s="36"/>
      <c r="I109" s="118" t="s">
        <v>37</v>
      </c>
      <c r="J109" s="32" t="str">
        <f>E26</f>
        <v>Ing. Vladimír Ent</v>
      </c>
      <c r="K109" s="36"/>
      <c r="L109" s="117"/>
      <c r="S109" s="34"/>
      <c r="T109" s="34"/>
      <c r="U109" s="34"/>
      <c r="V109" s="34"/>
      <c r="W109" s="34"/>
      <c r="X109" s="34"/>
      <c r="Y109" s="34"/>
      <c r="Z109" s="34"/>
      <c r="AA109" s="34"/>
      <c r="AB109" s="34"/>
      <c r="AC109" s="34"/>
      <c r="AD109" s="34"/>
      <c r="AE109" s="34"/>
    </row>
    <row r="110" spans="1:63" s="1" customFormat="1" ht="10.35" customHeight="1">
      <c r="A110" s="34"/>
      <c r="B110" s="35"/>
      <c r="C110" s="36"/>
      <c r="D110" s="36"/>
      <c r="E110" s="36"/>
      <c r="F110" s="36"/>
      <c r="G110" s="36"/>
      <c r="H110" s="36"/>
      <c r="I110" s="116"/>
      <c r="J110" s="36"/>
      <c r="K110" s="36"/>
      <c r="L110" s="117"/>
      <c r="S110" s="34"/>
      <c r="T110" s="34"/>
      <c r="U110" s="34"/>
      <c r="V110" s="34"/>
      <c r="W110" s="34"/>
      <c r="X110" s="34"/>
      <c r="Y110" s="34"/>
      <c r="Z110" s="34"/>
      <c r="AA110" s="34"/>
      <c r="AB110" s="34"/>
      <c r="AC110" s="34"/>
      <c r="AD110" s="34"/>
      <c r="AE110" s="34"/>
    </row>
    <row r="111" spans="1:63" s="10" customFormat="1" ht="29.25" customHeight="1">
      <c r="A111" s="166"/>
      <c r="B111" s="167"/>
      <c r="C111" s="168" t="s">
        <v>299</v>
      </c>
      <c r="D111" s="169" t="s">
        <v>59</v>
      </c>
      <c r="E111" s="169" t="s">
        <v>55</v>
      </c>
      <c r="F111" s="169" t="s">
        <v>56</v>
      </c>
      <c r="G111" s="169" t="s">
        <v>300</v>
      </c>
      <c r="H111" s="169" t="s">
        <v>301</v>
      </c>
      <c r="I111" s="170" t="s">
        <v>302</v>
      </c>
      <c r="J111" s="171" t="s">
        <v>269</v>
      </c>
      <c r="K111" s="172" t="s">
        <v>303</v>
      </c>
      <c r="L111" s="173"/>
      <c r="M111" s="68" t="s">
        <v>19</v>
      </c>
      <c r="N111" s="69" t="s">
        <v>44</v>
      </c>
      <c r="O111" s="69" t="s">
        <v>304</v>
      </c>
      <c r="P111" s="69" t="s">
        <v>305</v>
      </c>
      <c r="Q111" s="69" t="s">
        <v>306</v>
      </c>
      <c r="R111" s="69" t="s">
        <v>307</v>
      </c>
      <c r="S111" s="69" t="s">
        <v>308</v>
      </c>
      <c r="T111" s="70" t="s">
        <v>309</v>
      </c>
      <c r="U111" s="166"/>
      <c r="V111" s="166"/>
      <c r="W111" s="166"/>
      <c r="X111" s="166"/>
      <c r="Y111" s="166"/>
      <c r="Z111" s="166"/>
      <c r="AA111" s="166"/>
      <c r="AB111" s="166"/>
      <c r="AC111" s="166"/>
      <c r="AD111" s="166"/>
      <c r="AE111" s="166"/>
    </row>
    <row r="112" spans="1:63" s="1" customFormat="1" ht="22.9" customHeight="1">
      <c r="A112" s="34"/>
      <c r="B112" s="35"/>
      <c r="C112" s="75" t="s">
        <v>310</v>
      </c>
      <c r="D112" s="36"/>
      <c r="E112" s="36"/>
      <c r="F112" s="36"/>
      <c r="G112" s="36"/>
      <c r="H112" s="36"/>
      <c r="I112" s="116"/>
      <c r="J112" s="174">
        <f>BK112</f>
        <v>0</v>
      </c>
      <c r="K112" s="36"/>
      <c r="L112" s="39"/>
      <c r="M112" s="71"/>
      <c r="N112" s="175"/>
      <c r="O112" s="72"/>
      <c r="P112" s="176">
        <f>P113+P816</f>
        <v>0</v>
      </c>
      <c r="Q112" s="72"/>
      <c r="R112" s="176">
        <f>R113+R816</f>
        <v>3426.5575734799991</v>
      </c>
      <c r="S112" s="72"/>
      <c r="T112" s="177">
        <f>T113+T816</f>
        <v>9.3737069999999996</v>
      </c>
      <c r="U112" s="34"/>
      <c r="V112" s="34"/>
      <c r="W112" s="34"/>
      <c r="X112" s="34"/>
      <c r="Y112" s="34"/>
      <c r="Z112" s="34"/>
      <c r="AA112" s="34"/>
      <c r="AB112" s="34"/>
      <c r="AC112" s="34"/>
      <c r="AD112" s="34"/>
      <c r="AE112" s="34"/>
      <c r="AT112" s="17" t="s">
        <v>73</v>
      </c>
      <c r="AU112" s="17" t="s">
        <v>270</v>
      </c>
      <c r="BK112" s="178">
        <f>BK113+BK816</f>
        <v>0</v>
      </c>
    </row>
    <row r="113" spans="1:65" s="11" customFormat="1" ht="25.9" customHeight="1">
      <c r="B113" s="179"/>
      <c r="C113" s="180"/>
      <c r="D113" s="181" t="s">
        <v>73</v>
      </c>
      <c r="E113" s="182" t="s">
        <v>311</v>
      </c>
      <c r="F113" s="182" t="s">
        <v>312</v>
      </c>
      <c r="G113" s="180"/>
      <c r="H113" s="180"/>
      <c r="I113" s="183"/>
      <c r="J113" s="184">
        <f>BK113</f>
        <v>0</v>
      </c>
      <c r="K113" s="180"/>
      <c r="L113" s="185"/>
      <c r="M113" s="186"/>
      <c r="N113" s="187"/>
      <c r="O113" s="187"/>
      <c r="P113" s="188">
        <f>P114+P184+P301+P433+P514+P524+P744+P750+P805+P813</f>
        <v>0</v>
      </c>
      <c r="Q113" s="187"/>
      <c r="R113" s="188">
        <f>R114+R184+R301+R433+R514+R524+R744+R750+R805+R813</f>
        <v>3311.195520419999</v>
      </c>
      <c r="S113" s="187"/>
      <c r="T113" s="189">
        <f>T114+T184+T301+T433+T514+T524+T744+T750+T805+T813</f>
        <v>9.3737069999999996</v>
      </c>
      <c r="AR113" s="190" t="s">
        <v>81</v>
      </c>
      <c r="AT113" s="191" t="s">
        <v>73</v>
      </c>
      <c r="AU113" s="191" t="s">
        <v>74</v>
      </c>
      <c r="AY113" s="190" t="s">
        <v>313</v>
      </c>
      <c r="BK113" s="192">
        <f>BK114+BK184+BK301+BK433+BK514+BK524+BK744+BK750+BK805+BK813</f>
        <v>0</v>
      </c>
    </row>
    <row r="114" spans="1:65" s="11" customFormat="1" ht="22.9" customHeight="1">
      <c r="B114" s="179"/>
      <c r="C114" s="180"/>
      <c r="D114" s="181" t="s">
        <v>73</v>
      </c>
      <c r="E114" s="193" t="s">
        <v>81</v>
      </c>
      <c r="F114" s="193" t="s">
        <v>314</v>
      </c>
      <c r="G114" s="180"/>
      <c r="H114" s="180"/>
      <c r="I114" s="183"/>
      <c r="J114" s="194">
        <f>BK114</f>
        <v>0</v>
      </c>
      <c r="K114" s="180"/>
      <c r="L114" s="185"/>
      <c r="M114" s="186"/>
      <c r="N114" s="187"/>
      <c r="O114" s="187"/>
      <c r="P114" s="188">
        <f>SUM(P115:P183)</f>
        <v>0</v>
      </c>
      <c r="Q114" s="187"/>
      <c r="R114" s="188">
        <f>SUM(R115:R183)</f>
        <v>6.3950682500000013</v>
      </c>
      <c r="S114" s="187"/>
      <c r="T114" s="189">
        <f>SUM(T115:T183)</f>
        <v>2.7351999999999999</v>
      </c>
      <c r="AR114" s="190" t="s">
        <v>81</v>
      </c>
      <c r="AT114" s="191" t="s">
        <v>73</v>
      </c>
      <c r="AU114" s="191" t="s">
        <v>81</v>
      </c>
      <c r="AY114" s="190" t="s">
        <v>313</v>
      </c>
      <c r="BK114" s="192">
        <f>SUM(BK115:BK183)</f>
        <v>0</v>
      </c>
    </row>
    <row r="115" spans="1:65" s="1" customFormat="1" ht="14.45" customHeight="1">
      <c r="A115" s="34"/>
      <c r="B115" s="35"/>
      <c r="C115" s="195" t="s">
        <v>81</v>
      </c>
      <c r="D115" s="195" t="s">
        <v>315</v>
      </c>
      <c r="E115" s="196" t="s">
        <v>316</v>
      </c>
      <c r="F115" s="197" t="s">
        <v>317</v>
      </c>
      <c r="G115" s="198" t="s">
        <v>318</v>
      </c>
      <c r="H115" s="199">
        <v>10.52</v>
      </c>
      <c r="I115" s="200"/>
      <c r="J115" s="201">
        <f>ROUND(I115*H115,2)</f>
        <v>0</v>
      </c>
      <c r="K115" s="202"/>
      <c r="L115" s="39"/>
      <c r="M115" s="203" t="s">
        <v>19</v>
      </c>
      <c r="N115" s="204" t="s">
        <v>45</v>
      </c>
      <c r="O115" s="64"/>
      <c r="P115" s="205">
        <f>O115*H115</f>
        <v>0</v>
      </c>
      <c r="Q115" s="205">
        <v>0</v>
      </c>
      <c r="R115" s="205">
        <f>Q115*H115</f>
        <v>0</v>
      </c>
      <c r="S115" s="205">
        <v>0.26</v>
      </c>
      <c r="T115" s="206">
        <f>S115*H115</f>
        <v>2.7351999999999999</v>
      </c>
      <c r="U115" s="34"/>
      <c r="V115" s="34"/>
      <c r="W115" s="34"/>
      <c r="X115" s="34"/>
      <c r="Y115" s="34"/>
      <c r="Z115" s="34"/>
      <c r="AA115" s="34"/>
      <c r="AB115" s="34"/>
      <c r="AC115" s="34"/>
      <c r="AD115" s="34"/>
      <c r="AE115" s="34"/>
      <c r="AR115" s="207" t="s">
        <v>319</v>
      </c>
      <c r="AT115" s="207" t="s">
        <v>315</v>
      </c>
      <c r="AU115" s="207" t="s">
        <v>83</v>
      </c>
      <c r="AY115" s="17" t="s">
        <v>313</v>
      </c>
      <c r="BE115" s="208">
        <f>IF(N115="základní",J115,0)</f>
        <v>0</v>
      </c>
      <c r="BF115" s="208">
        <f>IF(N115="snížená",J115,0)</f>
        <v>0</v>
      </c>
      <c r="BG115" s="208">
        <f>IF(N115="zákl. přenesená",J115,0)</f>
        <v>0</v>
      </c>
      <c r="BH115" s="208">
        <f>IF(N115="sníž. přenesená",J115,0)</f>
        <v>0</v>
      </c>
      <c r="BI115" s="208">
        <f>IF(N115="nulová",J115,0)</f>
        <v>0</v>
      </c>
      <c r="BJ115" s="17" t="s">
        <v>81</v>
      </c>
      <c r="BK115" s="208">
        <f>ROUND(I115*H115,2)</f>
        <v>0</v>
      </c>
      <c r="BL115" s="17" t="s">
        <v>319</v>
      </c>
      <c r="BM115" s="207" t="s">
        <v>320</v>
      </c>
    </row>
    <row r="116" spans="1:65" s="1" customFormat="1" ht="19.5">
      <c r="A116" s="34"/>
      <c r="B116" s="35"/>
      <c r="C116" s="36"/>
      <c r="D116" s="209" t="s">
        <v>321</v>
      </c>
      <c r="E116" s="36"/>
      <c r="F116" s="210" t="s">
        <v>322</v>
      </c>
      <c r="G116" s="36"/>
      <c r="H116" s="36"/>
      <c r="I116" s="116"/>
      <c r="J116" s="36"/>
      <c r="K116" s="36"/>
      <c r="L116" s="39"/>
      <c r="M116" s="211"/>
      <c r="N116" s="212"/>
      <c r="O116" s="64"/>
      <c r="P116" s="64"/>
      <c r="Q116" s="64"/>
      <c r="R116" s="64"/>
      <c r="S116" s="64"/>
      <c r="T116" s="65"/>
      <c r="U116" s="34"/>
      <c r="V116" s="34"/>
      <c r="W116" s="34"/>
      <c r="X116" s="34"/>
      <c r="Y116" s="34"/>
      <c r="Z116" s="34"/>
      <c r="AA116" s="34"/>
      <c r="AB116" s="34"/>
      <c r="AC116" s="34"/>
      <c r="AD116" s="34"/>
      <c r="AE116" s="34"/>
      <c r="AT116" s="17" t="s">
        <v>321</v>
      </c>
      <c r="AU116" s="17" t="s">
        <v>83</v>
      </c>
    </row>
    <row r="117" spans="1:65" s="12" customFormat="1">
      <c r="B117" s="213"/>
      <c r="C117" s="214"/>
      <c r="D117" s="209" t="s">
        <v>323</v>
      </c>
      <c r="E117" s="215" t="s">
        <v>19</v>
      </c>
      <c r="F117" s="216" t="s">
        <v>324</v>
      </c>
      <c r="G117" s="214"/>
      <c r="H117" s="217">
        <v>10.52</v>
      </c>
      <c r="I117" s="218"/>
      <c r="J117" s="214"/>
      <c r="K117" s="214"/>
      <c r="L117" s="219"/>
      <c r="M117" s="220"/>
      <c r="N117" s="221"/>
      <c r="O117" s="221"/>
      <c r="P117" s="221"/>
      <c r="Q117" s="221"/>
      <c r="R117" s="221"/>
      <c r="S117" s="221"/>
      <c r="T117" s="222"/>
      <c r="AT117" s="223" t="s">
        <v>323</v>
      </c>
      <c r="AU117" s="223" t="s">
        <v>83</v>
      </c>
      <c r="AV117" s="12" t="s">
        <v>83</v>
      </c>
      <c r="AW117" s="12" t="s">
        <v>36</v>
      </c>
      <c r="AX117" s="12" t="s">
        <v>81</v>
      </c>
      <c r="AY117" s="223" t="s">
        <v>313</v>
      </c>
    </row>
    <row r="118" spans="1:65" s="1" customFormat="1" ht="14.45" customHeight="1">
      <c r="A118" s="34"/>
      <c r="B118" s="35"/>
      <c r="C118" s="195" t="s">
        <v>83</v>
      </c>
      <c r="D118" s="195" t="s">
        <v>315</v>
      </c>
      <c r="E118" s="196" t="s">
        <v>325</v>
      </c>
      <c r="F118" s="197" t="s">
        <v>326</v>
      </c>
      <c r="G118" s="198" t="s">
        <v>327</v>
      </c>
      <c r="H118" s="199">
        <v>52.03</v>
      </c>
      <c r="I118" s="200"/>
      <c r="J118" s="201">
        <f>ROUND(I118*H118,2)</f>
        <v>0</v>
      </c>
      <c r="K118" s="202"/>
      <c r="L118" s="39"/>
      <c r="M118" s="203" t="s">
        <v>19</v>
      </c>
      <c r="N118" s="204" t="s">
        <v>45</v>
      </c>
      <c r="O118" s="64"/>
      <c r="P118" s="205">
        <f>O118*H118</f>
        <v>0</v>
      </c>
      <c r="Q118" s="205">
        <v>3.6900000000000002E-2</v>
      </c>
      <c r="R118" s="205">
        <f>Q118*H118</f>
        <v>1.9199070000000003</v>
      </c>
      <c r="S118" s="205">
        <v>0</v>
      </c>
      <c r="T118" s="206">
        <f>S118*H118</f>
        <v>0</v>
      </c>
      <c r="U118" s="34"/>
      <c r="V118" s="34"/>
      <c r="W118" s="34"/>
      <c r="X118" s="34"/>
      <c r="Y118" s="34"/>
      <c r="Z118" s="34"/>
      <c r="AA118" s="34"/>
      <c r="AB118" s="34"/>
      <c r="AC118" s="34"/>
      <c r="AD118" s="34"/>
      <c r="AE118" s="34"/>
      <c r="AR118" s="207" t="s">
        <v>319</v>
      </c>
      <c r="AT118" s="207" t="s">
        <v>315</v>
      </c>
      <c r="AU118" s="207" t="s">
        <v>83</v>
      </c>
      <c r="AY118" s="17" t="s">
        <v>313</v>
      </c>
      <c r="BE118" s="208">
        <f>IF(N118="základní",J118,0)</f>
        <v>0</v>
      </c>
      <c r="BF118" s="208">
        <f>IF(N118="snížená",J118,0)</f>
        <v>0</v>
      </c>
      <c r="BG118" s="208">
        <f>IF(N118="zákl. přenesená",J118,0)</f>
        <v>0</v>
      </c>
      <c r="BH118" s="208">
        <f>IF(N118="sníž. přenesená",J118,0)</f>
        <v>0</v>
      </c>
      <c r="BI118" s="208">
        <f>IF(N118="nulová",J118,0)</f>
        <v>0</v>
      </c>
      <c r="BJ118" s="17" t="s">
        <v>81</v>
      </c>
      <c r="BK118" s="208">
        <f>ROUND(I118*H118,2)</f>
        <v>0</v>
      </c>
      <c r="BL118" s="17" t="s">
        <v>319</v>
      </c>
      <c r="BM118" s="207" t="s">
        <v>328</v>
      </c>
    </row>
    <row r="119" spans="1:65" s="1" customFormat="1" ht="29.25">
      <c r="A119" s="34"/>
      <c r="B119" s="35"/>
      <c r="C119" s="36"/>
      <c r="D119" s="209" t="s">
        <v>321</v>
      </c>
      <c r="E119" s="36"/>
      <c r="F119" s="210" t="s">
        <v>329</v>
      </c>
      <c r="G119" s="36"/>
      <c r="H119" s="36"/>
      <c r="I119" s="116"/>
      <c r="J119" s="36"/>
      <c r="K119" s="36"/>
      <c r="L119" s="39"/>
      <c r="M119" s="211"/>
      <c r="N119" s="212"/>
      <c r="O119" s="64"/>
      <c r="P119" s="64"/>
      <c r="Q119" s="64"/>
      <c r="R119" s="64"/>
      <c r="S119" s="64"/>
      <c r="T119" s="65"/>
      <c r="U119" s="34"/>
      <c r="V119" s="34"/>
      <c r="W119" s="34"/>
      <c r="X119" s="34"/>
      <c r="Y119" s="34"/>
      <c r="Z119" s="34"/>
      <c r="AA119" s="34"/>
      <c r="AB119" s="34"/>
      <c r="AC119" s="34"/>
      <c r="AD119" s="34"/>
      <c r="AE119" s="34"/>
      <c r="AT119" s="17" t="s">
        <v>321</v>
      </c>
      <c r="AU119" s="17" t="s">
        <v>83</v>
      </c>
    </row>
    <row r="120" spans="1:65" s="13" customFormat="1">
      <c r="B120" s="224"/>
      <c r="C120" s="225"/>
      <c r="D120" s="209" t="s">
        <v>323</v>
      </c>
      <c r="E120" s="226" t="s">
        <v>19</v>
      </c>
      <c r="F120" s="227" t="s">
        <v>330</v>
      </c>
      <c r="G120" s="225"/>
      <c r="H120" s="226" t="s">
        <v>19</v>
      </c>
      <c r="I120" s="228"/>
      <c r="J120" s="225"/>
      <c r="K120" s="225"/>
      <c r="L120" s="229"/>
      <c r="M120" s="230"/>
      <c r="N120" s="231"/>
      <c r="O120" s="231"/>
      <c r="P120" s="231"/>
      <c r="Q120" s="231"/>
      <c r="R120" s="231"/>
      <c r="S120" s="231"/>
      <c r="T120" s="232"/>
      <c r="AT120" s="233" t="s">
        <v>323</v>
      </c>
      <c r="AU120" s="233" t="s">
        <v>83</v>
      </c>
      <c r="AV120" s="13" t="s">
        <v>81</v>
      </c>
      <c r="AW120" s="13" t="s">
        <v>36</v>
      </c>
      <c r="AX120" s="13" t="s">
        <v>74</v>
      </c>
      <c r="AY120" s="233" t="s">
        <v>313</v>
      </c>
    </row>
    <row r="121" spans="1:65" s="12" customFormat="1">
      <c r="B121" s="213"/>
      <c r="C121" s="214"/>
      <c r="D121" s="209" t="s">
        <v>323</v>
      </c>
      <c r="E121" s="215" t="s">
        <v>19</v>
      </c>
      <c r="F121" s="216" t="s">
        <v>331</v>
      </c>
      <c r="G121" s="214"/>
      <c r="H121" s="217">
        <v>52.03</v>
      </c>
      <c r="I121" s="218"/>
      <c r="J121" s="214"/>
      <c r="K121" s="214"/>
      <c r="L121" s="219"/>
      <c r="M121" s="220"/>
      <c r="N121" s="221"/>
      <c r="O121" s="221"/>
      <c r="P121" s="221"/>
      <c r="Q121" s="221"/>
      <c r="R121" s="221"/>
      <c r="S121" s="221"/>
      <c r="T121" s="222"/>
      <c r="AT121" s="223" t="s">
        <v>323</v>
      </c>
      <c r="AU121" s="223" t="s">
        <v>83</v>
      </c>
      <c r="AV121" s="12" t="s">
        <v>83</v>
      </c>
      <c r="AW121" s="12" t="s">
        <v>36</v>
      </c>
      <c r="AX121" s="12" t="s">
        <v>81</v>
      </c>
      <c r="AY121" s="223" t="s">
        <v>313</v>
      </c>
    </row>
    <row r="122" spans="1:65" s="1" customFormat="1" ht="14.45" customHeight="1">
      <c r="A122" s="34"/>
      <c r="B122" s="35"/>
      <c r="C122" s="195" t="s">
        <v>120</v>
      </c>
      <c r="D122" s="195" t="s">
        <v>315</v>
      </c>
      <c r="E122" s="196" t="s">
        <v>332</v>
      </c>
      <c r="F122" s="197" t="s">
        <v>333</v>
      </c>
      <c r="G122" s="198" t="s">
        <v>327</v>
      </c>
      <c r="H122" s="199">
        <v>20</v>
      </c>
      <c r="I122" s="200"/>
      <c r="J122" s="201">
        <f>ROUND(I122*H122,2)</f>
        <v>0</v>
      </c>
      <c r="K122" s="202"/>
      <c r="L122" s="39"/>
      <c r="M122" s="203" t="s">
        <v>19</v>
      </c>
      <c r="N122" s="204" t="s">
        <v>45</v>
      </c>
      <c r="O122" s="64"/>
      <c r="P122" s="205">
        <f>O122*H122</f>
        <v>0</v>
      </c>
      <c r="Q122" s="205">
        <v>3.6900000000000002E-2</v>
      </c>
      <c r="R122" s="205">
        <f>Q122*H122</f>
        <v>0.73799999999999999</v>
      </c>
      <c r="S122" s="205">
        <v>0</v>
      </c>
      <c r="T122" s="206">
        <f>S122*H122</f>
        <v>0</v>
      </c>
      <c r="U122" s="34"/>
      <c r="V122" s="34"/>
      <c r="W122" s="34"/>
      <c r="X122" s="34"/>
      <c r="Y122" s="34"/>
      <c r="Z122" s="34"/>
      <c r="AA122" s="34"/>
      <c r="AB122" s="34"/>
      <c r="AC122" s="34"/>
      <c r="AD122" s="34"/>
      <c r="AE122" s="34"/>
      <c r="AR122" s="207" t="s">
        <v>319</v>
      </c>
      <c r="AT122" s="207" t="s">
        <v>315</v>
      </c>
      <c r="AU122" s="207" t="s">
        <v>83</v>
      </c>
      <c r="AY122" s="17" t="s">
        <v>313</v>
      </c>
      <c r="BE122" s="208">
        <f>IF(N122="základní",J122,0)</f>
        <v>0</v>
      </c>
      <c r="BF122" s="208">
        <f>IF(N122="snížená",J122,0)</f>
        <v>0</v>
      </c>
      <c r="BG122" s="208">
        <f>IF(N122="zákl. přenesená",J122,0)</f>
        <v>0</v>
      </c>
      <c r="BH122" s="208">
        <f>IF(N122="sníž. přenesená",J122,0)</f>
        <v>0</v>
      </c>
      <c r="BI122" s="208">
        <f>IF(N122="nulová",J122,0)</f>
        <v>0</v>
      </c>
      <c r="BJ122" s="17" t="s">
        <v>81</v>
      </c>
      <c r="BK122" s="208">
        <f>ROUND(I122*H122,2)</f>
        <v>0</v>
      </c>
      <c r="BL122" s="17" t="s">
        <v>319</v>
      </c>
      <c r="BM122" s="207" t="s">
        <v>334</v>
      </c>
    </row>
    <row r="123" spans="1:65" s="1" customFormat="1" ht="39">
      <c r="A123" s="34"/>
      <c r="B123" s="35"/>
      <c r="C123" s="36"/>
      <c r="D123" s="209" t="s">
        <v>321</v>
      </c>
      <c r="E123" s="36"/>
      <c r="F123" s="210" t="s">
        <v>335</v>
      </c>
      <c r="G123" s="36"/>
      <c r="H123" s="36"/>
      <c r="I123" s="116"/>
      <c r="J123" s="36"/>
      <c r="K123" s="36"/>
      <c r="L123" s="39"/>
      <c r="M123" s="211"/>
      <c r="N123" s="212"/>
      <c r="O123" s="64"/>
      <c r="P123" s="64"/>
      <c r="Q123" s="64"/>
      <c r="R123" s="64"/>
      <c r="S123" s="64"/>
      <c r="T123" s="65"/>
      <c r="U123" s="34"/>
      <c r="V123" s="34"/>
      <c r="W123" s="34"/>
      <c r="X123" s="34"/>
      <c r="Y123" s="34"/>
      <c r="Z123" s="34"/>
      <c r="AA123" s="34"/>
      <c r="AB123" s="34"/>
      <c r="AC123" s="34"/>
      <c r="AD123" s="34"/>
      <c r="AE123" s="34"/>
      <c r="AT123" s="17" t="s">
        <v>321</v>
      </c>
      <c r="AU123" s="17" t="s">
        <v>83</v>
      </c>
    </row>
    <row r="124" spans="1:65" s="1" customFormat="1" ht="14.45" customHeight="1">
      <c r="A124" s="34"/>
      <c r="B124" s="35"/>
      <c r="C124" s="195" t="s">
        <v>319</v>
      </c>
      <c r="D124" s="195" t="s">
        <v>315</v>
      </c>
      <c r="E124" s="196" t="s">
        <v>336</v>
      </c>
      <c r="F124" s="197" t="s">
        <v>337</v>
      </c>
      <c r="G124" s="198" t="s">
        <v>327</v>
      </c>
      <c r="H124" s="199">
        <v>100</v>
      </c>
      <c r="I124" s="200"/>
      <c r="J124" s="201">
        <f>ROUND(I124*H124,2)</f>
        <v>0</v>
      </c>
      <c r="K124" s="202"/>
      <c r="L124" s="39"/>
      <c r="M124" s="203" t="s">
        <v>19</v>
      </c>
      <c r="N124" s="204" t="s">
        <v>45</v>
      </c>
      <c r="O124" s="64"/>
      <c r="P124" s="205">
        <f>O124*H124</f>
        <v>0</v>
      </c>
      <c r="Q124" s="205">
        <v>5.5000000000000003E-4</v>
      </c>
      <c r="R124" s="205">
        <f>Q124*H124</f>
        <v>5.5E-2</v>
      </c>
      <c r="S124" s="205">
        <v>0</v>
      </c>
      <c r="T124" s="206">
        <f>S124*H124</f>
        <v>0</v>
      </c>
      <c r="U124" s="34"/>
      <c r="V124" s="34"/>
      <c r="W124" s="34"/>
      <c r="X124" s="34"/>
      <c r="Y124" s="34"/>
      <c r="Z124" s="34"/>
      <c r="AA124" s="34"/>
      <c r="AB124" s="34"/>
      <c r="AC124" s="34"/>
      <c r="AD124" s="34"/>
      <c r="AE124" s="34"/>
      <c r="AR124" s="207" t="s">
        <v>319</v>
      </c>
      <c r="AT124" s="207" t="s">
        <v>315</v>
      </c>
      <c r="AU124" s="207" t="s">
        <v>83</v>
      </c>
      <c r="AY124" s="17" t="s">
        <v>313</v>
      </c>
      <c r="BE124" s="208">
        <f>IF(N124="základní",J124,0)</f>
        <v>0</v>
      </c>
      <c r="BF124" s="208">
        <f>IF(N124="snížená",J124,0)</f>
        <v>0</v>
      </c>
      <c r="BG124" s="208">
        <f>IF(N124="zákl. přenesená",J124,0)</f>
        <v>0</v>
      </c>
      <c r="BH124" s="208">
        <f>IF(N124="sníž. přenesená",J124,0)</f>
        <v>0</v>
      </c>
      <c r="BI124" s="208">
        <f>IF(N124="nulová",J124,0)</f>
        <v>0</v>
      </c>
      <c r="BJ124" s="17" t="s">
        <v>81</v>
      </c>
      <c r="BK124" s="208">
        <f>ROUND(I124*H124,2)</f>
        <v>0</v>
      </c>
      <c r="BL124" s="17" t="s">
        <v>319</v>
      </c>
      <c r="BM124" s="207" t="s">
        <v>338</v>
      </c>
    </row>
    <row r="125" spans="1:65" s="1" customFormat="1">
      <c r="A125" s="34"/>
      <c r="B125" s="35"/>
      <c r="C125" s="36"/>
      <c r="D125" s="209" t="s">
        <v>321</v>
      </c>
      <c r="E125" s="36"/>
      <c r="F125" s="210" t="s">
        <v>339</v>
      </c>
      <c r="G125" s="36"/>
      <c r="H125" s="36"/>
      <c r="I125" s="116"/>
      <c r="J125" s="36"/>
      <c r="K125" s="36"/>
      <c r="L125" s="39"/>
      <c r="M125" s="211"/>
      <c r="N125" s="212"/>
      <c r="O125" s="64"/>
      <c r="P125" s="64"/>
      <c r="Q125" s="64"/>
      <c r="R125" s="64"/>
      <c r="S125" s="64"/>
      <c r="T125" s="65"/>
      <c r="U125" s="34"/>
      <c r="V125" s="34"/>
      <c r="W125" s="34"/>
      <c r="X125" s="34"/>
      <c r="Y125" s="34"/>
      <c r="Z125" s="34"/>
      <c r="AA125" s="34"/>
      <c r="AB125" s="34"/>
      <c r="AC125" s="34"/>
      <c r="AD125" s="34"/>
      <c r="AE125" s="34"/>
      <c r="AT125" s="17" t="s">
        <v>321</v>
      </c>
      <c r="AU125" s="17" t="s">
        <v>83</v>
      </c>
    </row>
    <row r="126" spans="1:65" s="1" customFormat="1" ht="14.45" customHeight="1">
      <c r="A126" s="34"/>
      <c r="B126" s="35"/>
      <c r="C126" s="195" t="s">
        <v>340</v>
      </c>
      <c r="D126" s="195" t="s">
        <v>315</v>
      </c>
      <c r="E126" s="196" t="s">
        <v>341</v>
      </c>
      <c r="F126" s="197" t="s">
        <v>342</v>
      </c>
      <c r="G126" s="198" t="s">
        <v>327</v>
      </c>
      <c r="H126" s="199">
        <v>100</v>
      </c>
      <c r="I126" s="200"/>
      <c r="J126" s="201">
        <f>ROUND(I126*H126,2)</f>
        <v>0</v>
      </c>
      <c r="K126" s="202"/>
      <c r="L126" s="39"/>
      <c r="M126" s="203" t="s">
        <v>19</v>
      </c>
      <c r="N126" s="204" t="s">
        <v>45</v>
      </c>
      <c r="O126" s="64"/>
      <c r="P126" s="205">
        <f>O126*H126</f>
        <v>0</v>
      </c>
      <c r="Q126" s="205">
        <v>0</v>
      </c>
      <c r="R126" s="205">
        <f>Q126*H126</f>
        <v>0</v>
      </c>
      <c r="S126" s="205">
        <v>0</v>
      </c>
      <c r="T126" s="206">
        <f>S126*H126</f>
        <v>0</v>
      </c>
      <c r="U126" s="34"/>
      <c r="V126" s="34"/>
      <c r="W126" s="34"/>
      <c r="X126" s="34"/>
      <c r="Y126" s="34"/>
      <c r="Z126" s="34"/>
      <c r="AA126" s="34"/>
      <c r="AB126" s="34"/>
      <c r="AC126" s="34"/>
      <c r="AD126" s="34"/>
      <c r="AE126" s="34"/>
      <c r="AR126" s="207" t="s">
        <v>319</v>
      </c>
      <c r="AT126" s="207" t="s">
        <v>315</v>
      </c>
      <c r="AU126" s="207" t="s">
        <v>83</v>
      </c>
      <c r="AY126" s="17" t="s">
        <v>313</v>
      </c>
      <c r="BE126" s="208">
        <f>IF(N126="základní",J126,0)</f>
        <v>0</v>
      </c>
      <c r="BF126" s="208">
        <f>IF(N126="snížená",J126,0)</f>
        <v>0</v>
      </c>
      <c r="BG126" s="208">
        <f>IF(N126="zákl. přenesená",J126,0)</f>
        <v>0</v>
      </c>
      <c r="BH126" s="208">
        <f>IF(N126="sníž. přenesená",J126,0)</f>
        <v>0</v>
      </c>
      <c r="BI126" s="208">
        <f>IF(N126="nulová",J126,0)</f>
        <v>0</v>
      </c>
      <c r="BJ126" s="17" t="s">
        <v>81</v>
      </c>
      <c r="BK126" s="208">
        <f>ROUND(I126*H126,2)</f>
        <v>0</v>
      </c>
      <c r="BL126" s="17" t="s">
        <v>319</v>
      </c>
      <c r="BM126" s="207" t="s">
        <v>343</v>
      </c>
    </row>
    <row r="127" spans="1:65" s="1" customFormat="1">
      <c r="A127" s="34"/>
      <c r="B127" s="35"/>
      <c r="C127" s="36"/>
      <c r="D127" s="209" t="s">
        <v>321</v>
      </c>
      <c r="E127" s="36"/>
      <c r="F127" s="210" t="s">
        <v>344</v>
      </c>
      <c r="G127" s="36"/>
      <c r="H127" s="36"/>
      <c r="I127" s="116"/>
      <c r="J127" s="36"/>
      <c r="K127" s="36"/>
      <c r="L127" s="39"/>
      <c r="M127" s="211"/>
      <c r="N127" s="212"/>
      <c r="O127" s="64"/>
      <c r="P127" s="64"/>
      <c r="Q127" s="64"/>
      <c r="R127" s="64"/>
      <c r="S127" s="64"/>
      <c r="T127" s="65"/>
      <c r="U127" s="34"/>
      <c r="V127" s="34"/>
      <c r="W127" s="34"/>
      <c r="X127" s="34"/>
      <c r="Y127" s="34"/>
      <c r="Z127" s="34"/>
      <c r="AA127" s="34"/>
      <c r="AB127" s="34"/>
      <c r="AC127" s="34"/>
      <c r="AD127" s="34"/>
      <c r="AE127" s="34"/>
      <c r="AT127" s="17" t="s">
        <v>321</v>
      </c>
      <c r="AU127" s="17" t="s">
        <v>83</v>
      </c>
    </row>
    <row r="128" spans="1:65" s="1" customFormat="1" ht="21.6" customHeight="1">
      <c r="A128" s="34"/>
      <c r="B128" s="35"/>
      <c r="C128" s="195" t="s">
        <v>345</v>
      </c>
      <c r="D128" s="195" t="s">
        <v>315</v>
      </c>
      <c r="E128" s="196" t="s">
        <v>346</v>
      </c>
      <c r="F128" s="197" t="s">
        <v>347</v>
      </c>
      <c r="G128" s="198" t="s">
        <v>327</v>
      </c>
      <c r="H128" s="199">
        <v>280</v>
      </c>
      <c r="I128" s="200"/>
      <c r="J128" s="201">
        <f>ROUND(I128*H128,2)</f>
        <v>0</v>
      </c>
      <c r="K128" s="202"/>
      <c r="L128" s="39"/>
      <c r="M128" s="203" t="s">
        <v>19</v>
      </c>
      <c r="N128" s="204" t="s">
        <v>45</v>
      </c>
      <c r="O128" s="64"/>
      <c r="P128" s="205">
        <f>O128*H128</f>
        <v>0</v>
      </c>
      <c r="Q128" s="205">
        <v>2.9999999999999997E-4</v>
      </c>
      <c r="R128" s="205">
        <f>Q128*H128</f>
        <v>8.3999999999999991E-2</v>
      </c>
      <c r="S128" s="205">
        <v>0</v>
      </c>
      <c r="T128" s="206">
        <f>S128*H128</f>
        <v>0</v>
      </c>
      <c r="U128" s="34"/>
      <c r="V128" s="34"/>
      <c r="W128" s="34"/>
      <c r="X128" s="34"/>
      <c r="Y128" s="34"/>
      <c r="Z128" s="34"/>
      <c r="AA128" s="34"/>
      <c r="AB128" s="34"/>
      <c r="AC128" s="34"/>
      <c r="AD128" s="34"/>
      <c r="AE128" s="34"/>
      <c r="AR128" s="207" t="s">
        <v>319</v>
      </c>
      <c r="AT128" s="207" t="s">
        <v>315</v>
      </c>
      <c r="AU128" s="207" t="s">
        <v>83</v>
      </c>
      <c r="AY128" s="17" t="s">
        <v>313</v>
      </c>
      <c r="BE128" s="208">
        <f>IF(N128="základní",J128,0)</f>
        <v>0</v>
      </c>
      <c r="BF128" s="208">
        <f>IF(N128="snížená",J128,0)</f>
        <v>0</v>
      </c>
      <c r="BG128" s="208">
        <f>IF(N128="zákl. přenesená",J128,0)</f>
        <v>0</v>
      </c>
      <c r="BH128" s="208">
        <f>IF(N128="sníž. přenesená",J128,0)</f>
        <v>0</v>
      </c>
      <c r="BI128" s="208">
        <f>IF(N128="nulová",J128,0)</f>
        <v>0</v>
      </c>
      <c r="BJ128" s="17" t="s">
        <v>81</v>
      </c>
      <c r="BK128" s="208">
        <f>ROUND(I128*H128,2)</f>
        <v>0</v>
      </c>
      <c r="BL128" s="17" t="s">
        <v>319</v>
      </c>
      <c r="BM128" s="207" t="s">
        <v>348</v>
      </c>
    </row>
    <row r="129" spans="1:65" s="1" customFormat="1" ht="19.5">
      <c r="A129" s="34"/>
      <c r="B129" s="35"/>
      <c r="C129" s="36"/>
      <c r="D129" s="209" t="s">
        <v>321</v>
      </c>
      <c r="E129" s="36"/>
      <c r="F129" s="210" t="s">
        <v>349</v>
      </c>
      <c r="G129" s="36"/>
      <c r="H129" s="36"/>
      <c r="I129" s="116"/>
      <c r="J129" s="36"/>
      <c r="K129" s="36"/>
      <c r="L129" s="39"/>
      <c r="M129" s="211"/>
      <c r="N129" s="212"/>
      <c r="O129" s="64"/>
      <c r="P129" s="64"/>
      <c r="Q129" s="64"/>
      <c r="R129" s="64"/>
      <c r="S129" s="64"/>
      <c r="T129" s="65"/>
      <c r="U129" s="34"/>
      <c r="V129" s="34"/>
      <c r="W129" s="34"/>
      <c r="X129" s="34"/>
      <c r="Y129" s="34"/>
      <c r="Z129" s="34"/>
      <c r="AA129" s="34"/>
      <c r="AB129" s="34"/>
      <c r="AC129" s="34"/>
      <c r="AD129" s="34"/>
      <c r="AE129" s="34"/>
      <c r="AT129" s="17" t="s">
        <v>321</v>
      </c>
      <c r="AU129" s="17" t="s">
        <v>83</v>
      </c>
    </row>
    <row r="130" spans="1:65" s="1" customFormat="1" ht="21.6" customHeight="1">
      <c r="A130" s="34"/>
      <c r="B130" s="35"/>
      <c r="C130" s="195" t="s">
        <v>350</v>
      </c>
      <c r="D130" s="195" t="s">
        <v>315</v>
      </c>
      <c r="E130" s="196" t="s">
        <v>351</v>
      </c>
      <c r="F130" s="197" t="s">
        <v>352</v>
      </c>
      <c r="G130" s="198" t="s">
        <v>327</v>
      </c>
      <c r="H130" s="199">
        <v>280</v>
      </c>
      <c r="I130" s="200"/>
      <c r="J130" s="201">
        <f>ROUND(I130*H130,2)</f>
        <v>0</v>
      </c>
      <c r="K130" s="202"/>
      <c r="L130" s="39"/>
      <c r="M130" s="203" t="s">
        <v>19</v>
      </c>
      <c r="N130" s="204" t="s">
        <v>45</v>
      </c>
      <c r="O130" s="64"/>
      <c r="P130" s="205">
        <f>O130*H130</f>
        <v>0</v>
      </c>
      <c r="Q130" s="205">
        <v>0</v>
      </c>
      <c r="R130" s="205">
        <f>Q130*H130</f>
        <v>0</v>
      </c>
      <c r="S130" s="205">
        <v>0</v>
      </c>
      <c r="T130" s="206">
        <f>S130*H130</f>
        <v>0</v>
      </c>
      <c r="U130" s="34"/>
      <c r="V130" s="34"/>
      <c r="W130" s="34"/>
      <c r="X130" s="34"/>
      <c r="Y130" s="34"/>
      <c r="Z130" s="34"/>
      <c r="AA130" s="34"/>
      <c r="AB130" s="34"/>
      <c r="AC130" s="34"/>
      <c r="AD130" s="34"/>
      <c r="AE130" s="34"/>
      <c r="AR130" s="207" t="s">
        <v>319</v>
      </c>
      <c r="AT130" s="207" t="s">
        <v>315</v>
      </c>
      <c r="AU130" s="207" t="s">
        <v>83</v>
      </c>
      <c r="AY130" s="17" t="s">
        <v>313</v>
      </c>
      <c r="BE130" s="208">
        <f>IF(N130="základní",J130,0)</f>
        <v>0</v>
      </c>
      <c r="BF130" s="208">
        <f>IF(N130="snížená",J130,0)</f>
        <v>0</v>
      </c>
      <c r="BG130" s="208">
        <f>IF(N130="zákl. přenesená",J130,0)</f>
        <v>0</v>
      </c>
      <c r="BH130" s="208">
        <f>IF(N130="sníž. přenesená",J130,0)</f>
        <v>0</v>
      </c>
      <c r="BI130" s="208">
        <f>IF(N130="nulová",J130,0)</f>
        <v>0</v>
      </c>
      <c r="BJ130" s="17" t="s">
        <v>81</v>
      </c>
      <c r="BK130" s="208">
        <f>ROUND(I130*H130,2)</f>
        <v>0</v>
      </c>
      <c r="BL130" s="17" t="s">
        <v>319</v>
      </c>
      <c r="BM130" s="207" t="s">
        <v>353</v>
      </c>
    </row>
    <row r="131" spans="1:65" s="1" customFormat="1" ht="19.5">
      <c r="A131" s="34"/>
      <c r="B131" s="35"/>
      <c r="C131" s="36"/>
      <c r="D131" s="209" t="s">
        <v>321</v>
      </c>
      <c r="E131" s="36"/>
      <c r="F131" s="210" t="s">
        <v>354</v>
      </c>
      <c r="G131" s="36"/>
      <c r="H131" s="36"/>
      <c r="I131" s="116"/>
      <c r="J131" s="36"/>
      <c r="K131" s="36"/>
      <c r="L131" s="39"/>
      <c r="M131" s="211"/>
      <c r="N131" s="212"/>
      <c r="O131" s="64"/>
      <c r="P131" s="64"/>
      <c r="Q131" s="64"/>
      <c r="R131" s="64"/>
      <c r="S131" s="64"/>
      <c r="T131" s="65"/>
      <c r="U131" s="34"/>
      <c r="V131" s="34"/>
      <c r="W131" s="34"/>
      <c r="X131" s="34"/>
      <c r="Y131" s="34"/>
      <c r="Z131" s="34"/>
      <c r="AA131" s="34"/>
      <c r="AB131" s="34"/>
      <c r="AC131" s="34"/>
      <c r="AD131" s="34"/>
      <c r="AE131" s="34"/>
      <c r="AT131" s="17" t="s">
        <v>321</v>
      </c>
      <c r="AU131" s="17" t="s">
        <v>83</v>
      </c>
    </row>
    <row r="132" spans="1:65" s="1" customFormat="1" ht="14.45" customHeight="1">
      <c r="A132" s="34"/>
      <c r="B132" s="35"/>
      <c r="C132" s="195" t="s">
        <v>355</v>
      </c>
      <c r="D132" s="195" t="s">
        <v>315</v>
      </c>
      <c r="E132" s="196" t="s">
        <v>356</v>
      </c>
      <c r="F132" s="197" t="s">
        <v>357</v>
      </c>
      <c r="G132" s="198" t="s">
        <v>358</v>
      </c>
      <c r="H132" s="199">
        <v>72</v>
      </c>
      <c r="I132" s="200"/>
      <c r="J132" s="201">
        <f>ROUND(I132*H132,2)</f>
        <v>0</v>
      </c>
      <c r="K132" s="202"/>
      <c r="L132" s="39"/>
      <c r="M132" s="203" t="s">
        <v>19</v>
      </c>
      <c r="N132" s="204" t="s">
        <v>45</v>
      </c>
      <c r="O132" s="64"/>
      <c r="P132" s="205">
        <f>O132*H132</f>
        <v>0</v>
      </c>
      <c r="Q132" s="205">
        <v>0</v>
      </c>
      <c r="R132" s="205">
        <f>Q132*H132</f>
        <v>0</v>
      </c>
      <c r="S132" s="205">
        <v>0</v>
      </c>
      <c r="T132" s="206">
        <f>S132*H132</f>
        <v>0</v>
      </c>
      <c r="U132" s="34"/>
      <c r="V132" s="34"/>
      <c r="W132" s="34"/>
      <c r="X132" s="34"/>
      <c r="Y132" s="34"/>
      <c r="Z132" s="34"/>
      <c r="AA132" s="34"/>
      <c r="AB132" s="34"/>
      <c r="AC132" s="34"/>
      <c r="AD132" s="34"/>
      <c r="AE132" s="34"/>
      <c r="AR132" s="207" t="s">
        <v>319</v>
      </c>
      <c r="AT132" s="207" t="s">
        <v>315</v>
      </c>
      <c r="AU132" s="207" t="s">
        <v>83</v>
      </c>
      <c r="AY132" s="17" t="s">
        <v>313</v>
      </c>
      <c r="BE132" s="208">
        <f>IF(N132="základní",J132,0)</f>
        <v>0</v>
      </c>
      <c r="BF132" s="208">
        <f>IF(N132="snížená",J132,0)</f>
        <v>0</v>
      </c>
      <c r="BG132" s="208">
        <f>IF(N132="zákl. přenesená",J132,0)</f>
        <v>0</v>
      </c>
      <c r="BH132" s="208">
        <f>IF(N132="sníž. přenesená",J132,0)</f>
        <v>0</v>
      </c>
      <c r="BI132" s="208">
        <f>IF(N132="nulová",J132,0)</f>
        <v>0</v>
      </c>
      <c r="BJ132" s="17" t="s">
        <v>81</v>
      </c>
      <c r="BK132" s="208">
        <f>ROUND(I132*H132,2)</f>
        <v>0</v>
      </c>
      <c r="BL132" s="17" t="s">
        <v>319</v>
      </c>
      <c r="BM132" s="207" t="s">
        <v>359</v>
      </c>
    </row>
    <row r="133" spans="1:65" s="1" customFormat="1" ht="19.5">
      <c r="A133" s="34"/>
      <c r="B133" s="35"/>
      <c r="C133" s="36"/>
      <c r="D133" s="209" t="s">
        <v>321</v>
      </c>
      <c r="E133" s="36"/>
      <c r="F133" s="210" t="s">
        <v>360</v>
      </c>
      <c r="G133" s="36"/>
      <c r="H133" s="36"/>
      <c r="I133" s="116"/>
      <c r="J133" s="36"/>
      <c r="K133" s="36"/>
      <c r="L133" s="39"/>
      <c r="M133" s="211"/>
      <c r="N133" s="212"/>
      <c r="O133" s="64"/>
      <c r="P133" s="64"/>
      <c r="Q133" s="64"/>
      <c r="R133" s="64"/>
      <c r="S133" s="64"/>
      <c r="T133" s="65"/>
      <c r="U133" s="34"/>
      <c r="V133" s="34"/>
      <c r="W133" s="34"/>
      <c r="X133" s="34"/>
      <c r="Y133" s="34"/>
      <c r="Z133" s="34"/>
      <c r="AA133" s="34"/>
      <c r="AB133" s="34"/>
      <c r="AC133" s="34"/>
      <c r="AD133" s="34"/>
      <c r="AE133" s="34"/>
      <c r="AT133" s="17" t="s">
        <v>321</v>
      </c>
      <c r="AU133" s="17" t="s">
        <v>83</v>
      </c>
    </row>
    <row r="134" spans="1:65" s="12" customFormat="1">
      <c r="B134" s="213"/>
      <c r="C134" s="214"/>
      <c r="D134" s="209" t="s">
        <v>323</v>
      </c>
      <c r="E134" s="215" t="s">
        <v>19</v>
      </c>
      <c r="F134" s="216" t="s">
        <v>361</v>
      </c>
      <c r="G134" s="214"/>
      <c r="H134" s="217">
        <v>72</v>
      </c>
      <c r="I134" s="218"/>
      <c r="J134" s="214"/>
      <c r="K134" s="214"/>
      <c r="L134" s="219"/>
      <c r="M134" s="220"/>
      <c r="N134" s="221"/>
      <c r="O134" s="221"/>
      <c r="P134" s="221"/>
      <c r="Q134" s="221"/>
      <c r="R134" s="221"/>
      <c r="S134" s="221"/>
      <c r="T134" s="222"/>
      <c r="AT134" s="223" t="s">
        <v>323</v>
      </c>
      <c r="AU134" s="223" t="s">
        <v>83</v>
      </c>
      <c r="AV134" s="12" t="s">
        <v>83</v>
      </c>
      <c r="AW134" s="12" t="s">
        <v>36</v>
      </c>
      <c r="AX134" s="12" t="s">
        <v>81</v>
      </c>
      <c r="AY134" s="223" t="s">
        <v>313</v>
      </c>
    </row>
    <row r="135" spans="1:65" s="1" customFormat="1" ht="14.45" customHeight="1">
      <c r="A135" s="34"/>
      <c r="B135" s="35"/>
      <c r="C135" s="195" t="s">
        <v>362</v>
      </c>
      <c r="D135" s="195" t="s">
        <v>315</v>
      </c>
      <c r="E135" s="196" t="s">
        <v>363</v>
      </c>
      <c r="F135" s="197" t="s">
        <v>364</v>
      </c>
      <c r="G135" s="198" t="s">
        <v>358</v>
      </c>
      <c r="H135" s="199">
        <v>7.2329999999999997</v>
      </c>
      <c r="I135" s="200"/>
      <c r="J135" s="201">
        <f>ROUND(I135*H135,2)</f>
        <v>0</v>
      </c>
      <c r="K135" s="202"/>
      <c r="L135" s="39"/>
      <c r="M135" s="203" t="s">
        <v>19</v>
      </c>
      <c r="N135" s="204" t="s">
        <v>45</v>
      </c>
      <c r="O135" s="64"/>
      <c r="P135" s="205">
        <f>O135*H135</f>
        <v>0</v>
      </c>
      <c r="Q135" s="205">
        <v>0</v>
      </c>
      <c r="R135" s="205">
        <f>Q135*H135</f>
        <v>0</v>
      </c>
      <c r="S135" s="205">
        <v>0</v>
      </c>
      <c r="T135" s="206">
        <f>S135*H135</f>
        <v>0</v>
      </c>
      <c r="U135" s="34"/>
      <c r="V135" s="34"/>
      <c r="W135" s="34"/>
      <c r="X135" s="34"/>
      <c r="Y135" s="34"/>
      <c r="Z135" s="34"/>
      <c r="AA135" s="34"/>
      <c r="AB135" s="34"/>
      <c r="AC135" s="34"/>
      <c r="AD135" s="34"/>
      <c r="AE135" s="34"/>
      <c r="AR135" s="207" t="s">
        <v>319</v>
      </c>
      <c r="AT135" s="207" t="s">
        <v>315</v>
      </c>
      <c r="AU135" s="207" t="s">
        <v>83</v>
      </c>
      <c r="AY135" s="17" t="s">
        <v>313</v>
      </c>
      <c r="BE135" s="208">
        <f>IF(N135="základní",J135,0)</f>
        <v>0</v>
      </c>
      <c r="BF135" s="208">
        <f>IF(N135="snížená",J135,0)</f>
        <v>0</v>
      </c>
      <c r="BG135" s="208">
        <f>IF(N135="zákl. přenesená",J135,0)</f>
        <v>0</v>
      </c>
      <c r="BH135" s="208">
        <f>IF(N135="sníž. přenesená",J135,0)</f>
        <v>0</v>
      </c>
      <c r="BI135" s="208">
        <f>IF(N135="nulová",J135,0)</f>
        <v>0</v>
      </c>
      <c r="BJ135" s="17" t="s">
        <v>81</v>
      </c>
      <c r="BK135" s="208">
        <f>ROUND(I135*H135,2)</f>
        <v>0</v>
      </c>
      <c r="BL135" s="17" t="s">
        <v>319</v>
      </c>
      <c r="BM135" s="207" t="s">
        <v>365</v>
      </c>
    </row>
    <row r="136" spans="1:65" s="1" customFormat="1" ht="19.5">
      <c r="A136" s="34"/>
      <c r="B136" s="35"/>
      <c r="C136" s="36"/>
      <c r="D136" s="209" t="s">
        <v>321</v>
      </c>
      <c r="E136" s="36"/>
      <c r="F136" s="210" t="s">
        <v>366</v>
      </c>
      <c r="G136" s="36"/>
      <c r="H136" s="36"/>
      <c r="I136" s="116"/>
      <c r="J136" s="36"/>
      <c r="K136" s="36"/>
      <c r="L136" s="39"/>
      <c r="M136" s="211"/>
      <c r="N136" s="212"/>
      <c r="O136" s="64"/>
      <c r="P136" s="64"/>
      <c r="Q136" s="64"/>
      <c r="R136" s="64"/>
      <c r="S136" s="64"/>
      <c r="T136" s="65"/>
      <c r="U136" s="34"/>
      <c r="V136" s="34"/>
      <c r="W136" s="34"/>
      <c r="X136" s="34"/>
      <c r="Y136" s="34"/>
      <c r="Z136" s="34"/>
      <c r="AA136" s="34"/>
      <c r="AB136" s="34"/>
      <c r="AC136" s="34"/>
      <c r="AD136" s="34"/>
      <c r="AE136" s="34"/>
      <c r="AT136" s="17" t="s">
        <v>321</v>
      </c>
      <c r="AU136" s="17" t="s">
        <v>83</v>
      </c>
    </row>
    <row r="137" spans="1:65" s="12" customFormat="1">
      <c r="B137" s="213"/>
      <c r="C137" s="214"/>
      <c r="D137" s="209" t="s">
        <v>323</v>
      </c>
      <c r="E137" s="215" t="s">
        <v>19</v>
      </c>
      <c r="F137" s="216" t="s">
        <v>367</v>
      </c>
      <c r="G137" s="214"/>
      <c r="H137" s="217">
        <v>7.2329999999999997</v>
      </c>
      <c r="I137" s="218"/>
      <c r="J137" s="214"/>
      <c r="K137" s="214"/>
      <c r="L137" s="219"/>
      <c r="M137" s="220"/>
      <c r="N137" s="221"/>
      <c r="O137" s="221"/>
      <c r="P137" s="221"/>
      <c r="Q137" s="221"/>
      <c r="R137" s="221"/>
      <c r="S137" s="221"/>
      <c r="T137" s="222"/>
      <c r="AT137" s="223" t="s">
        <v>323</v>
      </c>
      <c r="AU137" s="223" t="s">
        <v>83</v>
      </c>
      <c r="AV137" s="12" t="s">
        <v>83</v>
      </c>
      <c r="AW137" s="12" t="s">
        <v>36</v>
      </c>
      <c r="AX137" s="12" t="s">
        <v>81</v>
      </c>
      <c r="AY137" s="223" t="s">
        <v>313</v>
      </c>
    </row>
    <row r="138" spans="1:65" s="1" customFormat="1" ht="14.45" customHeight="1">
      <c r="A138" s="34"/>
      <c r="B138" s="35"/>
      <c r="C138" s="195" t="s">
        <v>368</v>
      </c>
      <c r="D138" s="195" t="s">
        <v>315</v>
      </c>
      <c r="E138" s="196" t="s">
        <v>369</v>
      </c>
      <c r="F138" s="197" t="s">
        <v>370</v>
      </c>
      <c r="G138" s="198" t="s">
        <v>358</v>
      </c>
      <c r="H138" s="199">
        <v>1012.609</v>
      </c>
      <c r="I138" s="200"/>
      <c r="J138" s="201">
        <f>ROUND(I138*H138,2)</f>
        <v>0</v>
      </c>
      <c r="K138" s="202"/>
      <c r="L138" s="39"/>
      <c r="M138" s="203" t="s">
        <v>19</v>
      </c>
      <c r="N138" s="204" t="s">
        <v>45</v>
      </c>
      <c r="O138" s="64"/>
      <c r="P138" s="205">
        <f>O138*H138</f>
        <v>0</v>
      </c>
      <c r="Q138" s="205">
        <v>0</v>
      </c>
      <c r="R138" s="205">
        <f>Q138*H138</f>
        <v>0</v>
      </c>
      <c r="S138" s="205">
        <v>0</v>
      </c>
      <c r="T138" s="206">
        <f>S138*H138</f>
        <v>0</v>
      </c>
      <c r="U138" s="34"/>
      <c r="V138" s="34"/>
      <c r="W138" s="34"/>
      <c r="X138" s="34"/>
      <c r="Y138" s="34"/>
      <c r="Z138" s="34"/>
      <c r="AA138" s="34"/>
      <c r="AB138" s="34"/>
      <c r="AC138" s="34"/>
      <c r="AD138" s="34"/>
      <c r="AE138" s="34"/>
      <c r="AR138" s="207" t="s">
        <v>319</v>
      </c>
      <c r="AT138" s="207" t="s">
        <v>315</v>
      </c>
      <c r="AU138" s="207" t="s">
        <v>83</v>
      </c>
      <c r="AY138" s="17" t="s">
        <v>313</v>
      </c>
      <c r="BE138" s="208">
        <f>IF(N138="základní",J138,0)</f>
        <v>0</v>
      </c>
      <c r="BF138" s="208">
        <f>IF(N138="snížená",J138,0)</f>
        <v>0</v>
      </c>
      <c r="BG138" s="208">
        <f>IF(N138="zákl. přenesená",J138,0)</f>
        <v>0</v>
      </c>
      <c r="BH138" s="208">
        <f>IF(N138="sníž. přenesená",J138,0)</f>
        <v>0</v>
      </c>
      <c r="BI138" s="208">
        <f>IF(N138="nulová",J138,0)</f>
        <v>0</v>
      </c>
      <c r="BJ138" s="17" t="s">
        <v>81</v>
      </c>
      <c r="BK138" s="208">
        <f>ROUND(I138*H138,2)</f>
        <v>0</v>
      </c>
      <c r="BL138" s="17" t="s">
        <v>319</v>
      </c>
      <c r="BM138" s="207" t="s">
        <v>371</v>
      </c>
    </row>
    <row r="139" spans="1:65" s="1" customFormat="1" ht="19.5">
      <c r="A139" s="34"/>
      <c r="B139" s="35"/>
      <c r="C139" s="36"/>
      <c r="D139" s="209" t="s">
        <v>321</v>
      </c>
      <c r="E139" s="36"/>
      <c r="F139" s="210" t="s">
        <v>372</v>
      </c>
      <c r="G139" s="36"/>
      <c r="H139" s="36"/>
      <c r="I139" s="116"/>
      <c r="J139" s="36"/>
      <c r="K139" s="36"/>
      <c r="L139" s="39"/>
      <c r="M139" s="211"/>
      <c r="N139" s="212"/>
      <c r="O139" s="64"/>
      <c r="P139" s="64"/>
      <c r="Q139" s="64"/>
      <c r="R139" s="64"/>
      <c r="S139" s="64"/>
      <c r="T139" s="65"/>
      <c r="U139" s="34"/>
      <c r="V139" s="34"/>
      <c r="W139" s="34"/>
      <c r="X139" s="34"/>
      <c r="Y139" s="34"/>
      <c r="Z139" s="34"/>
      <c r="AA139" s="34"/>
      <c r="AB139" s="34"/>
      <c r="AC139" s="34"/>
      <c r="AD139" s="34"/>
      <c r="AE139" s="34"/>
      <c r="AT139" s="17" t="s">
        <v>321</v>
      </c>
      <c r="AU139" s="17" t="s">
        <v>83</v>
      </c>
    </row>
    <row r="140" spans="1:65" s="12" customFormat="1">
      <c r="B140" s="213"/>
      <c r="C140" s="214"/>
      <c r="D140" s="209" t="s">
        <v>323</v>
      </c>
      <c r="E140" s="215" t="s">
        <v>19</v>
      </c>
      <c r="F140" s="216" t="s">
        <v>373</v>
      </c>
      <c r="G140" s="214"/>
      <c r="H140" s="217">
        <v>1012.609</v>
      </c>
      <c r="I140" s="218"/>
      <c r="J140" s="214"/>
      <c r="K140" s="214"/>
      <c r="L140" s="219"/>
      <c r="M140" s="220"/>
      <c r="N140" s="221"/>
      <c r="O140" s="221"/>
      <c r="P140" s="221"/>
      <c r="Q140" s="221"/>
      <c r="R140" s="221"/>
      <c r="S140" s="221"/>
      <c r="T140" s="222"/>
      <c r="AT140" s="223" t="s">
        <v>323</v>
      </c>
      <c r="AU140" s="223" t="s">
        <v>83</v>
      </c>
      <c r="AV140" s="12" t="s">
        <v>83</v>
      </c>
      <c r="AW140" s="12" t="s">
        <v>36</v>
      </c>
      <c r="AX140" s="12" t="s">
        <v>81</v>
      </c>
      <c r="AY140" s="223" t="s">
        <v>313</v>
      </c>
    </row>
    <row r="141" spans="1:65" s="1" customFormat="1" ht="14.45" customHeight="1">
      <c r="A141" s="34"/>
      <c r="B141" s="35"/>
      <c r="C141" s="195" t="s">
        <v>374</v>
      </c>
      <c r="D141" s="195" t="s">
        <v>315</v>
      </c>
      <c r="E141" s="196" t="s">
        <v>375</v>
      </c>
      <c r="F141" s="197" t="s">
        <v>376</v>
      </c>
      <c r="G141" s="198" t="s">
        <v>358</v>
      </c>
      <c r="H141" s="199">
        <v>1012.609</v>
      </c>
      <c r="I141" s="200"/>
      <c r="J141" s="201">
        <f>ROUND(I141*H141,2)</f>
        <v>0</v>
      </c>
      <c r="K141" s="202"/>
      <c r="L141" s="39"/>
      <c r="M141" s="203" t="s">
        <v>19</v>
      </c>
      <c r="N141" s="204" t="s">
        <v>45</v>
      </c>
      <c r="O141" s="64"/>
      <c r="P141" s="205">
        <f>O141*H141</f>
        <v>0</v>
      </c>
      <c r="Q141" s="205">
        <v>0</v>
      </c>
      <c r="R141" s="205">
        <f>Q141*H141</f>
        <v>0</v>
      </c>
      <c r="S141" s="205">
        <v>0</v>
      </c>
      <c r="T141" s="206">
        <f>S141*H141</f>
        <v>0</v>
      </c>
      <c r="U141" s="34"/>
      <c r="V141" s="34"/>
      <c r="W141" s="34"/>
      <c r="X141" s="34"/>
      <c r="Y141" s="34"/>
      <c r="Z141" s="34"/>
      <c r="AA141" s="34"/>
      <c r="AB141" s="34"/>
      <c r="AC141" s="34"/>
      <c r="AD141" s="34"/>
      <c r="AE141" s="34"/>
      <c r="AR141" s="207" t="s">
        <v>319</v>
      </c>
      <c r="AT141" s="207" t="s">
        <v>315</v>
      </c>
      <c r="AU141" s="207" t="s">
        <v>83</v>
      </c>
      <c r="AY141" s="17" t="s">
        <v>313</v>
      </c>
      <c r="BE141" s="208">
        <f>IF(N141="základní",J141,0)</f>
        <v>0</v>
      </c>
      <c r="BF141" s="208">
        <f>IF(N141="snížená",J141,0)</f>
        <v>0</v>
      </c>
      <c r="BG141" s="208">
        <f>IF(N141="zákl. přenesená",J141,0)</f>
        <v>0</v>
      </c>
      <c r="BH141" s="208">
        <f>IF(N141="sníž. přenesená",J141,0)</f>
        <v>0</v>
      </c>
      <c r="BI141" s="208">
        <f>IF(N141="nulová",J141,0)</f>
        <v>0</v>
      </c>
      <c r="BJ141" s="17" t="s">
        <v>81</v>
      </c>
      <c r="BK141" s="208">
        <f>ROUND(I141*H141,2)</f>
        <v>0</v>
      </c>
      <c r="BL141" s="17" t="s">
        <v>319</v>
      </c>
      <c r="BM141" s="207" t="s">
        <v>377</v>
      </c>
    </row>
    <row r="142" spans="1:65" s="1" customFormat="1" ht="19.5">
      <c r="A142" s="34"/>
      <c r="B142" s="35"/>
      <c r="C142" s="36"/>
      <c r="D142" s="209" t="s">
        <v>321</v>
      </c>
      <c r="E142" s="36"/>
      <c r="F142" s="210" t="s">
        <v>378</v>
      </c>
      <c r="G142" s="36"/>
      <c r="H142" s="36"/>
      <c r="I142" s="116"/>
      <c r="J142" s="36"/>
      <c r="K142" s="36"/>
      <c r="L142" s="39"/>
      <c r="M142" s="211"/>
      <c r="N142" s="212"/>
      <c r="O142" s="64"/>
      <c r="P142" s="64"/>
      <c r="Q142" s="64"/>
      <c r="R142" s="64"/>
      <c r="S142" s="64"/>
      <c r="T142" s="65"/>
      <c r="U142" s="34"/>
      <c r="V142" s="34"/>
      <c r="W142" s="34"/>
      <c r="X142" s="34"/>
      <c r="Y142" s="34"/>
      <c r="Z142" s="34"/>
      <c r="AA142" s="34"/>
      <c r="AB142" s="34"/>
      <c r="AC142" s="34"/>
      <c r="AD142" s="34"/>
      <c r="AE142" s="34"/>
      <c r="AT142" s="17" t="s">
        <v>321</v>
      </c>
      <c r="AU142" s="17" t="s">
        <v>83</v>
      </c>
    </row>
    <row r="143" spans="1:65" s="1" customFormat="1" ht="14.45" customHeight="1">
      <c r="A143" s="34"/>
      <c r="B143" s="35"/>
      <c r="C143" s="195" t="s">
        <v>379</v>
      </c>
      <c r="D143" s="195" t="s">
        <v>315</v>
      </c>
      <c r="E143" s="196" t="s">
        <v>380</v>
      </c>
      <c r="F143" s="197" t="s">
        <v>381</v>
      </c>
      <c r="G143" s="198" t="s">
        <v>358</v>
      </c>
      <c r="H143" s="199">
        <v>433.97500000000002</v>
      </c>
      <c r="I143" s="200"/>
      <c r="J143" s="201">
        <f>ROUND(I143*H143,2)</f>
        <v>0</v>
      </c>
      <c r="K143" s="202"/>
      <c r="L143" s="39"/>
      <c r="M143" s="203" t="s">
        <v>19</v>
      </c>
      <c r="N143" s="204" t="s">
        <v>45</v>
      </c>
      <c r="O143" s="64"/>
      <c r="P143" s="205">
        <f>O143*H143</f>
        <v>0</v>
      </c>
      <c r="Q143" s="205">
        <v>8.2500000000000004E-3</v>
      </c>
      <c r="R143" s="205">
        <f>Q143*H143</f>
        <v>3.5802937500000005</v>
      </c>
      <c r="S143" s="205">
        <v>0</v>
      </c>
      <c r="T143" s="206">
        <f>S143*H143</f>
        <v>0</v>
      </c>
      <c r="U143" s="34"/>
      <c r="V143" s="34"/>
      <c r="W143" s="34"/>
      <c r="X143" s="34"/>
      <c r="Y143" s="34"/>
      <c r="Z143" s="34"/>
      <c r="AA143" s="34"/>
      <c r="AB143" s="34"/>
      <c r="AC143" s="34"/>
      <c r="AD143" s="34"/>
      <c r="AE143" s="34"/>
      <c r="AR143" s="207" t="s">
        <v>319</v>
      </c>
      <c r="AT143" s="207" t="s">
        <v>315</v>
      </c>
      <c r="AU143" s="207" t="s">
        <v>83</v>
      </c>
      <c r="AY143" s="17" t="s">
        <v>313</v>
      </c>
      <c r="BE143" s="208">
        <f>IF(N143="základní",J143,0)</f>
        <v>0</v>
      </c>
      <c r="BF143" s="208">
        <f>IF(N143="snížená",J143,0)</f>
        <v>0</v>
      </c>
      <c r="BG143" s="208">
        <f>IF(N143="zákl. přenesená",J143,0)</f>
        <v>0</v>
      </c>
      <c r="BH143" s="208">
        <f>IF(N143="sníž. přenesená",J143,0)</f>
        <v>0</v>
      </c>
      <c r="BI143" s="208">
        <f>IF(N143="nulová",J143,0)</f>
        <v>0</v>
      </c>
      <c r="BJ143" s="17" t="s">
        <v>81</v>
      </c>
      <c r="BK143" s="208">
        <f>ROUND(I143*H143,2)</f>
        <v>0</v>
      </c>
      <c r="BL143" s="17" t="s">
        <v>319</v>
      </c>
      <c r="BM143" s="207" t="s">
        <v>382</v>
      </c>
    </row>
    <row r="144" spans="1:65" s="1" customFormat="1" ht="19.5">
      <c r="A144" s="34"/>
      <c r="B144" s="35"/>
      <c r="C144" s="36"/>
      <c r="D144" s="209" t="s">
        <v>321</v>
      </c>
      <c r="E144" s="36"/>
      <c r="F144" s="210" t="s">
        <v>383</v>
      </c>
      <c r="G144" s="36"/>
      <c r="H144" s="36"/>
      <c r="I144" s="116"/>
      <c r="J144" s="36"/>
      <c r="K144" s="36"/>
      <c r="L144" s="39"/>
      <c r="M144" s="211"/>
      <c r="N144" s="212"/>
      <c r="O144" s="64"/>
      <c r="P144" s="64"/>
      <c r="Q144" s="64"/>
      <c r="R144" s="64"/>
      <c r="S144" s="64"/>
      <c r="T144" s="65"/>
      <c r="U144" s="34"/>
      <c r="V144" s="34"/>
      <c r="W144" s="34"/>
      <c r="X144" s="34"/>
      <c r="Y144" s="34"/>
      <c r="Z144" s="34"/>
      <c r="AA144" s="34"/>
      <c r="AB144" s="34"/>
      <c r="AC144" s="34"/>
      <c r="AD144" s="34"/>
      <c r="AE144" s="34"/>
      <c r="AT144" s="17" t="s">
        <v>321</v>
      </c>
      <c r="AU144" s="17" t="s">
        <v>83</v>
      </c>
    </row>
    <row r="145" spans="1:65" s="12" customFormat="1">
      <c r="B145" s="213"/>
      <c r="C145" s="214"/>
      <c r="D145" s="209" t="s">
        <v>323</v>
      </c>
      <c r="E145" s="215" t="s">
        <v>19</v>
      </c>
      <c r="F145" s="216" t="s">
        <v>384</v>
      </c>
      <c r="G145" s="214"/>
      <c r="H145" s="217">
        <v>433.97500000000002</v>
      </c>
      <c r="I145" s="218"/>
      <c r="J145" s="214"/>
      <c r="K145" s="214"/>
      <c r="L145" s="219"/>
      <c r="M145" s="220"/>
      <c r="N145" s="221"/>
      <c r="O145" s="221"/>
      <c r="P145" s="221"/>
      <c r="Q145" s="221"/>
      <c r="R145" s="221"/>
      <c r="S145" s="221"/>
      <c r="T145" s="222"/>
      <c r="AT145" s="223" t="s">
        <v>323</v>
      </c>
      <c r="AU145" s="223" t="s">
        <v>83</v>
      </c>
      <c r="AV145" s="12" t="s">
        <v>83</v>
      </c>
      <c r="AW145" s="12" t="s">
        <v>36</v>
      </c>
      <c r="AX145" s="12" t="s">
        <v>81</v>
      </c>
      <c r="AY145" s="223" t="s">
        <v>313</v>
      </c>
    </row>
    <row r="146" spans="1:65" s="1" customFormat="1" ht="14.45" customHeight="1">
      <c r="A146" s="34"/>
      <c r="B146" s="35"/>
      <c r="C146" s="195" t="s">
        <v>385</v>
      </c>
      <c r="D146" s="195" t="s">
        <v>315</v>
      </c>
      <c r="E146" s="196" t="s">
        <v>386</v>
      </c>
      <c r="F146" s="197" t="s">
        <v>387</v>
      </c>
      <c r="G146" s="198" t="s">
        <v>358</v>
      </c>
      <c r="H146" s="199">
        <v>5.1050000000000004</v>
      </c>
      <c r="I146" s="200"/>
      <c r="J146" s="201">
        <f>ROUND(I146*H146,2)</f>
        <v>0</v>
      </c>
      <c r="K146" s="202"/>
      <c r="L146" s="39"/>
      <c r="M146" s="203" t="s">
        <v>19</v>
      </c>
      <c r="N146" s="204" t="s">
        <v>45</v>
      </c>
      <c r="O146" s="64"/>
      <c r="P146" s="205">
        <f>O146*H146</f>
        <v>0</v>
      </c>
      <c r="Q146" s="205">
        <v>3.5000000000000001E-3</v>
      </c>
      <c r="R146" s="205">
        <f>Q146*H146</f>
        <v>1.7867500000000001E-2</v>
      </c>
      <c r="S146" s="205">
        <v>0</v>
      </c>
      <c r="T146" s="206">
        <f>S146*H146</f>
        <v>0</v>
      </c>
      <c r="U146" s="34"/>
      <c r="V146" s="34"/>
      <c r="W146" s="34"/>
      <c r="X146" s="34"/>
      <c r="Y146" s="34"/>
      <c r="Z146" s="34"/>
      <c r="AA146" s="34"/>
      <c r="AB146" s="34"/>
      <c r="AC146" s="34"/>
      <c r="AD146" s="34"/>
      <c r="AE146" s="34"/>
      <c r="AR146" s="207" t="s">
        <v>319</v>
      </c>
      <c r="AT146" s="207" t="s">
        <v>315</v>
      </c>
      <c r="AU146" s="207" t="s">
        <v>83</v>
      </c>
      <c r="AY146" s="17" t="s">
        <v>313</v>
      </c>
      <c r="BE146" s="208">
        <f>IF(N146="základní",J146,0)</f>
        <v>0</v>
      </c>
      <c r="BF146" s="208">
        <f>IF(N146="snížená",J146,0)</f>
        <v>0</v>
      </c>
      <c r="BG146" s="208">
        <f>IF(N146="zákl. přenesená",J146,0)</f>
        <v>0</v>
      </c>
      <c r="BH146" s="208">
        <f>IF(N146="sníž. přenesená",J146,0)</f>
        <v>0</v>
      </c>
      <c r="BI146" s="208">
        <f>IF(N146="nulová",J146,0)</f>
        <v>0</v>
      </c>
      <c r="BJ146" s="17" t="s">
        <v>81</v>
      </c>
      <c r="BK146" s="208">
        <f>ROUND(I146*H146,2)</f>
        <v>0</v>
      </c>
      <c r="BL146" s="17" t="s">
        <v>319</v>
      </c>
      <c r="BM146" s="207" t="s">
        <v>388</v>
      </c>
    </row>
    <row r="147" spans="1:65" s="1" customFormat="1">
      <c r="A147" s="34"/>
      <c r="B147" s="35"/>
      <c r="C147" s="36"/>
      <c r="D147" s="209" t="s">
        <v>321</v>
      </c>
      <c r="E147" s="36"/>
      <c r="F147" s="210" t="s">
        <v>389</v>
      </c>
      <c r="G147" s="36"/>
      <c r="H147" s="36"/>
      <c r="I147" s="116"/>
      <c r="J147" s="36"/>
      <c r="K147" s="36"/>
      <c r="L147" s="39"/>
      <c r="M147" s="211"/>
      <c r="N147" s="212"/>
      <c r="O147" s="64"/>
      <c r="P147" s="64"/>
      <c r="Q147" s="64"/>
      <c r="R147" s="64"/>
      <c r="S147" s="64"/>
      <c r="T147" s="65"/>
      <c r="U147" s="34"/>
      <c r="V147" s="34"/>
      <c r="W147" s="34"/>
      <c r="X147" s="34"/>
      <c r="Y147" s="34"/>
      <c r="Z147" s="34"/>
      <c r="AA147" s="34"/>
      <c r="AB147" s="34"/>
      <c r="AC147" s="34"/>
      <c r="AD147" s="34"/>
      <c r="AE147" s="34"/>
      <c r="AT147" s="17" t="s">
        <v>321</v>
      </c>
      <c r="AU147" s="17" t="s">
        <v>83</v>
      </c>
    </row>
    <row r="148" spans="1:65" s="12" customFormat="1">
      <c r="B148" s="213"/>
      <c r="C148" s="214"/>
      <c r="D148" s="209" t="s">
        <v>323</v>
      </c>
      <c r="E148" s="215" t="s">
        <v>19</v>
      </c>
      <c r="F148" s="216" t="s">
        <v>390</v>
      </c>
      <c r="G148" s="214"/>
      <c r="H148" s="217">
        <v>5.1050000000000004</v>
      </c>
      <c r="I148" s="218"/>
      <c r="J148" s="214"/>
      <c r="K148" s="214"/>
      <c r="L148" s="219"/>
      <c r="M148" s="220"/>
      <c r="N148" s="221"/>
      <c r="O148" s="221"/>
      <c r="P148" s="221"/>
      <c r="Q148" s="221"/>
      <c r="R148" s="221"/>
      <c r="S148" s="221"/>
      <c r="T148" s="222"/>
      <c r="AT148" s="223" t="s">
        <v>323</v>
      </c>
      <c r="AU148" s="223" t="s">
        <v>83</v>
      </c>
      <c r="AV148" s="12" t="s">
        <v>83</v>
      </c>
      <c r="AW148" s="12" t="s">
        <v>36</v>
      </c>
      <c r="AX148" s="12" t="s">
        <v>81</v>
      </c>
      <c r="AY148" s="223" t="s">
        <v>313</v>
      </c>
    </row>
    <row r="149" spans="1:65" s="1" customFormat="1" ht="14.45" customHeight="1">
      <c r="A149" s="34"/>
      <c r="B149" s="35"/>
      <c r="C149" s="195" t="s">
        <v>391</v>
      </c>
      <c r="D149" s="195" t="s">
        <v>315</v>
      </c>
      <c r="E149" s="196" t="s">
        <v>392</v>
      </c>
      <c r="F149" s="197" t="s">
        <v>393</v>
      </c>
      <c r="G149" s="198" t="s">
        <v>358</v>
      </c>
      <c r="H149" s="199">
        <v>35.561999999999998</v>
      </c>
      <c r="I149" s="200"/>
      <c r="J149" s="201">
        <f>ROUND(I149*H149,2)</f>
        <v>0</v>
      </c>
      <c r="K149" s="202"/>
      <c r="L149" s="39"/>
      <c r="M149" s="203" t="s">
        <v>19</v>
      </c>
      <c r="N149" s="204" t="s">
        <v>45</v>
      </c>
      <c r="O149" s="64"/>
      <c r="P149" s="205">
        <f>O149*H149</f>
        <v>0</v>
      </c>
      <c r="Q149" s="205">
        <v>0</v>
      </c>
      <c r="R149" s="205">
        <f>Q149*H149</f>
        <v>0</v>
      </c>
      <c r="S149" s="205">
        <v>0</v>
      </c>
      <c r="T149" s="206">
        <f>S149*H149</f>
        <v>0</v>
      </c>
      <c r="U149" s="34"/>
      <c r="V149" s="34"/>
      <c r="W149" s="34"/>
      <c r="X149" s="34"/>
      <c r="Y149" s="34"/>
      <c r="Z149" s="34"/>
      <c r="AA149" s="34"/>
      <c r="AB149" s="34"/>
      <c r="AC149" s="34"/>
      <c r="AD149" s="34"/>
      <c r="AE149" s="34"/>
      <c r="AR149" s="207" t="s">
        <v>319</v>
      </c>
      <c r="AT149" s="207" t="s">
        <v>315</v>
      </c>
      <c r="AU149" s="207" t="s">
        <v>83</v>
      </c>
      <c r="AY149" s="17" t="s">
        <v>313</v>
      </c>
      <c r="BE149" s="208">
        <f>IF(N149="základní",J149,0)</f>
        <v>0</v>
      </c>
      <c r="BF149" s="208">
        <f>IF(N149="snížená",J149,0)</f>
        <v>0</v>
      </c>
      <c r="BG149" s="208">
        <f>IF(N149="zákl. přenesená",J149,0)</f>
        <v>0</v>
      </c>
      <c r="BH149" s="208">
        <f>IF(N149="sníž. přenesená",J149,0)</f>
        <v>0</v>
      </c>
      <c r="BI149" s="208">
        <f>IF(N149="nulová",J149,0)</f>
        <v>0</v>
      </c>
      <c r="BJ149" s="17" t="s">
        <v>81</v>
      </c>
      <c r="BK149" s="208">
        <f>ROUND(I149*H149,2)</f>
        <v>0</v>
      </c>
      <c r="BL149" s="17" t="s">
        <v>319</v>
      </c>
      <c r="BM149" s="207" t="s">
        <v>394</v>
      </c>
    </row>
    <row r="150" spans="1:65" s="1" customFormat="1" ht="19.5">
      <c r="A150" s="34"/>
      <c r="B150" s="35"/>
      <c r="C150" s="36"/>
      <c r="D150" s="209" t="s">
        <v>321</v>
      </c>
      <c r="E150" s="36"/>
      <c r="F150" s="210" t="s">
        <v>395</v>
      </c>
      <c r="G150" s="36"/>
      <c r="H150" s="36"/>
      <c r="I150" s="116"/>
      <c r="J150" s="36"/>
      <c r="K150" s="36"/>
      <c r="L150" s="39"/>
      <c r="M150" s="211"/>
      <c r="N150" s="212"/>
      <c r="O150" s="64"/>
      <c r="P150" s="64"/>
      <c r="Q150" s="64"/>
      <c r="R150" s="64"/>
      <c r="S150" s="64"/>
      <c r="T150" s="65"/>
      <c r="U150" s="34"/>
      <c r="V150" s="34"/>
      <c r="W150" s="34"/>
      <c r="X150" s="34"/>
      <c r="Y150" s="34"/>
      <c r="Z150" s="34"/>
      <c r="AA150" s="34"/>
      <c r="AB150" s="34"/>
      <c r="AC150" s="34"/>
      <c r="AD150" s="34"/>
      <c r="AE150" s="34"/>
      <c r="AT150" s="17" t="s">
        <v>321</v>
      </c>
      <c r="AU150" s="17" t="s">
        <v>83</v>
      </c>
    </row>
    <row r="151" spans="1:65" s="12" customFormat="1">
      <c r="B151" s="213"/>
      <c r="C151" s="214"/>
      <c r="D151" s="209" t="s">
        <v>323</v>
      </c>
      <c r="E151" s="215" t="s">
        <v>19</v>
      </c>
      <c r="F151" s="216" t="s">
        <v>396</v>
      </c>
      <c r="G151" s="214"/>
      <c r="H151" s="217">
        <v>35.561999999999998</v>
      </c>
      <c r="I151" s="218"/>
      <c r="J151" s="214"/>
      <c r="K151" s="214"/>
      <c r="L151" s="219"/>
      <c r="M151" s="220"/>
      <c r="N151" s="221"/>
      <c r="O151" s="221"/>
      <c r="P151" s="221"/>
      <c r="Q151" s="221"/>
      <c r="R151" s="221"/>
      <c r="S151" s="221"/>
      <c r="T151" s="222"/>
      <c r="AT151" s="223" t="s">
        <v>323</v>
      </c>
      <c r="AU151" s="223" t="s">
        <v>83</v>
      </c>
      <c r="AV151" s="12" t="s">
        <v>83</v>
      </c>
      <c r="AW151" s="12" t="s">
        <v>36</v>
      </c>
      <c r="AX151" s="12" t="s">
        <v>81</v>
      </c>
      <c r="AY151" s="223" t="s">
        <v>313</v>
      </c>
    </row>
    <row r="152" spans="1:65" s="1" customFormat="1" ht="14.45" customHeight="1">
      <c r="A152" s="34"/>
      <c r="B152" s="35"/>
      <c r="C152" s="195" t="s">
        <v>8</v>
      </c>
      <c r="D152" s="195" t="s">
        <v>315</v>
      </c>
      <c r="E152" s="196" t="s">
        <v>397</v>
      </c>
      <c r="F152" s="197" t="s">
        <v>398</v>
      </c>
      <c r="G152" s="198" t="s">
        <v>358</v>
      </c>
      <c r="H152" s="199">
        <v>1129.6120000000001</v>
      </c>
      <c r="I152" s="200"/>
      <c r="J152" s="201">
        <f>ROUND(I152*H152,2)</f>
        <v>0</v>
      </c>
      <c r="K152" s="202"/>
      <c r="L152" s="39"/>
      <c r="M152" s="203" t="s">
        <v>19</v>
      </c>
      <c r="N152" s="204" t="s">
        <v>45</v>
      </c>
      <c r="O152" s="64"/>
      <c r="P152" s="205">
        <f>O152*H152</f>
        <v>0</v>
      </c>
      <c r="Q152" s="205">
        <v>0</v>
      </c>
      <c r="R152" s="205">
        <f>Q152*H152</f>
        <v>0</v>
      </c>
      <c r="S152" s="205">
        <v>0</v>
      </c>
      <c r="T152" s="206">
        <f>S152*H152</f>
        <v>0</v>
      </c>
      <c r="U152" s="34"/>
      <c r="V152" s="34"/>
      <c r="W152" s="34"/>
      <c r="X152" s="34"/>
      <c r="Y152" s="34"/>
      <c r="Z152" s="34"/>
      <c r="AA152" s="34"/>
      <c r="AB152" s="34"/>
      <c r="AC152" s="34"/>
      <c r="AD152" s="34"/>
      <c r="AE152" s="34"/>
      <c r="AR152" s="207" t="s">
        <v>319</v>
      </c>
      <c r="AT152" s="207" t="s">
        <v>315</v>
      </c>
      <c r="AU152" s="207" t="s">
        <v>83</v>
      </c>
      <c r="AY152" s="17" t="s">
        <v>313</v>
      </c>
      <c r="BE152" s="208">
        <f>IF(N152="základní",J152,0)</f>
        <v>0</v>
      </c>
      <c r="BF152" s="208">
        <f>IF(N152="snížená",J152,0)</f>
        <v>0</v>
      </c>
      <c r="BG152" s="208">
        <f>IF(N152="zákl. přenesená",J152,0)</f>
        <v>0</v>
      </c>
      <c r="BH152" s="208">
        <f>IF(N152="sníž. přenesená",J152,0)</f>
        <v>0</v>
      </c>
      <c r="BI152" s="208">
        <f>IF(N152="nulová",J152,0)</f>
        <v>0</v>
      </c>
      <c r="BJ152" s="17" t="s">
        <v>81</v>
      </c>
      <c r="BK152" s="208">
        <f>ROUND(I152*H152,2)</f>
        <v>0</v>
      </c>
      <c r="BL152" s="17" t="s">
        <v>319</v>
      </c>
      <c r="BM152" s="207" t="s">
        <v>399</v>
      </c>
    </row>
    <row r="153" spans="1:65" s="1" customFormat="1" ht="19.5">
      <c r="A153" s="34"/>
      <c r="B153" s="35"/>
      <c r="C153" s="36"/>
      <c r="D153" s="209" t="s">
        <v>321</v>
      </c>
      <c r="E153" s="36"/>
      <c r="F153" s="210" t="s">
        <v>400</v>
      </c>
      <c r="G153" s="36"/>
      <c r="H153" s="36"/>
      <c r="I153" s="116"/>
      <c r="J153" s="36"/>
      <c r="K153" s="36"/>
      <c r="L153" s="39"/>
      <c r="M153" s="211"/>
      <c r="N153" s="212"/>
      <c r="O153" s="64"/>
      <c r="P153" s="64"/>
      <c r="Q153" s="64"/>
      <c r="R153" s="64"/>
      <c r="S153" s="64"/>
      <c r="T153" s="65"/>
      <c r="U153" s="34"/>
      <c r="V153" s="34"/>
      <c r="W153" s="34"/>
      <c r="X153" s="34"/>
      <c r="Y153" s="34"/>
      <c r="Z153" s="34"/>
      <c r="AA153" s="34"/>
      <c r="AB153" s="34"/>
      <c r="AC153" s="34"/>
      <c r="AD153" s="34"/>
      <c r="AE153" s="34"/>
      <c r="AT153" s="17" t="s">
        <v>321</v>
      </c>
      <c r="AU153" s="17" t="s">
        <v>83</v>
      </c>
    </row>
    <row r="154" spans="1:65" s="12" customFormat="1">
      <c r="B154" s="213"/>
      <c r="C154" s="214"/>
      <c r="D154" s="209" t="s">
        <v>323</v>
      </c>
      <c r="E154" s="215" t="s">
        <v>19</v>
      </c>
      <c r="F154" s="216" t="s">
        <v>401</v>
      </c>
      <c r="G154" s="214"/>
      <c r="H154" s="217">
        <v>1129.6120000000001</v>
      </c>
      <c r="I154" s="218"/>
      <c r="J154" s="214"/>
      <c r="K154" s="214"/>
      <c r="L154" s="219"/>
      <c r="M154" s="220"/>
      <c r="N154" s="221"/>
      <c r="O154" s="221"/>
      <c r="P154" s="221"/>
      <c r="Q154" s="221"/>
      <c r="R154" s="221"/>
      <c r="S154" s="221"/>
      <c r="T154" s="222"/>
      <c r="AT154" s="223" t="s">
        <v>323</v>
      </c>
      <c r="AU154" s="223" t="s">
        <v>83</v>
      </c>
      <c r="AV154" s="12" t="s">
        <v>83</v>
      </c>
      <c r="AW154" s="12" t="s">
        <v>36</v>
      </c>
      <c r="AX154" s="12" t="s">
        <v>81</v>
      </c>
      <c r="AY154" s="223" t="s">
        <v>313</v>
      </c>
    </row>
    <row r="155" spans="1:65" s="1" customFormat="1" ht="14.45" customHeight="1">
      <c r="A155" s="34"/>
      <c r="B155" s="35"/>
      <c r="C155" s="195" t="s">
        <v>402</v>
      </c>
      <c r="D155" s="195" t="s">
        <v>315</v>
      </c>
      <c r="E155" s="196" t="s">
        <v>403</v>
      </c>
      <c r="F155" s="197" t="s">
        <v>404</v>
      </c>
      <c r="G155" s="198" t="s">
        <v>358</v>
      </c>
      <c r="H155" s="199">
        <v>786.29200000000003</v>
      </c>
      <c r="I155" s="200"/>
      <c r="J155" s="201">
        <f>ROUND(I155*H155,2)</f>
        <v>0</v>
      </c>
      <c r="K155" s="202"/>
      <c r="L155" s="39"/>
      <c r="M155" s="203" t="s">
        <v>19</v>
      </c>
      <c r="N155" s="204" t="s">
        <v>45</v>
      </c>
      <c r="O155" s="64"/>
      <c r="P155" s="205">
        <f>O155*H155</f>
        <v>0</v>
      </c>
      <c r="Q155" s="205">
        <v>0</v>
      </c>
      <c r="R155" s="205">
        <f>Q155*H155</f>
        <v>0</v>
      </c>
      <c r="S155" s="205">
        <v>0</v>
      </c>
      <c r="T155" s="206">
        <f>S155*H155</f>
        <v>0</v>
      </c>
      <c r="U155" s="34"/>
      <c r="V155" s="34"/>
      <c r="W155" s="34"/>
      <c r="X155" s="34"/>
      <c r="Y155" s="34"/>
      <c r="Z155" s="34"/>
      <c r="AA155" s="34"/>
      <c r="AB155" s="34"/>
      <c r="AC155" s="34"/>
      <c r="AD155" s="34"/>
      <c r="AE155" s="34"/>
      <c r="AR155" s="207" t="s">
        <v>319</v>
      </c>
      <c r="AT155" s="207" t="s">
        <v>315</v>
      </c>
      <c r="AU155" s="207" t="s">
        <v>83</v>
      </c>
      <c r="AY155" s="17" t="s">
        <v>313</v>
      </c>
      <c r="BE155" s="208">
        <f>IF(N155="základní",J155,0)</f>
        <v>0</v>
      </c>
      <c r="BF155" s="208">
        <f>IF(N155="snížená",J155,0)</f>
        <v>0</v>
      </c>
      <c r="BG155" s="208">
        <f>IF(N155="zákl. přenesená",J155,0)</f>
        <v>0</v>
      </c>
      <c r="BH155" s="208">
        <f>IF(N155="sníž. přenesená",J155,0)</f>
        <v>0</v>
      </c>
      <c r="BI155" s="208">
        <f>IF(N155="nulová",J155,0)</f>
        <v>0</v>
      </c>
      <c r="BJ155" s="17" t="s">
        <v>81</v>
      </c>
      <c r="BK155" s="208">
        <f>ROUND(I155*H155,2)</f>
        <v>0</v>
      </c>
      <c r="BL155" s="17" t="s">
        <v>319</v>
      </c>
      <c r="BM155" s="207" t="s">
        <v>405</v>
      </c>
    </row>
    <row r="156" spans="1:65" s="1" customFormat="1" ht="19.5">
      <c r="A156" s="34"/>
      <c r="B156" s="35"/>
      <c r="C156" s="36"/>
      <c r="D156" s="209" t="s">
        <v>321</v>
      </c>
      <c r="E156" s="36"/>
      <c r="F156" s="210" t="s">
        <v>406</v>
      </c>
      <c r="G156" s="36"/>
      <c r="H156" s="36"/>
      <c r="I156" s="116"/>
      <c r="J156" s="36"/>
      <c r="K156" s="36"/>
      <c r="L156" s="39"/>
      <c r="M156" s="211"/>
      <c r="N156" s="212"/>
      <c r="O156" s="64"/>
      <c r="P156" s="64"/>
      <c r="Q156" s="64"/>
      <c r="R156" s="64"/>
      <c r="S156" s="64"/>
      <c r="T156" s="65"/>
      <c r="U156" s="34"/>
      <c r="V156" s="34"/>
      <c r="W156" s="34"/>
      <c r="X156" s="34"/>
      <c r="Y156" s="34"/>
      <c r="Z156" s="34"/>
      <c r="AA156" s="34"/>
      <c r="AB156" s="34"/>
      <c r="AC156" s="34"/>
      <c r="AD156" s="34"/>
      <c r="AE156" s="34"/>
      <c r="AT156" s="17" t="s">
        <v>321</v>
      </c>
      <c r="AU156" s="17" t="s">
        <v>83</v>
      </c>
    </row>
    <row r="157" spans="1:65" s="12" customFormat="1">
      <c r="B157" s="213"/>
      <c r="C157" s="214"/>
      <c r="D157" s="209" t="s">
        <v>323</v>
      </c>
      <c r="E157" s="215" t="s">
        <v>19</v>
      </c>
      <c r="F157" s="216" t="s">
        <v>407</v>
      </c>
      <c r="G157" s="214"/>
      <c r="H157" s="217">
        <v>49.171999999999997</v>
      </c>
      <c r="I157" s="218"/>
      <c r="J157" s="214"/>
      <c r="K157" s="214"/>
      <c r="L157" s="219"/>
      <c r="M157" s="220"/>
      <c r="N157" s="221"/>
      <c r="O157" s="221"/>
      <c r="P157" s="221"/>
      <c r="Q157" s="221"/>
      <c r="R157" s="221"/>
      <c r="S157" s="221"/>
      <c r="T157" s="222"/>
      <c r="AT157" s="223" t="s">
        <v>323</v>
      </c>
      <c r="AU157" s="223" t="s">
        <v>83</v>
      </c>
      <c r="AV157" s="12" t="s">
        <v>83</v>
      </c>
      <c r="AW157" s="12" t="s">
        <v>36</v>
      </c>
      <c r="AX157" s="12" t="s">
        <v>74</v>
      </c>
      <c r="AY157" s="223" t="s">
        <v>313</v>
      </c>
    </row>
    <row r="158" spans="1:65" s="12" customFormat="1">
      <c r="B158" s="213"/>
      <c r="C158" s="214"/>
      <c r="D158" s="209" t="s">
        <v>323</v>
      </c>
      <c r="E158" s="215" t="s">
        <v>19</v>
      </c>
      <c r="F158" s="216" t="s">
        <v>408</v>
      </c>
      <c r="G158" s="214"/>
      <c r="H158" s="217">
        <v>1301.9259999999999</v>
      </c>
      <c r="I158" s="218"/>
      <c r="J158" s="214"/>
      <c r="K158" s="214"/>
      <c r="L158" s="219"/>
      <c r="M158" s="220"/>
      <c r="N158" s="221"/>
      <c r="O158" s="221"/>
      <c r="P158" s="221"/>
      <c r="Q158" s="221"/>
      <c r="R158" s="221"/>
      <c r="S158" s="221"/>
      <c r="T158" s="222"/>
      <c r="AT158" s="223" t="s">
        <v>323</v>
      </c>
      <c r="AU158" s="223" t="s">
        <v>83</v>
      </c>
      <c r="AV158" s="12" t="s">
        <v>83</v>
      </c>
      <c r="AW158" s="12" t="s">
        <v>36</v>
      </c>
      <c r="AX158" s="12" t="s">
        <v>74</v>
      </c>
      <c r="AY158" s="223" t="s">
        <v>313</v>
      </c>
    </row>
    <row r="159" spans="1:65" s="12" customFormat="1">
      <c r="B159" s="213"/>
      <c r="C159" s="214"/>
      <c r="D159" s="209" t="s">
        <v>323</v>
      </c>
      <c r="E159" s="215" t="s">
        <v>19</v>
      </c>
      <c r="F159" s="216" t="s">
        <v>409</v>
      </c>
      <c r="G159" s="214"/>
      <c r="H159" s="217">
        <v>-564.80600000000004</v>
      </c>
      <c r="I159" s="218"/>
      <c r="J159" s="214"/>
      <c r="K159" s="214"/>
      <c r="L159" s="219"/>
      <c r="M159" s="220"/>
      <c r="N159" s="221"/>
      <c r="O159" s="221"/>
      <c r="P159" s="221"/>
      <c r="Q159" s="221"/>
      <c r="R159" s="221"/>
      <c r="S159" s="221"/>
      <c r="T159" s="222"/>
      <c r="AT159" s="223" t="s">
        <v>323</v>
      </c>
      <c r="AU159" s="223" t="s">
        <v>83</v>
      </c>
      <c r="AV159" s="12" t="s">
        <v>83</v>
      </c>
      <c r="AW159" s="12" t="s">
        <v>36</v>
      </c>
      <c r="AX159" s="12" t="s">
        <v>74</v>
      </c>
      <c r="AY159" s="223" t="s">
        <v>313</v>
      </c>
    </row>
    <row r="160" spans="1:65" s="14" customFormat="1">
      <c r="B160" s="234"/>
      <c r="C160" s="235"/>
      <c r="D160" s="209" t="s">
        <v>323</v>
      </c>
      <c r="E160" s="236" t="s">
        <v>19</v>
      </c>
      <c r="F160" s="237" t="s">
        <v>410</v>
      </c>
      <c r="G160" s="235"/>
      <c r="H160" s="238">
        <v>786.29200000000003</v>
      </c>
      <c r="I160" s="239"/>
      <c r="J160" s="235"/>
      <c r="K160" s="235"/>
      <c r="L160" s="240"/>
      <c r="M160" s="241"/>
      <c r="N160" s="242"/>
      <c r="O160" s="242"/>
      <c r="P160" s="242"/>
      <c r="Q160" s="242"/>
      <c r="R160" s="242"/>
      <c r="S160" s="242"/>
      <c r="T160" s="243"/>
      <c r="AT160" s="244" t="s">
        <v>323</v>
      </c>
      <c r="AU160" s="244" t="s">
        <v>83</v>
      </c>
      <c r="AV160" s="14" t="s">
        <v>319</v>
      </c>
      <c r="AW160" s="14" t="s">
        <v>36</v>
      </c>
      <c r="AX160" s="14" t="s">
        <v>81</v>
      </c>
      <c r="AY160" s="244" t="s">
        <v>313</v>
      </c>
    </row>
    <row r="161" spans="1:65" s="1" customFormat="1" ht="14.45" customHeight="1">
      <c r="A161" s="34"/>
      <c r="B161" s="35"/>
      <c r="C161" s="195" t="s">
        <v>411</v>
      </c>
      <c r="D161" s="195" t="s">
        <v>315</v>
      </c>
      <c r="E161" s="196" t="s">
        <v>412</v>
      </c>
      <c r="F161" s="197" t="s">
        <v>413</v>
      </c>
      <c r="G161" s="198" t="s">
        <v>358</v>
      </c>
      <c r="H161" s="199">
        <v>185.32499999999999</v>
      </c>
      <c r="I161" s="200"/>
      <c r="J161" s="201">
        <f>ROUND(I161*H161,2)</f>
        <v>0</v>
      </c>
      <c r="K161" s="202"/>
      <c r="L161" s="39"/>
      <c r="M161" s="203" t="s">
        <v>19</v>
      </c>
      <c r="N161" s="204" t="s">
        <v>45</v>
      </c>
      <c r="O161" s="64"/>
      <c r="P161" s="205">
        <f>O161*H161</f>
        <v>0</v>
      </c>
      <c r="Q161" s="205">
        <v>0</v>
      </c>
      <c r="R161" s="205">
        <f>Q161*H161</f>
        <v>0</v>
      </c>
      <c r="S161" s="205">
        <v>0</v>
      </c>
      <c r="T161" s="206">
        <f>S161*H161</f>
        <v>0</v>
      </c>
      <c r="U161" s="34"/>
      <c r="V161" s="34"/>
      <c r="W161" s="34"/>
      <c r="X161" s="34"/>
      <c r="Y161" s="34"/>
      <c r="Z161" s="34"/>
      <c r="AA161" s="34"/>
      <c r="AB161" s="34"/>
      <c r="AC161" s="34"/>
      <c r="AD161" s="34"/>
      <c r="AE161" s="34"/>
      <c r="AR161" s="207" t="s">
        <v>319</v>
      </c>
      <c r="AT161" s="207" t="s">
        <v>315</v>
      </c>
      <c r="AU161" s="207" t="s">
        <v>83</v>
      </c>
      <c r="AY161" s="17" t="s">
        <v>313</v>
      </c>
      <c r="BE161" s="208">
        <f>IF(N161="základní",J161,0)</f>
        <v>0</v>
      </c>
      <c r="BF161" s="208">
        <f>IF(N161="snížená",J161,0)</f>
        <v>0</v>
      </c>
      <c r="BG161" s="208">
        <f>IF(N161="zákl. přenesená",J161,0)</f>
        <v>0</v>
      </c>
      <c r="BH161" s="208">
        <f>IF(N161="sníž. přenesená",J161,0)</f>
        <v>0</v>
      </c>
      <c r="BI161" s="208">
        <f>IF(N161="nulová",J161,0)</f>
        <v>0</v>
      </c>
      <c r="BJ161" s="17" t="s">
        <v>81</v>
      </c>
      <c r="BK161" s="208">
        <f>ROUND(I161*H161,2)</f>
        <v>0</v>
      </c>
      <c r="BL161" s="17" t="s">
        <v>319</v>
      </c>
      <c r="BM161" s="207" t="s">
        <v>414</v>
      </c>
    </row>
    <row r="162" spans="1:65" s="1" customFormat="1" ht="19.5">
      <c r="A162" s="34"/>
      <c r="B162" s="35"/>
      <c r="C162" s="36"/>
      <c r="D162" s="209" t="s">
        <v>321</v>
      </c>
      <c r="E162" s="36"/>
      <c r="F162" s="210" t="s">
        <v>415</v>
      </c>
      <c r="G162" s="36"/>
      <c r="H162" s="36"/>
      <c r="I162" s="116"/>
      <c r="J162" s="36"/>
      <c r="K162" s="36"/>
      <c r="L162" s="39"/>
      <c r="M162" s="211"/>
      <c r="N162" s="212"/>
      <c r="O162" s="64"/>
      <c r="P162" s="64"/>
      <c r="Q162" s="64"/>
      <c r="R162" s="64"/>
      <c r="S162" s="64"/>
      <c r="T162" s="65"/>
      <c r="U162" s="34"/>
      <c r="V162" s="34"/>
      <c r="W162" s="34"/>
      <c r="X162" s="34"/>
      <c r="Y162" s="34"/>
      <c r="Z162" s="34"/>
      <c r="AA162" s="34"/>
      <c r="AB162" s="34"/>
      <c r="AC162" s="34"/>
      <c r="AD162" s="34"/>
      <c r="AE162" s="34"/>
      <c r="AT162" s="17" t="s">
        <v>321</v>
      </c>
      <c r="AU162" s="17" t="s">
        <v>83</v>
      </c>
    </row>
    <row r="163" spans="1:65" s="12" customFormat="1">
      <c r="B163" s="213"/>
      <c r="C163" s="214"/>
      <c r="D163" s="209" t="s">
        <v>323</v>
      </c>
      <c r="E163" s="215" t="s">
        <v>19</v>
      </c>
      <c r="F163" s="216" t="s">
        <v>416</v>
      </c>
      <c r="G163" s="214"/>
      <c r="H163" s="217">
        <v>185.32499999999999</v>
      </c>
      <c r="I163" s="218"/>
      <c r="J163" s="214"/>
      <c r="K163" s="214"/>
      <c r="L163" s="219"/>
      <c r="M163" s="220"/>
      <c r="N163" s="221"/>
      <c r="O163" s="221"/>
      <c r="P163" s="221"/>
      <c r="Q163" s="221"/>
      <c r="R163" s="221"/>
      <c r="S163" s="221"/>
      <c r="T163" s="222"/>
      <c r="AT163" s="223" t="s">
        <v>323</v>
      </c>
      <c r="AU163" s="223" t="s">
        <v>83</v>
      </c>
      <c r="AV163" s="12" t="s">
        <v>83</v>
      </c>
      <c r="AW163" s="12" t="s">
        <v>36</v>
      </c>
      <c r="AX163" s="12" t="s">
        <v>74</v>
      </c>
      <c r="AY163" s="223" t="s">
        <v>313</v>
      </c>
    </row>
    <row r="164" spans="1:65" s="14" customFormat="1">
      <c r="B164" s="234"/>
      <c r="C164" s="235"/>
      <c r="D164" s="209" t="s">
        <v>323</v>
      </c>
      <c r="E164" s="236" t="s">
        <v>19</v>
      </c>
      <c r="F164" s="237" t="s">
        <v>410</v>
      </c>
      <c r="G164" s="235"/>
      <c r="H164" s="238">
        <v>185.32499999999999</v>
      </c>
      <c r="I164" s="239"/>
      <c r="J164" s="235"/>
      <c r="K164" s="235"/>
      <c r="L164" s="240"/>
      <c r="M164" s="241"/>
      <c r="N164" s="242"/>
      <c r="O164" s="242"/>
      <c r="P164" s="242"/>
      <c r="Q164" s="242"/>
      <c r="R164" s="242"/>
      <c r="S164" s="242"/>
      <c r="T164" s="243"/>
      <c r="AT164" s="244" t="s">
        <v>323</v>
      </c>
      <c r="AU164" s="244" t="s">
        <v>83</v>
      </c>
      <c r="AV164" s="14" t="s">
        <v>319</v>
      </c>
      <c r="AW164" s="14" t="s">
        <v>36</v>
      </c>
      <c r="AX164" s="14" t="s">
        <v>81</v>
      </c>
      <c r="AY164" s="244" t="s">
        <v>313</v>
      </c>
    </row>
    <row r="165" spans="1:65" s="1" customFormat="1" ht="14.45" customHeight="1">
      <c r="A165" s="34"/>
      <c r="B165" s="35"/>
      <c r="C165" s="195" t="s">
        <v>417</v>
      </c>
      <c r="D165" s="195" t="s">
        <v>315</v>
      </c>
      <c r="E165" s="196" t="s">
        <v>418</v>
      </c>
      <c r="F165" s="197" t="s">
        <v>419</v>
      </c>
      <c r="G165" s="198" t="s">
        <v>358</v>
      </c>
      <c r="H165" s="199">
        <v>564.80600000000004</v>
      </c>
      <c r="I165" s="200"/>
      <c r="J165" s="201">
        <f>ROUND(I165*H165,2)</f>
        <v>0</v>
      </c>
      <c r="K165" s="202"/>
      <c r="L165" s="39"/>
      <c r="M165" s="203" t="s">
        <v>19</v>
      </c>
      <c r="N165" s="204" t="s">
        <v>45</v>
      </c>
      <c r="O165" s="64"/>
      <c r="P165" s="205">
        <f>O165*H165</f>
        <v>0</v>
      </c>
      <c r="Q165" s="205">
        <v>0</v>
      </c>
      <c r="R165" s="205">
        <f>Q165*H165</f>
        <v>0</v>
      </c>
      <c r="S165" s="205">
        <v>0</v>
      </c>
      <c r="T165" s="206">
        <f>S165*H165</f>
        <v>0</v>
      </c>
      <c r="U165" s="34"/>
      <c r="V165" s="34"/>
      <c r="W165" s="34"/>
      <c r="X165" s="34"/>
      <c r="Y165" s="34"/>
      <c r="Z165" s="34"/>
      <c r="AA165" s="34"/>
      <c r="AB165" s="34"/>
      <c r="AC165" s="34"/>
      <c r="AD165" s="34"/>
      <c r="AE165" s="34"/>
      <c r="AR165" s="207" t="s">
        <v>319</v>
      </c>
      <c r="AT165" s="207" t="s">
        <v>315</v>
      </c>
      <c r="AU165" s="207" t="s">
        <v>83</v>
      </c>
      <c r="AY165" s="17" t="s">
        <v>313</v>
      </c>
      <c r="BE165" s="208">
        <f>IF(N165="základní",J165,0)</f>
        <v>0</v>
      </c>
      <c r="BF165" s="208">
        <f>IF(N165="snížená",J165,0)</f>
        <v>0</v>
      </c>
      <c r="BG165" s="208">
        <f>IF(N165="zákl. přenesená",J165,0)</f>
        <v>0</v>
      </c>
      <c r="BH165" s="208">
        <f>IF(N165="sníž. přenesená",J165,0)</f>
        <v>0</v>
      </c>
      <c r="BI165" s="208">
        <f>IF(N165="nulová",J165,0)</f>
        <v>0</v>
      </c>
      <c r="BJ165" s="17" t="s">
        <v>81</v>
      </c>
      <c r="BK165" s="208">
        <f>ROUND(I165*H165,2)</f>
        <v>0</v>
      </c>
      <c r="BL165" s="17" t="s">
        <v>319</v>
      </c>
      <c r="BM165" s="207" t="s">
        <v>420</v>
      </c>
    </row>
    <row r="166" spans="1:65" s="1" customFormat="1" ht="19.5">
      <c r="A166" s="34"/>
      <c r="B166" s="35"/>
      <c r="C166" s="36"/>
      <c r="D166" s="209" t="s">
        <v>321</v>
      </c>
      <c r="E166" s="36"/>
      <c r="F166" s="210" t="s">
        <v>421</v>
      </c>
      <c r="G166" s="36"/>
      <c r="H166" s="36"/>
      <c r="I166" s="116"/>
      <c r="J166" s="36"/>
      <c r="K166" s="36"/>
      <c r="L166" s="39"/>
      <c r="M166" s="211"/>
      <c r="N166" s="212"/>
      <c r="O166" s="64"/>
      <c r="P166" s="64"/>
      <c r="Q166" s="64"/>
      <c r="R166" s="64"/>
      <c r="S166" s="64"/>
      <c r="T166" s="65"/>
      <c r="U166" s="34"/>
      <c r="V166" s="34"/>
      <c r="W166" s="34"/>
      <c r="X166" s="34"/>
      <c r="Y166" s="34"/>
      <c r="Z166" s="34"/>
      <c r="AA166" s="34"/>
      <c r="AB166" s="34"/>
      <c r="AC166" s="34"/>
      <c r="AD166" s="34"/>
      <c r="AE166" s="34"/>
      <c r="AT166" s="17" t="s">
        <v>321</v>
      </c>
      <c r="AU166" s="17" t="s">
        <v>83</v>
      </c>
    </row>
    <row r="167" spans="1:65" s="12" customFormat="1">
      <c r="B167" s="213"/>
      <c r="C167" s="214"/>
      <c r="D167" s="209" t="s">
        <v>323</v>
      </c>
      <c r="E167" s="215" t="s">
        <v>19</v>
      </c>
      <c r="F167" s="216" t="s">
        <v>252</v>
      </c>
      <c r="G167" s="214"/>
      <c r="H167" s="217">
        <v>564.80600000000004</v>
      </c>
      <c r="I167" s="218"/>
      <c r="J167" s="214"/>
      <c r="K167" s="214"/>
      <c r="L167" s="219"/>
      <c r="M167" s="220"/>
      <c r="N167" s="221"/>
      <c r="O167" s="221"/>
      <c r="P167" s="221"/>
      <c r="Q167" s="221"/>
      <c r="R167" s="221"/>
      <c r="S167" s="221"/>
      <c r="T167" s="222"/>
      <c r="AT167" s="223" t="s">
        <v>323</v>
      </c>
      <c r="AU167" s="223" t="s">
        <v>83</v>
      </c>
      <c r="AV167" s="12" t="s">
        <v>83</v>
      </c>
      <c r="AW167" s="12" t="s">
        <v>36</v>
      </c>
      <c r="AX167" s="12" t="s">
        <v>81</v>
      </c>
      <c r="AY167" s="223" t="s">
        <v>313</v>
      </c>
    </row>
    <row r="168" spans="1:65" s="1" customFormat="1" ht="14.45" customHeight="1">
      <c r="A168" s="34"/>
      <c r="B168" s="35"/>
      <c r="C168" s="195" t="s">
        <v>422</v>
      </c>
      <c r="D168" s="195" t="s">
        <v>315</v>
      </c>
      <c r="E168" s="196" t="s">
        <v>423</v>
      </c>
      <c r="F168" s="197" t="s">
        <v>424</v>
      </c>
      <c r="G168" s="198" t="s">
        <v>358</v>
      </c>
      <c r="H168" s="199">
        <v>971.61699999999996</v>
      </c>
      <c r="I168" s="200"/>
      <c r="J168" s="201">
        <f>ROUND(I168*H168,2)</f>
        <v>0</v>
      </c>
      <c r="K168" s="202"/>
      <c r="L168" s="39"/>
      <c r="M168" s="203" t="s">
        <v>19</v>
      </c>
      <c r="N168" s="204" t="s">
        <v>45</v>
      </c>
      <c r="O168" s="64"/>
      <c r="P168" s="205">
        <f>O168*H168</f>
        <v>0</v>
      </c>
      <c r="Q168" s="205">
        <v>0</v>
      </c>
      <c r="R168" s="205">
        <f>Q168*H168</f>
        <v>0</v>
      </c>
      <c r="S168" s="205">
        <v>0</v>
      </c>
      <c r="T168" s="206">
        <f>S168*H168</f>
        <v>0</v>
      </c>
      <c r="U168" s="34"/>
      <c r="V168" s="34"/>
      <c r="W168" s="34"/>
      <c r="X168" s="34"/>
      <c r="Y168" s="34"/>
      <c r="Z168" s="34"/>
      <c r="AA168" s="34"/>
      <c r="AB168" s="34"/>
      <c r="AC168" s="34"/>
      <c r="AD168" s="34"/>
      <c r="AE168" s="34"/>
      <c r="AR168" s="207" t="s">
        <v>319</v>
      </c>
      <c r="AT168" s="207" t="s">
        <v>315</v>
      </c>
      <c r="AU168" s="207" t="s">
        <v>83</v>
      </c>
      <c r="AY168" s="17" t="s">
        <v>313</v>
      </c>
      <c r="BE168" s="208">
        <f>IF(N168="základní",J168,0)</f>
        <v>0</v>
      </c>
      <c r="BF168" s="208">
        <f>IF(N168="snížená",J168,0)</f>
        <v>0</v>
      </c>
      <c r="BG168" s="208">
        <f>IF(N168="zákl. přenesená",J168,0)</f>
        <v>0</v>
      </c>
      <c r="BH168" s="208">
        <f>IF(N168="sníž. přenesená",J168,0)</f>
        <v>0</v>
      </c>
      <c r="BI168" s="208">
        <f>IF(N168="nulová",J168,0)</f>
        <v>0</v>
      </c>
      <c r="BJ168" s="17" t="s">
        <v>81</v>
      </c>
      <c r="BK168" s="208">
        <f>ROUND(I168*H168,2)</f>
        <v>0</v>
      </c>
      <c r="BL168" s="17" t="s">
        <v>319</v>
      </c>
      <c r="BM168" s="207" t="s">
        <v>425</v>
      </c>
    </row>
    <row r="169" spans="1:65" s="1" customFormat="1">
      <c r="A169" s="34"/>
      <c r="B169" s="35"/>
      <c r="C169" s="36"/>
      <c r="D169" s="209" t="s">
        <v>321</v>
      </c>
      <c r="E169" s="36"/>
      <c r="F169" s="210" t="s">
        <v>424</v>
      </c>
      <c r="G169" s="36"/>
      <c r="H169" s="36"/>
      <c r="I169" s="116"/>
      <c r="J169" s="36"/>
      <c r="K169" s="36"/>
      <c r="L169" s="39"/>
      <c r="M169" s="211"/>
      <c r="N169" s="212"/>
      <c r="O169" s="64"/>
      <c r="P169" s="64"/>
      <c r="Q169" s="64"/>
      <c r="R169" s="64"/>
      <c r="S169" s="64"/>
      <c r="T169" s="65"/>
      <c r="U169" s="34"/>
      <c r="V169" s="34"/>
      <c r="W169" s="34"/>
      <c r="X169" s="34"/>
      <c r="Y169" s="34"/>
      <c r="Z169" s="34"/>
      <c r="AA169" s="34"/>
      <c r="AB169" s="34"/>
      <c r="AC169" s="34"/>
      <c r="AD169" s="34"/>
      <c r="AE169" s="34"/>
      <c r="AT169" s="17" t="s">
        <v>321</v>
      </c>
      <c r="AU169" s="17" t="s">
        <v>83</v>
      </c>
    </row>
    <row r="170" spans="1:65" s="12" customFormat="1">
      <c r="B170" s="213"/>
      <c r="C170" s="214"/>
      <c r="D170" s="209" t="s">
        <v>323</v>
      </c>
      <c r="E170" s="215" t="s">
        <v>19</v>
      </c>
      <c r="F170" s="216" t="s">
        <v>407</v>
      </c>
      <c r="G170" s="214"/>
      <c r="H170" s="217">
        <v>49.171999999999997</v>
      </c>
      <c r="I170" s="218"/>
      <c r="J170" s="214"/>
      <c r="K170" s="214"/>
      <c r="L170" s="219"/>
      <c r="M170" s="220"/>
      <c r="N170" s="221"/>
      <c r="O170" s="221"/>
      <c r="P170" s="221"/>
      <c r="Q170" s="221"/>
      <c r="R170" s="221"/>
      <c r="S170" s="221"/>
      <c r="T170" s="222"/>
      <c r="AT170" s="223" t="s">
        <v>323</v>
      </c>
      <c r="AU170" s="223" t="s">
        <v>83</v>
      </c>
      <c r="AV170" s="12" t="s">
        <v>83</v>
      </c>
      <c r="AW170" s="12" t="s">
        <v>36</v>
      </c>
      <c r="AX170" s="12" t="s">
        <v>74</v>
      </c>
      <c r="AY170" s="223" t="s">
        <v>313</v>
      </c>
    </row>
    <row r="171" spans="1:65" s="12" customFormat="1">
      <c r="B171" s="213"/>
      <c r="C171" s="214"/>
      <c r="D171" s="209" t="s">
        <v>323</v>
      </c>
      <c r="E171" s="215" t="s">
        <v>19</v>
      </c>
      <c r="F171" s="216" t="s">
        <v>426</v>
      </c>
      <c r="G171" s="214"/>
      <c r="H171" s="217">
        <v>1487.251</v>
      </c>
      <c r="I171" s="218"/>
      <c r="J171" s="214"/>
      <c r="K171" s="214"/>
      <c r="L171" s="219"/>
      <c r="M171" s="220"/>
      <c r="N171" s="221"/>
      <c r="O171" s="221"/>
      <c r="P171" s="221"/>
      <c r="Q171" s="221"/>
      <c r="R171" s="221"/>
      <c r="S171" s="221"/>
      <c r="T171" s="222"/>
      <c r="AT171" s="223" t="s">
        <v>323</v>
      </c>
      <c r="AU171" s="223" t="s">
        <v>83</v>
      </c>
      <c r="AV171" s="12" t="s">
        <v>83</v>
      </c>
      <c r="AW171" s="12" t="s">
        <v>36</v>
      </c>
      <c r="AX171" s="12" t="s">
        <v>74</v>
      </c>
      <c r="AY171" s="223" t="s">
        <v>313</v>
      </c>
    </row>
    <row r="172" spans="1:65" s="12" customFormat="1">
      <c r="B172" s="213"/>
      <c r="C172" s="214"/>
      <c r="D172" s="209" t="s">
        <v>323</v>
      </c>
      <c r="E172" s="215" t="s">
        <v>19</v>
      </c>
      <c r="F172" s="216" t="s">
        <v>409</v>
      </c>
      <c r="G172" s="214"/>
      <c r="H172" s="217">
        <v>-564.80600000000004</v>
      </c>
      <c r="I172" s="218"/>
      <c r="J172" s="214"/>
      <c r="K172" s="214"/>
      <c r="L172" s="219"/>
      <c r="M172" s="220"/>
      <c r="N172" s="221"/>
      <c r="O172" s="221"/>
      <c r="P172" s="221"/>
      <c r="Q172" s="221"/>
      <c r="R172" s="221"/>
      <c r="S172" s="221"/>
      <c r="T172" s="222"/>
      <c r="AT172" s="223" t="s">
        <v>323</v>
      </c>
      <c r="AU172" s="223" t="s">
        <v>83</v>
      </c>
      <c r="AV172" s="12" t="s">
        <v>83</v>
      </c>
      <c r="AW172" s="12" t="s">
        <v>36</v>
      </c>
      <c r="AX172" s="12" t="s">
        <v>74</v>
      </c>
      <c r="AY172" s="223" t="s">
        <v>313</v>
      </c>
    </row>
    <row r="173" spans="1:65" s="14" customFormat="1">
      <c r="B173" s="234"/>
      <c r="C173" s="235"/>
      <c r="D173" s="209" t="s">
        <v>323</v>
      </c>
      <c r="E173" s="236" t="s">
        <v>19</v>
      </c>
      <c r="F173" s="237" t="s">
        <v>410</v>
      </c>
      <c r="G173" s="235"/>
      <c r="H173" s="238">
        <v>971.61699999999996</v>
      </c>
      <c r="I173" s="239"/>
      <c r="J173" s="235"/>
      <c r="K173" s="235"/>
      <c r="L173" s="240"/>
      <c r="M173" s="241"/>
      <c r="N173" s="242"/>
      <c r="O173" s="242"/>
      <c r="P173" s="242"/>
      <c r="Q173" s="242"/>
      <c r="R173" s="242"/>
      <c r="S173" s="242"/>
      <c r="T173" s="243"/>
      <c r="AT173" s="244" t="s">
        <v>323</v>
      </c>
      <c r="AU173" s="244" t="s">
        <v>83</v>
      </c>
      <c r="AV173" s="14" t="s">
        <v>319</v>
      </c>
      <c r="AW173" s="14" t="s">
        <v>36</v>
      </c>
      <c r="AX173" s="14" t="s">
        <v>81</v>
      </c>
      <c r="AY173" s="244" t="s">
        <v>313</v>
      </c>
    </row>
    <row r="174" spans="1:65" s="1" customFormat="1" ht="14.45" customHeight="1">
      <c r="A174" s="34"/>
      <c r="B174" s="35"/>
      <c r="C174" s="195" t="s">
        <v>427</v>
      </c>
      <c r="D174" s="195" t="s">
        <v>315</v>
      </c>
      <c r="E174" s="196" t="s">
        <v>428</v>
      </c>
      <c r="F174" s="197" t="s">
        <v>429</v>
      </c>
      <c r="G174" s="198" t="s">
        <v>430</v>
      </c>
      <c r="H174" s="199">
        <v>1041.4369999999999</v>
      </c>
      <c r="I174" s="200"/>
      <c r="J174" s="201">
        <f>ROUND(I174*H174,2)</f>
        <v>0</v>
      </c>
      <c r="K174" s="202"/>
      <c r="L174" s="39"/>
      <c r="M174" s="203" t="s">
        <v>19</v>
      </c>
      <c r="N174" s="204" t="s">
        <v>45</v>
      </c>
      <c r="O174" s="64"/>
      <c r="P174" s="205">
        <f>O174*H174</f>
        <v>0</v>
      </c>
      <c r="Q174" s="205">
        <v>0</v>
      </c>
      <c r="R174" s="205">
        <f>Q174*H174</f>
        <v>0</v>
      </c>
      <c r="S174" s="205">
        <v>0</v>
      </c>
      <c r="T174" s="206">
        <f>S174*H174</f>
        <v>0</v>
      </c>
      <c r="U174" s="34"/>
      <c r="V174" s="34"/>
      <c r="W174" s="34"/>
      <c r="X174" s="34"/>
      <c r="Y174" s="34"/>
      <c r="Z174" s="34"/>
      <c r="AA174" s="34"/>
      <c r="AB174" s="34"/>
      <c r="AC174" s="34"/>
      <c r="AD174" s="34"/>
      <c r="AE174" s="34"/>
      <c r="AR174" s="207" t="s">
        <v>319</v>
      </c>
      <c r="AT174" s="207" t="s">
        <v>315</v>
      </c>
      <c r="AU174" s="207" t="s">
        <v>83</v>
      </c>
      <c r="AY174" s="17" t="s">
        <v>313</v>
      </c>
      <c r="BE174" s="208">
        <f>IF(N174="základní",J174,0)</f>
        <v>0</v>
      </c>
      <c r="BF174" s="208">
        <f>IF(N174="snížená",J174,0)</f>
        <v>0</v>
      </c>
      <c r="BG174" s="208">
        <f>IF(N174="zákl. přenesená",J174,0)</f>
        <v>0</v>
      </c>
      <c r="BH174" s="208">
        <f>IF(N174="sníž. přenesená",J174,0)</f>
        <v>0</v>
      </c>
      <c r="BI174" s="208">
        <f>IF(N174="nulová",J174,0)</f>
        <v>0</v>
      </c>
      <c r="BJ174" s="17" t="s">
        <v>81</v>
      </c>
      <c r="BK174" s="208">
        <f>ROUND(I174*H174,2)</f>
        <v>0</v>
      </c>
      <c r="BL174" s="17" t="s">
        <v>319</v>
      </c>
      <c r="BM174" s="207" t="s">
        <v>431</v>
      </c>
    </row>
    <row r="175" spans="1:65" s="1" customFormat="1" ht="19.5">
      <c r="A175" s="34"/>
      <c r="B175" s="35"/>
      <c r="C175" s="36"/>
      <c r="D175" s="209" t="s">
        <v>321</v>
      </c>
      <c r="E175" s="36"/>
      <c r="F175" s="210" t="s">
        <v>432</v>
      </c>
      <c r="G175" s="36"/>
      <c r="H175" s="36"/>
      <c r="I175" s="116"/>
      <c r="J175" s="36"/>
      <c r="K175" s="36"/>
      <c r="L175" s="39"/>
      <c r="M175" s="211"/>
      <c r="N175" s="212"/>
      <c r="O175" s="64"/>
      <c r="P175" s="64"/>
      <c r="Q175" s="64"/>
      <c r="R175" s="64"/>
      <c r="S175" s="64"/>
      <c r="T175" s="65"/>
      <c r="U175" s="34"/>
      <c r="V175" s="34"/>
      <c r="W175" s="34"/>
      <c r="X175" s="34"/>
      <c r="Y175" s="34"/>
      <c r="Z175" s="34"/>
      <c r="AA175" s="34"/>
      <c r="AB175" s="34"/>
      <c r="AC175" s="34"/>
      <c r="AD175" s="34"/>
      <c r="AE175" s="34"/>
      <c r="AT175" s="17" t="s">
        <v>321</v>
      </c>
      <c r="AU175" s="17" t="s">
        <v>83</v>
      </c>
    </row>
    <row r="176" spans="1:65" s="12" customFormat="1">
      <c r="B176" s="213"/>
      <c r="C176" s="214"/>
      <c r="D176" s="209" t="s">
        <v>323</v>
      </c>
      <c r="E176" s="215" t="s">
        <v>19</v>
      </c>
      <c r="F176" s="216" t="s">
        <v>433</v>
      </c>
      <c r="G176" s="214"/>
      <c r="H176" s="217">
        <v>650.89800000000002</v>
      </c>
      <c r="I176" s="218"/>
      <c r="J176" s="214"/>
      <c r="K176" s="214"/>
      <c r="L176" s="219"/>
      <c r="M176" s="220"/>
      <c r="N176" s="221"/>
      <c r="O176" s="221"/>
      <c r="P176" s="221"/>
      <c r="Q176" s="221"/>
      <c r="R176" s="221"/>
      <c r="S176" s="221"/>
      <c r="T176" s="222"/>
      <c r="AT176" s="223" t="s">
        <v>323</v>
      </c>
      <c r="AU176" s="223" t="s">
        <v>83</v>
      </c>
      <c r="AV176" s="12" t="s">
        <v>83</v>
      </c>
      <c r="AW176" s="12" t="s">
        <v>36</v>
      </c>
      <c r="AX176" s="12" t="s">
        <v>81</v>
      </c>
      <c r="AY176" s="223" t="s">
        <v>313</v>
      </c>
    </row>
    <row r="177" spans="1:65" s="12" customFormat="1">
      <c r="B177" s="213"/>
      <c r="C177" s="214"/>
      <c r="D177" s="209" t="s">
        <v>323</v>
      </c>
      <c r="E177" s="214"/>
      <c r="F177" s="216" t="s">
        <v>434</v>
      </c>
      <c r="G177" s="214"/>
      <c r="H177" s="217">
        <v>1041.4369999999999</v>
      </c>
      <c r="I177" s="218"/>
      <c r="J177" s="214"/>
      <c r="K177" s="214"/>
      <c r="L177" s="219"/>
      <c r="M177" s="220"/>
      <c r="N177" s="221"/>
      <c r="O177" s="221"/>
      <c r="P177" s="221"/>
      <c r="Q177" s="221"/>
      <c r="R177" s="221"/>
      <c r="S177" s="221"/>
      <c r="T177" s="222"/>
      <c r="AT177" s="223" t="s">
        <v>323</v>
      </c>
      <c r="AU177" s="223" t="s">
        <v>83</v>
      </c>
      <c r="AV177" s="12" t="s">
        <v>83</v>
      </c>
      <c r="AW177" s="12" t="s">
        <v>4</v>
      </c>
      <c r="AX177" s="12" t="s">
        <v>81</v>
      </c>
      <c r="AY177" s="223" t="s">
        <v>313</v>
      </c>
    </row>
    <row r="178" spans="1:65" s="1" customFormat="1" ht="14.45" customHeight="1">
      <c r="A178" s="34"/>
      <c r="B178" s="35"/>
      <c r="C178" s="195" t="s">
        <v>7</v>
      </c>
      <c r="D178" s="195" t="s">
        <v>315</v>
      </c>
      <c r="E178" s="196" t="s">
        <v>435</v>
      </c>
      <c r="F178" s="197" t="s">
        <v>436</v>
      </c>
      <c r="G178" s="198" t="s">
        <v>358</v>
      </c>
      <c r="H178" s="199">
        <v>564.80600000000004</v>
      </c>
      <c r="I178" s="200"/>
      <c r="J178" s="201">
        <f>ROUND(I178*H178,2)</f>
        <v>0</v>
      </c>
      <c r="K178" s="202"/>
      <c r="L178" s="39"/>
      <c r="M178" s="203" t="s">
        <v>19</v>
      </c>
      <c r="N178" s="204" t="s">
        <v>45</v>
      </c>
      <c r="O178" s="64"/>
      <c r="P178" s="205">
        <f>O178*H178</f>
        <v>0</v>
      </c>
      <c r="Q178" s="205">
        <v>0</v>
      </c>
      <c r="R178" s="205">
        <f>Q178*H178</f>
        <v>0</v>
      </c>
      <c r="S178" s="205">
        <v>0</v>
      </c>
      <c r="T178" s="206">
        <f>S178*H178</f>
        <v>0</v>
      </c>
      <c r="U178" s="34"/>
      <c r="V178" s="34"/>
      <c r="W178" s="34"/>
      <c r="X178" s="34"/>
      <c r="Y178" s="34"/>
      <c r="Z178" s="34"/>
      <c r="AA178" s="34"/>
      <c r="AB178" s="34"/>
      <c r="AC178" s="34"/>
      <c r="AD178" s="34"/>
      <c r="AE178" s="34"/>
      <c r="AR178" s="207" t="s">
        <v>319</v>
      </c>
      <c r="AT178" s="207" t="s">
        <v>315</v>
      </c>
      <c r="AU178" s="207" t="s">
        <v>83</v>
      </c>
      <c r="AY178" s="17" t="s">
        <v>313</v>
      </c>
      <c r="BE178" s="208">
        <f>IF(N178="základní",J178,0)</f>
        <v>0</v>
      </c>
      <c r="BF178" s="208">
        <f>IF(N178="snížená",J178,0)</f>
        <v>0</v>
      </c>
      <c r="BG178" s="208">
        <f>IF(N178="zákl. přenesená",J178,0)</f>
        <v>0</v>
      </c>
      <c r="BH178" s="208">
        <f>IF(N178="sníž. přenesená",J178,0)</f>
        <v>0</v>
      </c>
      <c r="BI178" s="208">
        <f>IF(N178="nulová",J178,0)</f>
        <v>0</v>
      </c>
      <c r="BJ178" s="17" t="s">
        <v>81</v>
      </c>
      <c r="BK178" s="208">
        <f>ROUND(I178*H178,2)</f>
        <v>0</v>
      </c>
      <c r="BL178" s="17" t="s">
        <v>319</v>
      </c>
      <c r="BM178" s="207" t="s">
        <v>437</v>
      </c>
    </row>
    <row r="179" spans="1:65" s="1" customFormat="1" ht="19.5">
      <c r="A179" s="34"/>
      <c r="B179" s="35"/>
      <c r="C179" s="36"/>
      <c r="D179" s="209" t="s">
        <v>321</v>
      </c>
      <c r="E179" s="36"/>
      <c r="F179" s="210" t="s">
        <v>438</v>
      </c>
      <c r="G179" s="36"/>
      <c r="H179" s="36"/>
      <c r="I179" s="116"/>
      <c r="J179" s="36"/>
      <c r="K179" s="36"/>
      <c r="L179" s="39"/>
      <c r="M179" s="211"/>
      <c r="N179" s="212"/>
      <c r="O179" s="64"/>
      <c r="P179" s="64"/>
      <c r="Q179" s="64"/>
      <c r="R179" s="64"/>
      <c r="S179" s="64"/>
      <c r="T179" s="65"/>
      <c r="U179" s="34"/>
      <c r="V179" s="34"/>
      <c r="W179" s="34"/>
      <c r="X179" s="34"/>
      <c r="Y179" s="34"/>
      <c r="Z179" s="34"/>
      <c r="AA179" s="34"/>
      <c r="AB179" s="34"/>
      <c r="AC179" s="34"/>
      <c r="AD179" s="34"/>
      <c r="AE179" s="34"/>
      <c r="AT179" s="17" t="s">
        <v>321</v>
      </c>
      <c r="AU179" s="17" t="s">
        <v>83</v>
      </c>
    </row>
    <row r="180" spans="1:65" s="12" customFormat="1">
      <c r="B180" s="213"/>
      <c r="C180" s="214"/>
      <c r="D180" s="209" t="s">
        <v>323</v>
      </c>
      <c r="E180" s="215" t="s">
        <v>19</v>
      </c>
      <c r="F180" s="216" t="s">
        <v>252</v>
      </c>
      <c r="G180" s="214"/>
      <c r="H180" s="217">
        <v>564.80600000000004</v>
      </c>
      <c r="I180" s="218"/>
      <c r="J180" s="214"/>
      <c r="K180" s="214"/>
      <c r="L180" s="219"/>
      <c r="M180" s="220"/>
      <c r="N180" s="221"/>
      <c r="O180" s="221"/>
      <c r="P180" s="221"/>
      <c r="Q180" s="221"/>
      <c r="R180" s="221"/>
      <c r="S180" s="221"/>
      <c r="T180" s="222"/>
      <c r="AT180" s="223" t="s">
        <v>323</v>
      </c>
      <c r="AU180" s="223" t="s">
        <v>83</v>
      </c>
      <c r="AV180" s="12" t="s">
        <v>83</v>
      </c>
      <c r="AW180" s="12" t="s">
        <v>36</v>
      </c>
      <c r="AX180" s="12" t="s">
        <v>81</v>
      </c>
      <c r="AY180" s="223" t="s">
        <v>313</v>
      </c>
    </row>
    <row r="181" spans="1:65" s="1" customFormat="1" ht="14.45" customHeight="1">
      <c r="A181" s="34"/>
      <c r="B181" s="35"/>
      <c r="C181" s="195" t="s">
        <v>439</v>
      </c>
      <c r="D181" s="195" t="s">
        <v>315</v>
      </c>
      <c r="E181" s="196" t="s">
        <v>440</v>
      </c>
      <c r="F181" s="197" t="s">
        <v>441</v>
      </c>
      <c r="G181" s="198" t="s">
        <v>318</v>
      </c>
      <c r="H181" s="199">
        <v>105</v>
      </c>
      <c r="I181" s="200"/>
      <c r="J181" s="201">
        <f>ROUND(I181*H181,2)</f>
        <v>0</v>
      </c>
      <c r="K181" s="202"/>
      <c r="L181" s="39"/>
      <c r="M181" s="203" t="s">
        <v>19</v>
      </c>
      <c r="N181" s="204" t="s">
        <v>45</v>
      </c>
      <c r="O181" s="64"/>
      <c r="P181" s="205">
        <f>O181*H181</f>
        <v>0</v>
      </c>
      <c r="Q181" s="205">
        <v>0</v>
      </c>
      <c r="R181" s="205">
        <f>Q181*H181</f>
        <v>0</v>
      </c>
      <c r="S181" s="205">
        <v>0</v>
      </c>
      <c r="T181" s="206">
        <f>S181*H181</f>
        <v>0</v>
      </c>
      <c r="U181" s="34"/>
      <c r="V181" s="34"/>
      <c r="W181" s="34"/>
      <c r="X181" s="34"/>
      <c r="Y181" s="34"/>
      <c r="Z181" s="34"/>
      <c r="AA181" s="34"/>
      <c r="AB181" s="34"/>
      <c r="AC181" s="34"/>
      <c r="AD181" s="34"/>
      <c r="AE181" s="34"/>
      <c r="AR181" s="207" t="s">
        <v>319</v>
      </c>
      <c r="AT181" s="207" t="s">
        <v>315</v>
      </c>
      <c r="AU181" s="207" t="s">
        <v>83</v>
      </c>
      <c r="AY181" s="17" t="s">
        <v>313</v>
      </c>
      <c r="BE181" s="208">
        <f>IF(N181="základní",J181,0)</f>
        <v>0</v>
      </c>
      <c r="BF181" s="208">
        <f>IF(N181="snížená",J181,0)</f>
        <v>0</v>
      </c>
      <c r="BG181" s="208">
        <f>IF(N181="zákl. přenesená",J181,0)</f>
        <v>0</v>
      </c>
      <c r="BH181" s="208">
        <f>IF(N181="sníž. přenesená",J181,0)</f>
        <v>0</v>
      </c>
      <c r="BI181" s="208">
        <f>IF(N181="nulová",J181,0)</f>
        <v>0</v>
      </c>
      <c r="BJ181" s="17" t="s">
        <v>81</v>
      </c>
      <c r="BK181" s="208">
        <f>ROUND(I181*H181,2)</f>
        <v>0</v>
      </c>
      <c r="BL181" s="17" t="s">
        <v>319</v>
      </c>
      <c r="BM181" s="207" t="s">
        <v>442</v>
      </c>
    </row>
    <row r="182" spans="1:65" s="1" customFormat="1" ht="19.5">
      <c r="A182" s="34"/>
      <c r="B182" s="35"/>
      <c r="C182" s="36"/>
      <c r="D182" s="209" t="s">
        <v>321</v>
      </c>
      <c r="E182" s="36"/>
      <c r="F182" s="210" t="s">
        <v>443</v>
      </c>
      <c r="G182" s="36"/>
      <c r="H182" s="36"/>
      <c r="I182" s="116"/>
      <c r="J182" s="36"/>
      <c r="K182" s="36"/>
      <c r="L182" s="39"/>
      <c r="M182" s="211"/>
      <c r="N182" s="212"/>
      <c r="O182" s="64"/>
      <c r="P182" s="64"/>
      <c r="Q182" s="64"/>
      <c r="R182" s="64"/>
      <c r="S182" s="64"/>
      <c r="T182" s="65"/>
      <c r="U182" s="34"/>
      <c r="V182" s="34"/>
      <c r="W182" s="34"/>
      <c r="X182" s="34"/>
      <c r="Y182" s="34"/>
      <c r="Z182" s="34"/>
      <c r="AA182" s="34"/>
      <c r="AB182" s="34"/>
      <c r="AC182" s="34"/>
      <c r="AD182" s="34"/>
      <c r="AE182" s="34"/>
      <c r="AT182" s="17" t="s">
        <v>321</v>
      </c>
      <c r="AU182" s="17" t="s">
        <v>83</v>
      </c>
    </row>
    <row r="183" spans="1:65" s="12" customFormat="1">
      <c r="B183" s="213"/>
      <c r="C183" s="214"/>
      <c r="D183" s="209" t="s">
        <v>323</v>
      </c>
      <c r="E183" s="215" t="s">
        <v>19</v>
      </c>
      <c r="F183" s="216" t="s">
        <v>444</v>
      </c>
      <c r="G183" s="214"/>
      <c r="H183" s="217">
        <v>105</v>
      </c>
      <c r="I183" s="218"/>
      <c r="J183" s="214"/>
      <c r="K183" s="214"/>
      <c r="L183" s="219"/>
      <c r="M183" s="220"/>
      <c r="N183" s="221"/>
      <c r="O183" s="221"/>
      <c r="P183" s="221"/>
      <c r="Q183" s="221"/>
      <c r="R183" s="221"/>
      <c r="S183" s="221"/>
      <c r="T183" s="222"/>
      <c r="AT183" s="223" t="s">
        <v>323</v>
      </c>
      <c r="AU183" s="223" t="s">
        <v>83</v>
      </c>
      <c r="AV183" s="12" t="s">
        <v>83</v>
      </c>
      <c r="AW183" s="12" t="s">
        <v>36</v>
      </c>
      <c r="AX183" s="12" t="s">
        <v>81</v>
      </c>
      <c r="AY183" s="223" t="s">
        <v>313</v>
      </c>
    </row>
    <row r="184" spans="1:65" s="11" customFormat="1" ht="22.9" customHeight="1">
      <c r="B184" s="179"/>
      <c r="C184" s="180"/>
      <c r="D184" s="181" t="s">
        <v>73</v>
      </c>
      <c r="E184" s="193" t="s">
        <v>83</v>
      </c>
      <c r="F184" s="193" t="s">
        <v>445</v>
      </c>
      <c r="G184" s="180"/>
      <c r="H184" s="180"/>
      <c r="I184" s="183"/>
      <c r="J184" s="194">
        <f>BK184</f>
        <v>0</v>
      </c>
      <c r="K184" s="180"/>
      <c r="L184" s="185"/>
      <c r="M184" s="186"/>
      <c r="N184" s="187"/>
      <c r="O184" s="187"/>
      <c r="P184" s="188">
        <f>SUM(P185:P300)</f>
        <v>0</v>
      </c>
      <c r="Q184" s="187"/>
      <c r="R184" s="188">
        <f>SUM(R185:R300)</f>
        <v>999.28175778999992</v>
      </c>
      <c r="S184" s="187"/>
      <c r="T184" s="189">
        <f>SUM(T185:T300)</f>
        <v>0</v>
      </c>
      <c r="AR184" s="190" t="s">
        <v>81</v>
      </c>
      <c r="AT184" s="191" t="s">
        <v>73</v>
      </c>
      <c r="AU184" s="191" t="s">
        <v>81</v>
      </c>
      <c r="AY184" s="190" t="s">
        <v>313</v>
      </c>
      <c r="BK184" s="192">
        <f>SUM(BK185:BK300)</f>
        <v>0</v>
      </c>
    </row>
    <row r="185" spans="1:65" s="1" customFormat="1" ht="14.45" customHeight="1">
      <c r="A185" s="34"/>
      <c r="B185" s="35"/>
      <c r="C185" s="195" t="s">
        <v>446</v>
      </c>
      <c r="D185" s="195" t="s">
        <v>315</v>
      </c>
      <c r="E185" s="196" t="s">
        <v>447</v>
      </c>
      <c r="F185" s="197" t="s">
        <v>448</v>
      </c>
      <c r="G185" s="198" t="s">
        <v>358</v>
      </c>
      <c r="H185" s="199">
        <v>20.965</v>
      </c>
      <c r="I185" s="200"/>
      <c r="J185" s="201">
        <f>ROUND(I185*H185,2)</f>
        <v>0</v>
      </c>
      <c r="K185" s="202"/>
      <c r="L185" s="39"/>
      <c r="M185" s="203" t="s">
        <v>19</v>
      </c>
      <c r="N185" s="204" t="s">
        <v>45</v>
      </c>
      <c r="O185" s="64"/>
      <c r="P185" s="205">
        <f>O185*H185</f>
        <v>0</v>
      </c>
      <c r="Q185" s="205">
        <v>2.16</v>
      </c>
      <c r="R185" s="205">
        <f>Q185*H185</f>
        <v>45.284400000000005</v>
      </c>
      <c r="S185" s="205">
        <v>0</v>
      </c>
      <c r="T185" s="206">
        <f>S185*H185</f>
        <v>0</v>
      </c>
      <c r="U185" s="34"/>
      <c r="V185" s="34"/>
      <c r="W185" s="34"/>
      <c r="X185" s="34"/>
      <c r="Y185" s="34"/>
      <c r="Z185" s="34"/>
      <c r="AA185" s="34"/>
      <c r="AB185" s="34"/>
      <c r="AC185" s="34"/>
      <c r="AD185" s="34"/>
      <c r="AE185" s="34"/>
      <c r="AR185" s="207" t="s">
        <v>319</v>
      </c>
      <c r="AT185" s="207" t="s">
        <v>315</v>
      </c>
      <c r="AU185" s="207" t="s">
        <v>83</v>
      </c>
      <c r="AY185" s="17" t="s">
        <v>313</v>
      </c>
      <c r="BE185" s="208">
        <f>IF(N185="základní",J185,0)</f>
        <v>0</v>
      </c>
      <c r="BF185" s="208">
        <f>IF(N185="snížená",J185,0)</f>
        <v>0</v>
      </c>
      <c r="BG185" s="208">
        <f>IF(N185="zákl. přenesená",J185,0)</f>
        <v>0</v>
      </c>
      <c r="BH185" s="208">
        <f>IF(N185="sníž. přenesená",J185,0)</f>
        <v>0</v>
      </c>
      <c r="BI185" s="208">
        <f>IF(N185="nulová",J185,0)</f>
        <v>0</v>
      </c>
      <c r="BJ185" s="17" t="s">
        <v>81</v>
      </c>
      <c r="BK185" s="208">
        <f>ROUND(I185*H185,2)</f>
        <v>0</v>
      </c>
      <c r="BL185" s="17" t="s">
        <v>319</v>
      </c>
      <c r="BM185" s="207" t="s">
        <v>449</v>
      </c>
    </row>
    <row r="186" spans="1:65" s="1" customFormat="1">
      <c r="A186" s="34"/>
      <c r="B186" s="35"/>
      <c r="C186" s="36"/>
      <c r="D186" s="209" t="s">
        <v>321</v>
      </c>
      <c r="E186" s="36"/>
      <c r="F186" s="210" t="s">
        <v>450</v>
      </c>
      <c r="G186" s="36"/>
      <c r="H186" s="36"/>
      <c r="I186" s="116"/>
      <c r="J186" s="36"/>
      <c r="K186" s="36"/>
      <c r="L186" s="39"/>
      <c r="M186" s="211"/>
      <c r="N186" s="212"/>
      <c r="O186" s="64"/>
      <c r="P186" s="64"/>
      <c r="Q186" s="64"/>
      <c r="R186" s="64"/>
      <c r="S186" s="64"/>
      <c r="T186" s="65"/>
      <c r="U186" s="34"/>
      <c r="V186" s="34"/>
      <c r="W186" s="34"/>
      <c r="X186" s="34"/>
      <c r="Y186" s="34"/>
      <c r="Z186" s="34"/>
      <c r="AA186" s="34"/>
      <c r="AB186" s="34"/>
      <c r="AC186" s="34"/>
      <c r="AD186" s="34"/>
      <c r="AE186" s="34"/>
      <c r="AT186" s="17" t="s">
        <v>321</v>
      </c>
      <c r="AU186" s="17" t="s">
        <v>83</v>
      </c>
    </row>
    <row r="187" spans="1:65" s="12" customFormat="1">
      <c r="B187" s="213"/>
      <c r="C187" s="214"/>
      <c r="D187" s="209" t="s">
        <v>323</v>
      </c>
      <c r="E187" s="215" t="s">
        <v>19</v>
      </c>
      <c r="F187" s="216" t="s">
        <v>451</v>
      </c>
      <c r="G187" s="214"/>
      <c r="H187" s="217">
        <v>20.965</v>
      </c>
      <c r="I187" s="218"/>
      <c r="J187" s="214"/>
      <c r="K187" s="214"/>
      <c r="L187" s="219"/>
      <c r="M187" s="220"/>
      <c r="N187" s="221"/>
      <c r="O187" s="221"/>
      <c r="P187" s="221"/>
      <c r="Q187" s="221"/>
      <c r="R187" s="221"/>
      <c r="S187" s="221"/>
      <c r="T187" s="222"/>
      <c r="AT187" s="223" t="s">
        <v>323</v>
      </c>
      <c r="AU187" s="223" t="s">
        <v>83</v>
      </c>
      <c r="AV187" s="12" t="s">
        <v>83</v>
      </c>
      <c r="AW187" s="12" t="s">
        <v>36</v>
      </c>
      <c r="AX187" s="12" t="s">
        <v>81</v>
      </c>
      <c r="AY187" s="223" t="s">
        <v>313</v>
      </c>
    </row>
    <row r="188" spans="1:65" s="1" customFormat="1" ht="14.45" customHeight="1">
      <c r="A188" s="34"/>
      <c r="B188" s="35"/>
      <c r="C188" s="195" t="s">
        <v>452</v>
      </c>
      <c r="D188" s="195" t="s">
        <v>315</v>
      </c>
      <c r="E188" s="196" t="s">
        <v>453</v>
      </c>
      <c r="F188" s="197" t="s">
        <v>454</v>
      </c>
      <c r="G188" s="198" t="s">
        <v>327</v>
      </c>
      <c r="H188" s="199">
        <v>156.6</v>
      </c>
      <c r="I188" s="200"/>
      <c r="J188" s="201">
        <f>ROUND(I188*H188,2)</f>
        <v>0</v>
      </c>
      <c r="K188" s="202"/>
      <c r="L188" s="39"/>
      <c r="M188" s="203" t="s">
        <v>19</v>
      </c>
      <c r="N188" s="204" t="s">
        <v>45</v>
      </c>
      <c r="O188" s="64"/>
      <c r="P188" s="205">
        <f>O188*H188</f>
        <v>0</v>
      </c>
      <c r="Q188" s="205">
        <v>1E-4</v>
      </c>
      <c r="R188" s="205">
        <f>Q188*H188</f>
        <v>1.566E-2</v>
      </c>
      <c r="S188" s="205">
        <v>0</v>
      </c>
      <c r="T188" s="206">
        <f>S188*H188</f>
        <v>0</v>
      </c>
      <c r="U188" s="34"/>
      <c r="V188" s="34"/>
      <c r="W188" s="34"/>
      <c r="X188" s="34"/>
      <c r="Y188" s="34"/>
      <c r="Z188" s="34"/>
      <c r="AA188" s="34"/>
      <c r="AB188" s="34"/>
      <c r="AC188" s="34"/>
      <c r="AD188" s="34"/>
      <c r="AE188" s="34"/>
      <c r="AR188" s="207" t="s">
        <v>319</v>
      </c>
      <c r="AT188" s="207" t="s">
        <v>315</v>
      </c>
      <c r="AU188" s="207" t="s">
        <v>83</v>
      </c>
      <c r="AY188" s="17" t="s">
        <v>313</v>
      </c>
      <c r="BE188" s="208">
        <f>IF(N188="základní",J188,0)</f>
        <v>0</v>
      </c>
      <c r="BF188" s="208">
        <f>IF(N188="snížená",J188,0)</f>
        <v>0</v>
      </c>
      <c r="BG188" s="208">
        <f>IF(N188="zákl. přenesená",J188,0)</f>
        <v>0</v>
      </c>
      <c r="BH188" s="208">
        <f>IF(N188="sníž. přenesená",J188,0)</f>
        <v>0</v>
      </c>
      <c r="BI188" s="208">
        <f>IF(N188="nulová",J188,0)</f>
        <v>0</v>
      </c>
      <c r="BJ188" s="17" t="s">
        <v>81</v>
      </c>
      <c r="BK188" s="208">
        <f>ROUND(I188*H188,2)</f>
        <v>0</v>
      </c>
      <c r="BL188" s="17" t="s">
        <v>319</v>
      </c>
      <c r="BM188" s="207" t="s">
        <v>455</v>
      </c>
    </row>
    <row r="189" spans="1:65" s="1" customFormat="1" ht="19.5">
      <c r="A189" s="34"/>
      <c r="B189" s="35"/>
      <c r="C189" s="36"/>
      <c r="D189" s="209" t="s">
        <v>321</v>
      </c>
      <c r="E189" s="36"/>
      <c r="F189" s="210" t="s">
        <v>456</v>
      </c>
      <c r="G189" s="36"/>
      <c r="H189" s="36"/>
      <c r="I189" s="116"/>
      <c r="J189" s="36"/>
      <c r="K189" s="36"/>
      <c r="L189" s="39"/>
      <c r="M189" s="211"/>
      <c r="N189" s="212"/>
      <c r="O189" s="64"/>
      <c r="P189" s="64"/>
      <c r="Q189" s="64"/>
      <c r="R189" s="64"/>
      <c r="S189" s="64"/>
      <c r="T189" s="65"/>
      <c r="U189" s="34"/>
      <c r="V189" s="34"/>
      <c r="W189" s="34"/>
      <c r="X189" s="34"/>
      <c r="Y189" s="34"/>
      <c r="Z189" s="34"/>
      <c r="AA189" s="34"/>
      <c r="AB189" s="34"/>
      <c r="AC189" s="34"/>
      <c r="AD189" s="34"/>
      <c r="AE189" s="34"/>
      <c r="AT189" s="17" t="s">
        <v>321</v>
      </c>
      <c r="AU189" s="17" t="s">
        <v>83</v>
      </c>
    </row>
    <row r="190" spans="1:65" s="13" customFormat="1">
      <c r="B190" s="224"/>
      <c r="C190" s="225"/>
      <c r="D190" s="209" t="s">
        <v>323</v>
      </c>
      <c r="E190" s="226" t="s">
        <v>19</v>
      </c>
      <c r="F190" s="227" t="s">
        <v>457</v>
      </c>
      <c r="G190" s="225"/>
      <c r="H190" s="226" t="s">
        <v>19</v>
      </c>
      <c r="I190" s="228"/>
      <c r="J190" s="225"/>
      <c r="K190" s="225"/>
      <c r="L190" s="229"/>
      <c r="M190" s="230"/>
      <c r="N190" s="231"/>
      <c r="O190" s="231"/>
      <c r="P190" s="231"/>
      <c r="Q190" s="231"/>
      <c r="R190" s="231"/>
      <c r="S190" s="231"/>
      <c r="T190" s="232"/>
      <c r="AT190" s="233" t="s">
        <v>323</v>
      </c>
      <c r="AU190" s="233" t="s">
        <v>83</v>
      </c>
      <c r="AV190" s="13" t="s">
        <v>81</v>
      </c>
      <c r="AW190" s="13" t="s">
        <v>36</v>
      </c>
      <c r="AX190" s="13" t="s">
        <v>74</v>
      </c>
      <c r="AY190" s="233" t="s">
        <v>313</v>
      </c>
    </row>
    <row r="191" spans="1:65" s="12" customFormat="1">
      <c r="B191" s="213"/>
      <c r="C191" s="214"/>
      <c r="D191" s="209" t="s">
        <v>323</v>
      </c>
      <c r="E191" s="215" t="s">
        <v>19</v>
      </c>
      <c r="F191" s="216" t="s">
        <v>458</v>
      </c>
      <c r="G191" s="214"/>
      <c r="H191" s="217">
        <v>156.6</v>
      </c>
      <c r="I191" s="218"/>
      <c r="J191" s="214"/>
      <c r="K191" s="214"/>
      <c r="L191" s="219"/>
      <c r="M191" s="220"/>
      <c r="N191" s="221"/>
      <c r="O191" s="221"/>
      <c r="P191" s="221"/>
      <c r="Q191" s="221"/>
      <c r="R191" s="221"/>
      <c r="S191" s="221"/>
      <c r="T191" s="222"/>
      <c r="AT191" s="223" t="s">
        <v>323</v>
      </c>
      <c r="AU191" s="223" t="s">
        <v>83</v>
      </c>
      <c r="AV191" s="12" t="s">
        <v>83</v>
      </c>
      <c r="AW191" s="12" t="s">
        <v>36</v>
      </c>
      <c r="AX191" s="12" t="s">
        <v>81</v>
      </c>
      <c r="AY191" s="223" t="s">
        <v>313</v>
      </c>
    </row>
    <row r="192" spans="1:65" s="1" customFormat="1" ht="14.45" customHeight="1">
      <c r="A192" s="34"/>
      <c r="B192" s="35"/>
      <c r="C192" s="195" t="s">
        <v>459</v>
      </c>
      <c r="D192" s="195" t="s">
        <v>315</v>
      </c>
      <c r="E192" s="196" t="s">
        <v>460</v>
      </c>
      <c r="F192" s="197" t="s">
        <v>461</v>
      </c>
      <c r="G192" s="198" t="s">
        <v>327</v>
      </c>
      <c r="H192" s="199">
        <v>17.399999999999999</v>
      </c>
      <c r="I192" s="200"/>
      <c r="J192" s="201">
        <f>ROUND(I192*H192,2)</f>
        <v>0</v>
      </c>
      <c r="K192" s="202"/>
      <c r="L192" s="39"/>
      <c r="M192" s="203" t="s">
        <v>19</v>
      </c>
      <c r="N192" s="204" t="s">
        <v>45</v>
      </c>
      <c r="O192" s="64"/>
      <c r="P192" s="205">
        <f>O192*H192</f>
        <v>0</v>
      </c>
      <c r="Q192" s="205">
        <v>1E-4</v>
      </c>
      <c r="R192" s="205">
        <f>Q192*H192</f>
        <v>1.74E-3</v>
      </c>
      <c r="S192" s="205">
        <v>0</v>
      </c>
      <c r="T192" s="206">
        <f>S192*H192</f>
        <v>0</v>
      </c>
      <c r="U192" s="34"/>
      <c r="V192" s="34"/>
      <c r="W192" s="34"/>
      <c r="X192" s="34"/>
      <c r="Y192" s="34"/>
      <c r="Z192" s="34"/>
      <c r="AA192" s="34"/>
      <c r="AB192" s="34"/>
      <c r="AC192" s="34"/>
      <c r="AD192" s="34"/>
      <c r="AE192" s="34"/>
      <c r="AR192" s="207" t="s">
        <v>319</v>
      </c>
      <c r="AT192" s="207" t="s">
        <v>315</v>
      </c>
      <c r="AU192" s="207" t="s">
        <v>83</v>
      </c>
      <c r="AY192" s="17" t="s">
        <v>313</v>
      </c>
      <c r="BE192" s="208">
        <f>IF(N192="základní",J192,0)</f>
        <v>0</v>
      </c>
      <c r="BF192" s="208">
        <f>IF(N192="snížená",J192,0)</f>
        <v>0</v>
      </c>
      <c r="BG192" s="208">
        <f>IF(N192="zákl. přenesená",J192,0)</f>
        <v>0</v>
      </c>
      <c r="BH192" s="208">
        <f>IF(N192="sníž. přenesená",J192,0)</f>
        <v>0</v>
      </c>
      <c r="BI192" s="208">
        <f>IF(N192="nulová",J192,0)</f>
        <v>0</v>
      </c>
      <c r="BJ192" s="17" t="s">
        <v>81</v>
      </c>
      <c r="BK192" s="208">
        <f>ROUND(I192*H192,2)</f>
        <v>0</v>
      </c>
      <c r="BL192" s="17" t="s">
        <v>319</v>
      </c>
      <c r="BM192" s="207" t="s">
        <v>462</v>
      </c>
    </row>
    <row r="193" spans="1:65" s="1" customFormat="1" ht="19.5">
      <c r="A193" s="34"/>
      <c r="B193" s="35"/>
      <c r="C193" s="36"/>
      <c r="D193" s="209" t="s">
        <v>321</v>
      </c>
      <c r="E193" s="36"/>
      <c r="F193" s="210" t="s">
        <v>463</v>
      </c>
      <c r="G193" s="36"/>
      <c r="H193" s="36"/>
      <c r="I193" s="116"/>
      <c r="J193" s="36"/>
      <c r="K193" s="36"/>
      <c r="L193" s="39"/>
      <c r="M193" s="211"/>
      <c r="N193" s="212"/>
      <c r="O193" s="64"/>
      <c r="P193" s="64"/>
      <c r="Q193" s="64"/>
      <c r="R193" s="64"/>
      <c r="S193" s="64"/>
      <c r="T193" s="65"/>
      <c r="U193" s="34"/>
      <c r="V193" s="34"/>
      <c r="W193" s="34"/>
      <c r="X193" s="34"/>
      <c r="Y193" s="34"/>
      <c r="Z193" s="34"/>
      <c r="AA193" s="34"/>
      <c r="AB193" s="34"/>
      <c r="AC193" s="34"/>
      <c r="AD193" s="34"/>
      <c r="AE193" s="34"/>
      <c r="AT193" s="17" t="s">
        <v>321</v>
      </c>
      <c r="AU193" s="17" t="s">
        <v>83</v>
      </c>
    </row>
    <row r="194" spans="1:65" s="13" customFormat="1">
      <c r="B194" s="224"/>
      <c r="C194" s="225"/>
      <c r="D194" s="209" t="s">
        <v>323</v>
      </c>
      <c r="E194" s="226" t="s">
        <v>19</v>
      </c>
      <c r="F194" s="227" t="s">
        <v>464</v>
      </c>
      <c r="G194" s="225"/>
      <c r="H194" s="226" t="s">
        <v>19</v>
      </c>
      <c r="I194" s="228"/>
      <c r="J194" s="225"/>
      <c r="K194" s="225"/>
      <c r="L194" s="229"/>
      <c r="M194" s="230"/>
      <c r="N194" s="231"/>
      <c r="O194" s="231"/>
      <c r="P194" s="231"/>
      <c r="Q194" s="231"/>
      <c r="R194" s="231"/>
      <c r="S194" s="231"/>
      <c r="T194" s="232"/>
      <c r="AT194" s="233" t="s">
        <v>323</v>
      </c>
      <c r="AU194" s="233" t="s">
        <v>83</v>
      </c>
      <c r="AV194" s="13" t="s">
        <v>81</v>
      </c>
      <c r="AW194" s="13" t="s">
        <v>36</v>
      </c>
      <c r="AX194" s="13" t="s">
        <v>74</v>
      </c>
      <c r="AY194" s="233" t="s">
        <v>313</v>
      </c>
    </row>
    <row r="195" spans="1:65" s="12" customFormat="1">
      <c r="B195" s="213"/>
      <c r="C195" s="214"/>
      <c r="D195" s="209" t="s">
        <v>323</v>
      </c>
      <c r="E195" s="215" t="s">
        <v>19</v>
      </c>
      <c r="F195" s="216" t="s">
        <v>465</v>
      </c>
      <c r="G195" s="214"/>
      <c r="H195" s="217">
        <v>17.399999999999999</v>
      </c>
      <c r="I195" s="218"/>
      <c r="J195" s="214"/>
      <c r="K195" s="214"/>
      <c r="L195" s="219"/>
      <c r="M195" s="220"/>
      <c r="N195" s="221"/>
      <c r="O195" s="221"/>
      <c r="P195" s="221"/>
      <c r="Q195" s="221"/>
      <c r="R195" s="221"/>
      <c r="S195" s="221"/>
      <c r="T195" s="222"/>
      <c r="AT195" s="223" t="s">
        <v>323</v>
      </c>
      <c r="AU195" s="223" t="s">
        <v>83</v>
      </c>
      <c r="AV195" s="12" t="s">
        <v>83</v>
      </c>
      <c r="AW195" s="12" t="s">
        <v>36</v>
      </c>
      <c r="AX195" s="12" t="s">
        <v>81</v>
      </c>
      <c r="AY195" s="223" t="s">
        <v>313</v>
      </c>
    </row>
    <row r="196" spans="1:65" s="1" customFormat="1" ht="21.6" customHeight="1">
      <c r="A196" s="34"/>
      <c r="B196" s="35"/>
      <c r="C196" s="195" t="s">
        <v>466</v>
      </c>
      <c r="D196" s="195" t="s">
        <v>315</v>
      </c>
      <c r="E196" s="196" t="s">
        <v>467</v>
      </c>
      <c r="F196" s="197" t="s">
        <v>468</v>
      </c>
      <c r="G196" s="198" t="s">
        <v>327</v>
      </c>
      <c r="H196" s="199">
        <v>174</v>
      </c>
      <c r="I196" s="200"/>
      <c r="J196" s="201">
        <f>ROUND(I196*H196,2)</f>
        <v>0</v>
      </c>
      <c r="K196" s="202"/>
      <c r="L196" s="39"/>
      <c r="M196" s="203" t="s">
        <v>19</v>
      </c>
      <c r="N196" s="204" t="s">
        <v>45</v>
      </c>
      <c r="O196" s="64"/>
      <c r="P196" s="205">
        <f>O196*H196</f>
        <v>0</v>
      </c>
      <c r="Q196" s="205">
        <v>0</v>
      </c>
      <c r="R196" s="205">
        <f>Q196*H196</f>
        <v>0</v>
      </c>
      <c r="S196" s="205">
        <v>0</v>
      </c>
      <c r="T196" s="206">
        <f>S196*H196</f>
        <v>0</v>
      </c>
      <c r="U196" s="34"/>
      <c r="V196" s="34"/>
      <c r="W196" s="34"/>
      <c r="X196" s="34"/>
      <c r="Y196" s="34"/>
      <c r="Z196" s="34"/>
      <c r="AA196" s="34"/>
      <c r="AB196" s="34"/>
      <c r="AC196" s="34"/>
      <c r="AD196" s="34"/>
      <c r="AE196" s="34"/>
      <c r="AR196" s="207" t="s">
        <v>319</v>
      </c>
      <c r="AT196" s="207" t="s">
        <v>315</v>
      </c>
      <c r="AU196" s="207" t="s">
        <v>83</v>
      </c>
      <c r="AY196" s="17" t="s">
        <v>313</v>
      </c>
      <c r="BE196" s="208">
        <f>IF(N196="základní",J196,0)</f>
        <v>0</v>
      </c>
      <c r="BF196" s="208">
        <f>IF(N196="snížená",J196,0)</f>
        <v>0</v>
      </c>
      <c r="BG196" s="208">
        <f>IF(N196="zákl. přenesená",J196,0)</f>
        <v>0</v>
      </c>
      <c r="BH196" s="208">
        <f>IF(N196="sníž. přenesená",J196,0)</f>
        <v>0</v>
      </c>
      <c r="BI196" s="208">
        <f>IF(N196="nulová",J196,0)</f>
        <v>0</v>
      </c>
      <c r="BJ196" s="17" t="s">
        <v>81</v>
      </c>
      <c r="BK196" s="208">
        <f>ROUND(I196*H196,2)</f>
        <v>0</v>
      </c>
      <c r="BL196" s="17" t="s">
        <v>319</v>
      </c>
      <c r="BM196" s="207" t="s">
        <v>469</v>
      </c>
    </row>
    <row r="197" spans="1:65" s="1" customFormat="1" ht="19.5">
      <c r="A197" s="34"/>
      <c r="B197" s="35"/>
      <c r="C197" s="36"/>
      <c r="D197" s="209" t="s">
        <v>321</v>
      </c>
      <c r="E197" s="36"/>
      <c r="F197" s="210" t="s">
        <v>470</v>
      </c>
      <c r="G197" s="36"/>
      <c r="H197" s="36"/>
      <c r="I197" s="116"/>
      <c r="J197" s="36"/>
      <c r="K197" s="36"/>
      <c r="L197" s="39"/>
      <c r="M197" s="211"/>
      <c r="N197" s="212"/>
      <c r="O197" s="64"/>
      <c r="P197" s="64"/>
      <c r="Q197" s="64"/>
      <c r="R197" s="64"/>
      <c r="S197" s="64"/>
      <c r="T197" s="65"/>
      <c r="U197" s="34"/>
      <c r="V197" s="34"/>
      <c r="W197" s="34"/>
      <c r="X197" s="34"/>
      <c r="Y197" s="34"/>
      <c r="Z197" s="34"/>
      <c r="AA197" s="34"/>
      <c r="AB197" s="34"/>
      <c r="AC197" s="34"/>
      <c r="AD197" s="34"/>
      <c r="AE197" s="34"/>
      <c r="AT197" s="17" t="s">
        <v>321</v>
      </c>
      <c r="AU197" s="17" t="s">
        <v>83</v>
      </c>
    </row>
    <row r="198" spans="1:65" s="12" customFormat="1">
      <c r="B198" s="213"/>
      <c r="C198" s="214"/>
      <c r="D198" s="209" t="s">
        <v>323</v>
      </c>
      <c r="E198" s="215" t="s">
        <v>19</v>
      </c>
      <c r="F198" s="216" t="s">
        <v>471</v>
      </c>
      <c r="G198" s="214"/>
      <c r="H198" s="217">
        <v>174</v>
      </c>
      <c r="I198" s="218"/>
      <c r="J198" s="214"/>
      <c r="K198" s="214"/>
      <c r="L198" s="219"/>
      <c r="M198" s="220"/>
      <c r="N198" s="221"/>
      <c r="O198" s="221"/>
      <c r="P198" s="221"/>
      <c r="Q198" s="221"/>
      <c r="R198" s="221"/>
      <c r="S198" s="221"/>
      <c r="T198" s="222"/>
      <c r="AT198" s="223" t="s">
        <v>323</v>
      </c>
      <c r="AU198" s="223" t="s">
        <v>83</v>
      </c>
      <c r="AV198" s="12" t="s">
        <v>83</v>
      </c>
      <c r="AW198" s="12" t="s">
        <v>36</v>
      </c>
      <c r="AX198" s="12" t="s">
        <v>81</v>
      </c>
      <c r="AY198" s="223" t="s">
        <v>313</v>
      </c>
    </row>
    <row r="199" spans="1:65" s="1" customFormat="1" ht="14.45" customHeight="1">
      <c r="A199" s="34"/>
      <c r="B199" s="35"/>
      <c r="C199" s="245" t="s">
        <v>472</v>
      </c>
      <c r="D199" s="245" t="s">
        <v>473</v>
      </c>
      <c r="E199" s="246" t="s">
        <v>474</v>
      </c>
      <c r="F199" s="247" t="s">
        <v>475</v>
      </c>
      <c r="G199" s="248" t="s">
        <v>358</v>
      </c>
      <c r="H199" s="249">
        <v>49.171999999999997</v>
      </c>
      <c r="I199" s="250"/>
      <c r="J199" s="251">
        <f>ROUND(I199*H199,2)</f>
        <v>0</v>
      </c>
      <c r="K199" s="252"/>
      <c r="L199" s="253"/>
      <c r="M199" s="254" t="s">
        <v>19</v>
      </c>
      <c r="N199" s="255" t="s">
        <v>45</v>
      </c>
      <c r="O199" s="64"/>
      <c r="P199" s="205">
        <f>O199*H199</f>
        <v>0</v>
      </c>
      <c r="Q199" s="205">
        <v>2.4289999999999998</v>
      </c>
      <c r="R199" s="205">
        <f>Q199*H199</f>
        <v>119.43878799999999</v>
      </c>
      <c r="S199" s="205">
        <v>0</v>
      </c>
      <c r="T199" s="206">
        <f>S199*H199</f>
        <v>0</v>
      </c>
      <c r="U199" s="34"/>
      <c r="V199" s="34"/>
      <c r="W199" s="34"/>
      <c r="X199" s="34"/>
      <c r="Y199" s="34"/>
      <c r="Z199" s="34"/>
      <c r="AA199" s="34"/>
      <c r="AB199" s="34"/>
      <c r="AC199" s="34"/>
      <c r="AD199" s="34"/>
      <c r="AE199" s="34"/>
      <c r="AR199" s="207" t="s">
        <v>355</v>
      </c>
      <c r="AT199" s="207" t="s">
        <v>473</v>
      </c>
      <c r="AU199" s="207" t="s">
        <v>83</v>
      </c>
      <c r="AY199" s="17" t="s">
        <v>313</v>
      </c>
      <c r="BE199" s="208">
        <f>IF(N199="základní",J199,0)</f>
        <v>0</v>
      </c>
      <c r="BF199" s="208">
        <f>IF(N199="snížená",J199,0)</f>
        <v>0</v>
      </c>
      <c r="BG199" s="208">
        <f>IF(N199="zákl. přenesená",J199,0)</f>
        <v>0</v>
      </c>
      <c r="BH199" s="208">
        <f>IF(N199="sníž. přenesená",J199,0)</f>
        <v>0</v>
      </c>
      <c r="BI199" s="208">
        <f>IF(N199="nulová",J199,0)</f>
        <v>0</v>
      </c>
      <c r="BJ199" s="17" t="s">
        <v>81</v>
      </c>
      <c r="BK199" s="208">
        <f>ROUND(I199*H199,2)</f>
        <v>0</v>
      </c>
      <c r="BL199" s="17" t="s">
        <v>319</v>
      </c>
      <c r="BM199" s="207" t="s">
        <v>476</v>
      </c>
    </row>
    <row r="200" spans="1:65" s="1" customFormat="1">
      <c r="A200" s="34"/>
      <c r="B200" s="35"/>
      <c r="C200" s="36"/>
      <c r="D200" s="209" t="s">
        <v>321</v>
      </c>
      <c r="E200" s="36"/>
      <c r="F200" s="210" t="s">
        <v>477</v>
      </c>
      <c r="G200" s="36"/>
      <c r="H200" s="36"/>
      <c r="I200" s="116"/>
      <c r="J200" s="36"/>
      <c r="K200" s="36"/>
      <c r="L200" s="39"/>
      <c r="M200" s="211"/>
      <c r="N200" s="212"/>
      <c r="O200" s="64"/>
      <c r="P200" s="64"/>
      <c r="Q200" s="64"/>
      <c r="R200" s="64"/>
      <c r="S200" s="64"/>
      <c r="T200" s="65"/>
      <c r="U200" s="34"/>
      <c r="V200" s="34"/>
      <c r="W200" s="34"/>
      <c r="X200" s="34"/>
      <c r="Y200" s="34"/>
      <c r="Z200" s="34"/>
      <c r="AA200" s="34"/>
      <c r="AB200" s="34"/>
      <c r="AC200" s="34"/>
      <c r="AD200" s="34"/>
      <c r="AE200" s="34"/>
      <c r="AT200" s="17" t="s">
        <v>321</v>
      </c>
      <c r="AU200" s="17" t="s">
        <v>83</v>
      </c>
    </row>
    <row r="201" spans="1:65" s="12" customFormat="1">
      <c r="B201" s="213"/>
      <c r="C201" s="214"/>
      <c r="D201" s="209" t="s">
        <v>323</v>
      </c>
      <c r="E201" s="215" t="s">
        <v>19</v>
      </c>
      <c r="F201" s="216" t="s">
        <v>478</v>
      </c>
      <c r="G201" s="214"/>
      <c r="H201" s="217">
        <v>49.171999999999997</v>
      </c>
      <c r="I201" s="218"/>
      <c r="J201" s="214"/>
      <c r="K201" s="214"/>
      <c r="L201" s="219"/>
      <c r="M201" s="220"/>
      <c r="N201" s="221"/>
      <c r="O201" s="221"/>
      <c r="P201" s="221"/>
      <c r="Q201" s="221"/>
      <c r="R201" s="221"/>
      <c r="S201" s="221"/>
      <c r="T201" s="222"/>
      <c r="AT201" s="223" t="s">
        <v>323</v>
      </c>
      <c r="AU201" s="223" t="s">
        <v>83</v>
      </c>
      <c r="AV201" s="12" t="s">
        <v>83</v>
      </c>
      <c r="AW201" s="12" t="s">
        <v>36</v>
      </c>
      <c r="AX201" s="12" t="s">
        <v>81</v>
      </c>
      <c r="AY201" s="223" t="s">
        <v>313</v>
      </c>
    </row>
    <row r="202" spans="1:65" s="1" customFormat="1" ht="14.45" customHeight="1">
      <c r="A202" s="34"/>
      <c r="B202" s="35"/>
      <c r="C202" s="195" t="s">
        <v>479</v>
      </c>
      <c r="D202" s="195" t="s">
        <v>315</v>
      </c>
      <c r="E202" s="196" t="s">
        <v>480</v>
      </c>
      <c r="F202" s="197" t="s">
        <v>481</v>
      </c>
      <c r="G202" s="198" t="s">
        <v>430</v>
      </c>
      <c r="H202" s="199">
        <v>3.69</v>
      </c>
      <c r="I202" s="200"/>
      <c r="J202" s="201">
        <f>ROUND(I202*H202,2)</f>
        <v>0</v>
      </c>
      <c r="K202" s="202"/>
      <c r="L202" s="39"/>
      <c r="M202" s="203" t="s">
        <v>19</v>
      </c>
      <c r="N202" s="204" t="s">
        <v>45</v>
      </c>
      <c r="O202" s="64"/>
      <c r="P202" s="205">
        <f>O202*H202</f>
        <v>0</v>
      </c>
      <c r="Q202" s="205">
        <v>1.1133200000000001</v>
      </c>
      <c r="R202" s="205">
        <f>Q202*H202</f>
        <v>4.1081508000000007</v>
      </c>
      <c r="S202" s="205">
        <v>0</v>
      </c>
      <c r="T202" s="206">
        <f>S202*H202</f>
        <v>0</v>
      </c>
      <c r="U202" s="34"/>
      <c r="V202" s="34"/>
      <c r="W202" s="34"/>
      <c r="X202" s="34"/>
      <c r="Y202" s="34"/>
      <c r="Z202" s="34"/>
      <c r="AA202" s="34"/>
      <c r="AB202" s="34"/>
      <c r="AC202" s="34"/>
      <c r="AD202" s="34"/>
      <c r="AE202" s="34"/>
      <c r="AR202" s="207" t="s">
        <v>319</v>
      </c>
      <c r="AT202" s="207" t="s">
        <v>315</v>
      </c>
      <c r="AU202" s="207" t="s">
        <v>83</v>
      </c>
      <c r="AY202" s="17" t="s">
        <v>313</v>
      </c>
      <c r="BE202" s="208">
        <f>IF(N202="základní",J202,0)</f>
        <v>0</v>
      </c>
      <c r="BF202" s="208">
        <f>IF(N202="snížená",J202,0)</f>
        <v>0</v>
      </c>
      <c r="BG202" s="208">
        <f>IF(N202="zákl. přenesená",J202,0)</f>
        <v>0</v>
      </c>
      <c r="BH202" s="208">
        <f>IF(N202="sníž. přenesená",J202,0)</f>
        <v>0</v>
      </c>
      <c r="BI202" s="208">
        <f>IF(N202="nulová",J202,0)</f>
        <v>0</v>
      </c>
      <c r="BJ202" s="17" t="s">
        <v>81</v>
      </c>
      <c r="BK202" s="208">
        <f>ROUND(I202*H202,2)</f>
        <v>0</v>
      </c>
      <c r="BL202" s="17" t="s">
        <v>319</v>
      </c>
      <c r="BM202" s="207" t="s">
        <v>482</v>
      </c>
    </row>
    <row r="203" spans="1:65" s="1" customFormat="1">
      <c r="A203" s="34"/>
      <c r="B203" s="35"/>
      <c r="C203" s="36"/>
      <c r="D203" s="209" t="s">
        <v>321</v>
      </c>
      <c r="E203" s="36"/>
      <c r="F203" s="210" t="s">
        <v>483</v>
      </c>
      <c r="G203" s="36"/>
      <c r="H203" s="36"/>
      <c r="I203" s="116"/>
      <c r="J203" s="36"/>
      <c r="K203" s="36"/>
      <c r="L203" s="39"/>
      <c r="M203" s="211"/>
      <c r="N203" s="212"/>
      <c r="O203" s="64"/>
      <c r="P203" s="64"/>
      <c r="Q203" s="64"/>
      <c r="R203" s="64"/>
      <c r="S203" s="64"/>
      <c r="T203" s="65"/>
      <c r="U203" s="34"/>
      <c r="V203" s="34"/>
      <c r="W203" s="34"/>
      <c r="X203" s="34"/>
      <c r="Y203" s="34"/>
      <c r="Z203" s="34"/>
      <c r="AA203" s="34"/>
      <c r="AB203" s="34"/>
      <c r="AC203" s="34"/>
      <c r="AD203" s="34"/>
      <c r="AE203" s="34"/>
      <c r="AT203" s="17" t="s">
        <v>321</v>
      </c>
      <c r="AU203" s="17" t="s">
        <v>83</v>
      </c>
    </row>
    <row r="204" spans="1:65" s="12" customFormat="1">
      <c r="B204" s="213"/>
      <c r="C204" s="214"/>
      <c r="D204" s="209" t="s">
        <v>323</v>
      </c>
      <c r="E204" s="215" t="s">
        <v>19</v>
      </c>
      <c r="F204" s="216" t="s">
        <v>484</v>
      </c>
      <c r="G204" s="214"/>
      <c r="H204" s="217">
        <v>3.69</v>
      </c>
      <c r="I204" s="218"/>
      <c r="J204" s="214"/>
      <c r="K204" s="214"/>
      <c r="L204" s="219"/>
      <c r="M204" s="220"/>
      <c r="N204" s="221"/>
      <c r="O204" s="221"/>
      <c r="P204" s="221"/>
      <c r="Q204" s="221"/>
      <c r="R204" s="221"/>
      <c r="S204" s="221"/>
      <c r="T204" s="222"/>
      <c r="AT204" s="223" t="s">
        <v>323</v>
      </c>
      <c r="AU204" s="223" t="s">
        <v>83</v>
      </c>
      <c r="AV204" s="12" t="s">
        <v>83</v>
      </c>
      <c r="AW204" s="12" t="s">
        <v>36</v>
      </c>
      <c r="AX204" s="12" t="s">
        <v>81</v>
      </c>
      <c r="AY204" s="223" t="s">
        <v>313</v>
      </c>
    </row>
    <row r="205" spans="1:65" s="1" customFormat="1" ht="14.45" customHeight="1">
      <c r="A205" s="34"/>
      <c r="B205" s="35"/>
      <c r="C205" s="195" t="s">
        <v>485</v>
      </c>
      <c r="D205" s="195" t="s">
        <v>315</v>
      </c>
      <c r="E205" s="196" t="s">
        <v>486</v>
      </c>
      <c r="F205" s="197" t="s">
        <v>487</v>
      </c>
      <c r="G205" s="198" t="s">
        <v>358</v>
      </c>
      <c r="H205" s="199">
        <v>54.411000000000001</v>
      </c>
      <c r="I205" s="200"/>
      <c r="J205" s="201">
        <f>ROUND(I205*H205,2)</f>
        <v>0</v>
      </c>
      <c r="K205" s="202"/>
      <c r="L205" s="39"/>
      <c r="M205" s="203" t="s">
        <v>19</v>
      </c>
      <c r="N205" s="204" t="s">
        <v>45</v>
      </c>
      <c r="O205" s="64"/>
      <c r="P205" s="205">
        <f>O205*H205</f>
        <v>0</v>
      </c>
      <c r="Q205" s="205">
        <v>2.45329</v>
      </c>
      <c r="R205" s="205">
        <f>Q205*H205</f>
        <v>133.48596219000001</v>
      </c>
      <c r="S205" s="205">
        <v>0</v>
      </c>
      <c r="T205" s="206">
        <f>S205*H205</f>
        <v>0</v>
      </c>
      <c r="U205" s="34"/>
      <c r="V205" s="34"/>
      <c r="W205" s="34"/>
      <c r="X205" s="34"/>
      <c r="Y205" s="34"/>
      <c r="Z205" s="34"/>
      <c r="AA205" s="34"/>
      <c r="AB205" s="34"/>
      <c r="AC205" s="34"/>
      <c r="AD205" s="34"/>
      <c r="AE205" s="34"/>
      <c r="AR205" s="207" t="s">
        <v>319</v>
      </c>
      <c r="AT205" s="207" t="s">
        <v>315</v>
      </c>
      <c r="AU205" s="207" t="s">
        <v>83</v>
      </c>
      <c r="AY205" s="17" t="s">
        <v>313</v>
      </c>
      <c r="BE205" s="208">
        <f>IF(N205="základní",J205,0)</f>
        <v>0</v>
      </c>
      <c r="BF205" s="208">
        <f>IF(N205="snížená",J205,0)</f>
        <v>0</v>
      </c>
      <c r="BG205" s="208">
        <f>IF(N205="zákl. přenesená",J205,0)</f>
        <v>0</v>
      </c>
      <c r="BH205" s="208">
        <f>IF(N205="sníž. přenesená",J205,0)</f>
        <v>0</v>
      </c>
      <c r="BI205" s="208">
        <f>IF(N205="nulová",J205,0)</f>
        <v>0</v>
      </c>
      <c r="BJ205" s="17" t="s">
        <v>81</v>
      </c>
      <c r="BK205" s="208">
        <f>ROUND(I205*H205,2)</f>
        <v>0</v>
      </c>
      <c r="BL205" s="17" t="s">
        <v>319</v>
      </c>
      <c r="BM205" s="207" t="s">
        <v>488</v>
      </c>
    </row>
    <row r="206" spans="1:65" s="1" customFormat="1">
      <c r="A206" s="34"/>
      <c r="B206" s="35"/>
      <c r="C206" s="36"/>
      <c r="D206" s="209" t="s">
        <v>321</v>
      </c>
      <c r="E206" s="36"/>
      <c r="F206" s="210" t="s">
        <v>489</v>
      </c>
      <c r="G206" s="36"/>
      <c r="H206" s="36"/>
      <c r="I206" s="116"/>
      <c r="J206" s="36"/>
      <c r="K206" s="36"/>
      <c r="L206" s="39"/>
      <c r="M206" s="211"/>
      <c r="N206" s="212"/>
      <c r="O206" s="64"/>
      <c r="P206" s="64"/>
      <c r="Q206" s="64"/>
      <c r="R206" s="64"/>
      <c r="S206" s="64"/>
      <c r="T206" s="65"/>
      <c r="U206" s="34"/>
      <c r="V206" s="34"/>
      <c r="W206" s="34"/>
      <c r="X206" s="34"/>
      <c r="Y206" s="34"/>
      <c r="Z206" s="34"/>
      <c r="AA206" s="34"/>
      <c r="AB206" s="34"/>
      <c r="AC206" s="34"/>
      <c r="AD206" s="34"/>
      <c r="AE206" s="34"/>
      <c r="AT206" s="17" t="s">
        <v>321</v>
      </c>
      <c r="AU206" s="17" t="s">
        <v>83</v>
      </c>
    </row>
    <row r="207" spans="1:65" s="13" customFormat="1">
      <c r="B207" s="224"/>
      <c r="C207" s="225"/>
      <c r="D207" s="209" t="s">
        <v>323</v>
      </c>
      <c r="E207" s="226" t="s">
        <v>19</v>
      </c>
      <c r="F207" s="227" t="s">
        <v>490</v>
      </c>
      <c r="G207" s="225"/>
      <c r="H207" s="226" t="s">
        <v>19</v>
      </c>
      <c r="I207" s="228"/>
      <c r="J207" s="225"/>
      <c r="K207" s="225"/>
      <c r="L207" s="229"/>
      <c r="M207" s="230"/>
      <c r="N207" s="231"/>
      <c r="O207" s="231"/>
      <c r="P207" s="231"/>
      <c r="Q207" s="231"/>
      <c r="R207" s="231"/>
      <c r="S207" s="231"/>
      <c r="T207" s="232"/>
      <c r="AT207" s="233" t="s">
        <v>323</v>
      </c>
      <c r="AU207" s="233" t="s">
        <v>83</v>
      </c>
      <c r="AV207" s="13" t="s">
        <v>81</v>
      </c>
      <c r="AW207" s="13" t="s">
        <v>36</v>
      </c>
      <c r="AX207" s="13" t="s">
        <v>74</v>
      </c>
      <c r="AY207" s="233" t="s">
        <v>313</v>
      </c>
    </row>
    <row r="208" spans="1:65" s="12" customFormat="1">
      <c r="B208" s="213"/>
      <c r="C208" s="214"/>
      <c r="D208" s="209" t="s">
        <v>323</v>
      </c>
      <c r="E208" s="215" t="s">
        <v>19</v>
      </c>
      <c r="F208" s="216" t="s">
        <v>491</v>
      </c>
      <c r="G208" s="214"/>
      <c r="H208" s="217">
        <v>19.853000000000002</v>
      </c>
      <c r="I208" s="218"/>
      <c r="J208" s="214"/>
      <c r="K208" s="214"/>
      <c r="L208" s="219"/>
      <c r="M208" s="220"/>
      <c r="N208" s="221"/>
      <c r="O208" s="221"/>
      <c r="P208" s="221"/>
      <c r="Q208" s="221"/>
      <c r="R208" s="221"/>
      <c r="S208" s="221"/>
      <c r="T208" s="222"/>
      <c r="AT208" s="223" t="s">
        <v>323</v>
      </c>
      <c r="AU208" s="223" t="s">
        <v>83</v>
      </c>
      <c r="AV208" s="12" t="s">
        <v>83</v>
      </c>
      <c r="AW208" s="12" t="s">
        <v>36</v>
      </c>
      <c r="AX208" s="12" t="s">
        <v>74</v>
      </c>
      <c r="AY208" s="223" t="s">
        <v>313</v>
      </c>
    </row>
    <row r="209" spans="1:65" s="12" customFormat="1">
      <c r="B209" s="213"/>
      <c r="C209" s="214"/>
      <c r="D209" s="209" t="s">
        <v>323</v>
      </c>
      <c r="E209" s="215" t="s">
        <v>19</v>
      </c>
      <c r="F209" s="216" t="s">
        <v>492</v>
      </c>
      <c r="G209" s="214"/>
      <c r="H209" s="217">
        <v>27.902000000000001</v>
      </c>
      <c r="I209" s="218"/>
      <c r="J209" s="214"/>
      <c r="K209" s="214"/>
      <c r="L209" s="219"/>
      <c r="M209" s="220"/>
      <c r="N209" s="221"/>
      <c r="O209" s="221"/>
      <c r="P209" s="221"/>
      <c r="Q209" s="221"/>
      <c r="R209" s="221"/>
      <c r="S209" s="221"/>
      <c r="T209" s="222"/>
      <c r="AT209" s="223" t="s">
        <v>323</v>
      </c>
      <c r="AU209" s="223" t="s">
        <v>83</v>
      </c>
      <c r="AV209" s="12" t="s">
        <v>83</v>
      </c>
      <c r="AW209" s="12" t="s">
        <v>36</v>
      </c>
      <c r="AX209" s="12" t="s">
        <v>74</v>
      </c>
      <c r="AY209" s="223" t="s">
        <v>313</v>
      </c>
    </row>
    <row r="210" spans="1:65" s="12" customFormat="1">
      <c r="B210" s="213"/>
      <c r="C210" s="214"/>
      <c r="D210" s="209" t="s">
        <v>323</v>
      </c>
      <c r="E210" s="215" t="s">
        <v>19</v>
      </c>
      <c r="F210" s="216" t="s">
        <v>493</v>
      </c>
      <c r="G210" s="214"/>
      <c r="H210" s="217">
        <v>6.6559999999999997</v>
      </c>
      <c r="I210" s="218"/>
      <c r="J210" s="214"/>
      <c r="K210" s="214"/>
      <c r="L210" s="219"/>
      <c r="M210" s="220"/>
      <c r="N210" s="221"/>
      <c r="O210" s="221"/>
      <c r="P210" s="221"/>
      <c r="Q210" s="221"/>
      <c r="R210" s="221"/>
      <c r="S210" s="221"/>
      <c r="T210" s="222"/>
      <c r="AT210" s="223" t="s">
        <v>323</v>
      </c>
      <c r="AU210" s="223" t="s">
        <v>83</v>
      </c>
      <c r="AV210" s="12" t="s">
        <v>83</v>
      </c>
      <c r="AW210" s="12" t="s">
        <v>36</v>
      </c>
      <c r="AX210" s="12" t="s">
        <v>74</v>
      </c>
      <c r="AY210" s="223" t="s">
        <v>313</v>
      </c>
    </row>
    <row r="211" spans="1:65" s="14" customFormat="1">
      <c r="B211" s="234"/>
      <c r="C211" s="235"/>
      <c r="D211" s="209" t="s">
        <v>323</v>
      </c>
      <c r="E211" s="236" t="s">
        <v>19</v>
      </c>
      <c r="F211" s="237" t="s">
        <v>410</v>
      </c>
      <c r="G211" s="235"/>
      <c r="H211" s="238">
        <v>54.411000000000001</v>
      </c>
      <c r="I211" s="239"/>
      <c r="J211" s="235"/>
      <c r="K211" s="235"/>
      <c r="L211" s="240"/>
      <c r="M211" s="241"/>
      <c r="N211" s="242"/>
      <c r="O211" s="242"/>
      <c r="P211" s="242"/>
      <c r="Q211" s="242"/>
      <c r="R211" s="242"/>
      <c r="S211" s="242"/>
      <c r="T211" s="243"/>
      <c r="AT211" s="244" t="s">
        <v>323</v>
      </c>
      <c r="AU211" s="244" t="s">
        <v>83</v>
      </c>
      <c r="AV211" s="14" t="s">
        <v>319</v>
      </c>
      <c r="AW211" s="14" t="s">
        <v>36</v>
      </c>
      <c r="AX211" s="14" t="s">
        <v>81</v>
      </c>
      <c r="AY211" s="244" t="s">
        <v>313</v>
      </c>
    </row>
    <row r="212" spans="1:65" s="1" customFormat="1" ht="14.45" customHeight="1">
      <c r="A212" s="34"/>
      <c r="B212" s="35"/>
      <c r="C212" s="195" t="s">
        <v>494</v>
      </c>
      <c r="D212" s="195" t="s">
        <v>315</v>
      </c>
      <c r="E212" s="196" t="s">
        <v>495</v>
      </c>
      <c r="F212" s="197" t="s">
        <v>496</v>
      </c>
      <c r="G212" s="198" t="s">
        <v>318</v>
      </c>
      <c r="H212" s="199">
        <v>46.417000000000002</v>
      </c>
      <c r="I212" s="200"/>
      <c r="J212" s="201">
        <f>ROUND(I212*H212,2)</f>
        <v>0</v>
      </c>
      <c r="K212" s="202"/>
      <c r="L212" s="39"/>
      <c r="M212" s="203" t="s">
        <v>19</v>
      </c>
      <c r="N212" s="204" t="s">
        <v>45</v>
      </c>
      <c r="O212" s="64"/>
      <c r="P212" s="205">
        <f>O212*H212</f>
        <v>0</v>
      </c>
      <c r="Q212" s="205">
        <v>2.47E-3</v>
      </c>
      <c r="R212" s="205">
        <f>Q212*H212</f>
        <v>0.11464999000000001</v>
      </c>
      <c r="S212" s="205">
        <v>0</v>
      </c>
      <c r="T212" s="206">
        <f>S212*H212</f>
        <v>0</v>
      </c>
      <c r="U212" s="34"/>
      <c r="V212" s="34"/>
      <c r="W212" s="34"/>
      <c r="X212" s="34"/>
      <c r="Y212" s="34"/>
      <c r="Z212" s="34"/>
      <c r="AA212" s="34"/>
      <c r="AB212" s="34"/>
      <c r="AC212" s="34"/>
      <c r="AD212" s="34"/>
      <c r="AE212" s="34"/>
      <c r="AR212" s="207" t="s">
        <v>319</v>
      </c>
      <c r="AT212" s="207" t="s">
        <v>315</v>
      </c>
      <c r="AU212" s="207" t="s">
        <v>83</v>
      </c>
      <c r="AY212" s="17" t="s">
        <v>313</v>
      </c>
      <c r="BE212" s="208">
        <f>IF(N212="základní",J212,0)</f>
        <v>0</v>
      </c>
      <c r="BF212" s="208">
        <f>IF(N212="snížená",J212,0)</f>
        <v>0</v>
      </c>
      <c r="BG212" s="208">
        <f>IF(N212="zákl. přenesená",J212,0)</f>
        <v>0</v>
      </c>
      <c r="BH212" s="208">
        <f>IF(N212="sníž. přenesená",J212,0)</f>
        <v>0</v>
      </c>
      <c r="BI212" s="208">
        <f>IF(N212="nulová",J212,0)</f>
        <v>0</v>
      </c>
      <c r="BJ212" s="17" t="s">
        <v>81</v>
      </c>
      <c r="BK212" s="208">
        <f>ROUND(I212*H212,2)</f>
        <v>0</v>
      </c>
      <c r="BL212" s="17" t="s">
        <v>319</v>
      </c>
      <c r="BM212" s="207" t="s">
        <v>497</v>
      </c>
    </row>
    <row r="213" spans="1:65" s="1" customFormat="1">
      <c r="A213" s="34"/>
      <c r="B213" s="35"/>
      <c r="C213" s="36"/>
      <c r="D213" s="209" t="s">
        <v>321</v>
      </c>
      <c r="E213" s="36"/>
      <c r="F213" s="210" t="s">
        <v>498</v>
      </c>
      <c r="G213" s="36"/>
      <c r="H213" s="36"/>
      <c r="I213" s="116"/>
      <c r="J213" s="36"/>
      <c r="K213" s="36"/>
      <c r="L213" s="39"/>
      <c r="M213" s="211"/>
      <c r="N213" s="212"/>
      <c r="O213" s="64"/>
      <c r="P213" s="64"/>
      <c r="Q213" s="64"/>
      <c r="R213" s="64"/>
      <c r="S213" s="64"/>
      <c r="T213" s="65"/>
      <c r="U213" s="34"/>
      <c r="V213" s="34"/>
      <c r="W213" s="34"/>
      <c r="X213" s="34"/>
      <c r="Y213" s="34"/>
      <c r="Z213" s="34"/>
      <c r="AA213" s="34"/>
      <c r="AB213" s="34"/>
      <c r="AC213" s="34"/>
      <c r="AD213" s="34"/>
      <c r="AE213" s="34"/>
      <c r="AT213" s="17" t="s">
        <v>321</v>
      </c>
      <c r="AU213" s="17" t="s">
        <v>83</v>
      </c>
    </row>
    <row r="214" spans="1:65" s="13" customFormat="1">
      <c r="B214" s="224"/>
      <c r="C214" s="225"/>
      <c r="D214" s="209" t="s">
        <v>323</v>
      </c>
      <c r="E214" s="226" t="s">
        <v>19</v>
      </c>
      <c r="F214" s="227" t="s">
        <v>490</v>
      </c>
      <c r="G214" s="225"/>
      <c r="H214" s="226" t="s">
        <v>19</v>
      </c>
      <c r="I214" s="228"/>
      <c r="J214" s="225"/>
      <c r="K214" s="225"/>
      <c r="L214" s="229"/>
      <c r="M214" s="230"/>
      <c r="N214" s="231"/>
      <c r="O214" s="231"/>
      <c r="P214" s="231"/>
      <c r="Q214" s="231"/>
      <c r="R214" s="231"/>
      <c r="S214" s="231"/>
      <c r="T214" s="232"/>
      <c r="AT214" s="233" t="s">
        <v>323</v>
      </c>
      <c r="AU214" s="233" t="s">
        <v>83</v>
      </c>
      <c r="AV214" s="13" t="s">
        <v>81</v>
      </c>
      <c r="AW214" s="13" t="s">
        <v>36</v>
      </c>
      <c r="AX214" s="13" t="s">
        <v>74</v>
      </c>
      <c r="AY214" s="233" t="s">
        <v>313</v>
      </c>
    </row>
    <row r="215" spans="1:65" s="12" customFormat="1">
      <c r="B215" s="213"/>
      <c r="C215" s="214"/>
      <c r="D215" s="209" t="s">
        <v>323</v>
      </c>
      <c r="E215" s="215" t="s">
        <v>19</v>
      </c>
      <c r="F215" s="216" t="s">
        <v>499</v>
      </c>
      <c r="G215" s="214"/>
      <c r="H215" s="217">
        <v>16.675000000000001</v>
      </c>
      <c r="I215" s="218"/>
      <c r="J215" s="214"/>
      <c r="K215" s="214"/>
      <c r="L215" s="219"/>
      <c r="M215" s="220"/>
      <c r="N215" s="221"/>
      <c r="O215" s="221"/>
      <c r="P215" s="221"/>
      <c r="Q215" s="221"/>
      <c r="R215" s="221"/>
      <c r="S215" s="221"/>
      <c r="T215" s="222"/>
      <c r="AT215" s="223" t="s">
        <v>323</v>
      </c>
      <c r="AU215" s="223" t="s">
        <v>83</v>
      </c>
      <c r="AV215" s="12" t="s">
        <v>83</v>
      </c>
      <c r="AW215" s="12" t="s">
        <v>36</v>
      </c>
      <c r="AX215" s="12" t="s">
        <v>74</v>
      </c>
      <c r="AY215" s="223" t="s">
        <v>313</v>
      </c>
    </row>
    <row r="216" spans="1:65" s="12" customFormat="1">
      <c r="B216" s="213"/>
      <c r="C216" s="214"/>
      <c r="D216" s="209" t="s">
        <v>323</v>
      </c>
      <c r="E216" s="215" t="s">
        <v>19</v>
      </c>
      <c r="F216" s="216" t="s">
        <v>500</v>
      </c>
      <c r="G216" s="214"/>
      <c r="H216" s="217">
        <v>20.597999999999999</v>
      </c>
      <c r="I216" s="218"/>
      <c r="J216" s="214"/>
      <c r="K216" s="214"/>
      <c r="L216" s="219"/>
      <c r="M216" s="220"/>
      <c r="N216" s="221"/>
      <c r="O216" s="221"/>
      <c r="P216" s="221"/>
      <c r="Q216" s="221"/>
      <c r="R216" s="221"/>
      <c r="S216" s="221"/>
      <c r="T216" s="222"/>
      <c r="AT216" s="223" t="s">
        <v>323</v>
      </c>
      <c r="AU216" s="223" t="s">
        <v>83</v>
      </c>
      <c r="AV216" s="12" t="s">
        <v>83</v>
      </c>
      <c r="AW216" s="12" t="s">
        <v>36</v>
      </c>
      <c r="AX216" s="12" t="s">
        <v>74</v>
      </c>
      <c r="AY216" s="223" t="s">
        <v>313</v>
      </c>
    </row>
    <row r="217" spans="1:65" s="12" customFormat="1">
      <c r="B217" s="213"/>
      <c r="C217" s="214"/>
      <c r="D217" s="209" t="s">
        <v>323</v>
      </c>
      <c r="E217" s="215" t="s">
        <v>19</v>
      </c>
      <c r="F217" s="216" t="s">
        <v>501</v>
      </c>
      <c r="G217" s="214"/>
      <c r="H217" s="217">
        <v>7.7919999999999998</v>
      </c>
      <c r="I217" s="218"/>
      <c r="J217" s="214"/>
      <c r="K217" s="214"/>
      <c r="L217" s="219"/>
      <c r="M217" s="220"/>
      <c r="N217" s="221"/>
      <c r="O217" s="221"/>
      <c r="P217" s="221"/>
      <c r="Q217" s="221"/>
      <c r="R217" s="221"/>
      <c r="S217" s="221"/>
      <c r="T217" s="222"/>
      <c r="AT217" s="223" t="s">
        <v>323</v>
      </c>
      <c r="AU217" s="223" t="s">
        <v>83</v>
      </c>
      <c r="AV217" s="12" t="s">
        <v>83</v>
      </c>
      <c r="AW217" s="12" t="s">
        <v>36</v>
      </c>
      <c r="AX217" s="12" t="s">
        <v>74</v>
      </c>
      <c r="AY217" s="223" t="s">
        <v>313</v>
      </c>
    </row>
    <row r="218" spans="1:65" s="15" customFormat="1">
      <c r="B218" s="256"/>
      <c r="C218" s="257"/>
      <c r="D218" s="209" t="s">
        <v>323</v>
      </c>
      <c r="E218" s="258" t="s">
        <v>19</v>
      </c>
      <c r="F218" s="259" t="s">
        <v>502</v>
      </c>
      <c r="G218" s="257"/>
      <c r="H218" s="260">
        <v>45.064999999999998</v>
      </c>
      <c r="I218" s="261"/>
      <c r="J218" s="257"/>
      <c r="K218" s="257"/>
      <c r="L218" s="262"/>
      <c r="M218" s="263"/>
      <c r="N218" s="264"/>
      <c r="O218" s="264"/>
      <c r="P218" s="264"/>
      <c r="Q218" s="264"/>
      <c r="R218" s="264"/>
      <c r="S218" s="264"/>
      <c r="T218" s="265"/>
      <c r="AT218" s="266" t="s">
        <v>323</v>
      </c>
      <c r="AU218" s="266" t="s">
        <v>83</v>
      </c>
      <c r="AV218" s="15" t="s">
        <v>120</v>
      </c>
      <c r="AW218" s="15" t="s">
        <v>36</v>
      </c>
      <c r="AX218" s="15" t="s">
        <v>74</v>
      </c>
      <c r="AY218" s="266" t="s">
        <v>313</v>
      </c>
    </row>
    <row r="219" spans="1:65" s="12" customFormat="1">
      <c r="B219" s="213"/>
      <c r="C219" s="214"/>
      <c r="D219" s="209" t="s">
        <v>323</v>
      </c>
      <c r="E219" s="215" t="s">
        <v>19</v>
      </c>
      <c r="F219" s="216" t="s">
        <v>503</v>
      </c>
      <c r="G219" s="214"/>
      <c r="H219" s="217">
        <v>1.3520000000000001</v>
      </c>
      <c r="I219" s="218"/>
      <c r="J219" s="214"/>
      <c r="K219" s="214"/>
      <c r="L219" s="219"/>
      <c r="M219" s="220"/>
      <c r="N219" s="221"/>
      <c r="O219" s="221"/>
      <c r="P219" s="221"/>
      <c r="Q219" s="221"/>
      <c r="R219" s="221"/>
      <c r="S219" s="221"/>
      <c r="T219" s="222"/>
      <c r="AT219" s="223" t="s">
        <v>323</v>
      </c>
      <c r="AU219" s="223" t="s">
        <v>83</v>
      </c>
      <c r="AV219" s="12" t="s">
        <v>83</v>
      </c>
      <c r="AW219" s="12" t="s">
        <v>36</v>
      </c>
      <c r="AX219" s="12" t="s">
        <v>74</v>
      </c>
      <c r="AY219" s="223" t="s">
        <v>313</v>
      </c>
    </row>
    <row r="220" spans="1:65" s="14" customFormat="1">
      <c r="B220" s="234"/>
      <c r="C220" s="235"/>
      <c r="D220" s="209" t="s">
        <v>323</v>
      </c>
      <c r="E220" s="236" t="s">
        <v>19</v>
      </c>
      <c r="F220" s="237" t="s">
        <v>410</v>
      </c>
      <c r="G220" s="235"/>
      <c r="H220" s="238">
        <v>46.417000000000002</v>
      </c>
      <c r="I220" s="239"/>
      <c r="J220" s="235"/>
      <c r="K220" s="235"/>
      <c r="L220" s="240"/>
      <c r="M220" s="241"/>
      <c r="N220" s="242"/>
      <c r="O220" s="242"/>
      <c r="P220" s="242"/>
      <c r="Q220" s="242"/>
      <c r="R220" s="242"/>
      <c r="S220" s="242"/>
      <c r="T220" s="243"/>
      <c r="AT220" s="244" t="s">
        <v>323</v>
      </c>
      <c r="AU220" s="244" t="s">
        <v>83</v>
      </c>
      <c r="AV220" s="14" t="s">
        <v>319</v>
      </c>
      <c r="AW220" s="14" t="s">
        <v>36</v>
      </c>
      <c r="AX220" s="14" t="s">
        <v>81</v>
      </c>
      <c r="AY220" s="244" t="s">
        <v>313</v>
      </c>
    </row>
    <row r="221" spans="1:65" s="1" customFormat="1" ht="14.45" customHeight="1">
      <c r="A221" s="34"/>
      <c r="B221" s="35"/>
      <c r="C221" s="195" t="s">
        <v>504</v>
      </c>
      <c r="D221" s="195" t="s">
        <v>315</v>
      </c>
      <c r="E221" s="196" t="s">
        <v>505</v>
      </c>
      <c r="F221" s="197" t="s">
        <v>506</v>
      </c>
      <c r="G221" s="198" t="s">
        <v>318</v>
      </c>
      <c r="H221" s="199">
        <v>46.417000000000002</v>
      </c>
      <c r="I221" s="200"/>
      <c r="J221" s="201">
        <f>ROUND(I221*H221,2)</f>
        <v>0</v>
      </c>
      <c r="K221" s="202"/>
      <c r="L221" s="39"/>
      <c r="M221" s="203" t="s">
        <v>19</v>
      </c>
      <c r="N221" s="204" t="s">
        <v>45</v>
      </c>
      <c r="O221" s="64"/>
      <c r="P221" s="205">
        <f>O221*H221</f>
        <v>0</v>
      </c>
      <c r="Q221" s="205">
        <v>0</v>
      </c>
      <c r="R221" s="205">
        <f>Q221*H221</f>
        <v>0</v>
      </c>
      <c r="S221" s="205">
        <v>0</v>
      </c>
      <c r="T221" s="206">
        <f>S221*H221</f>
        <v>0</v>
      </c>
      <c r="U221" s="34"/>
      <c r="V221" s="34"/>
      <c r="W221" s="34"/>
      <c r="X221" s="34"/>
      <c r="Y221" s="34"/>
      <c r="Z221" s="34"/>
      <c r="AA221" s="34"/>
      <c r="AB221" s="34"/>
      <c r="AC221" s="34"/>
      <c r="AD221" s="34"/>
      <c r="AE221" s="34"/>
      <c r="AR221" s="207" t="s">
        <v>319</v>
      </c>
      <c r="AT221" s="207" t="s">
        <v>315</v>
      </c>
      <c r="AU221" s="207" t="s">
        <v>83</v>
      </c>
      <c r="AY221" s="17" t="s">
        <v>313</v>
      </c>
      <c r="BE221" s="208">
        <f>IF(N221="základní",J221,0)</f>
        <v>0</v>
      </c>
      <c r="BF221" s="208">
        <f>IF(N221="snížená",J221,0)</f>
        <v>0</v>
      </c>
      <c r="BG221" s="208">
        <f>IF(N221="zákl. přenesená",J221,0)</f>
        <v>0</v>
      </c>
      <c r="BH221" s="208">
        <f>IF(N221="sníž. přenesená",J221,0)</f>
        <v>0</v>
      </c>
      <c r="BI221" s="208">
        <f>IF(N221="nulová",J221,0)</f>
        <v>0</v>
      </c>
      <c r="BJ221" s="17" t="s">
        <v>81</v>
      </c>
      <c r="BK221" s="208">
        <f>ROUND(I221*H221,2)</f>
        <v>0</v>
      </c>
      <c r="BL221" s="17" t="s">
        <v>319</v>
      </c>
      <c r="BM221" s="207" t="s">
        <v>507</v>
      </c>
    </row>
    <row r="222" spans="1:65" s="1" customFormat="1">
      <c r="A222" s="34"/>
      <c r="B222" s="35"/>
      <c r="C222" s="36"/>
      <c r="D222" s="209" t="s">
        <v>321</v>
      </c>
      <c r="E222" s="36"/>
      <c r="F222" s="210" t="s">
        <v>508</v>
      </c>
      <c r="G222" s="36"/>
      <c r="H222" s="36"/>
      <c r="I222" s="116"/>
      <c r="J222" s="36"/>
      <c r="K222" s="36"/>
      <c r="L222" s="39"/>
      <c r="M222" s="211"/>
      <c r="N222" s="212"/>
      <c r="O222" s="64"/>
      <c r="P222" s="64"/>
      <c r="Q222" s="64"/>
      <c r="R222" s="64"/>
      <c r="S222" s="64"/>
      <c r="T222" s="65"/>
      <c r="U222" s="34"/>
      <c r="V222" s="34"/>
      <c r="W222" s="34"/>
      <c r="X222" s="34"/>
      <c r="Y222" s="34"/>
      <c r="Z222" s="34"/>
      <c r="AA222" s="34"/>
      <c r="AB222" s="34"/>
      <c r="AC222" s="34"/>
      <c r="AD222" s="34"/>
      <c r="AE222" s="34"/>
      <c r="AT222" s="17" t="s">
        <v>321</v>
      </c>
      <c r="AU222" s="17" t="s">
        <v>83</v>
      </c>
    </row>
    <row r="223" spans="1:65" s="12" customFormat="1">
      <c r="B223" s="213"/>
      <c r="C223" s="214"/>
      <c r="D223" s="209" t="s">
        <v>323</v>
      </c>
      <c r="E223" s="215" t="s">
        <v>19</v>
      </c>
      <c r="F223" s="216" t="s">
        <v>509</v>
      </c>
      <c r="G223" s="214"/>
      <c r="H223" s="217">
        <v>46.417000000000002</v>
      </c>
      <c r="I223" s="218"/>
      <c r="J223" s="214"/>
      <c r="K223" s="214"/>
      <c r="L223" s="219"/>
      <c r="M223" s="220"/>
      <c r="N223" s="221"/>
      <c r="O223" s="221"/>
      <c r="P223" s="221"/>
      <c r="Q223" s="221"/>
      <c r="R223" s="221"/>
      <c r="S223" s="221"/>
      <c r="T223" s="222"/>
      <c r="AT223" s="223" t="s">
        <v>323</v>
      </c>
      <c r="AU223" s="223" t="s">
        <v>83</v>
      </c>
      <c r="AV223" s="12" t="s">
        <v>83</v>
      </c>
      <c r="AW223" s="12" t="s">
        <v>36</v>
      </c>
      <c r="AX223" s="12" t="s">
        <v>81</v>
      </c>
      <c r="AY223" s="223" t="s">
        <v>313</v>
      </c>
    </row>
    <row r="224" spans="1:65" s="1" customFormat="1" ht="14.45" customHeight="1">
      <c r="A224" s="34"/>
      <c r="B224" s="35"/>
      <c r="C224" s="195" t="s">
        <v>510</v>
      </c>
      <c r="D224" s="195" t="s">
        <v>315</v>
      </c>
      <c r="E224" s="196" t="s">
        <v>511</v>
      </c>
      <c r="F224" s="197" t="s">
        <v>512</v>
      </c>
      <c r="G224" s="198" t="s">
        <v>430</v>
      </c>
      <c r="H224" s="199">
        <v>0.97</v>
      </c>
      <c r="I224" s="200"/>
      <c r="J224" s="201">
        <f>ROUND(I224*H224,2)</f>
        <v>0</v>
      </c>
      <c r="K224" s="202"/>
      <c r="L224" s="39"/>
      <c r="M224" s="203" t="s">
        <v>19</v>
      </c>
      <c r="N224" s="204" t="s">
        <v>45</v>
      </c>
      <c r="O224" s="64"/>
      <c r="P224" s="205">
        <f>O224*H224</f>
        <v>0</v>
      </c>
      <c r="Q224" s="205">
        <v>1.0601700000000001</v>
      </c>
      <c r="R224" s="205">
        <f>Q224*H224</f>
        <v>1.0283649000000001</v>
      </c>
      <c r="S224" s="205">
        <v>0</v>
      </c>
      <c r="T224" s="206">
        <f>S224*H224</f>
        <v>0</v>
      </c>
      <c r="U224" s="34"/>
      <c r="V224" s="34"/>
      <c r="W224" s="34"/>
      <c r="X224" s="34"/>
      <c r="Y224" s="34"/>
      <c r="Z224" s="34"/>
      <c r="AA224" s="34"/>
      <c r="AB224" s="34"/>
      <c r="AC224" s="34"/>
      <c r="AD224" s="34"/>
      <c r="AE224" s="34"/>
      <c r="AR224" s="207" t="s">
        <v>319</v>
      </c>
      <c r="AT224" s="207" t="s">
        <v>315</v>
      </c>
      <c r="AU224" s="207" t="s">
        <v>83</v>
      </c>
      <c r="AY224" s="17" t="s">
        <v>313</v>
      </c>
      <c r="BE224" s="208">
        <f>IF(N224="základní",J224,0)</f>
        <v>0</v>
      </c>
      <c r="BF224" s="208">
        <f>IF(N224="snížená",J224,0)</f>
        <v>0</v>
      </c>
      <c r="BG224" s="208">
        <f>IF(N224="zákl. přenesená",J224,0)</f>
        <v>0</v>
      </c>
      <c r="BH224" s="208">
        <f>IF(N224="sníž. přenesená",J224,0)</f>
        <v>0</v>
      </c>
      <c r="BI224" s="208">
        <f>IF(N224="nulová",J224,0)</f>
        <v>0</v>
      </c>
      <c r="BJ224" s="17" t="s">
        <v>81</v>
      </c>
      <c r="BK224" s="208">
        <f>ROUND(I224*H224,2)</f>
        <v>0</v>
      </c>
      <c r="BL224" s="17" t="s">
        <v>319</v>
      </c>
      <c r="BM224" s="207" t="s">
        <v>513</v>
      </c>
    </row>
    <row r="225" spans="1:65" s="1" customFormat="1">
      <c r="A225" s="34"/>
      <c r="B225" s="35"/>
      <c r="C225" s="36"/>
      <c r="D225" s="209" t="s">
        <v>321</v>
      </c>
      <c r="E225" s="36"/>
      <c r="F225" s="210" t="s">
        <v>514</v>
      </c>
      <c r="G225" s="36"/>
      <c r="H225" s="36"/>
      <c r="I225" s="116"/>
      <c r="J225" s="36"/>
      <c r="K225" s="36"/>
      <c r="L225" s="39"/>
      <c r="M225" s="211"/>
      <c r="N225" s="212"/>
      <c r="O225" s="64"/>
      <c r="P225" s="64"/>
      <c r="Q225" s="64"/>
      <c r="R225" s="64"/>
      <c r="S225" s="64"/>
      <c r="T225" s="65"/>
      <c r="U225" s="34"/>
      <c r="V225" s="34"/>
      <c r="W225" s="34"/>
      <c r="X225" s="34"/>
      <c r="Y225" s="34"/>
      <c r="Z225" s="34"/>
      <c r="AA225" s="34"/>
      <c r="AB225" s="34"/>
      <c r="AC225" s="34"/>
      <c r="AD225" s="34"/>
      <c r="AE225" s="34"/>
      <c r="AT225" s="17" t="s">
        <v>321</v>
      </c>
      <c r="AU225" s="17" t="s">
        <v>83</v>
      </c>
    </row>
    <row r="226" spans="1:65" s="12" customFormat="1">
      <c r="B226" s="213"/>
      <c r="C226" s="214"/>
      <c r="D226" s="209" t="s">
        <v>323</v>
      </c>
      <c r="E226" s="215" t="s">
        <v>19</v>
      </c>
      <c r="F226" s="216" t="s">
        <v>515</v>
      </c>
      <c r="G226" s="214"/>
      <c r="H226" s="217">
        <v>0.97</v>
      </c>
      <c r="I226" s="218"/>
      <c r="J226" s="214"/>
      <c r="K226" s="214"/>
      <c r="L226" s="219"/>
      <c r="M226" s="220"/>
      <c r="N226" s="221"/>
      <c r="O226" s="221"/>
      <c r="P226" s="221"/>
      <c r="Q226" s="221"/>
      <c r="R226" s="221"/>
      <c r="S226" s="221"/>
      <c r="T226" s="222"/>
      <c r="AT226" s="223" t="s">
        <v>323</v>
      </c>
      <c r="AU226" s="223" t="s">
        <v>83</v>
      </c>
      <c r="AV226" s="12" t="s">
        <v>83</v>
      </c>
      <c r="AW226" s="12" t="s">
        <v>36</v>
      </c>
      <c r="AX226" s="12" t="s">
        <v>81</v>
      </c>
      <c r="AY226" s="223" t="s">
        <v>313</v>
      </c>
    </row>
    <row r="227" spans="1:65" s="1" customFormat="1" ht="14.45" customHeight="1">
      <c r="A227" s="34"/>
      <c r="B227" s="35"/>
      <c r="C227" s="195" t="s">
        <v>516</v>
      </c>
      <c r="D227" s="195" t="s">
        <v>315</v>
      </c>
      <c r="E227" s="196" t="s">
        <v>517</v>
      </c>
      <c r="F227" s="197" t="s">
        <v>518</v>
      </c>
      <c r="G227" s="198" t="s">
        <v>430</v>
      </c>
      <c r="H227" s="199">
        <v>2.468</v>
      </c>
      <c r="I227" s="200"/>
      <c r="J227" s="201">
        <f>ROUND(I227*H227,2)</f>
        <v>0</v>
      </c>
      <c r="K227" s="202"/>
      <c r="L227" s="39"/>
      <c r="M227" s="203" t="s">
        <v>19</v>
      </c>
      <c r="N227" s="204" t="s">
        <v>45</v>
      </c>
      <c r="O227" s="64"/>
      <c r="P227" s="205">
        <f>O227*H227</f>
        <v>0</v>
      </c>
      <c r="Q227" s="205">
        <v>1.06277</v>
      </c>
      <c r="R227" s="205">
        <f>Q227*H227</f>
        <v>2.6229163600000001</v>
      </c>
      <c r="S227" s="205">
        <v>0</v>
      </c>
      <c r="T227" s="206">
        <f>S227*H227</f>
        <v>0</v>
      </c>
      <c r="U227" s="34"/>
      <c r="V227" s="34"/>
      <c r="W227" s="34"/>
      <c r="X227" s="34"/>
      <c r="Y227" s="34"/>
      <c r="Z227" s="34"/>
      <c r="AA227" s="34"/>
      <c r="AB227" s="34"/>
      <c r="AC227" s="34"/>
      <c r="AD227" s="34"/>
      <c r="AE227" s="34"/>
      <c r="AR227" s="207" t="s">
        <v>319</v>
      </c>
      <c r="AT227" s="207" t="s">
        <v>315</v>
      </c>
      <c r="AU227" s="207" t="s">
        <v>83</v>
      </c>
      <c r="AY227" s="17" t="s">
        <v>313</v>
      </c>
      <c r="BE227" s="208">
        <f>IF(N227="základní",J227,0)</f>
        <v>0</v>
      </c>
      <c r="BF227" s="208">
        <f>IF(N227="snížená",J227,0)</f>
        <v>0</v>
      </c>
      <c r="BG227" s="208">
        <f>IF(N227="zákl. přenesená",J227,0)</f>
        <v>0</v>
      </c>
      <c r="BH227" s="208">
        <f>IF(N227="sníž. přenesená",J227,0)</f>
        <v>0</v>
      </c>
      <c r="BI227" s="208">
        <f>IF(N227="nulová",J227,0)</f>
        <v>0</v>
      </c>
      <c r="BJ227" s="17" t="s">
        <v>81</v>
      </c>
      <c r="BK227" s="208">
        <f>ROUND(I227*H227,2)</f>
        <v>0</v>
      </c>
      <c r="BL227" s="17" t="s">
        <v>319</v>
      </c>
      <c r="BM227" s="207" t="s">
        <v>519</v>
      </c>
    </row>
    <row r="228" spans="1:65" s="1" customFormat="1">
      <c r="A228" s="34"/>
      <c r="B228" s="35"/>
      <c r="C228" s="36"/>
      <c r="D228" s="209" t="s">
        <v>321</v>
      </c>
      <c r="E228" s="36"/>
      <c r="F228" s="210" t="s">
        <v>520</v>
      </c>
      <c r="G228" s="36"/>
      <c r="H228" s="36"/>
      <c r="I228" s="116"/>
      <c r="J228" s="36"/>
      <c r="K228" s="36"/>
      <c r="L228" s="39"/>
      <c r="M228" s="211"/>
      <c r="N228" s="212"/>
      <c r="O228" s="64"/>
      <c r="P228" s="64"/>
      <c r="Q228" s="64"/>
      <c r="R228" s="64"/>
      <c r="S228" s="64"/>
      <c r="T228" s="65"/>
      <c r="U228" s="34"/>
      <c r="V228" s="34"/>
      <c r="W228" s="34"/>
      <c r="X228" s="34"/>
      <c r="Y228" s="34"/>
      <c r="Z228" s="34"/>
      <c r="AA228" s="34"/>
      <c r="AB228" s="34"/>
      <c r="AC228" s="34"/>
      <c r="AD228" s="34"/>
      <c r="AE228" s="34"/>
      <c r="AT228" s="17" t="s">
        <v>321</v>
      </c>
      <c r="AU228" s="17" t="s">
        <v>83</v>
      </c>
    </row>
    <row r="229" spans="1:65" s="12" customFormat="1">
      <c r="B229" s="213"/>
      <c r="C229" s="214"/>
      <c r="D229" s="209" t="s">
        <v>323</v>
      </c>
      <c r="E229" s="215" t="s">
        <v>19</v>
      </c>
      <c r="F229" s="216" t="s">
        <v>521</v>
      </c>
      <c r="G229" s="214"/>
      <c r="H229" s="217">
        <v>2.468</v>
      </c>
      <c r="I229" s="218"/>
      <c r="J229" s="214"/>
      <c r="K229" s="214"/>
      <c r="L229" s="219"/>
      <c r="M229" s="220"/>
      <c r="N229" s="221"/>
      <c r="O229" s="221"/>
      <c r="P229" s="221"/>
      <c r="Q229" s="221"/>
      <c r="R229" s="221"/>
      <c r="S229" s="221"/>
      <c r="T229" s="222"/>
      <c r="AT229" s="223" t="s">
        <v>323</v>
      </c>
      <c r="AU229" s="223" t="s">
        <v>83</v>
      </c>
      <c r="AV229" s="12" t="s">
        <v>83</v>
      </c>
      <c r="AW229" s="12" t="s">
        <v>36</v>
      </c>
      <c r="AX229" s="12" t="s">
        <v>81</v>
      </c>
      <c r="AY229" s="223" t="s">
        <v>313</v>
      </c>
    </row>
    <row r="230" spans="1:65" s="1" customFormat="1" ht="14.45" customHeight="1">
      <c r="A230" s="34"/>
      <c r="B230" s="35"/>
      <c r="C230" s="195" t="s">
        <v>522</v>
      </c>
      <c r="D230" s="195" t="s">
        <v>315</v>
      </c>
      <c r="E230" s="196" t="s">
        <v>523</v>
      </c>
      <c r="F230" s="197" t="s">
        <v>524</v>
      </c>
      <c r="G230" s="198" t="s">
        <v>358</v>
      </c>
      <c r="H230" s="199">
        <v>54.682000000000002</v>
      </c>
      <c r="I230" s="200"/>
      <c r="J230" s="201">
        <f>ROUND(I230*H230,2)</f>
        <v>0</v>
      </c>
      <c r="K230" s="202"/>
      <c r="L230" s="39"/>
      <c r="M230" s="203" t="s">
        <v>19</v>
      </c>
      <c r="N230" s="204" t="s">
        <v>45</v>
      </c>
      <c r="O230" s="64"/>
      <c r="P230" s="205">
        <f>O230*H230</f>
        <v>0</v>
      </c>
      <c r="Q230" s="205">
        <v>2.45329</v>
      </c>
      <c r="R230" s="205">
        <f>Q230*H230</f>
        <v>134.15080377999999</v>
      </c>
      <c r="S230" s="205">
        <v>0</v>
      </c>
      <c r="T230" s="206">
        <f>S230*H230</f>
        <v>0</v>
      </c>
      <c r="U230" s="34"/>
      <c r="V230" s="34"/>
      <c r="W230" s="34"/>
      <c r="X230" s="34"/>
      <c r="Y230" s="34"/>
      <c r="Z230" s="34"/>
      <c r="AA230" s="34"/>
      <c r="AB230" s="34"/>
      <c r="AC230" s="34"/>
      <c r="AD230" s="34"/>
      <c r="AE230" s="34"/>
      <c r="AR230" s="207" t="s">
        <v>319</v>
      </c>
      <c r="AT230" s="207" t="s">
        <v>315</v>
      </c>
      <c r="AU230" s="207" t="s">
        <v>83</v>
      </c>
      <c r="AY230" s="17" t="s">
        <v>313</v>
      </c>
      <c r="BE230" s="208">
        <f>IF(N230="základní",J230,0)</f>
        <v>0</v>
      </c>
      <c r="BF230" s="208">
        <f>IF(N230="snížená",J230,0)</f>
        <v>0</v>
      </c>
      <c r="BG230" s="208">
        <f>IF(N230="zákl. přenesená",J230,0)</f>
        <v>0</v>
      </c>
      <c r="BH230" s="208">
        <f>IF(N230="sníž. přenesená",J230,0)</f>
        <v>0</v>
      </c>
      <c r="BI230" s="208">
        <f>IF(N230="nulová",J230,0)</f>
        <v>0</v>
      </c>
      <c r="BJ230" s="17" t="s">
        <v>81</v>
      </c>
      <c r="BK230" s="208">
        <f>ROUND(I230*H230,2)</f>
        <v>0</v>
      </c>
      <c r="BL230" s="17" t="s">
        <v>319</v>
      </c>
      <c r="BM230" s="207" t="s">
        <v>525</v>
      </c>
    </row>
    <row r="231" spans="1:65" s="1" customFormat="1">
      <c r="A231" s="34"/>
      <c r="B231" s="35"/>
      <c r="C231" s="36"/>
      <c r="D231" s="209" t="s">
        <v>321</v>
      </c>
      <c r="E231" s="36"/>
      <c r="F231" s="210" t="s">
        <v>526</v>
      </c>
      <c r="G231" s="36"/>
      <c r="H231" s="36"/>
      <c r="I231" s="116"/>
      <c r="J231" s="36"/>
      <c r="K231" s="36"/>
      <c r="L231" s="39"/>
      <c r="M231" s="211"/>
      <c r="N231" s="212"/>
      <c r="O231" s="64"/>
      <c r="P231" s="64"/>
      <c r="Q231" s="64"/>
      <c r="R231" s="64"/>
      <c r="S231" s="64"/>
      <c r="T231" s="65"/>
      <c r="U231" s="34"/>
      <c r="V231" s="34"/>
      <c r="W231" s="34"/>
      <c r="X231" s="34"/>
      <c r="Y231" s="34"/>
      <c r="Z231" s="34"/>
      <c r="AA231" s="34"/>
      <c r="AB231" s="34"/>
      <c r="AC231" s="34"/>
      <c r="AD231" s="34"/>
      <c r="AE231" s="34"/>
      <c r="AT231" s="17" t="s">
        <v>321</v>
      </c>
      <c r="AU231" s="17" t="s">
        <v>83</v>
      </c>
    </row>
    <row r="232" spans="1:65" s="12" customFormat="1">
      <c r="B232" s="213"/>
      <c r="C232" s="214"/>
      <c r="D232" s="209" t="s">
        <v>323</v>
      </c>
      <c r="E232" s="215" t="s">
        <v>19</v>
      </c>
      <c r="F232" s="216" t="s">
        <v>527</v>
      </c>
      <c r="G232" s="214"/>
      <c r="H232" s="217">
        <v>54.682000000000002</v>
      </c>
      <c r="I232" s="218"/>
      <c r="J232" s="214"/>
      <c r="K232" s="214"/>
      <c r="L232" s="219"/>
      <c r="M232" s="220"/>
      <c r="N232" s="221"/>
      <c r="O232" s="221"/>
      <c r="P232" s="221"/>
      <c r="Q232" s="221"/>
      <c r="R232" s="221"/>
      <c r="S232" s="221"/>
      <c r="T232" s="222"/>
      <c r="AT232" s="223" t="s">
        <v>323</v>
      </c>
      <c r="AU232" s="223" t="s">
        <v>83</v>
      </c>
      <c r="AV232" s="12" t="s">
        <v>83</v>
      </c>
      <c r="AW232" s="12" t="s">
        <v>36</v>
      </c>
      <c r="AX232" s="12" t="s">
        <v>81</v>
      </c>
      <c r="AY232" s="223" t="s">
        <v>313</v>
      </c>
    </row>
    <row r="233" spans="1:65" s="1" customFormat="1" ht="14.45" customHeight="1">
      <c r="A233" s="34"/>
      <c r="B233" s="35"/>
      <c r="C233" s="195" t="s">
        <v>528</v>
      </c>
      <c r="D233" s="195" t="s">
        <v>315</v>
      </c>
      <c r="E233" s="196" t="s">
        <v>529</v>
      </c>
      <c r="F233" s="197" t="s">
        <v>530</v>
      </c>
      <c r="G233" s="198" t="s">
        <v>358</v>
      </c>
      <c r="H233" s="199">
        <v>137.839</v>
      </c>
      <c r="I233" s="200"/>
      <c r="J233" s="201">
        <f>ROUND(I233*H233,2)</f>
        <v>0</v>
      </c>
      <c r="K233" s="202"/>
      <c r="L233" s="39"/>
      <c r="M233" s="203" t="s">
        <v>19</v>
      </c>
      <c r="N233" s="204" t="s">
        <v>45</v>
      </c>
      <c r="O233" s="64"/>
      <c r="P233" s="205">
        <f>O233*H233</f>
        <v>0</v>
      </c>
      <c r="Q233" s="205">
        <v>2.45329</v>
      </c>
      <c r="R233" s="205">
        <f>Q233*H233</f>
        <v>338.15904030999997</v>
      </c>
      <c r="S233" s="205">
        <v>0</v>
      </c>
      <c r="T233" s="206">
        <f>S233*H233</f>
        <v>0</v>
      </c>
      <c r="U233" s="34"/>
      <c r="V233" s="34"/>
      <c r="W233" s="34"/>
      <c r="X233" s="34"/>
      <c r="Y233" s="34"/>
      <c r="Z233" s="34"/>
      <c r="AA233" s="34"/>
      <c r="AB233" s="34"/>
      <c r="AC233" s="34"/>
      <c r="AD233" s="34"/>
      <c r="AE233" s="34"/>
      <c r="AR233" s="207" t="s">
        <v>319</v>
      </c>
      <c r="AT233" s="207" t="s">
        <v>315</v>
      </c>
      <c r="AU233" s="207" t="s">
        <v>83</v>
      </c>
      <c r="AY233" s="17" t="s">
        <v>313</v>
      </c>
      <c r="BE233" s="208">
        <f>IF(N233="základní",J233,0)</f>
        <v>0</v>
      </c>
      <c r="BF233" s="208">
        <f>IF(N233="snížená",J233,0)</f>
        <v>0</v>
      </c>
      <c r="BG233" s="208">
        <f>IF(N233="zákl. přenesená",J233,0)</f>
        <v>0</v>
      </c>
      <c r="BH233" s="208">
        <f>IF(N233="sníž. přenesená",J233,0)</f>
        <v>0</v>
      </c>
      <c r="BI233" s="208">
        <f>IF(N233="nulová",J233,0)</f>
        <v>0</v>
      </c>
      <c r="BJ233" s="17" t="s">
        <v>81</v>
      </c>
      <c r="BK233" s="208">
        <f>ROUND(I233*H233,2)</f>
        <v>0</v>
      </c>
      <c r="BL233" s="17" t="s">
        <v>319</v>
      </c>
      <c r="BM233" s="207" t="s">
        <v>531</v>
      </c>
    </row>
    <row r="234" spans="1:65" s="1" customFormat="1">
      <c r="A234" s="34"/>
      <c r="B234" s="35"/>
      <c r="C234" s="36"/>
      <c r="D234" s="209" t="s">
        <v>321</v>
      </c>
      <c r="E234" s="36"/>
      <c r="F234" s="210" t="s">
        <v>532</v>
      </c>
      <c r="G234" s="36"/>
      <c r="H234" s="36"/>
      <c r="I234" s="116"/>
      <c r="J234" s="36"/>
      <c r="K234" s="36"/>
      <c r="L234" s="39"/>
      <c r="M234" s="211"/>
      <c r="N234" s="212"/>
      <c r="O234" s="64"/>
      <c r="P234" s="64"/>
      <c r="Q234" s="64"/>
      <c r="R234" s="64"/>
      <c r="S234" s="64"/>
      <c r="T234" s="65"/>
      <c r="U234" s="34"/>
      <c r="V234" s="34"/>
      <c r="W234" s="34"/>
      <c r="X234" s="34"/>
      <c r="Y234" s="34"/>
      <c r="Z234" s="34"/>
      <c r="AA234" s="34"/>
      <c r="AB234" s="34"/>
      <c r="AC234" s="34"/>
      <c r="AD234" s="34"/>
      <c r="AE234" s="34"/>
      <c r="AT234" s="17" t="s">
        <v>321</v>
      </c>
      <c r="AU234" s="17" t="s">
        <v>83</v>
      </c>
    </row>
    <row r="235" spans="1:65" s="13" customFormat="1">
      <c r="B235" s="224"/>
      <c r="C235" s="225"/>
      <c r="D235" s="209" t="s">
        <v>323</v>
      </c>
      <c r="E235" s="226" t="s">
        <v>19</v>
      </c>
      <c r="F235" s="227" t="s">
        <v>533</v>
      </c>
      <c r="G235" s="225"/>
      <c r="H235" s="226" t="s">
        <v>19</v>
      </c>
      <c r="I235" s="228"/>
      <c r="J235" s="225"/>
      <c r="K235" s="225"/>
      <c r="L235" s="229"/>
      <c r="M235" s="230"/>
      <c r="N235" s="231"/>
      <c r="O235" s="231"/>
      <c r="P235" s="231"/>
      <c r="Q235" s="231"/>
      <c r="R235" s="231"/>
      <c r="S235" s="231"/>
      <c r="T235" s="232"/>
      <c r="AT235" s="233" t="s">
        <v>323</v>
      </c>
      <c r="AU235" s="233" t="s">
        <v>83</v>
      </c>
      <c r="AV235" s="13" t="s">
        <v>81</v>
      </c>
      <c r="AW235" s="13" t="s">
        <v>36</v>
      </c>
      <c r="AX235" s="13" t="s">
        <v>74</v>
      </c>
      <c r="AY235" s="233" t="s">
        <v>313</v>
      </c>
    </row>
    <row r="236" spans="1:65" s="12" customFormat="1">
      <c r="B236" s="213"/>
      <c r="C236" s="214"/>
      <c r="D236" s="209" t="s">
        <v>323</v>
      </c>
      <c r="E236" s="215" t="s">
        <v>19</v>
      </c>
      <c r="F236" s="216" t="s">
        <v>534</v>
      </c>
      <c r="G236" s="214"/>
      <c r="H236" s="217">
        <v>8.5990000000000002</v>
      </c>
      <c r="I236" s="218"/>
      <c r="J236" s="214"/>
      <c r="K236" s="214"/>
      <c r="L236" s="219"/>
      <c r="M236" s="220"/>
      <c r="N236" s="221"/>
      <c r="O236" s="221"/>
      <c r="P236" s="221"/>
      <c r="Q236" s="221"/>
      <c r="R236" s="221"/>
      <c r="S236" s="221"/>
      <c r="T236" s="222"/>
      <c r="AT236" s="223" t="s">
        <v>323</v>
      </c>
      <c r="AU236" s="223" t="s">
        <v>83</v>
      </c>
      <c r="AV236" s="12" t="s">
        <v>83</v>
      </c>
      <c r="AW236" s="12" t="s">
        <v>36</v>
      </c>
      <c r="AX236" s="12" t="s">
        <v>74</v>
      </c>
      <c r="AY236" s="223" t="s">
        <v>313</v>
      </c>
    </row>
    <row r="237" spans="1:65" s="12" customFormat="1">
      <c r="B237" s="213"/>
      <c r="C237" s="214"/>
      <c r="D237" s="209" t="s">
        <v>323</v>
      </c>
      <c r="E237" s="215" t="s">
        <v>19</v>
      </c>
      <c r="F237" s="216" t="s">
        <v>535</v>
      </c>
      <c r="G237" s="214"/>
      <c r="H237" s="217">
        <v>42.639000000000003</v>
      </c>
      <c r="I237" s="218"/>
      <c r="J237" s="214"/>
      <c r="K237" s="214"/>
      <c r="L237" s="219"/>
      <c r="M237" s="220"/>
      <c r="N237" s="221"/>
      <c r="O237" s="221"/>
      <c r="P237" s="221"/>
      <c r="Q237" s="221"/>
      <c r="R237" s="221"/>
      <c r="S237" s="221"/>
      <c r="T237" s="222"/>
      <c r="AT237" s="223" t="s">
        <v>323</v>
      </c>
      <c r="AU237" s="223" t="s">
        <v>83</v>
      </c>
      <c r="AV237" s="12" t="s">
        <v>83</v>
      </c>
      <c r="AW237" s="12" t="s">
        <v>36</v>
      </c>
      <c r="AX237" s="12" t="s">
        <v>74</v>
      </c>
      <c r="AY237" s="223" t="s">
        <v>313</v>
      </c>
    </row>
    <row r="238" spans="1:65" s="12" customFormat="1">
      <c r="B238" s="213"/>
      <c r="C238" s="214"/>
      <c r="D238" s="209" t="s">
        <v>323</v>
      </c>
      <c r="E238" s="215" t="s">
        <v>19</v>
      </c>
      <c r="F238" s="216" t="s">
        <v>536</v>
      </c>
      <c r="G238" s="214"/>
      <c r="H238" s="217">
        <v>31.956</v>
      </c>
      <c r="I238" s="218"/>
      <c r="J238" s="214"/>
      <c r="K238" s="214"/>
      <c r="L238" s="219"/>
      <c r="M238" s="220"/>
      <c r="N238" s="221"/>
      <c r="O238" s="221"/>
      <c r="P238" s="221"/>
      <c r="Q238" s="221"/>
      <c r="R238" s="221"/>
      <c r="S238" s="221"/>
      <c r="T238" s="222"/>
      <c r="AT238" s="223" t="s">
        <v>323</v>
      </c>
      <c r="AU238" s="223" t="s">
        <v>83</v>
      </c>
      <c r="AV238" s="12" t="s">
        <v>83</v>
      </c>
      <c r="AW238" s="12" t="s">
        <v>36</v>
      </c>
      <c r="AX238" s="12" t="s">
        <v>74</v>
      </c>
      <c r="AY238" s="223" t="s">
        <v>313</v>
      </c>
    </row>
    <row r="239" spans="1:65" s="12" customFormat="1">
      <c r="B239" s="213"/>
      <c r="C239" s="214"/>
      <c r="D239" s="209" t="s">
        <v>323</v>
      </c>
      <c r="E239" s="215" t="s">
        <v>19</v>
      </c>
      <c r="F239" s="216" t="s">
        <v>537</v>
      </c>
      <c r="G239" s="214"/>
      <c r="H239" s="217">
        <v>3.3180000000000001</v>
      </c>
      <c r="I239" s="218"/>
      <c r="J239" s="214"/>
      <c r="K239" s="214"/>
      <c r="L239" s="219"/>
      <c r="M239" s="220"/>
      <c r="N239" s="221"/>
      <c r="O239" s="221"/>
      <c r="P239" s="221"/>
      <c r="Q239" s="221"/>
      <c r="R239" s="221"/>
      <c r="S239" s="221"/>
      <c r="T239" s="222"/>
      <c r="AT239" s="223" t="s">
        <v>323</v>
      </c>
      <c r="AU239" s="223" t="s">
        <v>83</v>
      </c>
      <c r="AV239" s="12" t="s">
        <v>83</v>
      </c>
      <c r="AW239" s="12" t="s">
        <v>36</v>
      </c>
      <c r="AX239" s="12" t="s">
        <v>74</v>
      </c>
      <c r="AY239" s="223" t="s">
        <v>313</v>
      </c>
    </row>
    <row r="240" spans="1:65" s="12" customFormat="1">
      <c r="B240" s="213"/>
      <c r="C240" s="214"/>
      <c r="D240" s="209" t="s">
        <v>323</v>
      </c>
      <c r="E240" s="215" t="s">
        <v>19</v>
      </c>
      <c r="F240" s="216" t="s">
        <v>538</v>
      </c>
      <c r="G240" s="214"/>
      <c r="H240" s="217">
        <v>0.111</v>
      </c>
      <c r="I240" s="218"/>
      <c r="J240" s="214"/>
      <c r="K240" s="214"/>
      <c r="L240" s="219"/>
      <c r="M240" s="220"/>
      <c r="N240" s="221"/>
      <c r="O240" s="221"/>
      <c r="P240" s="221"/>
      <c r="Q240" s="221"/>
      <c r="R240" s="221"/>
      <c r="S240" s="221"/>
      <c r="T240" s="222"/>
      <c r="AT240" s="223" t="s">
        <v>323</v>
      </c>
      <c r="AU240" s="223" t="s">
        <v>83</v>
      </c>
      <c r="AV240" s="12" t="s">
        <v>83</v>
      </c>
      <c r="AW240" s="12" t="s">
        <v>36</v>
      </c>
      <c r="AX240" s="12" t="s">
        <v>74</v>
      </c>
      <c r="AY240" s="223" t="s">
        <v>313</v>
      </c>
    </row>
    <row r="241" spans="1:65" s="12" customFormat="1">
      <c r="B241" s="213"/>
      <c r="C241" s="214"/>
      <c r="D241" s="209" t="s">
        <v>323</v>
      </c>
      <c r="E241" s="215" t="s">
        <v>19</v>
      </c>
      <c r="F241" s="216" t="s">
        <v>539</v>
      </c>
      <c r="G241" s="214"/>
      <c r="H241" s="217">
        <v>5.3550000000000004</v>
      </c>
      <c r="I241" s="218"/>
      <c r="J241" s="214"/>
      <c r="K241" s="214"/>
      <c r="L241" s="219"/>
      <c r="M241" s="220"/>
      <c r="N241" s="221"/>
      <c r="O241" s="221"/>
      <c r="P241" s="221"/>
      <c r="Q241" s="221"/>
      <c r="R241" s="221"/>
      <c r="S241" s="221"/>
      <c r="T241" s="222"/>
      <c r="AT241" s="223" t="s">
        <v>323</v>
      </c>
      <c r="AU241" s="223" t="s">
        <v>83</v>
      </c>
      <c r="AV241" s="12" t="s">
        <v>83</v>
      </c>
      <c r="AW241" s="12" t="s">
        <v>36</v>
      </c>
      <c r="AX241" s="12" t="s">
        <v>74</v>
      </c>
      <c r="AY241" s="223" t="s">
        <v>313</v>
      </c>
    </row>
    <row r="242" spans="1:65" s="12" customFormat="1">
      <c r="B242" s="213"/>
      <c r="C242" s="214"/>
      <c r="D242" s="209" t="s">
        <v>323</v>
      </c>
      <c r="E242" s="215" t="s">
        <v>19</v>
      </c>
      <c r="F242" s="216" t="s">
        <v>540</v>
      </c>
      <c r="G242" s="214"/>
      <c r="H242" s="217">
        <v>12.15</v>
      </c>
      <c r="I242" s="218"/>
      <c r="J242" s="214"/>
      <c r="K242" s="214"/>
      <c r="L242" s="219"/>
      <c r="M242" s="220"/>
      <c r="N242" s="221"/>
      <c r="O242" s="221"/>
      <c r="P242" s="221"/>
      <c r="Q242" s="221"/>
      <c r="R242" s="221"/>
      <c r="S242" s="221"/>
      <c r="T242" s="222"/>
      <c r="AT242" s="223" t="s">
        <v>323</v>
      </c>
      <c r="AU242" s="223" t="s">
        <v>83</v>
      </c>
      <c r="AV242" s="12" t="s">
        <v>83</v>
      </c>
      <c r="AW242" s="12" t="s">
        <v>36</v>
      </c>
      <c r="AX242" s="12" t="s">
        <v>74</v>
      </c>
      <c r="AY242" s="223" t="s">
        <v>313</v>
      </c>
    </row>
    <row r="243" spans="1:65" s="12" customFormat="1">
      <c r="B243" s="213"/>
      <c r="C243" s="214"/>
      <c r="D243" s="209" t="s">
        <v>323</v>
      </c>
      <c r="E243" s="215" t="s">
        <v>19</v>
      </c>
      <c r="F243" s="216" t="s">
        <v>541</v>
      </c>
      <c r="G243" s="214"/>
      <c r="H243" s="217">
        <v>3.0630000000000002</v>
      </c>
      <c r="I243" s="218"/>
      <c r="J243" s="214"/>
      <c r="K243" s="214"/>
      <c r="L243" s="219"/>
      <c r="M243" s="220"/>
      <c r="N243" s="221"/>
      <c r="O243" s="221"/>
      <c r="P243" s="221"/>
      <c r="Q243" s="221"/>
      <c r="R243" s="221"/>
      <c r="S243" s="221"/>
      <c r="T243" s="222"/>
      <c r="AT243" s="223" t="s">
        <v>323</v>
      </c>
      <c r="AU243" s="223" t="s">
        <v>83</v>
      </c>
      <c r="AV243" s="12" t="s">
        <v>83</v>
      </c>
      <c r="AW243" s="12" t="s">
        <v>36</v>
      </c>
      <c r="AX243" s="12" t="s">
        <v>74</v>
      </c>
      <c r="AY243" s="223" t="s">
        <v>313</v>
      </c>
    </row>
    <row r="244" spans="1:65" s="12" customFormat="1">
      <c r="B244" s="213"/>
      <c r="C244" s="214"/>
      <c r="D244" s="209" t="s">
        <v>323</v>
      </c>
      <c r="E244" s="215" t="s">
        <v>19</v>
      </c>
      <c r="F244" s="216" t="s">
        <v>542</v>
      </c>
      <c r="G244" s="214"/>
      <c r="H244" s="217">
        <v>1.7809999999999999</v>
      </c>
      <c r="I244" s="218"/>
      <c r="J244" s="214"/>
      <c r="K244" s="214"/>
      <c r="L244" s="219"/>
      <c r="M244" s="220"/>
      <c r="N244" s="221"/>
      <c r="O244" s="221"/>
      <c r="P244" s="221"/>
      <c r="Q244" s="221"/>
      <c r="R244" s="221"/>
      <c r="S244" s="221"/>
      <c r="T244" s="222"/>
      <c r="AT244" s="223" t="s">
        <v>323</v>
      </c>
      <c r="AU244" s="223" t="s">
        <v>83</v>
      </c>
      <c r="AV244" s="12" t="s">
        <v>83</v>
      </c>
      <c r="AW244" s="12" t="s">
        <v>36</v>
      </c>
      <c r="AX244" s="12" t="s">
        <v>74</v>
      </c>
      <c r="AY244" s="223" t="s">
        <v>313</v>
      </c>
    </row>
    <row r="245" spans="1:65" s="12" customFormat="1">
      <c r="B245" s="213"/>
      <c r="C245" s="214"/>
      <c r="D245" s="209" t="s">
        <v>323</v>
      </c>
      <c r="E245" s="215" t="s">
        <v>19</v>
      </c>
      <c r="F245" s="216" t="s">
        <v>543</v>
      </c>
      <c r="G245" s="214"/>
      <c r="H245" s="217">
        <v>11.353</v>
      </c>
      <c r="I245" s="218"/>
      <c r="J245" s="214"/>
      <c r="K245" s="214"/>
      <c r="L245" s="219"/>
      <c r="M245" s="220"/>
      <c r="N245" s="221"/>
      <c r="O245" s="221"/>
      <c r="P245" s="221"/>
      <c r="Q245" s="221"/>
      <c r="R245" s="221"/>
      <c r="S245" s="221"/>
      <c r="T245" s="222"/>
      <c r="AT245" s="223" t="s">
        <v>323</v>
      </c>
      <c r="AU245" s="223" t="s">
        <v>83</v>
      </c>
      <c r="AV245" s="12" t="s">
        <v>83</v>
      </c>
      <c r="AW245" s="12" t="s">
        <v>36</v>
      </c>
      <c r="AX245" s="12" t="s">
        <v>74</v>
      </c>
      <c r="AY245" s="223" t="s">
        <v>313</v>
      </c>
    </row>
    <row r="246" spans="1:65" s="12" customFormat="1">
      <c r="B246" s="213"/>
      <c r="C246" s="214"/>
      <c r="D246" s="209" t="s">
        <v>323</v>
      </c>
      <c r="E246" s="215" t="s">
        <v>19</v>
      </c>
      <c r="F246" s="216" t="s">
        <v>544</v>
      </c>
      <c r="G246" s="214"/>
      <c r="H246" s="217">
        <v>1.1839999999999999</v>
      </c>
      <c r="I246" s="218"/>
      <c r="J246" s="214"/>
      <c r="K246" s="214"/>
      <c r="L246" s="219"/>
      <c r="M246" s="220"/>
      <c r="N246" s="221"/>
      <c r="O246" s="221"/>
      <c r="P246" s="221"/>
      <c r="Q246" s="221"/>
      <c r="R246" s="221"/>
      <c r="S246" s="221"/>
      <c r="T246" s="222"/>
      <c r="AT246" s="223" t="s">
        <v>323</v>
      </c>
      <c r="AU246" s="223" t="s">
        <v>83</v>
      </c>
      <c r="AV246" s="12" t="s">
        <v>83</v>
      </c>
      <c r="AW246" s="12" t="s">
        <v>36</v>
      </c>
      <c r="AX246" s="12" t="s">
        <v>74</v>
      </c>
      <c r="AY246" s="223" t="s">
        <v>313</v>
      </c>
    </row>
    <row r="247" spans="1:65" s="12" customFormat="1">
      <c r="B247" s="213"/>
      <c r="C247" s="214"/>
      <c r="D247" s="209" t="s">
        <v>323</v>
      </c>
      <c r="E247" s="215" t="s">
        <v>19</v>
      </c>
      <c r="F247" s="216" t="s">
        <v>545</v>
      </c>
      <c r="G247" s="214"/>
      <c r="H247" s="217">
        <v>6.3280000000000003</v>
      </c>
      <c r="I247" s="218"/>
      <c r="J247" s="214"/>
      <c r="K247" s="214"/>
      <c r="L247" s="219"/>
      <c r="M247" s="220"/>
      <c r="N247" s="221"/>
      <c r="O247" s="221"/>
      <c r="P247" s="221"/>
      <c r="Q247" s="221"/>
      <c r="R247" s="221"/>
      <c r="S247" s="221"/>
      <c r="T247" s="222"/>
      <c r="AT247" s="223" t="s">
        <v>323</v>
      </c>
      <c r="AU247" s="223" t="s">
        <v>83</v>
      </c>
      <c r="AV247" s="12" t="s">
        <v>83</v>
      </c>
      <c r="AW247" s="12" t="s">
        <v>36</v>
      </c>
      <c r="AX247" s="12" t="s">
        <v>74</v>
      </c>
      <c r="AY247" s="223" t="s">
        <v>313</v>
      </c>
    </row>
    <row r="248" spans="1:65" s="12" customFormat="1">
      <c r="B248" s="213"/>
      <c r="C248" s="214"/>
      <c r="D248" s="209" t="s">
        <v>323</v>
      </c>
      <c r="E248" s="215" t="s">
        <v>19</v>
      </c>
      <c r="F248" s="216" t="s">
        <v>546</v>
      </c>
      <c r="G248" s="214"/>
      <c r="H248" s="217">
        <v>4.6840000000000002</v>
      </c>
      <c r="I248" s="218"/>
      <c r="J248" s="214"/>
      <c r="K248" s="214"/>
      <c r="L248" s="219"/>
      <c r="M248" s="220"/>
      <c r="N248" s="221"/>
      <c r="O248" s="221"/>
      <c r="P248" s="221"/>
      <c r="Q248" s="221"/>
      <c r="R248" s="221"/>
      <c r="S248" s="221"/>
      <c r="T248" s="222"/>
      <c r="AT248" s="223" t="s">
        <v>323</v>
      </c>
      <c r="AU248" s="223" t="s">
        <v>83</v>
      </c>
      <c r="AV248" s="12" t="s">
        <v>83</v>
      </c>
      <c r="AW248" s="12" t="s">
        <v>36</v>
      </c>
      <c r="AX248" s="12" t="s">
        <v>74</v>
      </c>
      <c r="AY248" s="223" t="s">
        <v>313</v>
      </c>
    </row>
    <row r="249" spans="1:65" s="12" customFormat="1">
      <c r="B249" s="213"/>
      <c r="C249" s="214"/>
      <c r="D249" s="209" t="s">
        <v>323</v>
      </c>
      <c r="E249" s="215" t="s">
        <v>19</v>
      </c>
      <c r="F249" s="216" t="s">
        <v>547</v>
      </c>
      <c r="G249" s="214"/>
      <c r="H249" s="217">
        <v>5.3179999999999996</v>
      </c>
      <c r="I249" s="218"/>
      <c r="J249" s="214"/>
      <c r="K249" s="214"/>
      <c r="L249" s="219"/>
      <c r="M249" s="220"/>
      <c r="N249" s="221"/>
      <c r="O249" s="221"/>
      <c r="P249" s="221"/>
      <c r="Q249" s="221"/>
      <c r="R249" s="221"/>
      <c r="S249" s="221"/>
      <c r="T249" s="222"/>
      <c r="AT249" s="223" t="s">
        <v>323</v>
      </c>
      <c r="AU249" s="223" t="s">
        <v>83</v>
      </c>
      <c r="AV249" s="12" t="s">
        <v>83</v>
      </c>
      <c r="AW249" s="12" t="s">
        <v>36</v>
      </c>
      <c r="AX249" s="12" t="s">
        <v>74</v>
      </c>
      <c r="AY249" s="223" t="s">
        <v>313</v>
      </c>
    </row>
    <row r="250" spans="1:65" s="14" customFormat="1">
      <c r="B250" s="234"/>
      <c r="C250" s="235"/>
      <c r="D250" s="209" t="s">
        <v>323</v>
      </c>
      <c r="E250" s="236" t="s">
        <v>19</v>
      </c>
      <c r="F250" s="237" t="s">
        <v>410</v>
      </c>
      <c r="G250" s="235"/>
      <c r="H250" s="238">
        <v>137.839</v>
      </c>
      <c r="I250" s="239"/>
      <c r="J250" s="235"/>
      <c r="K250" s="235"/>
      <c r="L250" s="240"/>
      <c r="M250" s="241"/>
      <c r="N250" s="242"/>
      <c r="O250" s="242"/>
      <c r="P250" s="242"/>
      <c r="Q250" s="242"/>
      <c r="R250" s="242"/>
      <c r="S250" s="242"/>
      <c r="T250" s="243"/>
      <c r="AT250" s="244" t="s">
        <v>323</v>
      </c>
      <c r="AU250" s="244" t="s">
        <v>83</v>
      </c>
      <c r="AV250" s="14" t="s">
        <v>319</v>
      </c>
      <c r="AW250" s="14" t="s">
        <v>36</v>
      </c>
      <c r="AX250" s="14" t="s">
        <v>81</v>
      </c>
      <c r="AY250" s="244" t="s">
        <v>313</v>
      </c>
    </row>
    <row r="251" spans="1:65" s="1" customFormat="1" ht="14.45" customHeight="1">
      <c r="A251" s="34"/>
      <c r="B251" s="35"/>
      <c r="C251" s="195" t="s">
        <v>548</v>
      </c>
      <c r="D251" s="195" t="s">
        <v>315</v>
      </c>
      <c r="E251" s="196" t="s">
        <v>549</v>
      </c>
      <c r="F251" s="197" t="s">
        <v>550</v>
      </c>
      <c r="G251" s="198" t="s">
        <v>318</v>
      </c>
      <c r="H251" s="199">
        <v>551.94600000000003</v>
      </c>
      <c r="I251" s="200"/>
      <c r="J251" s="201">
        <f>ROUND(I251*H251,2)</f>
        <v>0</v>
      </c>
      <c r="K251" s="202"/>
      <c r="L251" s="39"/>
      <c r="M251" s="203" t="s">
        <v>19</v>
      </c>
      <c r="N251" s="204" t="s">
        <v>45</v>
      </c>
      <c r="O251" s="64"/>
      <c r="P251" s="205">
        <f>O251*H251</f>
        <v>0</v>
      </c>
      <c r="Q251" s="205">
        <v>2.6900000000000001E-3</v>
      </c>
      <c r="R251" s="205">
        <f>Q251*H251</f>
        <v>1.4847347400000002</v>
      </c>
      <c r="S251" s="205">
        <v>0</v>
      </c>
      <c r="T251" s="206">
        <f>S251*H251</f>
        <v>0</v>
      </c>
      <c r="U251" s="34"/>
      <c r="V251" s="34"/>
      <c r="W251" s="34"/>
      <c r="X251" s="34"/>
      <c r="Y251" s="34"/>
      <c r="Z251" s="34"/>
      <c r="AA251" s="34"/>
      <c r="AB251" s="34"/>
      <c r="AC251" s="34"/>
      <c r="AD251" s="34"/>
      <c r="AE251" s="34"/>
      <c r="AR251" s="207" t="s">
        <v>319</v>
      </c>
      <c r="AT251" s="207" t="s">
        <v>315</v>
      </c>
      <c r="AU251" s="207" t="s">
        <v>83</v>
      </c>
      <c r="AY251" s="17" t="s">
        <v>313</v>
      </c>
      <c r="BE251" s="208">
        <f>IF(N251="základní",J251,0)</f>
        <v>0</v>
      </c>
      <c r="BF251" s="208">
        <f>IF(N251="snížená",J251,0)</f>
        <v>0</v>
      </c>
      <c r="BG251" s="208">
        <f>IF(N251="zákl. přenesená",J251,0)</f>
        <v>0</v>
      </c>
      <c r="BH251" s="208">
        <f>IF(N251="sníž. přenesená",J251,0)</f>
        <v>0</v>
      </c>
      <c r="BI251" s="208">
        <f>IF(N251="nulová",J251,0)</f>
        <v>0</v>
      </c>
      <c r="BJ251" s="17" t="s">
        <v>81</v>
      </c>
      <c r="BK251" s="208">
        <f>ROUND(I251*H251,2)</f>
        <v>0</v>
      </c>
      <c r="BL251" s="17" t="s">
        <v>319</v>
      </c>
      <c r="BM251" s="207" t="s">
        <v>551</v>
      </c>
    </row>
    <row r="252" spans="1:65" s="1" customFormat="1">
      <c r="A252" s="34"/>
      <c r="B252" s="35"/>
      <c r="C252" s="36"/>
      <c r="D252" s="209" t="s">
        <v>321</v>
      </c>
      <c r="E252" s="36"/>
      <c r="F252" s="210" t="s">
        <v>552</v>
      </c>
      <c r="G252" s="36"/>
      <c r="H252" s="36"/>
      <c r="I252" s="116"/>
      <c r="J252" s="36"/>
      <c r="K252" s="36"/>
      <c r="L252" s="39"/>
      <c r="M252" s="211"/>
      <c r="N252" s="212"/>
      <c r="O252" s="64"/>
      <c r="P252" s="64"/>
      <c r="Q252" s="64"/>
      <c r="R252" s="64"/>
      <c r="S252" s="64"/>
      <c r="T252" s="65"/>
      <c r="U252" s="34"/>
      <c r="V252" s="34"/>
      <c r="W252" s="34"/>
      <c r="X252" s="34"/>
      <c r="Y252" s="34"/>
      <c r="Z252" s="34"/>
      <c r="AA252" s="34"/>
      <c r="AB252" s="34"/>
      <c r="AC252" s="34"/>
      <c r="AD252" s="34"/>
      <c r="AE252" s="34"/>
      <c r="AT252" s="17" t="s">
        <v>321</v>
      </c>
      <c r="AU252" s="17" t="s">
        <v>83</v>
      </c>
    </row>
    <row r="253" spans="1:65" s="13" customFormat="1">
      <c r="B253" s="224"/>
      <c r="C253" s="225"/>
      <c r="D253" s="209" t="s">
        <v>323</v>
      </c>
      <c r="E253" s="226" t="s">
        <v>19</v>
      </c>
      <c r="F253" s="227" t="s">
        <v>533</v>
      </c>
      <c r="G253" s="225"/>
      <c r="H253" s="226" t="s">
        <v>19</v>
      </c>
      <c r="I253" s="228"/>
      <c r="J253" s="225"/>
      <c r="K253" s="225"/>
      <c r="L253" s="229"/>
      <c r="M253" s="230"/>
      <c r="N253" s="231"/>
      <c r="O253" s="231"/>
      <c r="P253" s="231"/>
      <c r="Q253" s="231"/>
      <c r="R253" s="231"/>
      <c r="S253" s="231"/>
      <c r="T253" s="232"/>
      <c r="AT253" s="233" t="s">
        <v>323</v>
      </c>
      <c r="AU253" s="233" t="s">
        <v>83</v>
      </c>
      <c r="AV253" s="13" t="s">
        <v>81</v>
      </c>
      <c r="AW253" s="13" t="s">
        <v>36</v>
      </c>
      <c r="AX253" s="13" t="s">
        <v>74</v>
      </c>
      <c r="AY253" s="233" t="s">
        <v>313</v>
      </c>
    </row>
    <row r="254" spans="1:65" s="12" customFormat="1">
      <c r="B254" s="213"/>
      <c r="C254" s="214"/>
      <c r="D254" s="209" t="s">
        <v>323</v>
      </c>
      <c r="E254" s="215" t="s">
        <v>19</v>
      </c>
      <c r="F254" s="216" t="s">
        <v>553</v>
      </c>
      <c r="G254" s="214"/>
      <c r="H254" s="217">
        <v>42.996000000000002</v>
      </c>
      <c r="I254" s="218"/>
      <c r="J254" s="214"/>
      <c r="K254" s="214"/>
      <c r="L254" s="219"/>
      <c r="M254" s="220"/>
      <c r="N254" s="221"/>
      <c r="O254" s="221"/>
      <c r="P254" s="221"/>
      <c r="Q254" s="221"/>
      <c r="R254" s="221"/>
      <c r="S254" s="221"/>
      <c r="T254" s="222"/>
      <c r="AT254" s="223" t="s">
        <v>323</v>
      </c>
      <c r="AU254" s="223" t="s">
        <v>83</v>
      </c>
      <c r="AV254" s="12" t="s">
        <v>83</v>
      </c>
      <c r="AW254" s="12" t="s">
        <v>36</v>
      </c>
      <c r="AX254" s="12" t="s">
        <v>74</v>
      </c>
      <c r="AY254" s="223" t="s">
        <v>313</v>
      </c>
    </row>
    <row r="255" spans="1:65" s="12" customFormat="1">
      <c r="B255" s="213"/>
      <c r="C255" s="214"/>
      <c r="D255" s="209" t="s">
        <v>323</v>
      </c>
      <c r="E255" s="215" t="s">
        <v>19</v>
      </c>
      <c r="F255" s="216" t="s">
        <v>554</v>
      </c>
      <c r="G255" s="214"/>
      <c r="H255" s="217">
        <v>170.55600000000001</v>
      </c>
      <c r="I255" s="218"/>
      <c r="J255" s="214"/>
      <c r="K255" s="214"/>
      <c r="L255" s="219"/>
      <c r="M255" s="220"/>
      <c r="N255" s="221"/>
      <c r="O255" s="221"/>
      <c r="P255" s="221"/>
      <c r="Q255" s="221"/>
      <c r="R255" s="221"/>
      <c r="S255" s="221"/>
      <c r="T255" s="222"/>
      <c r="AT255" s="223" t="s">
        <v>323</v>
      </c>
      <c r="AU255" s="223" t="s">
        <v>83</v>
      </c>
      <c r="AV255" s="12" t="s">
        <v>83</v>
      </c>
      <c r="AW255" s="12" t="s">
        <v>36</v>
      </c>
      <c r="AX255" s="12" t="s">
        <v>74</v>
      </c>
      <c r="AY255" s="223" t="s">
        <v>313</v>
      </c>
    </row>
    <row r="256" spans="1:65" s="12" customFormat="1">
      <c r="B256" s="213"/>
      <c r="C256" s="214"/>
      <c r="D256" s="209" t="s">
        <v>323</v>
      </c>
      <c r="E256" s="215" t="s">
        <v>19</v>
      </c>
      <c r="F256" s="216" t="s">
        <v>555</v>
      </c>
      <c r="G256" s="214"/>
      <c r="H256" s="217">
        <v>127.824</v>
      </c>
      <c r="I256" s="218"/>
      <c r="J256" s="214"/>
      <c r="K256" s="214"/>
      <c r="L256" s="219"/>
      <c r="M256" s="220"/>
      <c r="N256" s="221"/>
      <c r="O256" s="221"/>
      <c r="P256" s="221"/>
      <c r="Q256" s="221"/>
      <c r="R256" s="221"/>
      <c r="S256" s="221"/>
      <c r="T256" s="222"/>
      <c r="AT256" s="223" t="s">
        <v>323</v>
      </c>
      <c r="AU256" s="223" t="s">
        <v>83</v>
      </c>
      <c r="AV256" s="12" t="s">
        <v>83</v>
      </c>
      <c r="AW256" s="12" t="s">
        <v>36</v>
      </c>
      <c r="AX256" s="12" t="s">
        <v>74</v>
      </c>
      <c r="AY256" s="223" t="s">
        <v>313</v>
      </c>
    </row>
    <row r="257" spans="1:65" s="12" customFormat="1">
      <c r="B257" s="213"/>
      <c r="C257" s="214"/>
      <c r="D257" s="209" t="s">
        <v>323</v>
      </c>
      <c r="E257" s="215" t="s">
        <v>19</v>
      </c>
      <c r="F257" s="216" t="s">
        <v>556</v>
      </c>
      <c r="G257" s="214"/>
      <c r="H257" s="217">
        <v>13.272</v>
      </c>
      <c r="I257" s="218"/>
      <c r="J257" s="214"/>
      <c r="K257" s="214"/>
      <c r="L257" s="219"/>
      <c r="M257" s="220"/>
      <c r="N257" s="221"/>
      <c r="O257" s="221"/>
      <c r="P257" s="221"/>
      <c r="Q257" s="221"/>
      <c r="R257" s="221"/>
      <c r="S257" s="221"/>
      <c r="T257" s="222"/>
      <c r="AT257" s="223" t="s">
        <v>323</v>
      </c>
      <c r="AU257" s="223" t="s">
        <v>83</v>
      </c>
      <c r="AV257" s="12" t="s">
        <v>83</v>
      </c>
      <c r="AW257" s="12" t="s">
        <v>36</v>
      </c>
      <c r="AX257" s="12" t="s">
        <v>74</v>
      </c>
      <c r="AY257" s="223" t="s">
        <v>313</v>
      </c>
    </row>
    <row r="258" spans="1:65" s="12" customFormat="1">
      <c r="B258" s="213"/>
      <c r="C258" s="214"/>
      <c r="D258" s="209" t="s">
        <v>323</v>
      </c>
      <c r="E258" s="215" t="s">
        <v>19</v>
      </c>
      <c r="F258" s="216" t="s">
        <v>557</v>
      </c>
      <c r="G258" s="214"/>
      <c r="H258" s="217">
        <v>0.6</v>
      </c>
      <c r="I258" s="218"/>
      <c r="J258" s="214"/>
      <c r="K258" s="214"/>
      <c r="L258" s="219"/>
      <c r="M258" s="220"/>
      <c r="N258" s="221"/>
      <c r="O258" s="221"/>
      <c r="P258" s="221"/>
      <c r="Q258" s="221"/>
      <c r="R258" s="221"/>
      <c r="S258" s="221"/>
      <c r="T258" s="222"/>
      <c r="AT258" s="223" t="s">
        <v>323</v>
      </c>
      <c r="AU258" s="223" t="s">
        <v>83</v>
      </c>
      <c r="AV258" s="12" t="s">
        <v>83</v>
      </c>
      <c r="AW258" s="12" t="s">
        <v>36</v>
      </c>
      <c r="AX258" s="12" t="s">
        <v>74</v>
      </c>
      <c r="AY258" s="223" t="s">
        <v>313</v>
      </c>
    </row>
    <row r="259" spans="1:65" s="12" customFormat="1">
      <c r="B259" s="213"/>
      <c r="C259" s="214"/>
      <c r="D259" s="209" t="s">
        <v>323</v>
      </c>
      <c r="E259" s="215" t="s">
        <v>19</v>
      </c>
      <c r="F259" s="216" t="s">
        <v>558</v>
      </c>
      <c r="G259" s="214"/>
      <c r="H259" s="217">
        <v>21.42</v>
      </c>
      <c r="I259" s="218"/>
      <c r="J259" s="214"/>
      <c r="K259" s="214"/>
      <c r="L259" s="219"/>
      <c r="M259" s="220"/>
      <c r="N259" s="221"/>
      <c r="O259" s="221"/>
      <c r="P259" s="221"/>
      <c r="Q259" s="221"/>
      <c r="R259" s="221"/>
      <c r="S259" s="221"/>
      <c r="T259" s="222"/>
      <c r="AT259" s="223" t="s">
        <v>323</v>
      </c>
      <c r="AU259" s="223" t="s">
        <v>83</v>
      </c>
      <c r="AV259" s="12" t="s">
        <v>83</v>
      </c>
      <c r="AW259" s="12" t="s">
        <v>36</v>
      </c>
      <c r="AX259" s="12" t="s">
        <v>74</v>
      </c>
      <c r="AY259" s="223" t="s">
        <v>313</v>
      </c>
    </row>
    <row r="260" spans="1:65" s="12" customFormat="1">
      <c r="B260" s="213"/>
      <c r="C260" s="214"/>
      <c r="D260" s="209" t="s">
        <v>323</v>
      </c>
      <c r="E260" s="215" t="s">
        <v>19</v>
      </c>
      <c r="F260" s="216" t="s">
        <v>559</v>
      </c>
      <c r="G260" s="214"/>
      <c r="H260" s="217">
        <v>48.6</v>
      </c>
      <c r="I260" s="218"/>
      <c r="J260" s="214"/>
      <c r="K260" s="214"/>
      <c r="L260" s="219"/>
      <c r="M260" s="220"/>
      <c r="N260" s="221"/>
      <c r="O260" s="221"/>
      <c r="P260" s="221"/>
      <c r="Q260" s="221"/>
      <c r="R260" s="221"/>
      <c r="S260" s="221"/>
      <c r="T260" s="222"/>
      <c r="AT260" s="223" t="s">
        <v>323</v>
      </c>
      <c r="AU260" s="223" t="s">
        <v>83</v>
      </c>
      <c r="AV260" s="12" t="s">
        <v>83</v>
      </c>
      <c r="AW260" s="12" t="s">
        <v>36</v>
      </c>
      <c r="AX260" s="12" t="s">
        <v>74</v>
      </c>
      <c r="AY260" s="223" t="s">
        <v>313</v>
      </c>
    </row>
    <row r="261" spans="1:65" s="12" customFormat="1">
      <c r="B261" s="213"/>
      <c r="C261" s="214"/>
      <c r="D261" s="209" t="s">
        <v>323</v>
      </c>
      <c r="E261" s="215" t="s">
        <v>19</v>
      </c>
      <c r="F261" s="216" t="s">
        <v>560</v>
      </c>
      <c r="G261" s="214"/>
      <c r="H261" s="217">
        <v>12.252000000000001</v>
      </c>
      <c r="I261" s="218"/>
      <c r="J261" s="214"/>
      <c r="K261" s="214"/>
      <c r="L261" s="219"/>
      <c r="M261" s="220"/>
      <c r="N261" s="221"/>
      <c r="O261" s="221"/>
      <c r="P261" s="221"/>
      <c r="Q261" s="221"/>
      <c r="R261" s="221"/>
      <c r="S261" s="221"/>
      <c r="T261" s="222"/>
      <c r="AT261" s="223" t="s">
        <v>323</v>
      </c>
      <c r="AU261" s="223" t="s">
        <v>83</v>
      </c>
      <c r="AV261" s="12" t="s">
        <v>83</v>
      </c>
      <c r="AW261" s="12" t="s">
        <v>36</v>
      </c>
      <c r="AX261" s="12" t="s">
        <v>74</v>
      </c>
      <c r="AY261" s="223" t="s">
        <v>313</v>
      </c>
    </row>
    <row r="262" spans="1:65" s="12" customFormat="1">
      <c r="B262" s="213"/>
      <c r="C262" s="214"/>
      <c r="D262" s="209" t="s">
        <v>323</v>
      </c>
      <c r="E262" s="215" t="s">
        <v>19</v>
      </c>
      <c r="F262" s="216" t="s">
        <v>561</v>
      </c>
      <c r="G262" s="214"/>
      <c r="H262" s="217">
        <v>7.1230000000000002</v>
      </c>
      <c r="I262" s="218"/>
      <c r="J262" s="214"/>
      <c r="K262" s="214"/>
      <c r="L262" s="219"/>
      <c r="M262" s="220"/>
      <c r="N262" s="221"/>
      <c r="O262" s="221"/>
      <c r="P262" s="221"/>
      <c r="Q262" s="221"/>
      <c r="R262" s="221"/>
      <c r="S262" s="221"/>
      <c r="T262" s="222"/>
      <c r="AT262" s="223" t="s">
        <v>323</v>
      </c>
      <c r="AU262" s="223" t="s">
        <v>83</v>
      </c>
      <c r="AV262" s="12" t="s">
        <v>83</v>
      </c>
      <c r="AW262" s="12" t="s">
        <v>36</v>
      </c>
      <c r="AX262" s="12" t="s">
        <v>74</v>
      </c>
      <c r="AY262" s="223" t="s">
        <v>313</v>
      </c>
    </row>
    <row r="263" spans="1:65" s="12" customFormat="1">
      <c r="B263" s="213"/>
      <c r="C263" s="214"/>
      <c r="D263" s="209" t="s">
        <v>323</v>
      </c>
      <c r="E263" s="215" t="s">
        <v>19</v>
      </c>
      <c r="F263" s="216" t="s">
        <v>562</v>
      </c>
      <c r="G263" s="214"/>
      <c r="H263" s="217">
        <v>30.684000000000001</v>
      </c>
      <c r="I263" s="218"/>
      <c r="J263" s="214"/>
      <c r="K263" s="214"/>
      <c r="L263" s="219"/>
      <c r="M263" s="220"/>
      <c r="N263" s="221"/>
      <c r="O263" s="221"/>
      <c r="P263" s="221"/>
      <c r="Q263" s="221"/>
      <c r="R263" s="221"/>
      <c r="S263" s="221"/>
      <c r="T263" s="222"/>
      <c r="AT263" s="223" t="s">
        <v>323</v>
      </c>
      <c r="AU263" s="223" t="s">
        <v>83</v>
      </c>
      <c r="AV263" s="12" t="s">
        <v>83</v>
      </c>
      <c r="AW263" s="12" t="s">
        <v>36</v>
      </c>
      <c r="AX263" s="12" t="s">
        <v>74</v>
      </c>
      <c r="AY263" s="223" t="s">
        <v>313</v>
      </c>
    </row>
    <row r="264" spans="1:65" s="12" customFormat="1">
      <c r="B264" s="213"/>
      <c r="C264" s="214"/>
      <c r="D264" s="209" t="s">
        <v>323</v>
      </c>
      <c r="E264" s="215" t="s">
        <v>19</v>
      </c>
      <c r="F264" s="216" t="s">
        <v>563</v>
      </c>
      <c r="G264" s="214"/>
      <c r="H264" s="217">
        <v>3.2</v>
      </c>
      <c r="I264" s="218"/>
      <c r="J264" s="214"/>
      <c r="K264" s="214"/>
      <c r="L264" s="219"/>
      <c r="M264" s="220"/>
      <c r="N264" s="221"/>
      <c r="O264" s="221"/>
      <c r="P264" s="221"/>
      <c r="Q264" s="221"/>
      <c r="R264" s="221"/>
      <c r="S264" s="221"/>
      <c r="T264" s="222"/>
      <c r="AT264" s="223" t="s">
        <v>323</v>
      </c>
      <c r="AU264" s="223" t="s">
        <v>83</v>
      </c>
      <c r="AV264" s="12" t="s">
        <v>83</v>
      </c>
      <c r="AW264" s="12" t="s">
        <v>36</v>
      </c>
      <c r="AX264" s="12" t="s">
        <v>74</v>
      </c>
      <c r="AY264" s="223" t="s">
        <v>313</v>
      </c>
    </row>
    <row r="265" spans="1:65" s="12" customFormat="1">
      <c r="B265" s="213"/>
      <c r="C265" s="214"/>
      <c r="D265" s="209" t="s">
        <v>323</v>
      </c>
      <c r="E265" s="215" t="s">
        <v>19</v>
      </c>
      <c r="F265" s="216" t="s">
        <v>564</v>
      </c>
      <c r="G265" s="214"/>
      <c r="H265" s="217">
        <v>25.312000000000001</v>
      </c>
      <c r="I265" s="218"/>
      <c r="J265" s="214"/>
      <c r="K265" s="214"/>
      <c r="L265" s="219"/>
      <c r="M265" s="220"/>
      <c r="N265" s="221"/>
      <c r="O265" s="221"/>
      <c r="P265" s="221"/>
      <c r="Q265" s="221"/>
      <c r="R265" s="221"/>
      <c r="S265" s="221"/>
      <c r="T265" s="222"/>
      <c r="AT265" s="223" t="s">
        <v>323</v>
      </c>
      <c r="AU265" s="223" t="s">
        <v>83</v>
      </c>
      <c r="AV265" s="12" t="s">
        <v>83</v>
      </c>
      <c r="AW265" s="12" t="s">
        <v>36</v>
      </c>
      <c r="AX265" s="12" t="s">
        <v>74</v>
      </c>
      <c r="AY265" s="223" t="s">
        <v>313</v>
      </c>
    </row>
    <row r="266" spans="1:65" s="12" customFormat="1">
      <c r="B266" s="213"/>
      <c r="C266" s="214"/>
      <c r="D266" s="209" t="s">
        <v>323</v>
      </c>
      <c r="E266" s="215" t="s">
        <v>19</v>
      </c>
      <c r="F266" s="216" t="s">
        <v>565</v>
      </c>
      <c r="G266" s="214"/>
      <c r="H266" s="217">
        <v>18.734999999999999</v>
      </c>
      <c r="I266" s="218"/>
      <c r="J266" s="214"/>
      <c r="K266" s="214"/>
      <c r="L266" s="219"/>
      <c r="M266" s="220"/>
      <c r="N266" s="221"/>
      <c r="O266" s="221"/>
      <c r="P266" s="221"/>
      <c r="Q266" s="221"/>
      <c r="R266" s="221"/>
      <c r="S266" s="221"/>
      <c r="T266" s="222"/>
      <c r="AT266" s="223" t="s">
        <v>323</v>
      </c>
      <c r="AU266" s="223" t="s">
        <v>83</v>
      </c>
      <c r="AV266" s="12" t="s">
        <v>83</v>
      </c>
      <c r="AW266" s="12" t="s">
        <v>36</v>
      </c>
      <c r="AX266" s="12" t="s">
        <v>74</v>
      </c>
      <c r="AY266" s="223" t="s">
        <v>313</v>
      </c>
    </row>
    <row r="267" spans="1:65" s="12" customFormat="1">
      <c r="B267" s="213"/>
      <c r="C267" s="214"/>
      <c r="D267" s="209" t="s">
        <v>323</v>
      </c>
      <c r="E267" s="215" t="s">
        <v>19</v>
      </c>
      <c r="F267" s="216" t="s">
        <v>566</v>
      </c>
      <c r="G267" s="214"/>
      <c r="H267" s="217">
        <v>13.295999999999999</v>
      </c>
      <c r="I267" s="218"/>
      <c r="J267" s="214"/>
      <c r="K267" s="214"/>
      <c r="L267" s="219"/>
      <c r="M267" s="220"/>
      <c r="N267" s="221"/>
      <c r="O267" s="221"/>
      <c r="P267" s="221"/>
      <c r="Q267" s="221"/>
      <c r="R267" s="221"/>
      <c r="S267" s="221"/>
      <c r="T267" s="222"/>
      <c r="AT267" s="223" t="s">
        <v>323</v>
      </c>
      <c r="AU267" s="223" t="s">
        <v>83</v>
      </c>
      <c r="AV267" s="12" t="s">
        <v>83</v>
      </c>
      <c r="AW267" s="12" t="s">
        <v>36</v>
      </c>
      <c r="AX267" s="12" t="s">
        <v>74</v>
      </c>
      <c r="AY267" s="223" t="s">
        <v>313</v>
      </c>
    </row>
    <row r="268" spans="1:65" s="15" customFormat="1">
      <c r="B268" s="256"/>
      <c r="C268" s="257"/>
      <c r="D268" s="209" t="s">
        <v>323</v>
      </c>
      <c r="E268" s="258" t="s">
        <v>19</v>
      </c>
      <c r="F268" s="259" t="s">
        <v>502</v>
      </c>
      <c r="G268" s="257"/>
      <c r="H268" s="260">
        <v>535.87</v>
      </c>
      <c r="I268" s="261"/>
      <c r="J268" s="257"/>
      <c r="K268" s="257"/>
      <c r="L268" s="262"/>
      <c r="M268" s="263"/>
      <c r="N268" s="264"/>
      <c r="O268" s="264"/>
      <c r="P268" s="264"/>
      <c r="Q268" s="264"/>
      <c r="R268" s="264"/>
      <c r="S268" s="264"/>
      <c r="T268" s="265"/>
      <c r="AT268" s="266" t="s">
        <v>323</v>
      </c>
      <c r="AU268" s="266" t="s">
        <v>83</v>
      </c>
      <c r="AV268" s="15" t="s">
        <v>120</v>
      </c>
      <c r="AW268" s="15" t="s">
        <v>36</v>
      </c>
      <c r="AX268" s="15" t="s">
        <v>74</v>
      </c>
      <c r="AY268" s="266" t="s">
        <v>313</v>
      </c>
    </row>
    <row r="269" spans="1:65" s="12" customFormat="1">
      <c r="B269" s="213"/>
      <c r="C269" s="214"/>
      <c r="D269" s="209" t="s">
        <v>323</v>
      </c>
      <c r="E269" s="215" t="s">
        <v>19</v>
      </c>
      <c r="F269" s="216" t="s">
        <v>567</v>
      </c>
      <c r="G269" s="214"/>
      <c r="H269" s="217">
        <v>16.076000000000001</v>
      </c>
      <c r="I269" s="218"/>
      <c r="J269" s="214"/>
      <c r="K269" s="214"/>
      <c r="L269" s="219"/>
      <c r="M269" s="220"/>
      <c r="N269" s="221"/>
      <c r="O269" s="221"/>
      <c r="P269" s="221"/>
      <c r="Q269" s="221"/>
      <c r="R269" s="221"/>
      <c r="S269" s="221"/>
      <c r="T269" s="222"/>
      <c r="AT269" s="223" t="s">
        <v>323</v>
      </c>
      <c r="AU269" s="223" t="s">
        <v>83</v>
      </c>
      <c r="AV269" s="12" t="s">
        <v>83</v>
      </c>
      <c r="AW269" s="12" t="s">
        <v>36</v>
      </c>
      <c r="AX269" s="12" t="s">
        <v>74</v>
      </c>
      <c r="AY269" s="223" t="s">
        <v>313</v>
      </c>
    </row>
    <row r="270" spans="1:65" s="14" customFormat="1">
      <c r="B270" s="234"/>
      <c r="C270" s="235"/>
      <c r="D270" s="209" t="s">
        <v>323</v>
      </c>
      <c r="E270" s="236" t="s">
        <v>19</v>
      </c>
      <c r="F270" s="237" t="s">
        <v>410</v>
      </c>
      <c r="G270" s="235"/>
      <c r="H270" s="238">
        <v>551.94600000000003</v>
      </c>
      <c r="I270" s="239"/>
      <c r="J270" s="235"/>
      <c r="K270" s="235"/>
      <c r="L270" s="240"/>
      <c r="M270" s="241"/>
      <c r="N270" s="242"/>
      <c r="O270" s="242"/>
      <c r="P270" s="242"/>
      <c r="Q270" s="242"/>
      <c r="R270" s="242"/>
      <c r="S270" s="242"/>
      <c r="T270" s="243"/>
      <c r="AT270" s="244" t="s">
        <v>323</v>
      </c>
      <c r="AU270" s="244" t="s">
        <v>83</v>
      </c>
      <c r="AV270" s="14" t="s">
        <v>319</v>
      </c>
      <c r="AW270" s="14" t="s">
        <v>36</v>
      </c>
      <c r="AX270" s="14" t="s">
        <v>81</v>
      </c>
      <c r="AY270" s="244" t="s">
        <v>313</v>
      </c>
    </row>
    <row r="271" spans="1:65" s="1" customFormat="1" ht="14.45" customHeight="1">
      <c r="A271" s="34"/>
      <c r="B271" s="35"/>
      <c r="C271" s="195" t="s">
        <v>568</v>
      </c>
      <c r="D271" s="195" t="s">
        <v>315</v>
      </c>
      <c r="E271" s="196" t="s">
        <v>569</v>
      </c>
      <c r="F271" s="197" t="s">
        <v>570</v>
      </c>
      <c r="G271" s="198" t="s">
        <v>318</v>
      </c>
      <c r="H271" s="199">
        <v>551.94600000000003</v>
      </c>
      <c r="I271" s="200"/>
      <c r="J271" s="201">
        <f>ROUND(I271*H271,2)</f>
        <v>0</v>
      </c>
      <c r="K271" s="202"/>
      <c r="L271" s="39"/>
      <c r="M271" s="203" t="s">
        <v>19</v>
      </c>
      <c r="N271" s="204" t="s">
        <v>45</v>
      </c>
      <c r="O271" s="64"/>
      <c r="P271" s="205">
        <f>O271*H271</f>
        <v>0</v>
      </c>
      <c r="Q271" s="205">
        <v>0</v>
      </c>
      <c r="R271" s="205">
        <f>Q271*H271</f>
        <v>0</v>
      </c>
      <c r="S271" s="205">
        <v>0</v>
      </c>
      <c r="T271" s="206">
        <f>S271*H271</f>
        <v>0</v>
      </c>
      <c r="U271" s="34"/>
      <c r="V271" s="34"/>
      <c r="W271" s="34"/>
      <c r="X271" s="34"/>
      <c r="Y271" s="34"/>
      <c r="Z271" s="34"/>
      <c r="AA271" s="34"/>
      <c r="AB271" s="34"/>
      <c r="AC271" s="34"/>
      <c r="AD271" s="34"/>
      <c r="AE271" s="34"/>
      <c r="AR271" s="207" t="s">
        <v>319</v>
      </c>
      <c r="AT271" s="207" t="s">
        <v>315</v>
      </c>
      <c r="AU271" s="207" t="s">
        <v>83</v>
      </c>
      <c r="AY271" s="17" t="s">
        <v>313</v>
      </c>
      <c r="BE271" s="208">
        <f>IF(N271="základní",J271,0)</f>
        <v>0</v>
      </c>
      <c r="BF271" s="208">
        <f>IF(N271="snížená",J271,0)</f>
        <v>0</v>
      </c>
      <c r="BG271" s="208">
        <f>IF(N271="zákl. přenesená",J271,0)</f>
        <v>0</v>
      </c>
      <c r="BH271" s="208">
        <f>IF(N271="sníž. přenesená",J271,0)</f>
        <v>0</v>
      </c>
      <c r="BI271" s="208">
        <f>IF(N271="nulová",J271,0)</f>
        <v>0</v>
      </c>
      <c r="BJ271" s="17" t="s">
        <v>81</v>
      </c>
      <c r="BK271" s="208">
        <f>ROUND(I271*H271,2)</f>
        <v>0</v>
      </c>
      <c r="BL271" s="17" t="s">
        <v>319</v>
      </c>
      <c r="BM271" s="207" t="s">
        <v>571</v>
      </c>
    </row>
    <row r="272" spans="1:65" s="1" customFormat="1">
      <c r="A272" s="34"/>
      <c r="B272" s="35"/>
      <c r="C272" s="36"/>
      <c r="D272" s="209" t="s">
        <v>321</v>
      </c>
      <c r="E272" s="36"/>
      <c r="F272" s="210" t="s">
        <v>572</v>
      </c>
      <c r="G272" s="36"/>
      <c r="H272" s="36"/>
      <c r="I272" s="116"/>
      <c r="J272" s="36"/>
      <c r="K272" s="36"/>
      <c r="L272" s="39"/>
      <c r="M272" s="211"/>
      <c r="N272" s="212"/>
      <c r="O272" s="64"/>
      <c r="P272" s="64"/>
      <c r="Q272" s="64"/>
      <c r="R272" s="64"/>
      <c r="S272" s="64"/>
      <c r="T272" s="65"/>
      <c r="U272" s="34"/>
      <c r="V272" s="34"/>
      <c r="W272" s="34"/>
      <c r="X272" s="34"/>
      <c r="Y272" s="34"/>
      <c r="Z272" s="34"/>
      <c r="AA272" s="34"/>
      <c r="AB272" s="34"/>
      <c r="AC272" s="34"/>
      <c r="AD272" s="34"/>
      <c r="AE272" s="34"/>
      <c r="AT272" s="17" t="s">
        <v>321</v>
      </c>
      <c r="AU272" s="17" t="s">
        <v>83</v>
      </c>
    </row>
    <row r="273" spans="1:65" s="1" customFormat="1" ht="14.45" customHeight="1">
      <c r="A273" s="34"/>
      <c r="B273" s="35"/>
      <c r="C273" s="195" t="s">
        <v>573</v>
      </c>
      <c r="D273" s="195" t="s">
        <v>315</v>
      </c>
      <c r="E273" s="196" t="s">
        <v>574</v>
      </c>
      <c r="F273" s="197" t="s">
        <v>575</v>
      </c>
      <c r="G273" s="198" t="s">
        <v>430</v>
      </c>
      <c r="H273" s="199">
        <v>10.039</v>
      </c>
      <c r="I273" s="200"/>
      <c r="J273" s="201">
        <f>ROUND(I273*H273,2)</f>
        <v>0</v>
      </c>
      <c r="K273" s="202"/>
      <c r="L273" s="39"/>
      <c r="M273" s="203" t="s">
        <v>19</v>
      </c>
      <c r="N273" s="204" t="s">
        <v>45</v>
      </c>
      <c r="O273" s="64"/>
      <c r="P273" s="205">
        <f>O273*H273</f>
        <v>0</v>
      </c>
      <c r="Q273" s="205">
        <v>1.0601700000000001</v>
      </c>
      <c r="R273" s="205">
        <f>Q273*H273</f>
        <v>10.643046630000001</v>
      </c>
      <c r="S273" s="205">
        <v>0</v>
      </c>
      <c r="T273" s="206">
        <f>S273*H273</f>
        <v>0</v>
      </c>
      <c r="U273" s="34"/>
      <c r="V273" s="34"/>
      <c r="W273" s="34"/>
      <c r="X273" s="34"/>
      <c r="Y273" s="34"/>
      <c r="Z273" s="34"/>
      <c r="AA273" s="34"/>
      <c r="AB273" s="34"/>
      <c r="AC273" s="34"/>
      <c r="AD273" s="34"/>
      <c r="AE273" s="34"/>
      <c r="AR273" s="207" t="s">
        <v>319</v>
      </c>
      <c r="AT273" s="207" t="s">
        <v>315</v>
      </c>
      <c r="AU273" s="207" t="s">
        <v>83</v>
      </c>
      <c r="AY273" s="17" t="s">
        <v>313</v>
      </c>
      <c r="BE273" s="208">
        <f>IF(N273="základní",J273,0)</f>
        <v>0</v>
      </c>
      <c r="BF273" s="208">
        <f>IF(N273="snížená",J273,0)</f>
        <v>0</v>
      </c>
      <c r="BG273" s="208">
        <f>IF(N273="zákl. přenesená",J273,0)</f>
        <v>0</v>
      </c>
      <c r="BH273" s="208">
        <f>IF(N273="sníž. přenesená",J273,0)</f>
        <v>0</v>
      </c>
      <c r="BI273" s="208">
        <f>IF(N273="nulová",J273,0)</f>
        <v>0</v>
      </c>
      <c r="BJ273" s="17" t="s">
        <v>81</v>
      </c>
      <c r="BK273" s="208">
        <f>ROUND(I273*H273,2)</f>
        <v>0</v>
      </c>
      <c r="BL273" s="17" t="s">
        <v>319</v>
      </c>
      <c r="BM273" s="207" t="s">
        <v>576</v>
      </c>
    </row>
    <row r="274" spans="1:65" s="1" customFormat="1">
      <c r="A274" s="34"/>
      <c r="B274" s="35"/>
      <c r="C274" s="36"/>
      <c r="D274" s="209" t="s">
        <v>321</v>
      </c>
      <c r="E274" s="36"/>
      <c r="F274" s="210" t="s">
        <v>577</v>
      </c>
      <c r="G274" s="36"/>
      <c r="H274" s="36"/>
      <c r="I274" s="116"/>
      <c r="J274" s="36"/>
      <c r="K274" s="36"/>
      <c r="L274" s="39"/>
      <c r="M274" s="211"/>
      <c r="N274" s="212"/>
      <c r="O274" s="64"/>
      <c r="P274" s="64"/>
      <c r="Q274" s="64"/>
      <c r="R274" s="64"/>
      <c r="S274" s="64"/>
      <c r="T274" s="65"/>
      <c r="U274" s="34"/>
      <c r="V274" s="34"/>
      <c r="W274" s="34"/>
      <c r="X274" s="34"/>
      <c r="Y274" s="34"/>
      <c r="Z274" s="34"/>
      <c r="AA274" s="34"/>
      <c r="AB274" s="34"/>
      <c r="AC274" s="34"/>
      <c r="AD274" s="34"/>
      <c r="AE274" s="34"/>
      <c r="AT274" s="17" t="s">
        <v>321</v>
      </c>
      <c r="AU274" s="17" t="s">
        <v>83</v>
      </c>
    </row>
    <row r="275" spans="1:65" s="12" customFormat="1">
      <c r="B275" s="213"/>
      <c r="C275" s="214"/>
      <c r="D275" s="209" t="s">
        <v>323</v>
      </c>
      <c r="E275" s="215" t="s">
        <v>19</v>
      </c>
      <c r="F275" s="216" t="s">
        <v>578</v>
      </c>
      <c r="G275" s="214"/>
      <c r="H275" s="217">
        <v>10.039</v>
      </c>
      <c r="I275" s="218"/>
      <c r="J275" s="214"/>
      <c r="K275" s="214"/>
      <c r="L275" s="219"/>
      <c r="M275" s="220"/>
      <c r="N275" s="221"/>
      <c r="O275" s="221"/>
      <c r="P275" s="221"/>
      <c r="Q275" s="221"/>
      <c r="R275" s="221"/>
      <c r="S275" s="221"/>
      <c r="T275" s="222"/>
      <c r="AT275" s="223" t="s">
        <v>323</v>
      </c>
      <c r="AU275" s="223" t="s">
        <v>83</v>
      </c>
      <c r="AV275" s="12" t="s">
        <v>83</v>
      </c>
      <c r="AW275" s="12" t="s">
        <v>36</v>
      </c>
      <c r="AX275" s="12" t="s">
        <v>81</v>
      </c>
      <c r="AY275" s="223" t="s">
        <v>313</v>
      </c>
    </row>
    <row r="276" spans="1:65" s="1" customFormat="1" ht="14.45" customHeight="1">
      <c r="A276" s="34"/>
      <c r="B276" s="35"/>
      <c r="C276" s="195" t="s">
        <v>579</v>
      </c>
      <c r="D276" s="195" t="s">
        <v>315</v>
      </c>
      <c r="E276" s="196" t="s">
        <v>580</v>
      </c>
      <c r="F276" s="197" t="s">
        <v>581</v>
      </c>
      <c r="G276" s="198" t="s">
        <v>358</v>
      </c>
      <c r="H276" s="199">
        <v>3.3780000000000001</v>
      </c>
      <c r="I276" s="200"/>
      <c r="J276" s="201">
        <f>ROUND(I276*H276,2)</f>
        <v>0</v>
      </c>
      <c r="K276" s="202"/>
      <c r="L276" s="39"/>
      <c r="M276" s="203" t="s">
        <v>19</v>
      </c>
      <c r="N276" s="204" t="s">
        <v>45</v>
      </c>
      <c r="O276" s="64"/>
      <c r="P276" s="205">
        <f>O276*H276</f>
        <v>0</v>
      </c>
      <c r="Q276" s="205">
        <v>2.45329</v>
      </c>
      <c r="R276" s="205">
        <f>Q276*H276</f>
        <v>8.2872136200000011</v>
      </c>
      <c r="S276" s="205">
        <v>0</v>
      </c>
      <c r="T276" s="206">
        <f>S276*H276</f>
        <v>0</v>
      </c>
      <c r="U276" s="34"/>
      <c r="V276" s="34"/>
      <c r="W276" s="34"/>
      <c r="X276" s="34"/>
      <c r="Y276" s="34"/>
      <c r="Z276" s="34"/>
      <c r="AA276" s="34"/>
      <c r="AB276" s="34"/>
      <c r="AC276" s="34"/>
      <c r="AD276" s="34"/>
      <c r="AE276" s="34"/>
      <c r="AR276" s="207" t="s">
        <v>319</v>
      </c>
      <c r="AT276" s="207" t="s">
        <v>315</v>
      </c>
      <c r="AU276" s="207" t="s">
        <v>83</v>
      </c>
      <c r="AY276" s="17" t="s">
        <v>313</v>
      </c>
      <c r="BE276" s="208">
        <f>IF(N276="základní",J276,0)</f>
        <v>0</v>
      </c>
      <c r="BF276" s="208">
        <f>IF(N276="snížená",J276,0)</f>
        <v>0</v>
      </c>
      <c r="BG276" s="208">
        <f>IF(N276="zákl. přenesená",J276,0)</f>
        <v>0</v>
      </c>
      <c r="BH276" s="208">
        <f>IF(N276="sníž. přenesená",J276,0)</f>
        <v>0</v>
      </c>
      <c r="BI276" s="208">
        <f>IF(N276="nulová",J276,0)</f>
        <v>0</v>
      </c>
      <c r="BJ276" s="17" t="s">
        <v>81</v>
      </c>
      <c r="BK276" s="208">
        <f>ROUND(I276*H276,2)</f>
        <v>0</v>
      </c>
      <c r="BL276" s="17" t="s">
        <v>319</v>
      </c>
      <c r="BM276" s="207" t="s">
        <v>582</v>
      </c>
    </row>
    <row r="277" spans="1:65" s="1" customFormat="1">
      <c r="A277" s="34"/>
      <c r="B277" s="35"/>
      <c r="C277" s="36"/>
      <c r="D277" s="209" t="s">
        <v>321</v>
      </c>
      <c r="E277" s="36"/>
      <c r="F277" s="210" t="s">
        <v>583</v>
      </c>
      <c r="G277" s="36"/>
      <c r="H277" s="36"/>
      <c r="I277" s="116"/>
      <c r="J277" s="36"/>
      <c r="K277" s="36"/>
      <c r="L277" s="39"/>
      <c r="M277" s="211"/>
      <c r="N277" s="212"/>
      <c r="O277" s="64"/>
      <c r="P277" s="64"/>
      <c r="Q277" s="64"/>
      <c r="R277" s="64"/>
      <c r="S277" s="64"/>
      <c r="T277" s="65"/>
      <c r="U277" s="34"/>
      <c r="V277" s="34"/>
      <c r="W277" s="34"/>
      <c r="X277" s="34"/>
      <c r="Y277" s="34"/>
      <c r="Z277" s="34"/>
      <c r="AA277" s="34"/>
      <c r="AB277" s="34"/>
      <c r="AC277" s="34"/>
      <c r="AD277" s="34"/>
      <c r="AE277" s="34"/>
      <c r="AT277" s="17" t="s">
        <v>321</v>
      </c>
      <c r="AU277" s="17" t="s">
        <v>83</v>
      </c>
    </row>
    <row r="278" spans="1:65" s="12" customFormat="1">
      <c r="B278" s="213"/>
      <c r="C278" s="214"/>
      <c r="D278" s="209" t="s">
        <v>323</v>
      </c>
      <c r="E278" s="215" t="s">
        <v>19</v>
      </c>
      <c r="F278" s="216" t="s">
        <v>584</v>
      </c>
      <c r="G278" s="214"/>
      <c r="H278" s="217">
        <v>3.3780000000000001</v>
      </c>
      <c r="I278" s="218"/>
      <c r="J278" s="214"/>
      <c r="K278" s="214"/>
      <c r="L278" s="219"/>
      <c r="M278" s="220"/>
      <c r="N278" s="221"/>
      <c r="O278" s="221"/>
      <c r="P278" s="221"/>
      <c r="Q278" s="221"/>
      <c r="R278" s="221"/>
      <c r="S278" s="221"/>
      <c r="T278" s="222"/>
      <c r="AT278" s="223" t="s">
        <v>323</v>
      </c>
      <c r="AU278" s="223" t="s">
        <v>83</v>
      </c>
      <c r="AV278" s="12" t="s">
        <v>83</v>
      </c>
      <c r="AW278" s="12" t="s">
        <v>36</v>
      </c>
      <c r="AX278" s="12" t="s">
        <v>81</v>
      </c>
      <c r="AY278" s="223" t="s">
        <v>313</v>
      </c>
    </row>
    <row r="279" spans="1:65" s="1" customFormat="1" ht="14.45" customHeight="1">
      <c r="A279" s="34"/>
      <c r="B279" s="35"/>
      <c r="C279" s="195" t="s">
        <v>585</v>
      </c>
      <c r="D279" s="195" t="s">
        <v>315</v>
      </c>
      <c r="E279" s="196" t="s">
        <v>586</v>
      </c>
      <c r="F279" s="197" t="s">
        <v>587</v>
      </c>
      <c r="G279" s="198" t="s">
        <v>318</v>
      </c>
      <c r="H279" s="199">
        <v>18</v>
      </c>
      <c r="I279" s="200"/>
      <c r="J279" s="201">
        <f>ROUND(I279*H279,2)</f>
        <v>0</v>
      </c>
      <c r="K279" s="202"/>
      <c r="L279" s="39"/>
      <c r="M279" s="203" t="s">
        <v>19</v>
      </c>
      <c r="N279" s="204" t="s">
        <v>45</v>
      </c>
      <c r="O279" s="64"/>
      <c r="P279" s="205">
        <f>O279*H279</f>
        <v>0</v>
      </c>
      <c r="Q279" s="205">
        <v>2.64E-3</v>
      </c>
      <c r="R279" s="205">
        <f>Q279*H279</f>
        <v>4.752E-2</v>
      </c>
      <c r="S279" s="205">
        <v>0</v>
      </c>
      <c r="T279" s="206">
        <f>S279*H279</f>
        <v>0</v>
      </c>
      <c r="U279" s="34"/>
      <c r="V279" s="34"/>
      <c r="W279" s="34"/>
      <c r="X279" s="34"/>
      <c r="Y279" s="34"/>
      <c r="Z279" s="34"/>
      <c r="AA279" s="34"/>
      <c r="AB279" s="34"/>
      <c r="AC279" s="34"/>
      <c r="AD279" s="34"/>
      <c r="AE279" s="34"/>
      <c r="AR279" s="207" t="s">
        <v>319</v>
      </c>
      <c r="AT279" s="207" t="s">
        <v>315</v>
      </c>
      <c r="AU279" s="207" t="s">
        <v>83</v>
      </c>
      <c r="AY279" s="17" t="s">
        <v>313</v>
      </c>
      <c r="BE279" s="208">
        <f>IF(N279="základní",J279,0)</f>
        <v>0</v>
      </c>
      <c r="BF279" s="208">
        <f>IF(N279="snížená",J279,0)</f>
        <v>0</v>
      </c>
      <c r="BG279" s="208">
        <f>IF(N279="zákl. přenesená",J279,0)</f>
        <v>0</v>
      </c>
      <c r="BH279" s="208">
        <f>IF(N279="sníž. přenesená",J279,0)</f>
        <v>0</v>
      </c>
      <c r="BI279" s="208">
        <f>IF(N279="nulová",J279,0)</f>
        <v>0</v>
      </c>
      <c r="BJ279" s="17" t="s">
        <v>81</v>
      </c>
      <c r="BK279" s="208">
        <f>ROUND(I279*H279,2)</f>
        <v>0</v>
      </c>
      <c r="BL279" s="17" t="s">
        <v>319</v>
      </c>
      <c r="BM279" s="207" t="s">
        <v>588</v>
      </c>
    </row>
    <row r="280" spans="1:65" s="1" customFormat="1">
      <c r="A280" s="34"/>
      <c r="B280" s="35"/>
      <c r="C280" s="36"/>
      <c r="D280" s="209" t="s">
        <v>321</v>
      </c>
      <c r="E280" s="36"/>
      <c r="F280" s="210" t="s">
        <v>589</v>
      </c>
      <c r="G280" s="36"/>
      <c r="H280" s="36"/>
      <c r="I280" s="116"/>
      <c r="J280" s="36"/>
      <c r="K280" s="36"/>
      <c r="L280" s="39"/>
      <c r="M280" s="211"/>
      <c r="N280" s="212"/>
      <c r="O280" s="64"/>
      <c r="P280" s="64"/>
      <c r="Q280" s="64"/>
      <c r="R280" s="64"/>
      <c r="S280" s="64"/>
      <c r="T280" s="65"/>
      <c r="U280" s="34"/>
      <c r="V280" s="34"/>
      <c r="W280" s="34"/>
      <c r="X280" s="34"/>
      <c r="Y280" s="34"/>
      <c r="Z280" s="34"/>
      <c r="AA280" s="34"/>
      <c r="AB280" s="34"/>
      <c r="AC280" s="34"/>
      <c r="AD280" s="34"/>
      <c r="AE280" s="34"/>
      <c r="AT280" s="17" t="s">
        <v>321</v>
      </c>
      <c r="AU280" s="17" t="s">
        <v>83</v>
      </c>
    </row>
    <row r="281" spans="1:65" s="12" customFormat="1">
      <c r="B281" s="213"/>
      <c r="C281" s="214"/>
      <c r="D281" s="209" t="s">
        <v>323</v>
      </c>
      <c r="E281" s="215" t="s">
        <v>19</v>
      </c>
      <c r="F281" s="216" t="s">
        <v>590</v>
      </c>
      <c r="G281" s="214"/>
      <c r="H281" s="217">
        <v>18</v>
      </c>
      <c r="I281" s="218"/>
      <c r="J281" s="214"/>
      <c r="K281" s="214"/>
      <c r="L281" s="219"/>
      <c r="M281" s="220"/>
      <c r="N281" s="221"/>
      <c r="O281" s="221"/>
      <c r="P281" s="221"/>
      <c r="Q281" s="221"/>
      <c r="R281" s="221"/>
      <c r="S281" s="221"/>
      <c r="T281" s="222"/>
      <c r="AT281" s="223" t="s">
        <v>323</v>
      </c>
      <c r="AU281" s="223" t="s">
        <v>83</v>
      </c>
      <c r="AV281" s="12" t="s">
        <v>83</v>
      </c>
      <c r="AW281" s="12" t="s">
        <v>36</v>
      </c>
      <c r="AX281" s="12" t="s">
        <v>81</v>
      </c>
      <c r="AY281" s="223" t="s">
        <v>313</v>
      </c>
    </row>
    <row r="282" spans="1:65" s="1" customFormat="1" ht="14.45" customHeight="1">
      <c r="A282" s="34"/>
      <c r="B282" s="35"/>
      <c r="C282" s="195" t="s">
        <v>591</v>
      </c>
      <c r="D282" s="195" t="s">
        <v>315</v>
      </c>
      <c r="E282" s="196" t="s">
        <v>592</v>
      </c>
      <c r="F282" s="197" t="s">
        <v>593</v>
      </c>
      <c r="G282" s="198" t="s">
        <v>318</v>
      </c>
      <c r="H282" s="199">
        <v>18</v>
      </c>
      <c r="I282" s="200"/>
      <c r="J282" s="201">
        <f>ROUND(I282*H282,2)</f>
        <v>0</v>
      </c>
      <c r="K282" s="202"/>
      <c r="L282" s="39"/>
      <c r="M282" s="203" t="s">
        <v>19</v>
      </c>
      <c r="N282" s="204" t="s">
        <v>45</v>
      </c>
      <c r="O282" s="64"/>
      <c r="P282" s="205">
        <f>O282*H282</f>
        <v>0</v>
      </c>
      <c r="Q282" s="205">
        <v>0</v>
      </c>
      <c r="R282" s="205">
        <f>Q282*H282</f>
        <v>0</v>
      </c>
      <c r="S282" s="205">
        <v>0</v>
      </c>
      <c r="T282" s="206">
        <f>S282*H282</f>
        <v>0</v>
      </c>
      <c r="U282" s="34"/>
      <c r="V282" s="34"/>
      <c r="W282" s="34"/>
      <c r="X282" s="34"/>
      <c r="Y282" s="34"/>
      <c r="Z282" s="34"/>
      <c r="AA282" s="34"/>
      <c r="AB282" s="34"/>
      <c r="AC282" s="34"/>
      <c r="AD282" s="34"/>
      <c r="AE282" s="34"/>
      <c r="AR282" s="207" t="s">
        <v>319</v>
      </c>
      <c r="AT282" s="207" t="s">
        <v>315</v>
      </c>
      <c r="AU282" s="207" t="s">
        <v>83</v>
      </c>
      <c r="AY282" s="17" t="s">
        <v>313</v>
      </c>
      <c r="BE282" s="208">
        <f>IF(N282="základní",J282,0)</f>
        <v>0</v>
      </c>
      <c r="BF282" s="208">
        <f>IF(N282="snížená",J282,0)</f>
        <v>0</v>
      </c>
      <c r="BG282" s="208">
        <f>IF(N282="zákl. přenesená",J282,0)</f>
        <v>0</v>
      </c>
      <c r="BH282" s="208">
        <f>IF(N282="sníž. přenesená",J282,0)</f>
        <v>0</v>
      </c>
      <c r="BI282" s="208">
        <f>IF(N282="nulová",J282,0)</f>
        <v>0</v>
      </c>
      <c r="BJ282" s="17" t="s">
        <v>81</v>
      </c>
      <c r="BK282" s="208">
        <f>ROUND(I282*H282,2)</f>
        <v>0</v>
      </c>
      <c r="BL282" s="17" t="s">
        <v>319</v>
      </c>
      <c r="BM282" s="207" t="s">
        <v>594</v>
      </c>
    </row>
    <row r="283" spans="1:65" s="1" customFormat="1">
      <c r="A283" s="34"/>
      <c r="B283" s="35"/>
      <c r="C283" s="36"/>
      <c r="D283" s="209" t="s">
        <v>321</v>
      </c>
      <c r="E283" s="36"/>
      <c r="F283" s="210" t="s">
        <v>595</v>
      </c>
      <c r="G283" s="36"/>
      <c r="H283" s="36"/>
      <c r="I283" s="116"/>
      <c r="J283" s="36"/>
      <c r="K283" s="36"/>
      <c r="L283" s="39"/>
      <c r="M283" s="211"/>
      <c r="N283" s="212"/>
      <c r="O283" s="64"/>
      <c r="P283" s="64"/>
      <c r="Q283" s="64"/>
      <c r="R283" s="64"/>
      <c r="S283" s="64"/>
      <c r="T283" s="65"/>
      <c r="U283" s="34"/>
      <c r="V283" s="34"/>
      <c r="W283" s="34"/>
      <c r="X283" s="34"/>
      <c r="Y283" s="34"/>
      <c r="Z283" s="34"/>
      <c r="AA283" s="34"/>
      <c r="AB283" s="34"/>
      <c r="AC283" s="34"/>
      <c r="AD283" s="34"/>
      <c r="AE283" s="34"/>
      <c r="AT283" s="17" t="s">
        <v>321</v>
      </c>
      <c r="AU283" s="17" t="s">
        <v>83</v>
      </c>
    </row>
    <row r="284" spans="1:65" s="1" customFormat="1" ht="14.45" customHeight="1">
      <c r="A284" s="34"/>
      <c r="B284" s="35"/>
      <c r="C284" s="195" t="s">
        <v>596</v>
      </c>
      <c r="D284" s="195" t="s">
        <v>315</v>
      </c>
      <c r="E284" s="196" t="s">
        <v>597</v>
      </c>
      <c r="F284" s="197" t="s">
        <v>598</v>
      </c>
      <c r="G284" s="198" t="s">
        <v>430</v>
      </c>
      <c r="H284" s="199">
        <v>0.22600000000000001</v>
      </c>
      <c r="I284" s="200"/>
      <c r="J284" s="201">
        <f>ROUND(I284*H284,2)</f>
        <v>0</v>
      </c>
      <c r="K284" s="202"/>
      <c r="L284" s="39"/>
      <c r="M284" s="203" t="s">
        <v>19</v>
      </c>
      <c r="N284" s="204" t="s">
        <v>45</v>
      </c>
      <c r="O284" s="64"/>
      <c r="P284" s="205">
        <f>O284*H284</f>
        <v>0</v>
      </c>
      <c r="Q284" s="205">
        <v>1.0601700000000001</v>
      </c>
      <c r="R284" s="205">
        <f>Q284*H284</f>
        <v>0.23959842000000001</v>
      </c>
      <c r="S284" s="205">
        <v>0</v>
      </c>
      <c r="T284" s="206">
        <f>S284*H284</f>
        <v>0</v>
      </c>
      <c r="U284" s="34"/>
      <c r="V284" s="34"/>
      <c r="W284" s="34"/>
      <c r="X284" s="34"/>
      <c r="Y284" s="34"/>
      <c r="Z284" s="34"/>
      <c r="AA284" s="34"/>
      <c r="AB284" s="34"/>
      <c r="AC284" s="34"/>
      <c r="AD284" s="34"/>
      <c r="AE284" s="34"/>
      <c r="AR284" s="207" t="s">
        <v>319</v>
      </c>
      <c r="AT284" s="207" t="s">
        <v>315</v>
      </c>
      <c r="AU284" s="207" t="s">
        <v>83</v>
      </c>
      <c r="AY284" s="17" t="s">
        <v>313</v>
      </c>
      <c r="BE284" s="208">
        <f>IF(N284="základní",J284,0)</f>
        <v>0</v>
      </c>
      <c r="BF284" s="208">
        <f>IF(N284="snížená",J284,0)</f>
        <v>0</v>
      </c>
      <c r="BG284" s="208">
        <f>IF(N284="zákl. přenesená",J284,0)</f>
        <v>0</v>
      </c>
      <c r="BH284" s="208">
        <f>IF(N284="sníž. přenesená",J284,0)</f>
        <v>0</v>
      </c>
      <c r="BI284" s="208">
        <f>IF(N284="nulová",J284,0)</f>
        <v>0</v>
      </c>
      <c r="BJ284" s="17" t="s">
        <v>81</v>
      </c>
      <c r="BK284" s="208">
        <f>ROUND(I284*H284,2)</f>
        <v>0</v>
      </c>
      <c r="BL284" s="17" t="s">
        <v>319</v>
      </c>
      <c r="BM284" s="207" t="s">
        <v>599</v>
      </c>
    </row>
    <row r="285" spans="1:65" s="1" customFormat="1">
      <c r="A285" s="34"/>
      <c r="B285" s="35"/>
      <c r="C285" s="36"/>
      <c r="D285" s="209" t="s">
        <v>321</v>
      </c>
      <c r="E285" s="36"/>
      <c r="F285" s="210" t="s">
        <v>600</v>
      </c>
      <c r="G285" s="36"/>
      <c r="H285" s="36"/>
      <c r="I285" s="116"/>
      <c r="J285" s="36"/>
      <c r="K285" s="36"/>
      <c r="L285" s="39"/>
      <c r="M285" s="211"/>
      <c r="N285" s="212"/>
      <c r="O285" s="64"/>
      <c r="P285" s="64"/>
      <c r="Q285" s="64"/>
      <c r="R285" s="64"/>
      <c r="S285" s="64"/>
      <c r="T285" s="65"/>
      <c r="U285" s="34"/>
      <c r="V285" s="34"/>
      <c r="W285" s="34"/>
      <c r="X285" s="34"/>
      <c r="Y285" s="34"/>
      <c r="Z285" s="34"/>
      <c r="AA285" s="34"/>
      <c r="AB285" s="34"/>
      <c r="AC285" s="34"/>
      <c r="AD285" s="34"/>
      <c r="AE285" s="34"/>
      <c r="AT285" s="17" t="s">
        <v>321</v>
      </c>
      <c r="AU285" s="17" t="s">
        <v>83</v>
      </c>
    </row>
    <row r="286" spans="1:65" s="12" customFormat="1">
      <c r="B286" s="213"/>
      <c r="C286" s="214"/>
      <c r="D286" s="209" t="s">
        <v>323</v>
      </c>
      <c r="E286" s="215" t="s">
        <v>19</v>
      </c>
      <c r="F286" s="216" t="s">
        <v>601</v>
      </c>
      <c r="G286" s="214"/>
      <c r="H286" s="217">
        <v>0.22600000000000001</v>
      </c>
      <c r="I286" s="218"/>
      <c r="J286" s="214"/>
      <c r="K286" s="214"/>
      <c r="L286" s="219"/>
      <c r="M286" s="220"/>
      <c r="N286" s="221"/>
      <c r="O286" s="221"/>
      <c r="P286" s="221"/>
      <c r="Q286" s="221"/>
      <c r="R286" s="221"/>
      <c r="S286" s="221"/>
      <c r="T286" s="222"/>
      <c r="AT286" s="223" t="s">
        <v>323</v>
      </c>
      <c r="AU286" s="223" t="s">
        <v>83</v>
      </c>
      <c r="AV286" s="12" t="s">
        <v>83</v>
      </c>
      <c r="AW286" s="12" t="s">
        <v>36</v>
      </c>
      <c r="AX286" s="12" t="s">
        <v>81</v>
      </c>
      <c r="AY286" s="223" t="s">
        <v>313</v>
      </c>
    </row>
    <row r="287" spans="1:65" s="1" customFormat="1" ht="14.45" customHeight="1">
      <c r="A287" s="34"/>
      <c r="B287" s="35"/>
      <c r="C287" s="195" t="s">
        <v>602</v>
      </c>
      <c r="D287" s="195" t="s">
        <v>315</v>
      </c>
      <c r="E287" s="196" t="s">
        <v>603</v>
      </c>
      <c r="F287" s="197" t="s">
        <v>604</v>
      </c>
      <c r="G287" s="198" t="s">
        <v>430</v>
      </c>
      <c r="H287" s="199">
        <v>5.0999999999999997E-2</v>
      </c>
      <c r="I287" s="200"/>
      <c r="J287" s="201">
        <f>ROUND(I287*H287,2)</f>
        <v>0</v>
      </c>
      <c r="K287" s="202"/>
      <c r="L287" s="39"/>
      <c r="M287" s="203" t="s">
        <v>19</v>
      </c>
      <c r="N287" s="204" t="s">
        <v>45</v>
      </c>
      <c r="O287" s="64"/>
      <c r="P287" s="205">
        <f>O287*H287</f>
        <v>0</v>
      </c>
      <c r="Q287" s="205">
        <v>1.06277</v>
      </c>
      <c r="R287" s="205">
        <f>Q287*H287</f>
        <v>5.4201269999999996E-2</v>
      </c>
      <c r="S287" s="205">
        <v>0</v>
      </c>
      <c r="T287" s="206">
        <f>S287*H287</f>
        <v>0</v>
      </c>
      <c r="U287" s="34"/>
      <c r="V287" s="34"/>
      <c r="W287" s="34"/>
      <c r="X287" s="34"/>
      <c r="Y287" s="34"/>
      <c r="Z287" s="34"/>
      <c r="AA287" s="34"/>
      <c r="AB287" s="34"/>
      <c r="AC287" s="34"/>
      <c r="AD287" s="34"/>
      <c r="AE287" s="34"/>
      <c r="AR287" s="207" t="s">
        <v>319</v>
      </c>
      <c r="AT287" s="207" t="s">
        <v>315</v>
      </c>
      <c r="AU287" s="207" t="s">
        <v>83</v>
      </c>
      <c r="AY287" s="17" t="s">
        <v>313</v>
      </c>
      <c r="BE287" s="208">
        <f>IF(N287="základní",J287,0)</f>
        <v>0</v>
      </c>
      <c r="BF287" s="208">
        <f>IF(N287="snížená",J287,0)</f>
        <v>0</v>
      </c>
      <c r="BG287" s="208">
        <f>IF(N287="zákl. přenesená",J287,0)</f>
        <v>0</v>
      </c>
      <c r="BH287" s="208">
        <f>IF(N287="sníž. přenesená",J287,0)</f>
        <v>0</v>
      </c>
      <c r="BI287" s="208">
        <f>IF(N287="nulová",J287,0)</f>
        <v>0</v>
      </c>
      <c r="BJ287" s="17" t="s">
        <v>81</v>
      </c>
      <c r="BK287" s="208">
        <f>ROUND(I287*H287,2)</f>
        <v>0</v>
      </c>
      <c r="BL287" s="17" t="s">
        <v>319</v>
      </c>
      <c r="BM287" s="207" t="s">
        <v>605</v>
      </c>
    </row>
    <row r="288" spans="1:65" s="1" customFormat="1">
      <c r="A288" s="34"/>
      <c r="B288" s="35"/>
      <c r="C288" s="36"/>
      <c r="D288" s="209" t="s">
        <v>321</v>
      </c>
      <c r="E288" s="36"/>
      <c r="F288" s="210" t="s">
        <v>606</v>
      </c>
      <c r="G288" s="36"/>
      <c r="H288" s="36"/>
      <c r="I288" s="116"/>
      <c r="J288" s="36"/>
      <c r="K288" s="36"/>
      <c r="L288" s="39"/>
      <c r="M288" s="211"/>
      <c r="N288" s="212"/>
      <c r="O288" s="64"/>
      <c r="P288" s="64"/>
      <c r="Q288" s="64"/>
      <c r="R288" s="64"/>
      <c r="S288" s="64"/>
      <c r="T288" s="65"/>
      <c r="U288" s="34"/>
      <c r="V288" s="34"/>
      <c r="W288" s="34"/>
      <c r="X288" s="34"/>
      <c r="Y288" s="34"/>
      <c r="Z288" s="34"/>
      <c r="AA288" s="34"/>
      <c r="AB288" s="34"/>
      <c r="AC288" s="34"/>
      <c r="AD288" s="34"/>
      <c r="AE288" s="34"/>
      <c r="AT288" s="17" t="s">
        <v>321</v>
      </c>
      <c r="AU288" s="17" t="s">
        <v>83</v>
      </c>
    </row>
    <row r="289" spans="1:65" s="12" customFormat="1">
      <c r="B289" s="213"/>
      <c r="C289" s="214"/>
      <c r="D289" s="209" t="s">
        <v>323</v>
      </c>
      <c r="E289" s="215" t="s">
        <v>19</v>
      </c>
      <c r="F289" s="216" t="s">
        <v>607</v>
      </c>
      <c r="G289" s="214"/>
      <c r="H289" s="217">
        <v>5.0999999999999997E-2</v>
      </c>
      <c r="I289" s="218"/>
      <c r="J289" s="214"/>
      <c r="K289" s="214"/>
      <c r="L289" s="219"/>
      <c r="M289" s="220"/>
      <c r="N289" s="221"/>
      <c r="O289" s="221"/>
      <c r="P289" s="221"/>
      <c r="Q289" s="221"/>
      <c r="R289" s="221"/>
      <c r="S289" s="221"/>
      <c r="T289" s="222"/>
      <c r="AT289" s="223" t="s">
        <v>323</v>
      </c>
      <c r="AU289" s="223" t="s">
        <v>83</v>
      </c>
      <c r="AV289" s="12" t="s">
        <v>83</v>
      </c>
      <c r="AW289" s="12" t="s">
        <v>36</v>
      </c>
      <c r="AX289" s="12" t="s">
        <v>81</v>
      </c>
      <c r="AY289" s="223" t="s">
        <v>313</v>
      </c>
    </row>
    <row r="290" spans="1:65" s="1" customFormat="1" ht="14.45" customHeight="1">
      <c r="A290" s="34"/>
      <c r="B290" s="35"/>
      <c r="C290" s="195" t="s">
        <v>608</v>
      </c>
      <c r="D290" s="195" t="s">
        <v>315</v>
      </c>
      <c r="E290" s="196" t="s">
        <v>609</v>
      </c>
      <c r="F290" s="197" t="s">
        <v>610</v>
      </c>
      <c r="G290" s="198" t="s">
        <v>318</v>
      </c>
      <c r="H290" s="199">
        <v>330.85300000000001</v>
      </c>
      <c r="I290" s="200"/>
      <c r="J290" s="201">
        <f>ROUND(I290*H290,2)</f>
        <v>0</v>
      </c>
      <c r="K290" s="202"/>
      <c r="L290" s="39"/>
      <c r="M290" s="203" t="s">
        <v>19</v>
      </c>
      <c r="N290" s="204" t="s">
        <v>45</v>
      </c>
      <c r="O290" s="64"/>
      <c r="P290" s="205">
        <f>O290*H290</f>
        <v>0</v>
      </c>
      <c r="Q290" s="205">
        <v>0.45195000000000002</v>
      </c>
      <c r="R290" s="205">
        <f>Q290*H290</f>
        <v>149.52901335000001</v>
      </c>
      <c r="S290" s="205">
        <v>0</v>
      </c>
      <c r="T290" s="206">
        <f>S290*H290</f>
        <v>0</v>
      </c>
      <c r="U290" s="34"/>
      <c r="V290" s="34"/>
      <c r="W290" s="34"/>
      <c r="X290" s="34"/>
      <c r="Y290" s="34"/>
      <c r="Z290" s="34"/>
      <c r="AA290" s="34"/>
      <c r="AB290" s="34"/>
      <c r="AC290" s="34"/>
      <c r="AD290" s="34"/>
      <c r="AE290" s="34"/>
      <c r="AR290" s="207" t="s">
        <v>319</v>
      </c>
      <c r="AT290" s="207" t="s">
        <v>315</v>
      </c>
      <c r="AU290" s="207" t="s">
        <v>83</v>
      </c>
      <c r="AY290" s="17" t="s">
        <v>313</v>
      </c>
      <c r="BE290" s="208">
        <f>IF(N290="základní",J290,0)</f>
        <v>0</v>
      </c>
      <c r="BF290" s="208">
        <f>IF(N290="snížená",J290,0)</f>
        <v>0</v>
      </c>
      <c r="BG290" s="208">
        <f>IF(N290="zákl. přenesená",J290,0)</f>
        <v>0</v>
      </c>
      <c r="BH290" s="208">
        <f>IF(N290="sníž. přenesená",J290,0)</f>
        <v>0</v>
      </c>
      <c r="BI290" s="208">
        <f>IF(N290="nulová",J290,0)</f>
        <v>0</v>
      </c>
      <c r="BJ290" s="17" t="s">
        <v>81</v>
      </c>
      <c r="BK290" s="208">
        <f>ROUND(I290*H290,2)</f>
        <v>0</v>
      </c>
      <c r="BL290" s="17" t="s">
        <v>319</v>
      </c>
      <c r="BM290" s="207" t="s">
        <v>611</v>
      </c>
    </row>
    <row r="291" spans="1:65" s="1" customFormat="1" ht="19.5">
      <c r="A291" s="34"/>
      <c r="B291" s="35"/>
      <c r="C291" s="36"/>
      <c r="D291" s="209" t="s">
        <v>321</v>
      </c>
      <c r="E291" s="36"/>
      <c r="F291" s="210" t="s">
        <v>612</v>
      </c>
      <c r="G291" s="36"/>
      <c r="H291" s="36"/>
      <c r="I291" s="116"/>
      <c r="J291" s="36"/>
      <c r="K291" s="36"/>
      <c r="L291" s="39"/>
      <c r="M291" s="211"/>
      <c r="N291" s="212"/>
      <c r="O291" s="64"/>
      <c r="P291" s="64"/>
      <c r="Q291" s="64"/>
      <c r="R291" s="64"/>
      <c r="S291" s="64"/>
      <c r="T291" s="65"/>
      <c r="U291" s="34"/>
      <c r="V291" s="34"/>
      <c r="W291" s="34"/>
      <c r="X291" s="34"/>
      <c r="Y291" s="34"/>
      <c r="Z291" s="34"/>
      <c r="AA291" s="34"/>
      <c r="AB291" s="34"/>
      <c r="AC291" s="34"/>
      <c r="AD291" s="34"/>
      <c r="AE291" s="34"/>
      <c r="AT291" s="17" t="s">
        <v>321</v>
      </c>
      <c r="AU291" s="17" t="s">
        <v>83</v>
      </c>
    </row>
    <row r="292" spans="1:65" s="13" customFormat="1">
      <c r="B292" s="224"/>
      <c r="C292" s="225"/>
      <c r="D292" s="209" t="s">
        <v>323</v>
      </c>
      <c r="E292" s="226" t="s">
        <v>19</v>
      </c>
      <c r="F292" s="227" t="s">
        <v>613</v>
      </c>
      <c r="G292" s="225"/>
      <c r="H292" s="226" t="s">
        <v>19</v>
      </c>
      <c r="I292" s="228"/>
      <c r="J292" s="225"/>
      <c r="K292" s="225"/>
      <c r="L292" s="229"/>
      <c r="M292" s="230"/>
      <c r="N292" s="231"/>
      <c r="O292" s="231"/>
      <c r="P292" s="231"/>
      <c r="Q292" s="231"/>
      <c r="R292" s="231"/>
      <c r="S292" s="231"/>
      <c r="T292" s="232"/>
      <c r="AT292" s="233" t="s">
        <v>323</v>
      </c>
      <c r="AU292" s="233" t="s">
        <v>83</v>
      </c>
      <c r="AV292" s="13" t="s">
        <v>81</v>
      </c>
      <c r="AW292" s="13" t="s">
        <v>36</v>
      </c>
      <c r="AX292" s="13" t="s">
        <v>74</v>
      </c>
      <c r="AY292" s="233" t="s">
        <v>313</v>
      </c>
    </row>
    <row r="293" spans="1:65" s="12" customFormat="1">
      <c r="B293" s="213"/>
      <c r="C293" s="214"/>
      <c r="D293" s="209" t="s">
        <v>323</v>
      </c>
      <c r="E293" s="215" t="s">
        <v>19</v>
      </c>
      <c r="F293" s="216" t="s">
        <v>614</v>
      </c>
      <c r="G293" s="214"/>
      <c r="H293" s="217">
        <v>330.85300000000001</v>
      </c>
      <c r="I293" s="218"/>
      <c r="J293" s="214"/>
      <c r="K293" s="214"/>
      <c r="L293" s="219"/>
      <c r="M293" s="220"/>
      <c r="N293" s="221"/>
      <c r="O293" s="221"/>
      <c r="P293" s="221"/>
      <c r="Q293" s="221"/>
      <c r="R293" s="221"/>
      <c r="S293" s="221"/>
      <c r="T293" s="222"/>
      <c r="AT293" s="223" t="s">
        <v>323</v>
      </c>
      <c r="AU293" s="223" t="s">
        <v>83</v>
      </c>
      <c r="AV293" s="12" t="s">
        <v>83</v>
      </c>
      <c r="AW293" s="12" t="s">
        <v>36</v>
      </c>
      <c r="AX293" s="12" t="s">
        <v>81</v>
      </c>
      <c r="AY293" s="223" t="s">
        <v>313</v>
      </c>
    </row>
    <row r="294" spans="1:65" s="1" customFormat="1" ht="14.45" customHeight="1">
      <c r="A294" s="34"/>
      <c r="B294" s="35"/>
      <c r="C294" s="195" t="s">
        <v>615</v>
      </c>
      <c r="D294" s="195" t="s">
        <v>315</v>
      </c>
      <c r="E294" s="196" t="s">
        <v>616</v>
      </c>
      <c r="F294" s="197" t="s">
        <v>617</v>
      </c>
      <c r="G294" s="198" t="s">
        <v>318</v>
      </c>
      <c r="H294" s="199">
        <v>67.091999999999999</v>
      </c>
      <c r="I294" s="200"/>
      <c r="J294" s="201">
        <f>ROUND(I294*H294,2)</f>
        <v>0</v>
      </c>
      <c r="K294" s="202"/>
      <c r="L294" s="39"/>
      <c r="M294" s="203" t="s">
        <v>19</v>
      </c>
      <c r="N294" s="204" t="s">
        <v>45</v>
      </c>
      <c r="O294" s="64"/>
      <c r="P294" s="205">
        <f>O294*H294</f>
        <v>0</v>
      </c>
      <c r="Q294" s="205">
        <v>0.71545999999999998</v>
      </c>
      <c r="R294" s="205">
        <f>Q294*H294</f>
        <v>48.001642319999995</v>
      </c>
      <c r="S294" s="205">
        <v>0</v>
      </c>
      <c r="T294" s="206">
        <f>S294*H294</f>
        <v>0</v>
      </c>
      <c r="U294" s="34"/>
      <c r="V294" s="34"/>
      <c r="W294" s="34"/>
      <c r="X294" s="34"/>
      <c r="Y294" s="34"/>
      <c r="Z294" s="34"/>
      <c r="AA294" s="34"/>
      <c r="AB294" s="34"/>
      <c r="AC294" s="34"/>
      <c r="AD294" s="34"/>
      <c r="AE294" s="34"/>
      <c r="AR294" s="207" t="s">
        <v>319</v>
      </c>
      <c r="AT294" s="207" t="s">
        <v>315</v>
      </c>
      <c r="AU294" s="207" t="s">
        <v>83</v>
      </c>
      <c r="AY294" s="17" t="s">
        <v>313</v>
      </c>
      <c r="BE294" s="208">
        <f>IF(N294="základní",J294,0)</f>
        <v>0</v>
      </c>
      <c r="BF294" s="208">
        <f>IF(N294="snížená",J294,0)</f>
        <v>0</v>
      </c>
      <c r="BG294" s="208">
        <f>IF(N294="zákl. přenesená",J294,0)</f>
        <v>0</v>
      </c>
      <c r="BH294" s="208">
        <f>IF(N294="sníž. přenesená",J294,0)</f>
        <v>0</v>
      </c>
      <c r="BI294" s="208">
        <f>IF(N294="nulová",J294,0)</f>
        <v>0</v>
      </c>
      <c r="BJ294" s="17" t="s">
        <v>81</v>
      </c>
      <c r="BK294" s="208">
        <f>ROUND(I294*H294,2)</f>
        <v>0</v>
      </c>
      <c r="BL294" s="17" t="s">
        <v>319</v>
      </c>
      <c r="BM294" s="207" t="s">
        <v>618</v>
      </c>
    </row>
    <row r="295" spans="1:65" s="1" customFormat="1" ht="19.5">
      <c r="A295" s="34"/>
      <c r="B295" s="35"/>
      <c r="C295" s="36"/>
      <c r="D295" s="209" t="s">
        <v>321</v>
      </c>
      <c r="E295" s="36"/>
      <c r="F295" s="210" t="s">
        <v>619</v>
      </c>
      <c r="G295" s="36"/>
      <c r="H295" s="36"/>
      <c r="I295" s="116"/>
      <c r="J295" s="36"/>
      <c r="K295" s="36"/>
      <c r="L295" s="39"/>
      <c r="M295" s="211"/>
      <c r="N295" s="212"/>
      <c r="O295" s="64"/>
      <c r="P295" s="64"/>
      <c r="Q295" s="64"/>
      <c r="R295" s="64"/>
      <c r="S295" s="64"/>
      <c r="T295" s="65"/>
      <c r="U295" s="34"/>
      <c r="V295" s="34"/>
      <c r="W295" s="34"/>
      <c r="X295" s="34"/>
      <c r="Y295" s="34"/>
      <c r="Z295" s="34"/>
      <c r="AA295" s="34"/>
      <c r="AB295" s="34"/>
      <c r="AC295" s="34"/>
      <c r="AD295" s="34"/>
      <c r="AE295" s="34"/>
      <c r="AT295" s="17" t="s">
        <v>321</v>
      </c>
      <c r="AU295" s="17" t="s">
        <v>83</v>
      </c>
    </row>
    <row r="296" spans="1:65" s="13" customFormat="1">
      <c r="B296" s="224"/>
      <c r="C296" s="225"/>
      <c r="D296" s="209" t="s">
        <v>323</v>
      </c>
      <c r="E296" s="226" t="s">
        <v>19</v>
      </c>
      <c r="F296" s="227" t="s">
        <v>613</v>
      </c>
      <c r="G296" s="225"/>
      <c r="H296" s="226" t="s">
        <v>19</v>
      </c>
      <c r="I296" s="228"/>
      <c r="J296" s="225"/>
      <c r="K296" s="225"/>
      <c r="L296" s="229"/>
      <c r="M296" s="230"/>
      <c r="N296" s="231"/>
      <c r="O296" s="231"/>
      <c r="P296" s="231"/>
      <c r="Q296" s="231"/>
      <c r="R296" s="231"/>
      <c r="S296" s="231"/>
      <c r="T296" s="232"/>
      <c r="AT296" s="233" t="s">
        <v>323</v>
      </c>
      <c r="AU296" s="233" t="s">
        <v>83</v>
      </c>
      <c r="AV296" s="13" t="s">
        <v>81</v>
      </c>
      <c r="AW296" s="13" t="s">
        <v>36</v>
      </c>
      <c r="AX296" s="13" t="s">
        <v>74</v>
      </c>
      <c r="AY296" s="233" t="s">
        <v>313</v>
      </c>
    </row>
    <row r="297" spans="1:65" s="12" customFormat="1">
      <c r="B297" s="213"/>
      <c r="C297" s="214"/>
      <c r="D297" s="209" t="s">
        <v>323</v>
      </c>
      <c r="E297" s="215" t="s">
        <v>19</v>
      </c>
      <c r="F297" s="216" t="s">
        <v>620</v>
      </c>
      <c r="G297" s="214"/>
      <c r="H297" s="217">
        <v>67.091999999999999</v>
      </c>
      <c r="I297" s="218"/>
      <c r="J297" s="214"/>
      <c r="K297" s="214"/>
      <c r="L297" s="219"/>
      <c r="M297" s="220"/>
      <c r="N297" s="221"/>
      <c r="O297" s="221"/>
      <c r="P297" s="221"/>
      <c r="Q297" s="221"/>
      <c r="R297" s="221"/>
      <c r="S297" s="221"/>
      <c r="T297" s="222"/>
      <c r="AT297" s="223" t="s">
        <v>323</v>
      </c>
      <c r="AU297" s="223" t="s">
        <v>83</v>
      </c>
      <c r="AV297" s="12" t="s">
        <v>83</v>
      </c>
      <c r="AW297" s="12" t="s">
        <v>36</v>
      </c>
      <c r="AX297" s="12" t="s">
        <v>81</v>
      </c>
      <c r="AY297" s="223" t="s">
        <v>313</v>
      </c>
    </row>
    <row r="298" spans="1:65" s="1" customFormat="1" ht="14.45" customHeight="1">
      <c r="A298" s="34"/>
      <c r="B298" s="35"/>
      <c r="C298" s="195" t="s">
        <v>621</v>
      </c>
      <c r="D298" s="195" t="s">
        <v>315</v>
      </c>
      <c r="E298" s="196" t="s">
        <v>622</v>
      </c>
      <c r="F298" s="197" t="s">
        <v>623</v>
      </c>
      <c r="G298" s="198" t="s">
        <v>430</v>
      </c>
      <c r="H298" s="199">
        <v>2.4409999999999998</v>
      </c>
      <c r="I298" s="200"/>
      <c r="J298" s="201">
        <f>ROUND(I298*H298,2)</f>
        <v>0</v>
      </c>
      <c r="K298" s="202"/>
      <c r="L298" s="39"/>
      <c r="M298" s="203" t="s">
        <v>19</v>
      </c>
      <c r="N298" s="204" t="s">
        <v>45</v>
      </c>
      <c r="O298" s="64"/>
      <c r="P298" s="205">
        <f>O298*H298</f>
        <v>0</v>
      </c>
      <c r="Q298" s="205">
        <v>1.05871</v>
      </c>
      <c r="R298" s="205">
        <f>Q298*H298</f>
        <v>2.5843111099999998</v>
      </c>
      <c r="S298" s="205">
        <v>0</v>
      </c>
      <c r="T298" s="206">
        <f>S298*H298</f>
        <v>0</v>
      </c>
      <c r="U298" s="34"/>
      <c r="V298" s="34"/>
      <c r="W298" s="34"/>
      <c r="X298" s="34"/>
      <c r="Y298" s="34"/>
      <c r="Z298" s="34"/>
      <c r="AA298" s="34"/>
      <c r="AB298" s="34"/>
      <c r="AC298" s="34"/>
      <c r="AD298" s="34"/>
      <c r="AE298" s="34"/>
      <c r="AR298" s="207" t="s">
        <v>319</v>
      </c>
      <c r="AT298" s="207" t="s">
        <v>315</v>
      </c>
      <c r="AU298" s="207" t="s">
        <v>83</v>
      </c>
      <c r="AY298" s="17" t="s">
        <v>313</v>
      </c>
      <c r="BE298" s="208">
        <f>IF(N298="základní",J298,0)</f>
        <v>0</v>
      </c>
      <c r="BF298" s="208">
        <f>IF(N298="snížená",J298,0)</f>
        <v>0</v>
      </c>
      <c r="BG298" s="208">
        <f>IF(N298="zákl. přenesená",J298,0)</f>
        <v>0</v>
      </c>
      <c r="BH298" s="208">
        <f>IF(N298="sníž. přenesená",J298,0)</f>
        <v>0</v>
      </c>
      <c r="BI298" s="208">
        <f>IF(N298="nulová",J298,0)</f>
        <v>0</v>
      </c>
      <c r="BJ298" s="17" t="s">
        <v>81</v>
      </c>
      <c r="BK298" s="208">
        <f>ROUND(I298*H298,2)</f>
        <v>0</v>
      </c>
      <c r="BL298" s="17" t="s">
        <v>319</v>
      </c>
      <c r="BM298" s="207" t="s">
        <v>624</v>
      </c>
    </row>
    <row r="299" spans="1:65" s="1" customFormat="1" ht="19.5">
      <c r="A299" s="34"/>
      <c r="B299" s="35"/>
      <c r="C299" s="36"/>
      <c r="D299" s="209" t="s">
        <v>321</v>
      </c>
      <c r="E299" s="36"/>
      <c r="F299" s="210" t="s">
        <v>625</v>
      </c>
      <c r="G299" s="36"/>
      <c r="H299" s="36"/>
      <c r="I299" s="116"/>
      <c r="J299" s="36"/>
      <c r="K299" s="36"/>
      <c r="L299" s="39"/>
      <c r="M299" s="211"/>
      <c r="N299" s="212"/>
      <c r="O299" s="64"/>
      <c r="P299" s="64"/>
      <c r="Q299" s="64"/>
      <c r="R299" s="64"/>
      <c r="S299" s="64"/>
      <c r="T299" s="65"/>
      <c r="U299" s="34"/>
      <c r="V299" s="34"/>
      <c r="W299" s="34"/>
      <c r="X299" s="34"/>
      <c r="Y299" s="34"/>
      <c r="Z299" s="34"/>
      <c r="AA299" s="34"/>
      <c r="AB299" s="34"/>
      <c r="AC299" s="34"/>
      <c r="AD299" s="34"/>
      <c r="AE299" s="34"/>
      <c r="AT299" s="17" t="s">
        <v>321</v>
      </c>
      <c r="AU299" s="17" t="s">
        <v>83</v>
      </c>
    </row>
    <row r="300" spans="1:65" s="12" customFormat="1">
      <c r="B300" s="213"/>
      <c r="C300" s="214"/>
      <c r="D300" s="209" t="s">
        <v>323</v>
      </c>
      <c r="E300" s="215" t="s">
        <v>19</v>
      </c>
      <c r="F300" s="216" t="s">
        <v>626</v>
      </c>
      <c r="G300" s="214"/>
      <c r="H300" s="217">
        <v>2.4409999999999998</v>
      </c>
      <c r="I300" s="218"/>
      <c r="J300" s="214"/>
      <c r="K300" s="214"/>
      <c r="L300" s="219"/>
      <c r="M300" s="220"/>
      <c r="N300" s="221"/>
      <c r="O300" s="221"/>
      <c r="P300" s="221"/>
      <c r="Q300" s="221"/>
      <c r="R300" s="221"/>
      <c r="S300" s="221"/>
      <c r="T300" s="222"/>
      <c r="AT300" s="223" t="s">
        <v>323</v>
      </c>
      <c r="AU300" s="223" t="s">
        <v>83</v>
      </c>
      <c r="AV300" s="12" t="s">
        <v>83</v>
      </c>
      <c r="AW300" s="12" t="s">
        <v>36</v>
      </c>
      <c r="AX300" s="12" t="s">
        <v>81</v>
      </c>
      <c r="AY300" s="223" t="s">
        <v>313</v>
      </c>
    </row>
    <row r="301" spans="1:65" s="11" customFormat="1" ht="22.9" customHeight="1">
      <c r="B301" s="179"/>
      <c r="C301" s="180"/>
      <c r="D301" s="181" t="s">
        <v>73</v>
      </c>
      <c r="E301" s="193" t="s">
        <v>120</v>
      </c>
      <c r="F301" s="193" t="s">
        <v>627</v>
      </c>
      <c r="G301" s="180"/>
      <c r="H301" s="180"/>
      <c r="I301" s="183"/>
      <c r="J301" s="194">
        <f>BK301</f>
        <v>0</v>
      </c>
      <c r="K301" s="180"/>
      <c r="L301" s="185"/>
      <c r="M301" s="186"/>
      <c r="N301" s="187"/>
      <c r="O301" s="187"/>
      <c r="P301" s="188">
        <f>SUM(P302:P432)</f>
        <v>0</v>
      </c>
      <c r="Q301" s="187"/>
      <c r="R301" s="188">
        <f>SUM(R302:R432)</f>
        <v>494.73910838999973</v>
      </c>
      <c r="S301" s="187"/>
      <c r="T301" s="189">
        <f>SUM(T302:T432)</f>
        <v>0</v>
      </c>
      <c r="AR301" s="190" t="s">
        <v>81</v>
      </c>
      <c r="AT301" s="191" t="s">
        <v>73</v>
      </c>
      <c r="AU301" s="191" t="s">
        <v>81</v>
      </c>
      <c r="AY301" s="190" t="s">
        <v>313</v>
      </c>
      <c r="BK301" s="192">
        <f>SUM(BK302:BK432)</f>
        <v>0</v>
      </c>
    </row>
    <row r="302" spans="1:65" s="1" customFormat="1" ht="21.6" customHeight="1">
      <c r="A302" s="34"/>
      <c r="B302" s="35"/>
      <c r="C302" s="195" t="s">
        <v>628</v>
      </c>
      <c r="D302" s="195" t="s">
        <v>315</v>
      </c>
      <c r="E302" s="196" t="s">
        <v>629</v>
      </c>
      <c r="F302" s="197" t="s">
        <v>630</v>
      </c>
      <c r="G302" s="198" t="s">
        <v>318</v>
      </c>
      <c r="H302" s="199">
        <v>6.8319999999999999</v>
      </c>
      <c r="I302" s="200"/>
      <c r="J302" s="201">
        <f>ROUND(I302*H302,2)</f>
        <v>0</v>
      </c>
      <c r="K302" s="202"/>
      <c r="L302" s="39"/>
      <c r="M302" s="203" t="s">
        <v>19</v>
      </c>
      <c r="N302" s="204" t="s">
        <v>45</v>
      </c>
      <c r="O302" s="64"/>
      <c r="P302" s="205">
        <f>O302*H302</f>
        <v>0</v>
      </c>
      <c r="Q302" s="205">
        <v>0.24016000000000001</v>
      </c>
      <c r="R302" s="205">
        <f>Q302*H302</f>
        <v>1.64077312</v>
      </c>
      <c r="S302" s="205">
        <v>0</v>
      </c>
      <c r="T302" s="206">
        <f>S302*H302</f>
        <v>0</v>
      </c>
      <c r="U302" s="34"/>
      <c r="V302" s="34"/>
      <c r="W302" s="34"/>
      <c r="X302" s="34"/>
      <c r="Y302" s="34"/>
      <c r="Z302" s="34"/>
      <c r="AA302" s="34"/>
      <c r="AB302" s="34"/>
      <c r="AC302" s="34"/>
      <c r="AD302" s="34"/>
      <c r="AE302" s="34"/>
      <c r="AR302" s="207" t="s">
        <v>319</v>
      </c>
      <c r="AT302" s="207" t="s">
        <v>315</v>
      </c>
      <c r="AU302" s="207" t="s">
        <v>83</v>
      </c>
      <c r="AY302" s="17" t="s">
        <v>313</v>
      </c>
      <c r="BE302" s="208">
        <f>IF(N302="základní",J302,0)</f>
        <v>0</v>
      </c>
      <c r="BF302" s="208">
        <f>IF(N302="snížená",J302,0)</f>
        <v>0</v>
      </c>
      <c r="BG302" s="208">
        <f>IF(N302="zákl. přenesená",J302,0)</f>
        <v>0</v>
      </c>
      <c r="BH302" s="208">
        <f>IF(N302="sníž. přenesená",J302,0)</f>
        <v>0</v>
      </c>
      <c r="BI302" s="208">
        <f>IF(N302="nulová",J302,0)</f>
        <v>0</v>
      </c>
      <c r="BJ302" s="17" t="s">
        <v>81</v>
      </c>
      <c r="BK302" s="208">
        <f>ROUND(I302*H302,2)</f>
        <v>0</v>
      </c>
      <c r="BL302" s="17" t="s">
        <v>319</v>
      </c>
      <c r="BM302" s="207" t="s">
        <v>631</v>
      </c>
    </row>
    <row r="303" spans="1:65" s="1" customFormat="1" ht="19.5">
      <c r="A303" s="34"/>
      <c r="B303" s="35"/>
      <c r="C303" s="36"/>
      <c r="D303" s="209" t="s">
        <v>321</v>
      </c>
      <c r="E303" s="36"/>
      <c r="F303" s="210" t="s">
        <v>632</v>
      </c>
      <c r="G303" s="36"/>
      <c r="H303" s="36"/>
      <c r="I303" s="116"/>
      <c r="J303" s="36"/>
      <c r="K303" s="36"/>
      <c r="L303" s="39"/>
      <c r="M303" s="211"/>
      <c r="N303" s="212"/>
      <c r="O303" s="64"/>
      <c r="P303" s="64"/>
      <c r="Q303" s="64"/>
      <c r="R303" s="64"/>
      <c r="S303" s="64"/>
      <c r="T303" s="65"/>
      <c r="U303" s="34"/>
      <c r="V303" s="34"/>
      <c r="W303" s="34"/>
      <c r="X303" s="34"/>
      <c r="Y303" s="34"/>
      <c r="Z303" s="34"/>
      <c r="AA303" s="34"/>
      <c r="AB303" s="34"/>
      <c r="AC303" s="34"/>
      <c r="AD303" s="34"/>
      <c r="AE303" s="34"/>
      <c r="AT303" s="17" t="s">
        <v>321</v>
      </c>
      <c r="AU303" s="17" t="s">
        <v>83</v>
      </c>
    </row>
    <row r="304" spans="1:65" s="13" customFormat="1">
      <c r="B304" s="224"/>
      <c r="C304" s="225"/>
      <c r="D304" s="209" t="s">
        <v>323</v>
      </c>
      <c r="E304" s="226" t="s">
        <v>19</v>
      </c>
      <c r="F304" s="227" t="s">
        <v>633</v>
      </c>
      <c r="G304" s="225"/>
      <c r="H304" s="226" t="s">
        <v>19</v>
      </c>
      <c r="I304" s="228"/>
      <c r="J304" s="225"/>
      <c r="K304" s="225"/>
      <c r="L304" s="229"/>
      <c r="M304" s="230"/>
      <c r="N304" s="231"/>
      <c r="O304" s="231"/>
      <c r="P304" s="231"/>
      <c r="Q304" s="231"/>
      <c r="R304" s="231"/>
      <c r="S304" s="231"/>
      <c r="T304" s="232"/>
      <c r="AT304" s="233" t="s">
        <v>323</v>
      </c>
      <c r="AU304" s="233" t="s">
        <v>83</v>
      </c>
      <c r="AV304" s="13" t="s">
        <v>81</v>
      </c>
      <c r="AW304" s="13" t="s">
        <v>36</v>
      </c>
      <c r="AX304" s="13" t="s">
        <v>74</v>
      </c>
      <c r="AY304" s="233" t="s">
        <v>313</v>
      </c>
    </row>
    <row r="305" spans="1:65" s="12" customFormat="1">
      <c r="B305" s="213"/>
      <c r="C305" s="214"/>
      <c r="D305" s="209" t="s">
        <v>323</v>
      </c>
      <c r="E305" s="215" t="s">
        <v>19</v>
      </c>
      <c r="F305" s="216" t="s">
        <v>634</v>
      </c>
      <c r="G305" s="214"/>
      <c r="H305" s="217">
        <v>6.8319999999999999</v>
      </c>
      <c r="I305" s="218"/>
      <c r="J305" s="214"/>
      <c r="K305" s="214"/>
      <c r="L305" s="219"/>
      <c r="M305" s="220"/>
      <c r="N305" s="221"/>
      <c r="O305" s="221"/>
      <c r="P305" s="221"/>
      <c r="Q305" s="221"/>
      <c r="R305" s="221"/>
      <c r="S305" s="221"/>
      <c r="T305" s="222"/>
      <c r="AT305" s="223" t="s">
        <v>323</v>
      </c>
      <c r="AU305" s="223" t="s">
        <v>83</v>
      </c>
      <c r="AV305" s="12" t="s">
        <v>83</v>
      </c>
      <c r="AW305" s="12" t="s">
        <v>36</v>
      </c>
      <c r="AX305" s="12" t="s">
        <v>81</v>
      </c>
      <c r="AY305" s="223" t="s">
        <v>313</v>
      </c>
    </row>
    <row r="306" spans="1:65" s="1" customFormat="1" ht="14.45" customHeight="1">
      <c r="A306" s="34"/>
      <c r="B306" s="35"/>
      <c r="C306" s="195" t="s">
        <v>635</v>
      </c>
      <c r="D306" s="195" t="s">
        <v>315</v>
      </c>
      <c r="E306" s="196" t="s">
        <v>636</v>
      </c>
      <c r="F306" s="197" t="s">
        <v>637</v>
      </c>
      <c r="G306" s="198" t="s">
        <v>318</v>
      </c>
      <c r="H306" s="199">
        <v>12.592000000000001</v>
      </c>
      <c r="I306" s="200"/>
      <c r="J306" s="201">
        <f>ROUND(I306*H306,2)</f>
        <v>0</v>
      </c>
      <c r="K306" s="202"/>
      <c r="L306" s="39"/>
      <c r="M306" s="203" t="s">
        <v>19</v>
      </c>
      <c r="N306" s="204" t="s">
        <v>45</v>
      </c>
      <c r="O306" s="64"/>
      <c r="P306" s="205">
        <f>O306*H306</f>
        <v>0</v>
      </c>
      <c r="Q306" s="205">
        <v>0.15301000000000001</v>
      </c>
      <c r="R306" s="205">
        <f>Q306*H306</f>
        <v>1.9267019200000002</v>
      </c>
      <c r="S306" s="205">
        <v>0</v>
      </c>
      <c r="T306" s="206">
        <f>S306*H306</f>
        <v>0</v>
      </c>
      <c r="U306" s="34"/>
      <c r="V306" s="34"/>
      <c r="W306" s="34"/>
      <c r="X306" s="34"/>
      <c r="Y306" s="34"/>
      <c r="Z306" s="34"/>
      <c r="AA306" s="34"/>
      <c r="AB306" s="34"/>
      <c r="AC306" s="34"/>
      <c r="AD306" s="34"/>
      <c r="AE306" s="34"/>
      <c r="AR306" s="207" t="s">
        <v>319</v>
      </c>
      <c r="AT306" s="207" t="s">
        <v>315</v>
      </c>
      <c r="AU306" s="207" t="s">
        <v>83</v>
      </c>
      <c r="AY306" s="17" t="s">
        <v>313</v>
      </c>
      <c r="BE306" s="208">
        <f>IF(N306="základní",J306,0)</f>
        <v>0</v>
      </c>
      <c r="BF306" s="208">
        <f>IF(N306="snížená",J306,0)</f>
        <v>0</v>
      </c>
      <c r="BG306" s="208">
        <f>IF(N306="zákl. přenesená",J306,0)</f>
        <v>0</v>
      </c>
      <c r="BH306" s="208">
        <f>IF(N306="sníž. přenesená",J306,0)</f>
        <v>0</v>
      </c>
      <c r="BI306" s="208">
        <f>IF(N306="nulová",J306,0)</f>
        <v>0</v>
      </c>
      <c r="BJ306" s="17" t="s">
        <v>81</v>
      </c>
      <c r="BK306" s="208">
        <f>ROUND(I306*H306,2)</f>
        <v>0</v>
      </c>
      <c r="BL306" s="17" t="s">
        <v>319</v>
      </c>
      <c r="BM306" s="207" t="s">
        <v>638</v>
      </c>
    </row>
    <row r="307" spans="1:65" s="1" customFormat="1" ht="19.5">
      <c r="A307" s="34"/>
      <c r="B307" s="35"/>
      <c r="C307" s="36"/>
      <c r="D307" s="209" t="s">
        <v>321</v>
      </c>
      <c r="E307" s="36"/>
      <c r="F307" s="210" t="s">
        <v>639</v>
      </c>
      <c r="G307" s="36"/>
      <c r="H307" s="36"/>
      <c r="I307" s="116"/>
      <c r="J307" s="36"/>
      <c r="K307" s="36"/>
      <c r="L307" s="39"/>
      <c r="M307" s="211"/>
      <c r="N307" s="212"/>
      <c r="O307" s="64"/>
      <c r="P307" s="64"/>
      <c r="Q307" s="64"/>
      <c r="R307" s="64"/>
      <c r="S307" s="64"/>
      <c r="T307" s="65"/>
      <c r="U307" s="34"/>
      <c r="V307" s="34"/>
      <c r="W307" s="34"/>
      <c r="X307" s="34"/>
      <c r="Y307" s="34"/>
      <c r="Z307" s="34"/>
      <c r="AA307" s="34"/>
      <c r="AB307" s="34"/>
      <c r="AC307" s="34"/>
      <c r="AD307" s="34"/>
      <c r="AE307" s="34"/>
      <c r="AT307" s="17" t="s">
        <v>321</v>
      </c>
      <c r="AU307" s="17" t="s">
        <v>83</v>
      </c>
    </row>
    <row r="308" spans="1:65" s="13" customFormat="1">
      <c r="B308" s="224"/>
      <c r="C308" s="225"/>
      <c r="D308" s="209" t="s">
        <v>323</v>
      </c>
      <c r="E308" s="226" t="s">
        <v>19</v>
      </c>
      <c r="F308" s="227" t="s">
        <v>633</v>
      </c>
      <c r="G308" s="225"/>
      <c r="H308" s="226" t="s">
        <v>19</v>
      </c>
      <c r="I308" s="228"/>
      <c r="J308" s="225"/>
      <c r="K308" s="225"/>
      <c r="L308" s="229"/>
      <c r="M308" s="230"/>
      <c r="N308" s="231"/>
      <c r="O308" s="231"/>
      <c r="P308" s="231"/>
      <c r="Q308" s="231"/>
      <c r="R308" s="231"/>
      <c r="S308" s="231"/>
      <c r="T308" s="232"/>
      <c r="AT308" s="233" t="s">
        <v>323</v>
      </c>
      <c r="AU308" s="233" t="s">
        <v>83</v>
      </c>
      <c r="AV308" s="13" t="s">
        <v>81</v>
      </c>
      <c r="AW308" s="13" t="s">
        <v>36</v>
      </c>
      <c r="AX308" s="13" t="s">
        <v>74</v>
      </c>
      <c r="AY308" s="233" t="s">
        <v>313</v>
      </c>
    </row>
    <row r="309" spans="1:65" s="12" customFormat="1">
      <c r="B309" s="213"/>
      <c r="C309" s="214"/>
      <c r="D309" s="209" t="s">
        <v>323</v>
      </c>
      <c r="E309" s="215" t="s">
        <v>19</v>
      </c>
      <c r="F309" s="216" t="s">
        <v>640</v>
      </c>
      <c r="G309" s="214"/>
      <c r="H309" s="217">
        <v>3.6459999999999999</v>
      </c>
      <c r="I309" s="218"/>
      <c r="J309" s="214"/>
      <c r="K309" s="214"/>
      <c r="L309" s="219"/>
      <c r="M309" s="220"/>
      <c r="N309" s="221"/>
      <c r="O309" s="221"/>
      <c r="P309" s="221"/>
      <c r="Q309" s="221"/>
      <c r="R309" s="221"/>
      <c r="S309" s="221"/>
      <c r="T309" s="222"/>
      <c r="AT309" s="223" t="s">
        <v>323</v>
      </c>
      <c r="AU309" s="223" t="s">
        <v>83</v>
      </c>
      <c r="AV309" s="12" t="s">
        <v>83</v>
      </c>
      <c r="AW309" s="12" t="s">
        <v>36</v>
      </c>
      <c r="AX309" s="12" t="s">
        <v>74</v>
      </c>
      <c r="AY309" s="223" t="s">
        <v>313</v>
      </c>
    </row>
    <row r="310" spans="1:65" s="12" customFormat="1">
      <c r="B310" s="213"/>
      <c r="C310" s="214"/>
      <c r="D310" s="209" t="s">
        <v>323</v>
      </c>
      <c r="E310" s="215" t="s">
        <v>19</v>
      </c>
      <c r="F310" s="216" t="s">
        <v>641</v>
      </c>
      <c r="G310" s="214"/>
      <c r="H310" s="217">
        <v>8.9459999999999997</v>
      </c>
      <c r="I310" s="218"/>
      <c r="J310" s="214"/>
      <c r="K310" s="214"/>
      <c r="L310" s="219"/>
      <c r="M310" s="220"/>
      <c r="N310" s="221"/>
      <c r="O310" s="221"/>
      <c r="P310" s="221"/>
      <c r="Q310" s="221"/>
      <c r="R310" s="221"/>
      <c r="S310" s="221"/>
      <c r="T310" s="222"/>
      <c r="AT310" s="223" t="s">
        <v>323</v>
      </c>
      <c r="AU310" s="223" t="s">
        <v>83</v>
      </c>
      <c r="AV310" s="12" t="s">
        <v>83</v>
      </c>
      <c r="AW310" s="12" t="s">
        <v>36</v>
      </c>
      <c r="AX310" s="12" t="s">
        <v>74</v>
      </c>
      <c r="AY310" s="223" t="s">
        <v>313</v>
      </c>
    </row>
    <row r="311" spans="1:65" s="14" customFormat="1">
      <c r="B311" s="234"/>
      <c r="C311" s="235"/>
      <c r="D311" s="209" t="s">
        <v>323</v>
      </c>
      <c r="E311" s="236" t="s">
        <v>19</v>
      </c>
      <c r="F311" s="237" t="s">
        <v>410</v>
      </c>
      <c r="G311" s="235"/>
      <c r="H311" s="238">
        <v>12.592000000000001</v>
      </c>
      <c r="I311" s="239"/>
      <c r="J311" s="235"/>
      <c r="K311" s="235"/>
      <c r="L311" s="240"/>
      <c r="M311" s="241"/>
      <c r="N311" s="242"/>
      <c r="O311" s="242"/>
      <c r="P311" s="242"/>
      <c r="Q311" s="242"/>
      <c r="R311" s="242"/>
      <c r="S311" s="242"/>
      <c r="T311" s="243"/>
      <c r="AT311" s="244" t="s">
        <v>323</v>
      </c>
      <c r="AU311" s="244" t="s">
        <v>83</v>
      </c>
      <c r="AV311" s="14" t="s">
        <v>319</v>
      </c>
      <c r="AW311" s="14" t="s">
        <v>36</v>
      </c>
      <c r="AX311" s="14" t="s">
        <v>81</v>
      </c>
      <c r="AY311" s="244" t="s">
        <v>313</v>
      </c>
    </row>
    <row r="312" spans="1:65" s="1" customFormat="1" ht="14.45" customHeight="1">
      <c r="A312" s="34"/>
      <c r="B312" s="35"/>
      <c r="C312" s="195" t="s">
        <v>642</v>
      </c>
      <c r="D312" s="195" t="s">
        <v>315</v>
      </c>
      <c r="E312" s="196" t="s">
        <v>643</v>
      </c>
      <c r="F312" s="197" t="s">
        <v>644</v>
      </c>
      <c r="G312" s="198" t="s">
        <v>318</v>
      </c>
      <c r="H312" s="199">
        <v>31.814</v>
      </c>
      <c r="I312" s="200"/>
      <c r="J312" s="201">
        <f>ROUND(I312*H312,2)</f>
        <v>0</v>
      </c>
      <c r="K312" s="202"/>
      <c r="L312" s="39"/>
      <c r="M312" s="203" t="s">
        <v>19</v>
      </c>
      <c r="N312" s="204" t="s">
        <v>45</v>
      </c>
      <c r="O312" s="64"/>
      <c r="P312" s="205">
        <f>O312*H312</f>
        <v>0</v>
      </c>
      <c r="Q312" s="205">
        <v>0.22158</v>
      </c>
      <c r="R312" s="205">
        <f>Q312*H312</f>
        <v>7.04934612</v>
      </c>
      <c r="S312" s="205">
        <v>0</v>
      </c>
      <c r="T312" s="206">
        <f>S312*H312</f>
        <v>0</v>
      </c>
      <c r="U312" s="34"/>
      <c r="V312" s="34"/>
      <c r="W312" s="34"/>
      <c r="X312" s="34"/>
      <c r="Y312" s="34"/>
      <c r="Z312" s="34"/>
      <c r="AA312" s="34"/>
      <c r="AB312" s="34"/>
      <c r="AC312" s="34"/>
      <c r="AD312" s="34"/>
      <c r="AE312" s="34"/>
      <c r="AR312" s="207" t="s">
        <v>319</v>
      </c>
      <c r="AT312" s="207" t="s">
        <v>315</v>
      </c>
      <c r="AU312" s="207" t="s">
        <v>83</v>
      </c>
      <c r="AY312" s="17" t="s">
        <v>313</v>
      </c>
      <c r="BE312" s="208">
        <f>IF(N312="základní",J312,0)</f>
        <v>0</v>
      </c>
      <c r="BF312" s="208">
        <f>IF(N312="snížená",J312,0)</f>
        <v>0</v>
      </c>
      <c r="BG312" s="208">
        <f>IF(N312="zákl. přenesená",J312,0)</f>
        <v>0</v>
      </c>
      <c r="BH312" s="208">
        <f>IF(N312="sníž. přenesená",J312,0)</f>
        <v>0</v>
      </c>
      <c r="BI312" s="208">
        <f>IF(N312="nulová",J312,0)</f>
        <v>0</v>
      </c>
      <c r="BJ312" s="17" t="s">
        <v>81</v>
      </c>
      <c r="BK312" s="208">
        <f>ROUND(I312*H312,2)</f>
        <v>0</v>
      </c>
      <c r="BL312" s="17" t="s">
        <v>319</v>
      </c>
      <c r="BM312" s="207" t="s">
        <v>645</v>
      </c>
    </row>
    <row r="313" spans="1:65" s="1" customFormat="1" ht="19.5">
      <c r="A313" s="34"/>
      <c r="B313" s="35"/>
      <c r="C313" s="36"/>
      <c r="D313" s="209" t="s">
        <v>321</v>
      </c>
      <c r="E313" s="36"/>
      <c r="F313" s="210" t="s">
        <v>646</v>
      </c>
      <c r="G313" s="36"/>
      <c r="H313" s="36"/>
      <c r="I313" s="116"/>
      <c r="J313" s="36"/>
      <c r="K313" s="36"/>
      <c r="L313" s="39"/>
      <c r="M313" s="211"/>
      <c r="N313" s="212"/>
      <c r="O313" s="64"/>
      <c r="P313" s="64"/>
      <c r="Q313" s="64"/>
      <c r="R313" s="64"/>
      <c r="S313" s="64"/>
      <c r="T313" s="65"/>
      <c r="U313" s="34"/>
      <c r="V313" s="34"/>
      <c r="W313" s="34"/>
      <c r="X313" s="34"/>
      <c r="Y313" s="34"/>
      <c r="Z313" s="34"/>
      <c r="AA313" s="34"/>
      <c r="AB313" s="34"/>
      <c r="AC313" s="34"/>
      <c r="AD313" s="34"/>
      <c r="AE313" s="34"/>
      <c r="AT313" s="17" t="s">
        <v>321</v>
      </c>
      <c r="AU313" s="17" t="s">
        <v>83</v>
      </c>
    </row>
    <row r="314" spans="1:65" s="13" customFormat="1">
      <c r="B314" s="224"/>
      <c r="C314" s="225"/>
      <c r="D314" s="209" t="s">
        <v>323</v>
      </c>
      <c r="E314" s="226" t="s">
        <v>19</v>
      </c>
      <c r="F314" s="227" t="s">
        <v>633</v>
      </c>
      <c r="G314" s="225"/>
      <c r="H314" s="226" t="s">
        <v>19</v>
      </c>
      <c r="I314" s="228"/>
      <c r="J314" s="225"/>
      <c r="K314" s="225"/>
      <c r="L314" s="229"/>
      <c r="M314" s="230"/>
      <c r="N314" s="231"/>
      <c r="O314" s="231"/>
      <c r="P314" s="231"/>
      <c r="Q314" s="231"/>
      <c r="R314" s="231"/>
      <c r="S314" s="231"/>
      <c r="T314" s="232"/>
      <c r="AT314" s="233" t="s">
        <v>323</v>
      </c>
      <c r="AU314" s="233" t="s">
        <v>83</v>
      </c>
      <c r="AV314" s="13" t="s">
        <v>81</v>
      </c>
      <c r="AW314" s="13" t="s">
        <v>36</v>
      </c>
      <c r="AX314" s="13" t="s">
        <v>74</v>
      </c>
      <c r="AY314" s="233" t="s">
        <v>313</v>
      </c>
    </row>
    <row r="315" spans="1:65" s="12" customFormat="1">
      <c r="B315" s="213"/>
      <c r="C315" s="214"/>
      <c r="D315" s="209" t="s">
        <v>323</v>
      </c>
      <c r="E315" s="215" t="s">
        <v>19</v>
      </c>
      <c r="F315" s="216" t="s">
        <v>647</v>
      </c>
      <c r="G315" s="214"/>
      <c r="H315" s="217">
        <v>31.814</v>
      </c>
      <c r="I315" s="218"/>
      <c r="J315" s="214"/>
      <c r="K315" s="214"/>
      <c r="L315" s="219"/>
      <c r="M315" s="220"/>
      <c r="N315" s="221"/>
      <c r="O315" s="221"/>
      <c r="P315" s="221"/>
      <c r="Q315" s="221"/>
      <c r="R315" s="221"/>
      <c r="S315" s="221"/>
      <c r="T315" s="222"/>
      <c r="AT315" s="223" t="s">
        <v>323</v>
      </c>
      <c r="AU315" s="223" t="s">
        <v>83</v>
      </c>
      <c r="AV315" s="12" t="s">
        <v>83</v>
      </c>
      <c r="AW315" s="12" t="s">
        <v>36</v>
      </c>
      <c r="AX315" s="12" t="s">
        <v>81</v>
      </c>
      <c r="AY315" s="223" t="s">
        <v>313</v>
      </c>
    </row>
    <row r="316" spans="1:65" s="1" customFormat="1" ht="14.45" customHeight="1">
      <c r="A316" s="34"/>
      <c r="B316" s="35"/>
      <c r="C316" s="195" t="s">
        <v>648</v>
      </c>
      <c r="D316" s="195" t="s">
        <v>315</v>
      </c>
      <c r="E316" s="196" t="s">
        <v>649</v>
      </c>
      <c r="F316" s="197" t="s">
        <v>650</v>
      </c>
      <c r="G316" s="198" t="s">
        <v>318</v>
      </c>
      <c r="H316" s="199">
        <v>330.53</v>
      </c>
      <c r="I316" s="200"/>
      <c r="J316" s="201">
        <f>ROUND(I316*H316,2)</f>
        <v>0</v>
      </c>
      <c r="K316" s="202"/>
      <c r="L316" s="39"/>
      <c r="M316" s="203" t="s">
        <v>19</v>
      </c>
      <c r="N316" s="204" t="s">
        <v>45</v>
      </c>
      <c r="O316" s="64"/>
      <c r="P316" s="205">
        <f>O316*H316</f>
        <v>0</v>
      </c>
      <c r="Q316" s="205">
        <v>0.25933</v>
      </c>
      <c r="R316" s="205">
        <f>Q316*H316</f>
        <v>85.716344899999996</v>
      </c>
      <c r="S316" s="205">
        <v>0</v>
      </c>
      <c r="T316" s="206">
        <f>S316*H316</f>
        <v>0</v>
      </c>
      <c r="U316" s="34"/>
      <c r="V316" s="34"/>
      <c r="W316" s="34"/>
      <c r="X316" s="34"/>
      <c r="Y316" s="34"/>
      <c r="Z316" s="34"/>
      <c r="AA316" s="34"/>
      <c r="AB316" s="34"/>
      <c r="AC316" s="34"/>
      <c r="AD316" s="34"/>
      <c r="AE316" s="34"/>
      <c r="AR316" s="207" t="s">
        <v>319</v>
      </c>
      <c r="AT316" s="207" t="s">
        <v>315</v>
      </c>
      <c r="AU316" s="207" t="s">
        <v>83</v>
      </c>
      <c r="AY316" s="17" t="s">
        <v>313</v>
      </c>
      <c r="BE316" s="208">
        <f>IF(N316="základní",J316,0)</f>
        <v>0</v>
      </c>
      <c r="BF316" s="208">
        <f>IF(N316="snížená",J316,0)</f>
        <v>0</v>
      </c>
      <c r="BG316" s="208">
        <f>IF(N316="zákl. přenesená",J316,0)</f>
        <v>0</v>
      </c>
      <c r="BH316" s="208">
        <f>IF(N316="sníž. přenesená",J316,0)</f>
        <v>0</v>
      </c>
      <c r="BI316" s="208">
        <f>IF(N316="nulová",J316,0)</f>
        <v>0</v>
      </c>
      <c r="BJ316" s="17" t="s">
        <v>81</v>
      </c>
      <c r="BK316" s="208">
        <f>ROUND(I316*H316,2)</f>
        <v>0</v>
      </c>
      <c r="BL316" s="17" t="s">
        <v>319</v>
      </c>
      <c r="BM316" s="207" t="s">
        <v>651</v>
      </c>
    </row>
    <row r="317" spans="1:65" s="1" customFormat="1" ht="19.5">
      <c r="A317" s="34"/>
      <c r="B317" s="35"/>
      <c r="C317" s="36"/>
      <c r="D317" s="209" t="s">
        <v>321</v>
      </c>
      <c r="E317" s="36"/>
      <c r="F317" s="210" t="s">
        <v>652</v>
      </c>
      <c r="G317" s="36"/>
      <c r="H317" s="36"/>
      <c r="I317" s="116"/>
      <c r="J317" s="36"/>
      <c r="K317" s="36"/>
      <c r="L317" s="39"/>
      <c r="M317" s="211"/>
      <c r="N317" s="212"/>
      <c r="O317" s="64"/>
      <c r="P317" s="64"/>
      <c r="Q317" s="64"/>
      <c r="R317" s="64"/>
      <c r="S317" s="64"/>
      <c r="T317" s="65"/>
      <c r="U317" s="34"/>
      <c r="V317" s="34"/>
      <c r="W317" s="34"/>
      <c r="X317" s="34"/>
      <c r="Y317" s="34"/>
      <c r="Z317" s="34"/>
      <c r="AA317" s="34"/>
      <c r="AB317" s="34"/>
      <c r="AC317" s="34"/>
      <c r="AD317" s="34"/>
      <c r="AE317" s="34"/>
      <c r="AT317" s="17" t="s">
        <v>321</v>
      </c>
      <c r="AU317" s="17" t="s">
        <v>83</v>
      </c>
    </row>
    <row r="318" spans="1:65" s="13" customFormat="1">
      <c r="B318" s="224"/>
      <c r="C318" s="225"/>
      <c r="D318" s="209" t="s">
        <v>323</v>
      </c>
      <c r="E318" s="226" t="s">
        <v>19</v>
      </c>
      <c r="F318" s="227" t="s">
        <v>633</v>
      </c>
      <c r="G318" s="225"/>
      <c r="H318" s="226" t="s">
        <v>19</v>
      </c>
      <c r="I318" s="228"/>
      <c r="J318" s="225"/>
      <c r="K318" s="225"/>
      <c r="L318" s="229"/>
      <c r="M318" s="230"/>
      <c r="N318" s="231"/>
      <c r="O318" s="231"/>
      <c r="P318" s="231"/>
      <c r="Q318" s="231"/>
      <c r="R318" s="231"/>
      <c r="S318" s="231"/>
      <c r="T318" s="232"/>
      <c r="AT318" s="233" t="s">
        <v>323</v>
      </c>
      <c r="AU318" s="233" t="s">
        <v>83</v>
      </c>
      <c r="AV318" s="13" t="s">
        <v>81</v>
      </c>
      <c r="AW318" s="13" t="s">
        <v>36</v>
      </c>
      <c r="AX318" s="13" t="s">
        <v>74</v>
      </c>
      <c r="AY318" s="233" t="s">
        <v>313</v>
      </c>
    </row>
    <row r="319" spans="1:65" s="12" customFormat="1">
      <c r="B319" s="213"/>
      <c r="C319" s="214"/>
      <c r="D319" s="209" t="s">
        <v>323</v>
      </c>
      <c r="E319" s="215" t="s">
        <v>19</v>
      </c>
      <c r="F319" s="216" t="s">
        <v>653</v>
      </c>
      <c r="G319" s="214"/>
      <c r="H319" s="217">
        <v>330.53</v>
      </c>
      <c r="I319" s="218"/>
      <c r="J319" s="214"/>
      <c r="K319" s="214"/>
      <c r="L319" s="219"/>
      <c r="M319" s="220"/>
      <c r="N319" s="221"/>
      <c r="O319" s="221"/>
      <c r="P319" s="221"/>
      <c r="Q319" s="221"/>
      <c r="R319" s="221"/>
      <c r="S319" s="221"/>
      <c r="T319" s="222"/>
      <c r="AT319" s="223" t="s">
        <v>323</v>
      </c>
      <c r="AU319" s="223" t="s">
        <v>83</v>
      </c>
      <c r="AV319" s="12" t="s">
        <v>83</v>
      </c>
      <c r="AW319" s="12" t="s">
        <v>36</v>
      </c>
      <c r="AX319" s="12" t="s">
        <v>81</v>
      </c>
      <c r="AY319" s="223" t="s">
        <v>313</v>
      </c>
    </row>
    <row r="320" spans="1:65" s="1" customFormat="1" ht="14.45" customHeight="1">
      <c r="A320" s="34"/>
      <c r="B320" s="35"/>
      <c r="C320" s="195" t="s">
        <v>654</v>
      </c>
      <c r="D320" s="195" t="s">
        <v>315</v>
      </c>
      <c r="E320" s="196" t="s">
        <v>655</v>
      </c>
      <c r="F320" s="197" t="s">
        <v>656</v>
      </c>
      <c r="G320" s="198" t="s">
        <v>318</v>
      </c>
      <c r="H320" s="199">
        <v>62.837000000000003</v>
      </c>
      <c r="I320" s="200"/>
      <c r="J320" s="201">
        <f>ROUND(I320*H320,2)</f>
        <v>0</v>
      </c>
      <c r="K320" s="202"/>
      <c r="L320" s="39"/>
      <c r="M320" s="203" t="s">
        <v>19</v>
      </c>
      <c r="N320" s="204" t="s">
        <v>45</v>
      </c>
      <c r="O320" s="64"/>
      <c r="P320" s="205">
        <f>O320*H320</f>
        <v>0</v>
      </c>
      <c r="Q320" s="205">
        <v>0.27744000000000002</v>
      </c>
      <c r="R320" s="205">
        <f>Q320*H320</f>
        <v>17.433497280000001</v>
      </c>
      <c r="S320" s="205">
        <v>0</v>
      </c>
      <c r="T320" s="206">
        <f>S320*H320</f>
        <v>0</v>
      </c>
      <c r="U320" s="34"/>
      <c r="V320" s="34"/>
      <c r="W320" s="34"/>
      <c r="X320" s="34"/>
      <c r="Y320" s="34"/>
      <c r="Z320" s="34"/>
      <c r="AA320" s="34"/>
      <c r="AB320" s="34"/>
      <c r="AC320" s="34"/>
      <c r="AD320" s="34"/>
      <c r="AE320" s="34"/>
      <c r="AR320" s="207" t="s">
        <v>319</v>
      </c>
      <c r="AT320" s="207" t="s">
        <v>315</v>
      </c>
      <c r="AU320" s="207" t="s">
        <v>83</v>
      </c>
      <c r="AY320" s="17" t="s">
        <v>313</v>
      </c>
      <c r="BE320" s="208">
        <f>IF(N320="základní",J320,0)</f>
        <v>0</v>
      </c>
      <c r="BF320" s="208">
        <f>IF(N320="snížená",J320,0)</f>
        <v>0</v>
      </c>
      <c r="BG320" s="208">
        <f>IF(N320="zákl. přenesená",J320,0)</f>
        <v>0</v>
      </c>
      <c r="BH320" s="208">
        <f>IF(N320="sníž. přenesená",J320,0)</f>
        <v>0</v>
      </c>
      <c r="BI320" s="208">
        <f>IF(N320="nulová",J320,0)</f>
        <v>0</v>
      </c>
      <c r="BJ320" s="17" t="s">
        <v>81</v>
      </c>
      <c r="BK320" s="208">
        <f>ROUND(I320*H320,2)</f>
        <v>0</v>
      </c>
      <c r="BL320" s="17" t="s">
        <v>319</v>
      </c>
      <c r="BM320" s="207" t="s">
        <v>657</v>
      </c>
    </row>
    <row r="321" spans="1:65" s="1" customFormat="1" ht="19.5">
      <c r="A321" s="34"/>
      <c r="B321" s="35"/>
      <c r="C321" s="36"/>
      <c r="D321" s="209" t="s">
        <v>321</v>
      </c>
      <c r="E321" s="36"/>
      <c r="F321" s="210" t="s">
        <v>658</v>
      </c>
      <c r="G321" s="36"/>
      <c r="H321" s="36"/>
      <c r="I321" s="116"/>
      <c r="J321" s="36"/>
      <c r="K321" s="36"/>
      <c r="L321" s="39"/>
      <c r="M321" s="211"/>
      <c r="N321" s="212"/>
      <c r="O321" s="64"/>
      <c r="P321" s="64"/>
      <c r="Q321" s="64"/>
      <c r="R321" s="64"/>
      <c r="S321" s="64"/>
      <c r="T321" s="65"/>
      <c r="U321" s="34"/>
      <c r="V321" s="34"/>
      <c r="W321" s="34"/>
      <c r="X321" s="34"/>
      <c r="Y321" s="34"/>
      <c r="Z321" s="34"/>
      <c r="AA321" s="34"/>
      <c r="AB321" s="34"/>
      <c r="AC321" s="34"/>
      <c r="AD321" s="34"/>
      <c r="AE321" s="34"/>
      <c r="AT321" s="17" t="s">
        <v>321</v>
      </c>
      <c r="AU321" s="17" t="s">
        <v>83</v>
      </c>
    </row>
    <row r="322" spans="1:65" s="13" customFormat="1">
      <c r="B322" s="224"/>
      <c r="C322" s="225"/>
      <c r="D322" s="209" t="s">
        <v>323</v>
      </c>
      <c r="E322" s="226" t="s">
        <v>19</v>
      </c>
      <c r="F322" s="227" t="s">
        <v>633</v>
      </c>
      <c r="G322" s="225"/>
      <c r="H322" s="226" t="s">
        <v>19</v>
      </c>
      <c r="I322" s="228"/>
      <c r="J322" s="225"/>
      <c r="K322" s="225"/>
      <c r="L322" s="229"/>
      <c r="M322" s="230"/>
      <c r="N322" s="231"/>
      <c r="O322" s="231"/>
      <c r="P322" s="231"/>
      <c r="Q322" s="231"/>
      <c r="R322" s="231"/>
      <c r="S322" s="231"/>
      <c r="T322" s="232"/>
      <c r="AT322" s="233" t="s">
        <v>323</v>
      </c>
      <c r="AU322" s="233" t="s">
        <v>83</v>
      </c>
      <c r="AV322" s="13" t="s">
        <v>81</v>
      </c>
      <c r="AW322" s="13" t="s">
        <v>36</v>
      </c>
      <c r="AX322" s="13" t="s">
        <v>74</v>
      </c>
      <c r="AY322" s="233" t="s">
        <v>313</v>
      </c>
    </row>
    <row r="323" spans="1:65" s="12" customFormat="1">
      <c r="B323" s="213"/>
      <c r="C323" s="214"/>
      <c r="D323" s="209" t="s">
        <v>323</v>
      </c>
      <c r="E323" s="215" t="s">
        <v>19</v>
      </c>
      <c r="F323" s="216" t="s">
        <v>659</v>
      </c>
      <c r="G323" s="214"/>
      <c r="H323" s="217">
        <v>62.837000000000003</v>
      </c>
      <c r="I323" s="218"/>
      <c r="J323" s="214"/>
      <c r="K323" s="214"/>
      <c r="L323" s="219"/>
      <c r="M323" s="220"/>
      <c r="N323" s="221"/>
      <c r="O323" s="221"/>
      <c r="P323" s="221"/>
      <c r="Q323" s="221"/>
      <c r="R323" s="221"/>
      <c r="S323" s="221"/>
      <c r="T323" s="222"/>
      <c r="AT323" s="223" t="s">
        <v>323</v>
      </c>
      <c r="AU323" s="223" t="s">
        <v>83</v>
      </c>
      <c r="AV323" s="12" t="s">
        <v>83</v>
      </c>
      <c r="AW323" s="12" t="s">
        <v>36</v>
      </c>
      <c r="AX323" s="12" t="s">
        <v>81</v>
      </c>
      <c r="AY323" s="223" t="s">
        <v>313</v>
      </c>
    </row>
    <row r="324" spans="1:65" s="1" customFormat="1" ht="21.6" customHeight="1">
      <c r="A324" s="34"/>
      <c r="B324" s="35"/>
      <c r="C324" s="195" t="s">
        <v>660</v>
      </c>
      <c r="D324" s="195" t="s">
        <v>315</v>
      </c>
      <c r="E324" s="196" t="s">
        <v>661</v>
      </c>
      <c r="F324" s="197" t="s">
        <v>662</v>
      </c>
      <c r="G324" s="198" t="s">
        <v>318</v>
      </c>
      <c r="H324" s="199">
        <v>119.22</v>
      </c>
      <c r="I324" s="200"/>
      <c r="J324" s="201">
        <f>ROUND(I324*H324,2)</f>
        <v>0</v>
      </c>
      <c r="K324" s="202"/>
      <c r="L324" s="39"/>
      <c r="M324" s="203" t="s">
        <v>19</v>
      </c>
      <c r="N324" s="204" t="s">
        <v>45</v>
      </c>
      <c r="O324" s="64"/>
      <c r="P324" s="205">
        <f>O324*H324</f>
        <v>0</v>
      </c>
      <c r="Q324" s="205">
        <v>0.26068000000000002</v>
      </c>
      <c r="R324" s="205">
        <f>Q324*H324</f>
        <v>31.078269600000002</v>
      </c>
      <c r="S324" s="205">
        <v>0</v>
      </c>
      <c r="T324" s="206">
        <f>S324*H324</f>
        <v>0</v>
      </c>
      <c r="U324" s="34"/>
      <c r="V324" s="34"/>
      <c r="W324" s="34"/>
      <c r="X324" s="34"/>
      <c r="Y324" s="34"/>
      <c r="Z324" s="34"/>
      <c r="AA324" s="34"/>
      <c r="AB324" s="34"/>
      <c r="AC324" s="34"/>
      <c r="AD324" s="34"/>
      <c r="AE324" s="34"/>
      <c r="AR324" s="207" t="s">
        <v>319</v>
      </c>
      <c r="AT324" s="207" t="s">
        <v>315</v>
      </c>
      <c r="AU324" s="207" t="s">
        <v>83</v>
      </c>
      <c r="AY324" s="17" t="s">
        <v>313</v>
      </c>
      <c r="BE324" s="208">
        <f>IF(N324="základní",J324,0)</f>
        <v>0</v>
      </c>
      <c r="BF324" s="208">
        <f>IF(N324="snížená",J324,0)</f>
        <v>0</v>
      </c>
      <c r="BG324" s="208">
        <f>IF(N324="zákl. přenesená",J324,0)</f>
        <v>0</v>
      </c>
      <c r="BH324" s="208">
        <f>IF(N324="sníž. přenesená",J324,0)</f>
        <v>0</v>
      </c>
      <c r="BI324" s="208">
        <f>IF(N324="nulová",J324,0)</f>
        <v>0</v>
      </c>
      <c r="BJ324" s="17" t="s">
        <v>81</v>
      </c>
      <c r="BK324" s="208">
        <f>ROUND(I324*H324,2)</f>
        <v>0</v>
      </c>
      <c r="BL324" s="17" t="s">
        <v>319</v>
      </c>
      <c r="BM324" s="207" t="s">
        <v>663</v>
      </c>
    </row>
    <row r="325" spans="1:65" s="1" customFormat="1" ht="19.5">
      <c r="A325" s="34"/>
      <c r="B325" s="35"/>
      <c r="C325" s="36"/>
      <c r="D325" s="209" t="s">
        <v>321</v>
      </c>
      <c r="E325" s="36"/>
      <c r="F325" s="210" t="s">
        <v>664</v>
      </c>
      <c r="G325" s="36"/>
      <c r="H325" s="36"/>
      <c r="I325" s="116"/>
      <c r="J325" s="36"/>
      <c r="K325" s="36"/>
      <c r="L325" s="39"/>
      <c r="M325" s="211"/>
      <c r="N325" s="212"/>
      <c r="O325" s="64"/>
      <c r="P325" s="64"/>
      <c r="Q325" s="64"/>
      <c r="R325" s="64"/>
      <c r="S325" s="64"/>
      <c r="T325" s="65"/>
      <c r="U325" s="34"/>
      <c r="V325" s="34"/>
      <c r="W325" s="34"/>
      <c r="X325" s="34"/>
      <c r="Y325" s="34"/>
      <c r="Z325" s="34"/>
      <c r="AA325" s="34"/>
      <c r="AB325" s="34"/>
      <c r="AC325" s="34"/>
      <c r="AD325" s="34"/>
      <c r="AE325" s="34"/>
      <c r="AT325" s="17" t="s">
        <v>321</v>
      </c>
      <c r="AU325" s="17" t="s">
        <v>83</v>
      </c>
    </row>
    <row r="326" spans="1:65" s="13" customFormat="1">
      <c r="B326" s="224"/>
      <c r="C326" s="225"/>
      <c r="D326" s="209" t="s">
        <v>323</v>
      </c>
      <c r="E326" s="226" t="s">
        <v>19</v>
      </c>
      <c r="F326" s="227" t="s">
        <v>633</v>
      </c>
      <c r="G326" s="225"/>
      <c r="H326" s="226" t="s">
        <v>19</v>
      </c>
      <c r="I326" s="228"/>
      <c r="J326" s="225"/>
      <c r="K326" s="225"/>
      <c r="L326" s="229"/>
      <c r="M326" s="230"/>
      <c r="N326" s="231"/>
      <c r="O326" s="231"/>
      <c r="P326" s="231"/>
      <c r="Q326" s="231"/>
      <c r="R326" s="231"/>
      <c r="S326" s="231"/>
      <c r="T326" s="232"/>
      <c r="AT326" s="233" t="s">
        <v>323</v>
      </c>
      <c r="AU326" s="233" t="s">
        <v>83</v>
      </c>
      <c r="AV326" s="13" t="s">
        <v>81</v>
      </c>
      <c r="AW326" s="13" t="s">
        <v>36</v>
      </c>
      <c r="AX326" s="13" t="s">
        <v>74</v>
      </c>
      <c r="AY326" s="233" t="s">
        <v>313</v>
      </c>
    </row>
    <row r="327" spans="1:65" s="12" customFormat="1">
      <c r="B327" s="213"/>
      <c r="C327" s="214"/>
      <c r="D327" s="209" t="s">
        <v>323</v>
      </c>
      <c r="E327" s="215" t="s">
        <v>19</v>
      </c>
      <c r="F327" s="216" t="s">
        <v>665</v>
      </c>
      <c r="G327" s="214"/>
      <c r="H327" s="217">
        <v>119.22</v>
      </c>
      <c r="I327" s="218"/>
      <c r="J327" s="214"/>
      <c r="K327" s="214"/>
      <c r="L327" s="219"/>
      <c r="M327" s="220"/>
      <c r="N327" s="221"/>
      <c r="O327" s="221"/>
      <c r="P327" s="221"/>
      <c r="Q327" s="221"/>
      <c r="R327" s="221"/>
      <c r="S327" s="221"/>
      <c r="T327" s="222"/>
      <c r="AT327" s="223" t="s">
        <v>323</v>
      </c>
      <c r="AU327" s="223" t="s">
        <v>83</v>
      </c>
      <c r="AV327" s="12" t="s">
        <v>83</v>
      </c>
      <c r="AW327" s="12" t="s">
        <v>36</v>
      </c>
      <c r="AX327" s="12" t="s">
        <v>81</v>
      </c>
      <c r="AY327" s="223" t="s">
        <v>313</v>
      </c>
    </row>
    <row r="328" spans="1:65" s="1" customFormat="1" ht="21.6" customHeight="1">
      <c r="A328" s="34"/>
      <c r="B328" s="35"/>
      <c r="C328" s="195" t="s">
        <v>666</v>
      </c>
      <c r="D328" s="195" t="s">
        <v>315</v>
      </c>
      <c r="E328" s="196" t="s">
        <v>667</v>
      </c>
      <c r="F328" s="197" t="s">
        <v>668</v>
      </c>
      <c r="G328" s="198" t="s">
        <v>318</v>
      </c>
      <c r="H328" s="199">
        <v>444.07499999999999</v>
      </c>
      <c r="I328" s="200"/>
      <c r="J328" s="201">
        <f>ROUND(I328*H328,2)</f>
        <v>0</v>
      </c>
      <c r="K328" s="202"/>
      <c r="L328" s="39"/>
      <c r="M328" s="203" t="s">
        <v>19</v>
      </c>
      <c r="N328" s="204" t="s">
        <v>45</v>
      </c>
      <c r="O328" s="64"/>
      <c r="P328" s="205">
        <f>O328*H328</f>
        <v>0</v>
      </c>
      <c r="Q328" s="205">
        <v>0.30962000000000001</v>
      </c>
      <c r="R328" s="205">
        <f>Q328*H328</f>
        <v>137.49450150000001</v>
      </c>
      <c r="S328" s="205">
        <v>0</v>
      </c>
      <c r="T328" s="206">
        <f>S328*H328</f>
        <v>0</v>
      </c>
      <c r="U328" s="34"/>
      <c r="V328" s="34"/>
      <c r="W328" s="34"/>
      <c r="X328" s="34"/>
      <c r="Y328" s="34"/>
      <c r="Z328" s="34"/>
      <c r="AA328" s="34"/>
      <c r="AB328" s="34"/>
      <c r="AC328" s="34"/>
      <c r="AD328" s="34"/>
      <c r="AE328" s="34"/>
      <c r="AR328" s="207" t="s">
        <v>319</v>
      </c>
      <c r="AT328" s="207" t="s">
        <v>315</v>
      </c>
      <c r="AU328" s="207" t="s">
        <v>83</v>
      </c>
      <c r="AY328" s="17" t="s">
        <v>313</v>
      </c>
      <c r="BE328" s="208">
        <f>IF(N328="základní",J328,0)</f>
        <v>0</v>
      </c>
      <c r="BF328" s="208">
        <f>IF(N328="snížená",J328,0)</f>
        <v>0</v>
      </c>
      <c r="BG328" s="208">
        <f>IF(N328="zákl. přenesená",J328,0)</f>
        <v>0</v>
      </c>
      <c r="BH328" s="208">
        <f>IF(N328="sníž. přenesená",J328,0)</f>
        <v>0</v>
      </c>
      <c r="BI328" s="208">
        <f>IF(N328="nulová",J328,0)</f>
        <v>0</v>
      </c>
      <c r="BJ328" s="17" t="s">
        <v>81</v>
      </c>
      <c r="BK328" s="208">
        <f>ROUND(I328*H328,2)</f>
        <v>0</v>
      </c>
      <c r="BL328" s="17" t="s">
        <v>319</v>
      </c>
      <c r="BM328" s="207" t="s">
        <v>669</v>
      </c>
    </row>
    <row r="329" spans="1:65" s="1" customFormat="1" ht="19.5">
      <c r="A329" s="34"/>
      <c r="B329" s="35"/>
      <c r="C329" s="36"/>
      <c r="D329" s="209" t="s">
        <v>321</v>
      </c>
      <c r="E329" s="36"/>
      <c r="F329" s="210" t="s">
        <v>670</v>
      </c>
      <c r="G329" s="36"/>
      <c r="H329" s="36"/>
      <c r="I329" s="116"/>
      <c r="J329" s="36"/>
      <c r="K329" s="36"/>
      <c r="L329" s="39"/>
      <c r="M329" s="211"/>
      <c r="N329" s="212"/>
      <c r="O329" s="64"/>
      <c r="P329" s="64"/>
      <c r="Q329" s="64"/>
      <c r="R329" s="64"/>
      <c r="S329" s="64"/>
      <c r="T329" s="65"/>
      <c r="U329" s="34"/>
      <c r="V329" s="34"/>
      <c r="W329" s="34"/>
      <c r="X329" s="34"/>
      <c r="Y329" s="34"/>
      <c r="Z329" s="34"/>
      <c r="AA329" s="34"/>
      <c r="AB329" s="34"/>
      <c r="AC329" s="34"/>
      <c r="AD329" s="34"/>
      <c r="AE329" s="34"/>
      <c r="AT329" s="17" t="s">
        <v>321</v>
      </c>
      <c r="AU329" s="17" t="s">
        <v>83</v>
      </c>
    </row>
    <row r="330" spans="1:65" s="13" customFormat="1">
      <c r="B330" s="224"/>
      <c r="C330" s="225"/>
      <c r="D330" s="209" t="s">
        <v>323</v>
      </c>
      <c r="E330" s="226" t="s">
        <v>19</v>
      </c>
      <c r="F330" s="227" t="s">
        <v>633</v>
      </c>
      <c r="G330" s="225"/>
      <c r="H330" s="226" t="s">
        <v>19</v>
      </c>
      <c r="I330" s="228"/>
      <c r="J330" s="225"/>
      <c r="K330" s="225"/>
      <c r="L330" s="229"/>
      <c r="M330" s="230"/>
      <c r="N330" s="231"/>
      <c r="O330" s="231"/>
      <c r="P330" s="231"/>
      <c r="Q330" s="231"/>
      <c r="R330" s="231"/>
      <c r="S330" s="231"/>
      <c r="T330" s="232"/>
      <c r="AT330" s="233" t="s">
        <v>323</v>
      </c>
      <c r="AU330" s="233" t="s">
        <v>83</v>
      </c>
      <c r="AV330" s="13" t="s">
        <v>81</v>
      </c>
      <c r="AW330" s="13" t="s">
        <v>36</v>
      </c>
      <c r="AX330" s="13" t="s">
        <v>74</v>
      </c>
      <c r="AY330" s="233" t="s">
        <v>313</v>
      </c>
    </row>
    <row r="331" spans="1:65" s="12" customFormat="1">
      <c r="B331" s="213"/>
      <c r="C331" s="214"/>
      <c r="D331" s="209" t="s">
        <v>323</v>
      </c>
      <c r="E331" s="215" t="s">
        <v>19</v>
      </c>
      <c r="F331" s="216" t="s">
        <v>671</v>
      </c>
      <c r="G331" s="214"/>
      <c r="H331" s="217">
        <v>444.07499999999999</v>
      </c>
      <c r="I331" s="218"/>
      <c r="J331" s="214"/>
      <c r="K331" s="214"/>
      <c r="L331" s="219"/>
      <c r="M331" s="220"/>
      <c r="N331" s="221"/>
      <c r="O331" s="221"/>
      <c r="P331" s="221"/>
      <c r="Q331" s="221"/>
      <c r="R331" s="221"/>
      <c r="S331" s="221"/>
      <c r="T331" s="222"/>
      <c r="AT331" s="223" t="s">
        <v>323</v>
      </c>
      <c r="AU331" s="223" t="s">
        <v>83</v>
      </c>
      <c r="AV331" s="12" t="s">
        <v>83</v>
      </c>
      <c r="AW331" s="12" t="s">
        <v>36</v>
      </c>
      <c r="AX331" s="12" t="s">
        <v>81</v>
      </c>
      <c r="AY331" s="223" t="s">
        <v>313</v>
      </c>
    </row>
    <row r="332" spans="1:65" s="1" customFormat="1" ht="14.45" customHeight="1">
      <c r="A332" s="34"/>
      <c r="B332" s="35"/>
      <c r="C332" s="195" t="s">
        <v>672</v>
      </c>
      <c r="D332" s="195" t="s">
        <v>315</v>
      </c>
      <c r="E332" s="196" t="s">
        <v>673</v>
      </c>
      <c r="F332" s="197" t="s">
        <v>674</v>
      </c>
      <c r="G332" s="198" t="s">
        <v>430</v>
      </c>
      <c r="H332" s="199">
        <v>1.0820000000000001</v>
      </c>
      <c r="I332" s="200"/>
      <c r="J332" s="201">
        <f>ROUND(I332*H332,2)</f>
        <v>0</v>
      </c>
      <c r="K332" s="202"/>
      <c r="L332" s="39"/>
      <c r="M332" s="203" t="s">
        <v>19</v>
      </c>
      <c r="N332" s="204" t="s">
        <v>45</v>
      </c>
      <c r="O332" s="64"/>
      <c r="P332" s="205">
        <f>O332*H332</f>
        <v>0</v>
      </c>
      <c r="Q332" s="205">
        <v>1.06277</v>
      </c>
      <c r="R332" s="205">
        <f>Q332*H332</f>
        <v>1.1499171400000001</v>
      </c>
      <c r="S332" s="205">
        <v>0</v>
      </c>
      <c r="T332" s="206">
        <f>S332*H332</f>
        <v>0</v>
      </c>
      <c r="U332" s="34"/>
      <c r="V332" s="34"/>
      <c r="W332" s="34"/>
      <c r="X332" s="34"/>
      <c r="Y332" s="34"/>
      <c r="Z332" s="34"/>
      <c r="AA332" s="34"/>
      <c r="AB332" s="34"/>
      <c r="AC332" s="34"/>
      <c r="AD332" s="34"/>
      <c r="AE332" s="34"/>
      <c r="AR332" s="207" t="s">
        <v>319</v>
      </c>
      <c r="AT332" s="207" t="s">
        <v>315</v>
      </c>
      <c r="AU332" s="207" t="s">
        <v>83</v>
      </c>
      <c r="AY332" s="17" t="s">
        <v>313</v>
      </c>
      <c r="BE332" s="208">
        <f>IF(N332="základní",J332,0)</f>
        <v>0</v>
      </c>
      <c r="BF332" s="208">
        <f>IF(N332="snížená",J332,0)</f>
        <v>0</v>
      </c>
      <c r="BG332" s="208">
        <f>IF(N332="zákl. přenesená",J332,0)</f>
        <v>0</v>
      </c>
      <c r="BH332" s="208">
        <f>IF(N332="sníž. přenesená",J332,0)</f>
        <v>0</v>
      </c>
      <c r="BI332" s="208">
        <f>IF(N332="nulová",J332,0)</f>
        <v>0</v>
      </c>
      <c r="BJ332" s="17" t="s">
        <v>81</v>
      </c>
      <c r="BK332" s="208">
        <f>ROUND(I332*H332,2)</f>
        <v>0</v>
      </c>
      <c r="BL332" s="17" t="s">
        <v>319</v>
      </c>
      <c r="BM332" s="207" t="s">
        <v>675</v>
      </c>
    </row>
    <row r="333" spans="1:65" s="1" customFormat="1" ht="19.5">
      <c r="A333" s="34"/>
      <c r="B333" s="35"/>
      <c r="C333" s="36"/>
      <c r="D333" s="209" t="s">
        <v>321</v>
      </c>
      <c r="E333" s="36"/>
      <c r="F333" s="210" t="s">
        <v>676</v>
      </c>
      <c r="G333" s="36"/>
      <c r="H333" s="36"/>
      <c r="I333" s="116"/>
      <c r="J333" s="36"/>
      <c r="K333" s="36"/>
      <c r="L333" s="39"/>
      <c r="M333" s="211"/>
      <c r="N333" s="212"/>
      <c r="O333" s="64"/>
      <c r="P333" s="64"/>
      <c r="Q333" s="64"/>
      <c r="R333" s="64"/>
      <c r="S333" s="64"/>
      <c r="T333" s="65"/>
      <c r="U333" s="34"/>
      <c r="V333" s="34"/>
      <c r="W333" s="34"/>
      <c r="X333" s="34"/>
      <c r="Y333" s="34"/>
      <c r="Z333" s="34"/>
      <c r="AA333" s="34"/>
      <c r="AB333" s="34"/>
      <c r="AC333" s="34"/>
      <c r="AD333" s="34"/>
      <c r="AE333" s="34"/>
      <c r="AT333" s="17" t="s">
        <v>321</v>
      </c>
      <c r="AU333" s="17" t="s">
        <v>83</v>
      </c>
    </row>
    <row r="334" spans="1:65" s="12" customFormat="1">
      <c r="B334" s="213"/>
      <c r="C334" s="214"/>
      <c r="D334" s="209" t="s">
        <v>323</v>
      </c>
      <c r="E334" s="215" t="s">
        <v>19</v>
      </c>
      <c r="F334" s="216" t="s">
        <v>677</v>
      </c>
      <c r="G334" s="214"/>
      <c r="H334" s="217">
        <v>1.0820000000000001</v>
      </c>
      <c r="I334" s="218"/>
      <c r="J334" s="214"/>
      <c r="K334" s="214"/>
      <c r="L334" s="219"/>
      <c r="M334" s="220"/>
      <c r="N334" s="221"/>
      <c r="O334" s="221"/>
      <c r="P334" s="221"/>
      <c r="Q334" s="221"/>
      <c r="R334" s="221"/>
      <c r="S334" s="221"/>
      <c r="T334" s="222"/>
      <c r="AT334" s="223" t="s">
        <v>323</v>
      </c>
      <c r="AU334" s="223" t="s">
        <v>83</v>
      </c>
      <c r="AV334" s="12" t="s">
        <v>83</v>
      </c>
      <c r="AW334" s="12" t="s">
        <v>36</v>
      </c>
      <c r="AX334" s="12" t="s">
        <v>81</v>
      </c>
      <c r="AY334" s="223" t="s">
        <v>313</v>
      </c>
    </row>
    <row r="335" spans="1:65" s="1" customFormat="1" ht="14.45" customHeight="1">
      <c r="A335" s="34"/>
      <c r="B335" s="35"/>
      <c r="C335" s="195" t="s">
        <v>678</v>
      </c>
      <c r="D335" s="195" t="s">
        <v>315</v>
      </c>
      <c r="E335" s="196" t="s">
        <v>679</v>
      </c>
      <c r="F335" s="197" t="s">
        <v>680</v>
      </c>
      <c r="G335" s="198" t="s">
        <v>358</v>
      </c>
      <c r="H335" s="199">
        <v>62.488999999999997</v>
      </c>
      <c r="I335" s="200"/>
      <c r="J335" s="201">
        <f>ROUND(I335*H335,2)</f>
        <v>0</v>
      </c>
      <c r="K335" s="202"/>
      <c r="L335" s="39"/>
      <c r="M335" s="203" t="s">
        <v>19</v>
      </c>
      <c r="N335" s="204" t="s">
        <v>45</v>
      </c>
      <c r="O335" s="64"/>
      <c r="P335" s="205">
        <f>O335*H335</f>
        <v>0</v>
      </c>
      <c r="Q335" s="205">
        <v>2.45329</v>
      </c>
      <c r="R335" s="205">
        <f>Q335*H335</f>
        <v>153.30363881</v>
      </c>
      <c r="S335" s="205">
        <v>0</v>
      </c>
      <c r="T335" s="206">
        <f>S335*H335</f>
        <v>0</v>
      </c>
      <c r="U335" s="34"/>
      <c r="V335" s="34"/>
      <c r="W335" s="34"/>
      <c r="X335" s="34"/>
      <c r="Y335" s="34"/>
      <c r="Z335" s="34"/>
      <c r="AA335" s="34"/>
      <c r="AB335" s="34"/>
      <c r="AC335" s="34"/>
      <c r="AD335" s="34"/>
      <c r="AE335" s="34"/>
      <c r="AR335" s="207" t="s">
        <v>319</v>
      </c>
      <c r="AT335" s="207" t="s">
        <v>315</v>
      </c>
      <c r="AU335" s="207" t="s">
        <v>83</v>
      </c>
      <c r="AY335" s="17" t="s">
        <v>313</v>
      </c>
      <c r="BE335" s="208">
        <f>IF(N335="základní",J335,0)</f>
        <v>0</v>
      </c>
      <c r="BF335" s="208">
        <f>IF(N335="snížená",J335,0)</f>
        <v>0</v>
      </c>
      <c r="BG335" s="208">
        <f>IF(N335="zákl. přenesená",J335,0)</f>
        <v>0</v>
      </c>
      <c r="BH335" s="208">
        <f>IF(N335="sníž. přenesená",J335,0)</f>
        <v>0</v>
      </c>
      <c r="BI335" s="208">
        <f>IF(N335="nulová",J335,0)</f>
        <v>0</v>
      </c>
      <c r="BJ335" s="17" t="s">
        <v>81</v>
      </c>
      <c r="BK335" s="208">
        <f>ROUND(I335*H335,2)</f>
        <v>0</v>
      </c>
      <c r="BL335" s="17" t="s">
        <v>319</v>
      </c>
      <c r="BM335" s="207" t="s">
        <v>681</v>
      </c>
    </row>
    <row r="336" spans="1:65" s="1" customFormat="1">
      <c r="A336" s="34"/>
      <c r="B336" s="35"/>
      <c r="C336" s="36"/>
      <c r="D336" s="209" t="s">
        <v>321</v>
      </c>
      <c r="E336" s="36"/>
      <c r="F336" s="210" t="s">
        <v>682</v>
      </c>
      <c r="G336" s="36"/>
      <c r="H336" s="36"/>
      <c r="I336" s="116"/>
      <c r="J336" s="36"/>
      <c r="K336" s="36"/>
      <c r="L336" s="39"/>
      <c r="M336" s="211"/>
      <c r="N336" s="212"/>
      <c r="O336" s="64"/>
      <c r="P336" s="64"/>
      <c r="Q336" s="64"/>
      <c r="R336" s="64"/>
      <c r="S336" s="64"/>
      <c r="T336" s="65"/>
      <c r="U336" s="34"/>
      <c r="V336" s="34"/>
      <c r="W336" s="34"/>
      <c r="X336" s="34"/>
      <c r="Y336" s="34"/>
      <c r="Z336" s="34"/>
      <c r="AA336" s="34"/>
      <c r="AB336" s="34"/>
      <c r="AC336" s="34"/>
      <c r="AD336" s="34"/>
      <c r="AE336" s="34"/>
      <c r="AT336" s="17" t="s">
        <v>321</v>
      </c>
      <c r="AU336" s="17" t="s">
        <v>83</v>
      </c>
    </row>
    <row r="337" spans="1:65" s="13" customFormat="1">
      <c r="B337" s="224"/>
      <c r="C337" s="225"/>
      <c r="D337" s="209" t="s">
        <v>323</v>
      </c>
      <c r="E337" s="226" t="s">
        <v>19</v>
      </c>
      <c r="F337" s="227" t="s">
        <v>683</v>
      </c>
      <c r="G337" s="225"/>
      <c r="H337" s="226" t="s">
        <v>19</v>
      </c>
      <c r="I337" s="228"/>
      <c r="J337" s="225"/>
      <c r="K337" s="225"/>
      <c r="L337" s="229"/>
      <c r="M337" s="230"/>
      <c r="N337" s="231"/>
      <c r="O337" s="231"/>
      <c r="P337" s="231"/>
      <c r="Q337" s="231"/>
      <c r="R337" s="231"/>
      <c r="S337" s="231"/>
      <c r="T337" s="232"/>
      <c r="AT337" s="233" t="s">
        <v>323</v>
      </c>
      <c r="AU337" s="233" t="s">
        <v>83</v>
      </c>
      <c r="AV337" s="13" t="s">
        <v>81</v>
      </c>
      <c r="AW337" s="13" t="s">
        <v>36</v>
      </c>
      <c r="AX337" s="13" t="s">
        <v>74</v>
      </c>
      <c r="AY337" s="233" t="s">
        <v>313</v>
      </c>
    </row>
    <row r="338" spans="1:65" s="12" customFormat="1">
      <c r="B338" s="213"/>
      <c r="C338" s="214"/>
      <c r="D338" s="209" t="s">
        <v>323</v>
      </c>
      <c r="E338" s="215" t="s">
        <v>19</v>
      </c>
      <c r="F338" s="216" t="s">
        <v>684</v>
      </c>
      <c r="G338" s="214"/>
      <c r="H338" s="217">
        <v>31.693000000000001</v>
      </c>
      <c r="I338" s="218"/>
      <c r="J338" s="214"/>
      <c r="K338" s="214"/>
      <c r="L338" s="219"/>
      <c r="M338" s="220"/>
      <c r="N338" s="221"/>
      <c r="O338" s="221"/>
      <c r="P338" s="221"/>
      <c r="Q338" s="221"/>
      <c r="R338" s="221"/>
      <c r="S338" s="221"/>
      <c r="T338" s="222"/>
      <c r="AT338" s="223" t="s">
        <v>323</v>
      </c>
      <c r="AU338" s="223" t="s">
        <v>83</v>
      </c>
      <c r="AV338" s="12" t="s">
        <v>83</v>
      </c>
      <c r="AW338" s="12" t="s">
        <v>36</v>
      </c>
      <c r="AX338" s="12" t="s">
        <v>74</v>
      </c>
      <c r="AY338" s="223" t="s">
        <v>313</v>
      </c>
    </row>
    <row r="339" spans="1:65" s="12" customFormat="1">
      <c r="B339" s="213"/>
      <c r="C339" s="214"/>
      <c r="D339" s="209" t="s">
        <v>323</v>
      </c>
      <c r="E339" s="215" t="s">
        <v>19</v>
      </c>
      <c r="F339" s="216" t="s">
        <v>685</v>
      </c>
      <c r="G339" s="214"/>
      <c r="H339" s="217">
        <v>30.795999999999999</v>
      </c>
      <c r="I339" s="218"/>
      <c r="J339" s="214"/>
      <c r="K339" s="214"/>
      <c r="L339" s="219"/>
      <c r="M339" s="220"/>
      <c r="N339" s="221"/>
      <c r="O339" s="221"/>
      <c r="P339" s="221"/>
      <c r="Q339" s="221"/>
      <c r="R339" s="221"/>
      <c r="S339" s="221"/>
      <c r="T339" s="222"/>
      <c r="AT339" s="223" t="s">
        <v>323</v>
      </c>
      <c r="AU339" s="223" t="s">
        <v>83</v>
      </c>
      <c r="AV339" s="12" t="s">
        <v>83</v>
      </c>
      <c r="AW339" s="12" t="s">
        <v>36</v>
      </c>
      <c r="AX339" s="12" t="s">
        <v>74</v>
      </c>
      <c r="AY339" s="223" t="s">
        <v>313</v>
      </c>
    </row>
    <row r="340" spans="1:65" s="14" customFormat="1">
      <c r="B340" s="234"/>
      <c r="C340" s="235"/>
      <c r="D340" s="209" t="s">
        <v>323</v>
      </c>
      <c r="E340" s="236" t="s">
        <v>19</v>
      </c>
      <c r="F340" s="237" t="s">
        <v>410</v>
      </c>
      <c r="G340" s="235"/>
      <c r="H340" s="238">
        <v>62.488999999999997</v>
      </c>
      <c r="I340" s="239"/>
      <c r="J340" s="235"/>
      <c r="K340" s="235"/>
      <c r="L340" s="240"/>
      <c r="M340" s="241"/>
      <c r="N340" s="242"/>
      <c r="O340" s="242"/>
      <c r="P340" s="242"/>
      <c r="Q340" s="242"/>
      <c r="R340" s="242"/>
      <c r="S340" s="242"/>
      <c r="T340" s="243"/>
      <c r="AT340" s="244" t="s">
        <v>323</v>
      </c>
      <c r="AU340" s="244" t="s">
        <v>83</v>
      </c>
      <c r="AV340" s="14" t="s">
        <v>319</v>
      </c>
      <c r="AW340" s="14" t="s">
        <v>36</v>
      </c>
      <c r="AX340" s="14" t="s">
        <v>81</v>
      </c>
      <c r="AY340" s="244" t="s">
        <v>313</v>
      </c>
    </row>
    <row r="341" spans="1:65" s="1" customFormat="1" ht="14.45" customHeight="1">
      <c r="A341" s="34"/>
      <c r="B341" s="35"/>
      <c r="C341" s="195" t="s">
        <v>686</v>
      </c>
      <c r="D341" s="195" t="s">
        <v>315</v>
      </c>
      <c r="E341" s="196" t="s">
        <v>687</v>
      </c>
      <c r="F341" s="197" t="s">
        <v>688</v>
      </c>
      <c r="G341" s="198" t="s">
        <v>318</v>
      </c>
      <c r="H341" s="199">
        <v>122.959</v>
      </c>
      <c r="I341" s="200"/>
      <c r="J341" s="201">
        <f>ROUND(I341*H341,2)</f>
        <v>0</v>
      </c>
      <c r="K341" s="202"/>
      <c r="L341" s="39"/>
      <c r="M341" s="203" t="s">
        <v>19</v>
      </c>
      <c r="N341" s="204" t="s">
        <v>45</v>
      </c>
      <c r="O341" s="64"/>
      <c r="P341" s="205">
        <f>O341*H341</f>
        <v>0</v>
      </c>
      <c r="Q341" s="205">
        <v>2.7499999999999998E-3</v>
      </c>
      <c r="R341" s="205">
        <f>Q341*H341</f>
        <v>0.33813725</v>
      </c>
      <c r="S341" s="205">
        <v>0</v>
      </c>
      <c r="T341" s="206">
        <f>S341*H341</f>
        <v>0</v>
      </c>
      <c r="U341" s="34"/>
      <c r="V341" s="34"/>
      <c r="W341" s="34"/>
      <c r="X341" s="34"/>
      <c r="Y341" s="34"/>
      <c r="Z341" s="34"/>
      <c r="AA341" s="34"/>
      <c r="AB341" s="34"/>
      <c r="AC341" s="34"/>
      <c r="AD341" s="34"/>
      <c r="AE341" s="34"/>
      <c r="AR341" s="207" t="s">
        <v>319</v>
      </c>
      <c r="AT341" s="207" t="s">
        <v>315</v>
      </c>
      <c r="AU341" s="207" t="s">
        <v>83</v>
      </c>
      <c r="AY341" s="17" t="s">
        <v>313</v>
      </c>
      <c r="BE341" s="208">
        <f>IF(N341="základní",J341,0)</f>
        <v>0</v>
      </c>
      <c r="BF341" s="208">
        <f>IF(N341="snížená",J341,0)</f>
        <v>0</v>
      </c>
      <c r="BG341" s="208">
        <f>IF(N341="zákl. přenesená",J341,0)</f>
        <v>0</v>
      </c>
      <c r="BH341" s="208">
        <f>IF(N341="sníž. přenesená",J341,0)</f>
        <v>0</v>
      </c>
      <c r="BI341" s="208">
        <f>IF(N341="nulová",J341,0)</f>
        <v>0</v>
      </c>
      <c r="BJ341" s="17" t="s">
        <v>81</v>
      </c>
      <c r="BK341" s="208">
        <f>ROUND(I341*H341,2)</f>
        <v>0</v>
      </c>
      <c r="BL341" s="17" t="s">
        <v>319</v>
      </c>
      <c r="BM341" s="207" t="s">
        <v>689</v>
      </c>
    </row>
    <row r="342" spans="1:65" s="1" customFormat="1">
      <c r="A342" s="34"/>
      <c r="B342" s="35"/>
      <c r="C342" s="36"/>
      <c r="D342" s="209" t="s">
        <v>321</v>
      </c>
      <c r="E342" s="36"/>
      <c r="F342" s="210" t="s">
        <v>690</v>
      </c>
      <c r="G342" s="36"/>
      <c r="H342" s="36"/>
      <c r="I342" s="116"/>
      <c r="J342" s="36"/>
      <c r="K342" s="36"/>
      <c r="L342" s="39"/>
      <c r="M342" s="211"/>
      <c r="N342" s="212"/>
      <c r="O342" s="64"/>
      <c r="P342" s="64"/>
      <c r="Q342" s="64"/>
      <c r="R342" s="64"/>
      <c r="S342" s="64"/>
      <c r="T342" s="65"/>
      <c r="U342" s="34"/>
      <c r="V342" s="34"/>
      <c r="W342" s="34"/>
      <c r="X342" s="34"/>
      <c r="Y342" s="34"/>
      <c r="Z342" s="34"/>
      <c r="AA342" s="34"/>
      <c r="AB342" s="34"/>
      <c r="AC342" s="34"/>
      <c r="AD342" s="34"/>
      <c r="AE342" s="34"/>
      <c r="AT342" s="17" t="s">
        <v>321</v>
      </c>
      <c r="AU342" s="17" t="s">
        <v>83</v>
      </c>
    </row>
    <row r="343" spans="1:65" s="13" customFormat="1">
      <c r="B343" s="224"/>
      <c r="C343" s="225"/>
      <c r="D343" s="209" t="s">
        <v>323</v>
      </c>
      <c r="E343" s="226" t="s">
        <v>19</v>
      </c>
      <c r="F343" s="227" t="s">
        <v>683</v>
      </c>
      <c r="G343" s="225"/>
      <c r="H343" s="226" t="s">
        <v>19</v>
      </c>
      <c r="I343" s="228"/>
      <c r="J343" s="225"/>
      <c r="K343" s="225"/>
      <c r="L343" s="229"/>
      <c r="M343" s="230"/>
      <c r="N343" s="231"/>
      <c r="O343" s="231"/>
      <c r="P343" s="231"/>
      <c r="Q343" s="231"/>
      <c r="R343" s="231"/>
      <c r="S343" s="231"/>
      <c r="T343" s="232"/>
      <c r="AT343" s="233" t="s">
        <v>323</v>
      </c>
      <c r="AU343" s="233" t="s">
        <v>83</v>
      </c>
      <c r="AV343" s="13" t="s">
        <v>81</v>
      </c>
      <c r="AW343" s="13" t="s">
        <v>36</v>
      </c>
      <c r="AX343" s="13" t="s">
        <v>74</v>
      </c>
      <c r="AY343" s="233" t="s">
        <v>313</v>
      </c>
    </row>
    <row r="344" spans="1:65" s="12" customFormat="1">
      <c r="B344" s="213"/>
      <c r="C344" s="214"/>
      <c r="D344" s="209" t="s">
        <v>323</v>
      </c>
      <c r="E344" s="215" t="s">
        <v>19</v>
      </c>
      <c r="F344" s="216" t="s">
        <v>691</v>
      </c>
      <c r="G344" s="214"/>
      <c r="H344" s="217">
        <v>34.049999999999997</v>
      </c>
      <c r="I344" s="218"/>
      <c r="J344" s="214"/>
      <c r="K344" s="214"/>
      <c r="L344" s="219"/>
      <c r="M344" s="220"/>
      <c r="N344" s="221"/>
      <c r="O344" s="221"/>
      <c r="P344" s="221"/>
      <c r="Q344" s="221"/>
      <c r="R344" s="221"/>
      <c r="S344" s="221"/>
      <c r="T344" s="222"/>
      <c r="AT344" s="223" t="s">
        <v>323</v>
      </c>
      <c r="AU344" s="223" t="s">
        <v>83</v>
      </c>
      <c r="AV344" s="12" t="s">
        <v>83</v>
      </c>
      <c r="AW344" s="12" t="s">
        <v>36</v>
      </c>
      <c r="AX344" s="12" t="s">
        <v>74</v>
      </c>
      <c r="AY344" s="223" t="s">
        <v>313</v>
      </c>
    </row>
    <row r="345" spans="1:65" s="12" customFormat="1">
      <c r="B345" s="213"/>
      <c r="C345" s="214"/>
      <c r="D345" s="209" t="s">
        <v>323</v>
      </c>
      <c r="E345" s="215" t="s">
        <v>19</v>
      </c>
      <c r="F345" s="216" t="s">
        <v>692</v>
      </c>
      <c r="G345" s="214"/>
      <c r="H345" s="217">
        <v>88.909000000000006</v>
      </c>
      <c r="I345" s="218"/>
      <c r="J345" s="214"/>
      <c r="K345" s="214"/>
      <c r="L345" s="219"/>
      <c r="M345" s="220"/>
      <c r="N345" s="221"/>
      <c r="O345" s="221"/>
      <c r="P345" s="221"/>
      <c r="Q345" s="221"/>
      <c r="R345" s="221"/>
      <c r="S345" s="221"/>
      <c r="T345" s="222"/>
      <c r="AT345" s="223" t="s">
        <v>323</v>
      </c>
      <c r="AU345" s="223" t="s">
        <v>83</v>
      </c>
      <c r="AV345" s="12" t="s">
        <v>83</v>
      </c>
      <c r="AW345" s="12" t="s">
        <v>36</v>
      </c>
      <c r="AX345" s="12" t="s">
        <v>74</v>
      </c>
      <c r="AY345" s="223" t="s">
        <v>313</v>
      </c>
    </row>
    <row r="346" spans="1:65" s="14" customFormat="1">
      <c r="B346" s="234"/>
      <c r="C346" s="235"/>
      <c r="D346" s="209" t="s">
        <v>323</v>
      </c>
      <c r="E346" s="236" t="s">
        <v>19</v>
      </c>
      <c r="F346" s="237" t="s">
        <v>410</v>
      </c>
      <c r="G346" s="235"/>
      <c r="H346" s="238">
        <v>122.959</v>
      </c>
      <c r="I346" s="239"/>
      <c r="J346" s="235"/>
      <c r="K346" s="235"/>
      <c r="L346" s="240"/>
      <c r="M346" s="241"/>
      <c r="N346" s="242"/>
      <c r="O346" s="242"/>
      <c r="P346" s="242"/>
      <c r="Q346" s="242"/>
      <c r="R346" s="242"/>
      <c r="S346" s="242"/>
      <c r="T346" s="243"/>
      <c r="AT346" s="244" t="s">
        <v>323</v>
      </c>
      <c r="AU346" s="244" t="s">
        <v>83</v>
      </c>
      <c r="AV346" s="14" t="s">
        <v>319</v>
      </c>
      <c r="AW346" s="14" t="s">
        <v>36</v>
      </c>
      <c r="AX346" s="14" t="s">
        <v>81</v>
      </c>
      <c r="AY346" s="244" t="s">
        <v>313</v>
      </c>
    </row>
    <row r="347" spans="1:65" s="1" customFormat="1" ht="14.45" customHeight="1">
      <c r="A347" s="34"/>
      <c r="B347" s="35"/>
      <c r="C347" s="195" t="s">
        <v>693</v>
      </c>
      <c r="D347" s="195" t="s">
        <v>315</v>
      </c>
      <c r="E347" s="196" t="s">
        <v>694</v>
      </c>
      <c r="F347" s="197" t="s">
        <v>695</v>
      </c>
      <c r="G347" s="198" t="s">
        <v>318</v>
      </c>
      <c r="H347" s="199">
        <v>122.959</v>
      </c>
      <c r="I347" s="200"/>
      <c r="J347" s="201">
        <f>ROUND(I347*H347,2)</f>
        <v>0</v>
      </c>
      <c r="K347" s="202"/>
      <c r="L347" s="39"/>
      <c r="M347" s="203" t="s">
        <v>19</v>
      </c>
      <c r="N347" s="204" t="s">
        <v>45</v>
      </c>
      <c r="O347" s="64"/>
      <c r="P347" s="205">
        <f>O347*H347</f>
        <v>0</v>
      </c>
      <c r="Q347" s="205">
        <v>0</v>
      </c>
      <c r="R347" s="205">
        <f>Q347*H347</f>
        <v>0</v>
      </c>
      <c r="S347" s="205">
        <v>0</v>
      </c>
      <c r="T347" s="206">
        <f>S347*H347</f>
        <v>0</v>
      </c>
      <c r="U347" s="34"/>
      <c r="V347" s="34"/>
      <c r="W347" s="34"/>
      <c r="X347" s="34"/>
      <c r="Y347" s="34"/>
      <c r="Z347" s="34"/>
      <c r="AA347" s="34"/>
      <c r="AB347" s="34"/>
      <c r="AC347" s="34"/>
      <c r="AD347" s="34"/>
      <c r="AE347" s="34"/>
      <c r="AR347" s="207" t="s">
        <v>319</v>
      </c>
      <c r="AT347" s="207" t="s">
        <v>315</v>
      </c>
      <c r="AU347" s="207" t="s">
        <v>83</v>
      </c>
      <c r="AY347" s="17" t="s">
        <v>313</v>
      </c>
      <c r="BE347" s="208">
        <f>IF(N347="základní",J347,0)</f>
        <v>0</v>
      </c>
      <c r="BF347" s="208">
        <f>IF(N347="snížená",J347,0)</f>
        <v>0</v>
      </c>
      <c r="BG347" s="208">
        <f>IF(N347="zákl. přenesená",J347,0)</f>
        <v>0</v>
      </c>
      <c r="BH347" s="208">
        <f>IF(N347="sníž. přenesená",J347,0)</f>
        <v>0</v>
      </c>
      <c r="BI347" s="208">
        <f>IF(N347="nulová",J347,0)</f>
        <v>0</v>
      </c>
      <c r="BJ347" s="17" t="s">
        <v>81</v>
      </c>
      <c r="BK347" s="208">
        <f>ROUND(I347*H347,2)</f>
        <v>0</v>
      </c>
      <c r="BL347" s="17" t="s">
        <v>319</v>
      </c>
      <c r="BM347" s="207" t="s">
        <v>696</v>
      </c>
    </row>
    <row r="348" spans="1:65" s="1" customFormat="1">
      <c r="A348" s="34"/>
      <c r="B348" s="35"/>
      <c r="C348" s="36"/>
      <c r="D348" s="209" t="s">
        <v>321</v>
      </c>
      <c r="E348" s="36"/>
      <c r="F348" s="210" t="s">
        <v>697</v>
      </c>
      <c r="G348" s="36"/>
      <c r="H348" s="36"/>
      <c r="I348" s="116"/>
      <c r="J348" s="36"/>
      <c r="K348" s="36"/>
      <c r="L348" s="39"/>
      <c r="M348" s="211"/>
      <c r="N348" s="212"/>
      <c r="O348" s="64"/>
      <c r="P348" s="64"/>
      <c r="Q348" s="64"/>
      <c r="R348" s="64"/>
      <c r="S348" s="64"/>
      <c r="T348" s="65"/>
      <c r="U348" s="34"/>
      <c r="V348" s="34"/>
      <c r="W348" s="34"/>
      <c r="X348" s="34"/>
      <c r="Y348" s="34"/>
      <c r="Z348" s="34"/>
      <c r="AA348" s="34"/>
      <c r="AB348" s="34"/>
      <c r="AC348" s="34"/>
      <c r="AD348" s="34"/>
      <c r="AE348" s="34"/>
      <c r="AT348" s="17" t="s">
        <v>321</v>
      </c>
      <c r="AU348" s="17" t="s">
        <v>83</v>
      </c>
    </row>
    <row r="349" spans="1:65" s="1" customFormat="1" ht="14.45" customHeight="1">
      <c r="A349" s="34"/>
      <c r="B349" s="35"/>
      <c r="C349" s="195" t="s">
        <v>698</v>
      </c>
      <c r="D349" s="195" t="s">
        <v>315</v>
      </c>
      <c r="E349" s="196" t="s">
        <v>699</v>
      </c>
      <c r="F349" s="197" t="s">
        <v>700</v>
      </c>
      <c r="G349" s="198" t="s">
        <v>430</v>
      </c>
      <c r="H349" s="199">
        <v>1.6970000000000001</v>
      </c>
      <c r="I349" s="200"/>
      <c r="J349" s="201">
        <f>ROUND(I349*H349,2)</f>
        <v>0</v>
      </c>
      <c r="K349" s="202"/>
      <c r="L349" s="39"/>
      <c r="M349" s="203" t="s">
        <v>19</v>
      </c>
      <c r="N349" s="204" t="s">
        <v>45</v>
      </c>
      <c r="O349" s="64"/>
      <c r="P349" s="205">
        <f>O349*H349</f>
        <v>0</v>
      </c>
      <c r="Q349" s="205">
        <v>1.04881</v>
      </c>
      <c r="R349" s="205">
        <f>Q349*H349</f>
        <v>1.7798305700000001</v>
      </c>
      <c r="S349" s="205">
        <v>0</v>
      </c>
      <c r="T349" s="206">
        <f>S349*H349</f>
        <v>0</v>
      </c>
      <c r="U349" s="34"/>
      <c r="V349" s="34"/>
      <c r="W349" s="34"/>
      <c r="X349" s="34"/>
      <c r="Y349" s="34"/>
      <c r="Z349" s="34"/>
      <c r="AA349" s="34"/>
      <c r="AB349" s="34"/>
      <c r="AC349" s="34"/>
      <c r="AD349" s="34"/>
      <c r="AE349" s="34"/>
      <c r="AR349" s="207" t="s">
        <v>319</v>
      </c>
      <c r="AT349" s="207" t="s">
        <v>315</v>
      </c>
      <c r="AU349" s="207" t="s">
        <v>83</v>
      </c>
      <c r="AY349" s="17" t="s">
        <v>313</v>
      </c>
      <c r="BE349" s="208">
        <f>IF(N349="základní",J349,0)</f>
        <v>0</v>
      </c>
      <c r="BF349" s="208">
        <f>IF(N349="snížená",J349,0)</f>
        <v>0</v>
      </c>
      <c r="BG349" s="208">
        <f>IF(N349="zákl. přenesená",J349,0)</f>
        <v>0</v>
      </c>
      <c r="BH349" s="208">
        <f>IF(N349="sníž. přenesená",J349,0)</f>
        <v>0</v>
      </c>
      <c r="BI349" s="208">
        <f>IF(N349="nulová",J349,0)</f>
        <v>0</v>
      </c>
      <c r="BJ349" s="17" t="s">
        <v>81</v>
      </c>
      <c r="BK349" s="208">
        <f>ROUND(I349*H349,2)</f>
        <v>0</v>
      </c>
      <c r="BL349" s="17" t="s">
        <v>319</v>
      </c>
      <c r="BM349" s="207" t="s">
        <v>701</v>
      </c>
    </row>
    <row r="350" spans="1:65" s="1" customFormat="1" ht="19.5">
      <c r="A350" s="34"/>
      <c r="B350" s="35"/>
      <c r="C350" s="36"/>
      <c r="D350" s="209" t="s">
        <v>321</v>
      </c>
      <c r="E350" s="36"/>
      <c r="F350" s="210" t="s">
        <v>702</v>
      </c>
      <c r="G350" s="36"/>
      <c r="H350" s="36"/>
      <c r="I350" s="116"/>
      <c r="J350" s="36"/>
      <c r="K350" s="36"/>
      <c r="L350" s="39"/>
      <c r="M350" s="211"/>
      <c r="N350" s="212"/>
      <c r="O350" s="64"/>
      <c r="P350" s="64"/>
      <c r="Q350" s="64"/>
      <c r="R350" s="64"/>
      <c r="S350" s="64"/>
      <c r="T350" s="65"/>
      <c r="U350" s="34"/>
      <c r="V350" s="34"/>
      <c r="W350" s="34"/>
      <c r="X350" s="34"/>
      <c r="Y350" s="34"/>
      <c r="Z350" s="34"/>
      <c r="AA350" s="34"/>
      <c r="AB350" s="34"/>
      <c r="AC350" s="34"/>
      <c r="AD350" s="34"/>
      <c r="AE350" s="34"/>
      <c r="AT350" s="17" t="s">
        <v>321</v>
      </c>
      <c r="AU350" s="17" t="s">
        <v>83</v>
      </c>
    </row>
    <row r="351" spans="1:65" s="12" customFormat="1">
      <c r="B351" s="213"/>
      <c r="C351" s="214"/>
      <c r="D351" s="209" t="s">
        <v>323</v>
      </c>
      <c r="E351" s="215" t="s">
        <v>19</v>
      </c>
      <c r="F351" s="216" t="s">
        <v>703</v>
      </c>
      <c r="G351" s="214"/>
      <c r="H351" s="217">
        <v>1.6970000000000001</v>
      </c>
      <c r="I351" s="218"/>
      <c r="J351" s="214"/>
      <c r="K351" s="214"/>
      <c r="L351" s="219"/>
      <c r="M351" s="220"/>
      <c r="N351" s="221"/>
      <c r="O351" s="221"/>
      <c r="P351" s="221"/>
      <c r="Q351" s="221"/>
      <c r="R351" s="221"/>
      <c r="S351" s="221"/>
      <c r="T351" s="222"/>
      <c r="AT351" s="223" t="s">
        <v>323</v>
      </c>
      <c r="AU351" s="223" t="s">
        <v>83</v>
      </c>
      <c r="AV351" s="12" t="s">
        <v>83</v>
      </c>
      <c r="AW351" s="12" t="s">
        <v>36</v>
      </c>
      <c r="AX351" s="12" t="s">
        <v>81</v>
      </c>
      <c r="AY351" s="223" t="s">
        <v>313</v>
      </c>
    </row>
    <row r="352" spans="1:65" s="1" customFormat="1" ht="14.45" customHeight="1">
      <c r="A352" s="34"/>
      <c r="B352" s="35"/>
      <c r="C352" s="195" t="s">
        <v>704</v>
      </c>
      <c r="D352" s="195" t="s">
        <v>315</v>
      </c>
      <c r="E352" s="196" t="s">
        <v>705</v>
      </c>
      <c r="F352" s="197" t="s">
        <v>706</v>
      </c>
      <c r="G352" s="198" t="s">
        <v>707</v>
      </c>
      <c r="H352" s="199">
        <v>3</v>
      </c>
      <c r="I352" s="200"/>
      <c r="J352" s="201">
        <f>ROUND(I352*H352,2)</f>
        <v>0</v>
      </c>
      <c r="K352" s="202"/>
      <c r="L352" s="39"/>
      <c r="M352" s="203" t="s">
        <v>19</v>
      </c>
      <c r="N352" s="204" t="s">
        <v>45</v>
      </c>
      <c r="O352" s="64"/>
      <c r="P352" s="205">
        <f>O352*H352</f>
        <v>0</v>
      </c>
      <c r="Q352" s="205">
        <v>2.2780000000000002E-2</v>
      </c>
      <c r="R352" s="205">
        <f>Q352*H352</f>
        <v>6.8340000000000012E-2</v>
      </c>
      <c r="S352" s="205">
        <v>0</v>
      </c>
      <c r="T352" s="206">
        <f>S352*H352</f>
        <v>0</v>
      </c>
      <c r="U352" s="34"/>
      <c r="V352" s="34"/>
      <c r="W352" s="34"/>
      <c r="X352" s="34"/>
      <c r="Y352" s="34"/>
      <c r="Z352" s="34"/>
      <c r="AA352" s="34"/>
      <c r="AB352" s="34"/>
      <c r="AC352" s="34"/>
      <c r="AD352" s="34"/>
      <c r="AE352" s="34"/>
      <c r="AR352" s="207" t="s">
        <v>319</v>
      </c>
      <c r="AT352" s="207" t="s">
        <v>315</v>
      </c>
      <c r="AU352" s="207" t="s">
        <v>83</v>
      </c>
      <c r="AY352" s="17" t="s">
        <v>313</v>
      </c>
      <c r="BE352" s="208">
        <f>IF(N352="základní",J352,0)</f>
        <v>0</v>
      </c>
      <c r="BF352" s="208">
        <f>IF(N352="snížená",J352,0)</f>
        <v>0</v>
      </c>
      <c r="BG352" s="208">
        <f>IF(N352="zákl. přenesená",J352,0)</f>
        <v>0</v>
      </c>
      <c r="BH352" s="208">
        <f>IF(N352="sníž. přenesená",J352,0)</f>
        <v>0</v>
      </c>
      <c r="BI352" s="208">
        <f>IF(N352="nulová",J352,0)</f>
        <v>0</v>
      </c>
      <c r="BJ352" s="17" t="s">
        <v>81</v>
      </c>
      <c r="BK352" s="208">
        <f>ROUND(I352*H352,2)</f>
        <v>0</v>
      </c>
      <c r="BL352" s="17" t="s">
        <v>319</v>
      </c>
      <c r="BM352" s="207" t="s">
        <v>708</v>
      </c>
    </row>
    <row r="353" spans="1:65" s="1" customFormat="1">
      <c r="A353" s="34"/>
      <c r="B353" s="35"/>
      <c r="C353" s="36"/>
      <c r="D353" s="209" t="s">
        <v>321</v>
      </c>
      <c r="E353" s="36"/>
      <c r="F353" s="210" t="s">
        <v>709</v>
      </c>
      <c r="G353" s="36"/>
      <c r="H353" s="36"/>
      <c r="I353" s="116"/>
      <c r="J353" s="36"/>
      <c r="K353" s="36"/>
      <c r="L353" s="39"/>
      <c r="M353" s="211"/>
      <c r="N353" s="212"/>
      <c r="O353" s="64"/>
      <c r="P353" s="64"/>
      <c r="Q353" s="64"/>
      <c r="R353" s="64"/>
      <c r="S353" s="64"/>
      <c r="T353" s="65"/>
      <c r="U353" s="34"/>
      <c r="V353" s="34"/>
      <c r="W353" s="34"/>
      <c r="X353" s="34"/>
      <c r="Y353" s="34"/>
      <c r="Z353" s="34"/>
      <c r="AA353" s="34"/>
      <c r="AB353" s="34"/>
      <c r="AC353" s="34"/>
      <c r="AD353" s="34"/>
      <c r="AE353" s="34"/>
      <c r="AT353" s="17" t="s">
        <v>321</v>
      </c>
      <c r="AU353" s="17" t="s">
        <v>83</v>
      </c>
    </row>
    <row r="354" spans="1:65" s="1" customFormat="1" ht="14.45" customHeight="1">
      <c r="A354" s="34"/>
      <c r="B354" s="35"/>
      <c r="C354" s="195" t="s">
        <v>710</v>
      </c>
      <c r="D354" s="195" t="s">
        <v>315</v>
      </c>
      <c r="E354" s="196" t="s">
        <v>711</v>
      </c>
      <c r="F354" s="197" t="s">
        <v>712</v>
      </c>
      <c r="G354" s="198" t="s">
        <v>707</v>
      </c>
      <c r="H354" s="199">
        <v>2</v>
      </c>
      <c r="I354" s="200"/>
      <c r="J354" s="201">
        <f>ROUND(I354*H354,2)</f>
        <v>0</v>
      </c>
      <c r="K354" s="202"/>
      <c r="L354" s="39"/>
      <c r="M354" s="203" t="s">
        <v>19</v>
      </c>
      <c r="N354" s="204" t="s">
        <v>45</v>
      </c>
      <c r="O354" s="64"/>
      <c r="P354" s="205">
        <f>O354*H354</f>
        <v>0</v>
      </c>
      <c r="Q354" s="205">
        <v>2.7109999999999999E-2</v>
      </c>
      <c r="R354" s="205">
        <f>Q354*H354</f>
        <v>5.4219999999999997E-2</v>
      </c>
      <c r="S354" s="205">
        <v>0</v>
      </c>
      <c r="T354" s="206">
        <f>S354*H354</f>
        <v>0</v>
      </c>
      <c r="U354" s="34"/>
      <c r="V354" s="34"/>
      <c r="W354" s="34"/>
      <c r="X354" s="34"/>
      <c r="Y354" s="34"/>
      <c r="Z354" s="34"/>
      <c r="AA354" s="34"/>
      <c r="AB354" s="34"/>
      <c r="AC354" s="34"/>
      <c r="AD354" s="34"/>
      <c r="AE354" s="34"/>
      <c r="AR354" s="207" t="s">
        <v>319</v>
      </c>
      <c r="AT354" s="207" t="s">
        <v>315</v>
      </c>
      <c r="AU354" s="207" t="s">
        <v>83</v>
      </c>
      <c r="AY354" s="17" t="s">
        <v>313</v>
      </c>
      <c r="BE354" s="208">
        <f>IF(N354="základní",J354,0)</f>
        <v>0</v>
      </c>
      <c r="BF354" s="208">
        <f>IF(N354="snížená",J354,0)</f>
        <v>0</v>
      </c>
      <c r="BG354" s="208">
        <f>IF(N354="zákl. přenesená",J354,0)</f>
        <v>0</v>
      </c>
      <c r="BH354" s="208">
        <f>IF(N354="sníž. přenesená",J354,0)</f>
        <v>0</v>
      </c>
      <c r="BI354" s="208">
        <f>IF(N354="nulová",J354,0)</f>
        <v>0</v>
      </c>
      <c r="BJ354" s="17" t="s">
        <v>81</v>
      </c>
      <c r="BK354" s="208">
        <f>ROUND(I354*H354,2)</f>
        <v>0</v>
      </c>
      <c r="BL354" s="17" t="s">
        <v>319</v>
      </c>
      <c r="BM354" s="207" t="s">
        <v>713</v>
      </c>
    </row>
    <row r="355" spans="1:65" s="1" customFormat="1">
      <c r="A355" s="34"/>
      <c r="B355" s="35"/>
      <c r="C355" s="36"/>
      <c r="D355" s="209" t="s">
        <v>321</v>
      </c>
      <c r="E355" s="36"/>
      <c r="F355" s="210" t="s">
        <v>714</v>
      </c>
      <c r="G355" s="36"/>
      <c r="H355" s="36"/>
      <c r="I355" s="116"/>
      <c r="J355" s="36"/>
      <c r="K355" s="36"/>
      <c r="L355" s="39"/>
      <c r="M355" s="211"/>
      <c r="N355" s="212"/>
      <c r="O355" s="64"/>
      <c r="P355" s="64"/>
      <c r="Q355" s="64"/>
      <c r="R355" s="64"/>
      <c r="S355" s="64"/>
      <c r="T355" s="65"/>
      <c r="U355" s="34"/>
      <c r="V355" s="34"/>
      <c r="W355" s="34"/>
      <c r="X355" s="34"/>
      <c r="Y355" s="34"/>
      <c r="Z355" s="34"/>
      <c r="AA355" s="34"/>
      <c r="AB355" s="34"/>
      <c r="AC355" s="34"/>
      <c r="AD355" s="34"/>
      <c r="AE355" s="34"/>
      <c r="AT355" s="17" t="s">
        <v>321</v>
      </c>
      <c r="AU355" s="17" t="s">
        <v>83</v>
      </c>
    </row>
    <row r="356" spans="1:65" s="1" customFormat="1" ht="14.45" customHeight="1">
      <c r="A356" s="34"/>
      <c r="B356" s="35"/>
      <c r="C356" s="195" t="s">
        <v>715</v>
      </c>
      <c r="D356" s="195" t="s">
        <v>315</v>
      </c>
      <c r="E356" s="196" t="s">
        <v>716</v>
      </c>
      <c r="F356" s="197" t="s">
        <v>717</v>
      </c>
      <c r="G356" s="198" t="s">
        <v>707</v>
      </c>
      <c r="H356" s="199">
        <v>4</v>
      </c>
      <c r="I356" s="200"/>
      <c r="J356" s="201">
        <f>ROUND(I356*H356,2)</f>
        <v>0</v>
      </c>
      <c r="K356" s="202"/>
      <c r="L356" s="39"/>
      <c r="M356" s="203" t="s">
        <v>19</v>
      </c>
      <c r="N356" s="204" t="s">
        <v>45</v>
      </c>
      <c r="O356" s="64"/>
      <c r="P356" s="205">
        <f>O356*H356</f>
        <v>0</v>
      </c>
      <c r="Q356" s="205">
        <v>2.1260000000000001E-2</v>
      </c>
      <c r="R356" s="205">
        <f>Q356*H356</f>
        <v>8.5040000000000004E-2</v>
      </c>
      <c r="S356" s="205">
        <v>0</v>
      </c>
      <c r="T356" s="206">
        <f>S356*H356</f>
        <v>0</v>
      </c>
      <c r="U356" s="34"/>
      <c r="V356" s="34"/>
      <c r="W356" s="34"/>
      <c r="X356" s="34"/>
      <c r="Y356" s="34"/>
      <c r="Z356" s="34"/>
      <c r="AA356" s="34"/>
      <c r="AB356" s="34"/>
      <c r="AC356" s="34"/>
      <c r="AD356" s="34"/>
      <c r="AE356" s="34"/>
      <c r="AR356" s="207" t="s">
        <v>319</v>
      </c>
      <c r="AT356" s="207" t="s">
        <v>315</v>
      </c>
      <c r="AU356" s="207" t="s">
        <v>83</v>
      </c>
      <c r="AY356" s="17" t="s">
        <v>313</v>
      </c>
      <c r="BE356" s="208">
        <f>IF(N356="základní",J356,0)</f>
        <v>0</v>
      </c>
      <c r="BF356" s="208">
        <f>IF(N356="snížená",J356,0)</f>
        <v>0</v>
      </c>
      <c r="BG356" s="208">
        <f>IF(N356="zákl. přenesená",J356,0)</f>
        <v>0</v>
      </c>
      <c r="BH356" s="208">
        <f>IF(N356="sníž. přenesená",J356,0)</f>
        <v>0</v>
      </c>
      <c r="BI356" s="208">
        <f>IF(N356="nulová",J356,0)</f>
        <v>0</v>
      </c>
      <c r="BJ356" s="17" t="s">
        <v>81</v>
      </c>
      <c r="BK356" s="208">
        <f>ROUND(I356*H356,2)</f>
        <v>0</v>
      </c>
      <c r="BL356" s="17" t="s">
        <v>319</v>
      </c>
      <c r="BM356" s="207" t="s">
        <v>718</v>
      </c>
    </row>
    <row r="357" spans="1:65" s="1" customFormat="1">
      <c r="A357" s="34"/>
      <c r="B357" s="35"/>
      <c r="C357" s="36"/>
      <c r="D357" s="209" t="s">
        <v>321</v>
      </c>
      <c r="E357" s="36"/>
      <c r="F357" s="210" t="s">
        <v>719</v>
      </c>
      <c r="G357" s="36"/>
      <c r="H357" s="36"/>
      <c r="I357" s="116"/>
      <c r="J357" s="36"/>
      <c r="K357" s="36"/>
      <c r="L357" s="39"/>
      <c r="M357" s="211"/>
      <c r="N357" s="212"/>
      <c r="O357" s="64"/>
      <c r="P357" s="64"/>
      <c r="Q357" s="64"/>
      <c r="R357" s="64"/>
      <c r="S357" s="64"/>
      <c r="T357" s="65"/>
      <c r="U357" s="34"/>
      <c r="V357" s="34"/>
      <c r="W357" s="34"/>
      <c r="X357" s="34"/>
      <c r="Y357" s="34"/>
      <c r="Z357" s="34"/>
      <c r="AA357" s="34"/>
      <c r="AB357" s="34"/>
      <c r="AC357" s="34"/>
      <c r="AD357" s="34"/>
      <c r="AE357" s="34"/>
      <c r="AT357" s="17" t="s">
        <v>321</v>
      </c>
      <c r="AU357" s="17" t="s">
        <v>83</v>
      </c>
    </row>
    <row r="358" spans="1:65" s="1" customFormat="1" ht="14.45" customHeight="1">
      <c r="A358" s="34"/>
      <c r="B358" s="35"/>
      <c r="C358" s="195" t="s">
        <v>720</v>
      </c>
      <c r="D358" s="195" t="s">
        <v>315</v>
      </c>
      <c r="E358" s="196" t="s">
        <v>721</v>
      </c>
      <c r="F358" s="197" t="s">
        <v>722</v>
      </c>
      <c r="G358" s="198" t="s">
        <v>707</v>
      </c>
      <c r="H358" s="199">
        <v>9</v>
      </c>
      <c r="I358" s="200"/>
      <c r="J358" s="201">
        <f>ROUND(I358*H358,2)</f>
        <v>0</v>
      </c>
      <c r="K358" s="202"/>
      <c r="L358" s="39"/>
      <c r="M358" s="203" t="s">
        <v>19</v>
      </c>
      <c r="N358" s="204" t="s">
        <v>45</v>
      </c>
      <c r="O358" s="64"/>
      <c r="P358" s="205">
        <f>O358*H358</f>
        <v>0</v>
      </c>
      <c r="Q358" s="205">
        <v>2.6929999999999999E-2</v>
      </c>
      <c r="R358" s="205">
        <f>Q358*H358</f>
        <v>0.24237</v>
      </c>
      <c r="S358" s="205">
        <v>0</v>
      </c>
      <c r="T358" s="206">
        <f>S358*H358</f>
        <v>0</v>
      </c>
      <c r="U358" s="34"/>
      <c r="V358" s="34"/>
      <c r="W358" s="34"/>
      <c r="X358" s="34"/>
      <c r="Y358" s="34"/>
      <c r="Z358" s="34"/>
      <c r="AA358" s="34"/>
      <c r="AB358" s="34"/>
      <c r="AC358" s="34"/>
      <c r="AD358" s="34"/>
      <c r="AE358" s="34"/>
      <c r="AR358" s="207" t="s">
        <v>319</v>
      </c>
      <c r="AT358" s="207" t="s">
        <v>315</v>
      </c>
      <c r="AU358" s="207" t="s">
        <v>83</v>
      </c>
      <c r="AY358" s="17" t="s">
        <v>313</v>
      </c>
      <c r="BE358" s="208">
        <f>IF(N358="základní",J358,0)</f>
        <v>0</v>
      </c>
      <c r="BF358" s="208">
        <f>IF(N358="snížená",J358,0)</f>
        <v>0</v>
      </c>
      <c r="BG358" s="208">
        <f>IF(N358="zákl. přenesená",J358,0)</f>
        <v>0</v>
      </c>
      <c r="BH358" s="208">
        <f>IF(N358="sníž. přenesená",J358,0)</f>
        <v>0</v>
      </c>
      <c r="BI358" s="208">
        <f>IF(N358="nulová",J358,0)</f>
        <v>0</v>
      </c>
      <c r="BJ358" s="17" t="s">
        <v>81</v>
      </c>
      <c r="BK358" s="208">
        <f>ROUND(I358*H358,2)</f>
        <v>0</v>
      </c>
      <c r="BL358" s="17" t="s">
        <v>319</v>
      </c>
      <c r="BM358" s="207" t="s">
        <v>723</v>
      </c>
    </row>
    <row r="359" spans="1:65" s="1" customFormat="1">
      <c r="A359" s="34"/>
      <c r="B359" s="35"/>
      <c r="C359" s="36"/>
      <c r="D359" s="209" t="s">
        <v>321</v>
      </c>
      <c r="E359" s="36"/>
      <c r="F359" s="210" t="s">
        <v>724</v>
      </c>
      <c r="G359" s="36"/>
      <c r="H359" s="36"/>
      <c r="I359" s="116"/>
      <c r="J359" s="36"/>
      <c r="K359" s="36"/>
      <c r="L359" s="39"/>
      <c r="M359" s="211"/>
      <c r="N359" s="212"/>
      <c r="O359" s="64"/>
      <c r="P359" s="64"/>
      <c r="Q359" s="64"/>
      <c r="R359" s="64"/>
      <c r="S359" s="64"/>
      <c r="T359" s="65"/>
      <c r="U359" s="34"/>
      <c r="V359" s="34"/>
      <c r="W359" s="34"/>
      <c r="X359" s="34"/>
      <c r="Y359" s="34"/>
      <c r="Z359" s="34"/>
      <c r="AA359" s="34"/>
      <c r="AB359" s="34"/>
      <c r="AC359" s="34"/>
      <c r="AD359" s="34"/>
      <c r="AE359" s="34"/>
      <c r="AT359" s="17" t="s">
        <v>321</v>
      </c>
      <c r="AU359" s="17" t="s">
        <v>83</v>
      </c>
    </row>
    <row r="360" spans="1:65" s="12" customFormat="1">
      <c r="B360" s="213"/>
      <c r="C360" s="214"/>
      <c r="D360" s="209" t="s">
        <v>323</v>
      </c>
      <c r="E360" s="215" t="s">
        <v>19</v>
      </c>
      <c r="F360" s="216" t="s">
        <v>725</v>
      </c>
      <c r="G360" s="214"/>
      <c r="H360" s="217">
        <v>9</v>
      </c>
      <c r="I360" s="218"/>
      <c r="J360" s="214"/>
      <c r="K360" s="214"/>
      <c r="L360" s="219"/>
      <c r="M360" s="220"/>
      <c r="N360" s="221"/>
      <c r="O360" s="221"/>
      <c r="P360" s="221"/>
      <c r="Q360" s="221"/>
      <c r="R360" s="221"/>
      <c r="S360" s="221"/>
      <c r="T360" s="222"/>
      <c r="AT360" s="223" t="s">
        <v>323</v>
      </c>
      <c r="AU360" s="223" t="s">
        <v>83</v>
      </c>
      <c r="AV360" s="12" t="s">
        <v>83</v>
      </c>
      <c r="AW360" s="12" t="s">
        <v>36</v>
      </c>
      <c r="AX360" s="12" t="s">
        <v>81</v>
      </c>
      <c r="AY360" s="223" t="s">
        <v>313</v>
      </c>
    </row>
    <row r="361" spans="1:65" s="1" customFormat="1" ht="14.45" customHeight="1">
      <c r="A361" s="34"/>
      <c r="B361" s="35"/>
      <c r="C361" s="195" t="s">
        <v>726</v>
      </c>
      <c r="D361" s="195" t="s">
        <v>315</v>
      </c>
      <c r="E361" s="196" t="s">
        <v>727</v>
      </c>
      <c r="F361" s="197" t="s">
        <v>728</v>
      </c>
      <c r="G361" s="198" t="s">
        <v>707</v>
      </c>
      <c r="H361" s="199">
        <v>3</v>
      </c>
      <c r="I361" s="200"/>
      <c r="J361" s="201">
        <f>ROUND(I361*H361,2)</f>
        <v>0</v>
      </c>
      <c r="K361" s="202"/>
      <c r="L361" s="39"/>
      <c r="M361" s="203" t="s">
        <v>19</v>
      </c>
      <c r="N361" s="204" t="s">
        <v>45</v>
      </c>
      <c r="O361" s="64"/>
      <c r="P361" s="205">
        <f>O361*H361</f>
        <v>0</v>
      </c>
      <c r="Q361" s="205">
        <v>3.1949999999999999E-2</v>
      </c>
      <c r="R361" s="205">
        <f>Q361*H361</f>
        <v>9.5849999999999991E-2</v>
      </c>
      <c r="S361" s="205">
        <v>0</v>
      </c>
      <c r="T361" s="206">
        <f>S361*H361</f>
        <v>0</v>
      </c>
      <c r="U361" s="34"/>
      <c r="V361" s="34"/>
      <c r="W361" s="34"/>
      <c r="X361" s="34"/>
      <c r="Y361" s="34"/>
      <c r="Z361" s="34"/>
      <c r="AA361" s="34"/>
      <c r="AB361" s="34"/>
      <c r="AC361" s="34"/>
      <c r="AD361" s="34"/>
      <c r="AE361" s="34"/>
      <c r="AR361" s="207" t="s">
        <v>319</v>
      </c>
      <c r="AT361" s="207" t="s">
        <v>315</v>
      </c>
      <c r="AU361" s="207" t="s">
        <v>83</v>
      </c>
      <c r="AY361" s="17" t="s">
        <v>313</v>
      </c>
      <c r="BE361" s="208">
        <f>IF(N361="základní",J361,0)</f>
        <v>0</v>
      </c>
      <c r="BF361" s="208">
        <f>IF(N361="snížená",J361,0)</f>
        <v>0</v>
      </c>
      <c r="BG361" s="208">
        <f>IF(N361="zákl. přenesená",J361,0)</f>
        <v>0</v>
      </c>
      <c r="BH361" s="208">
        <f>IF(N361="sníž. přenesená",J361,0)</f>
        <v>0</v>
      </c>
      <c r="BI361" s="208">
        <f>IF(N361="nulová",J361,0)</f>
        <v>0</v>
      </c>
      <c r="BJ361" s="17" t="s">
        <v>81</v>
      </c>
      <c r="BK361" s="208">
        <f>ROUND(I361*H361,2)</f>
        <v>0</v>
      </c>
      <c r="BL361" s="17" t="s">
        <v>319</v>
      </c>
      <c r="BM361" s="207" t="s">
        <v>729</v>
      </c>
    </row>
    <row r="362" spans="1:65" s="1" customFormat="1">
      <c r="A362" s="34"/>
      <c r="B362" s="35"/>
      <c r="C362" s="36"/>
      <c r="D362" s="209" t="s">
        <v>321</v>
      </c>
      <c r="E362" s="36"/>
      <c r="F362" s="210" t="s">
        <v>730</v>
      </c>
      <c r="G362" s="36"/>
      <c r="H362" s="36"/>
      <c r="I362" s="116"/>
      <c r="J362" s="36"/>
      <c r="K362" s="36"/>
      <c r="L362" s="39"/>
      <c r="M362" s="211"/>
      <c r="N362" s="212"/>
      <c r="O362" s="64"/>
      <c r="P362" s="64"/>
      <c r="Q362" s="64"/>
      <c r="R362" s="64"/>
      <c r="S362" s="64"/>
      <c r="T362" s="65"/>
      <c r="U362" s="34"/>
      <c r="V362" s="34"/>
      <c r="W362" s="34"/>
      <c r="X362" s="34"/>
      <c r="Y362" s="34"/>
      <c r="Z362" s="34"/>
      <c r="AA362" s="34"/>
      <c r="AB362" s="34"/>
      <c r="AC362" s="34"/>
      <c r="AD362" s="34"/>
      <c r="AE362" s="34"/>
      <c r="AT362" s="17" t="s">
        <v>321</v>
      </c>
      <c r="AU362" s="17" t="s">
        <v>83</v>
      </c>
    </row>
    <row r="363" spans="1:65" s="1" customFormat="1" ht="14.45" customHeight="1">
      <c r="A363" s="34"/>
      <c r="B363" s="35"/>
      <c r="C363" s="195" t="s">
        <v>731</v>
      </c>
      <c r="D363" s="195" t="s">
        <v>315</v>
      </c>
      <c r="E363" s="196" t="s">
        <v>732</v>
      </c>
      <c r="F363" s="197" t="s">
        <v>733</v>
      </c>
      <c r="G363" s="198" t="s">
        <v>707</v>
      </c>
      <c r="H363" s="199">
        <v>6</v>
      </c>
      <c r="I363" s="200"/>
      <c r="J363" s="201">
        <f>ROUND(I363*H363,2)</f>
        <v>0</v>
      </c>
      <c r="K363" s="202"/>
      <c r="L363" s="39"/>
      <c r="M363" s="203" t="s">
        <v>19</v>
      </c>
      <c r="N363" s="204" t="s">
        <v>45</v>
      </c>
      <c r="O363" s="64"/>
      <c r="P363" s="205">
        <f>O363*H363</f>
        <v>0</v>
      </c>
      <c r="Q363" s="205">
        <v>3.6549999999999999E-2</v>
      </c>
      <c r="R363" s="205">
        <f>Q363*H363</f>
        <v>0.21929999999999999</v>
      </c>
      <c r="S363" s="205">
        <v>0</v>
      </c>
      <c r="T363" s="206">
        <f>S363*H363</f>
        <v>0</v>
      </c>
      <c r="U363" s="34"/>
      <c r="V363" s="34"/>
      <c r="W363" s="34"/>
      <c r="X363" s="34"/>
      <c r="Y363" s="34"/>
      <c r="Z363" s="34"/>
      <c r="AA363" s="34"/>
      <c r="AB363" s="34"/>
      <c r="AC363" s="34"/>
      <c r="AD363" s="34"/>
      <c r="AE363" s="34"/>
      <c r="AR363" s="207" t="s">
        <v>319</v>
      </c>
      <c r="AT363" s="207" t="s">
        <v>315</v>
      </c>
      <c r="AU363" s="207" t="s">
        <v>83</v>
      </c>
      <c r="AY363" s="17" t="s">
        <v>313</v>
      </c>
      <c r="BE363" s="208">
        <f>IF(N363="základní",J363,0)</f>
        <v>0</v>
      </c>
      <c r="BF363" s="208">
        <f>IF(N363="snížená",J363,0)</f>
        <v>0</v>
      </c>
      <c r="BG363" s="208">
        <f>IF(N363="zákl. přenesená",J363,0)</f>
        <v>0</v>
      </c>
      <c r="BH363" s="208">
        <f>IF(N363="sníž. přenesená",J363,0)</f>
        <v>0</v>
      </c>
      <c r="BI363" s="208">
        <f>IF(N363="nulová",J363,0)</f>
        <v>0</v>
      </c>
      <c r="BJ363" s="17" t="s">
        <v>81</v>
      </c>
      <c r="BK363" s="208">
        <f>ROUND(I363*H363,2)</f>
        <v>0</v>
      </c>
      <c r="BL363" s="17" t="s">
        <v>319</v>
      </c>
      <c r="BM363" s="207" t="s">
        <v>734</v>
      </c>
    </row>
    <row r="364" spans="1:65" s="1" customFormat="1">
      <c r="A364" s="34"/>
      <c r="B364" s="35"/>
      <c r="C364" s="36"/>
      <c r="D364" s="209" t="s">
        <v>321</v>
      </c>
      <c r="E364" s="36"/>
      <c r="F364" s="210" t="s">
        <v>735</v>
      </c>
      <c r="G364" s="36"/>
      <c r="H364" s="36"/>
      <c r="I364" s="116"/>
      <c r="J364" s="36"/>
      <c r="K364" s="36"/>
      <c r="L364" s="39"/>
      <c r="M364" s="211"/>
      <c r="N364" s="212"/>
      <c r="O364" s="64"/>
      <c r="P364" s="64"/>
      <c r="Q364" s="64"/>
      <c r="R364" s="64"/>
      <c r="S364" s="64"/>
      <c r="T364" s="65"/>
      <c r="U364" s="34"/>
      <c r="V364" s="34"/>
      <c r="W364" s="34"/>
      <c r="X364" s="34"/>
      <c r="Y364" s="34"/>
      <c r="Z364" s="34"/>
      <c r="AA364" s="34"/>
      <c r="AB364" s="34"/>
      <c r="AC364" s="34"/>
      <c r="AD364" s="34"/>
      <c r="AE364" s="34"/>
      <c r="AT364" s="17" t="s">
        <v>321</v>
      </c>
      <c r="AU364" s="17" t="s">
        <v>83</v>
      </c>
    </row>
    <row r="365" spans="1:65" s="1" customFormat="1" ht="14.45" customHeight="1">
      <c r="A365" s="34"/>
      <c r="B365" s="35"/>
      <c r="C365" s="195" t="s">
        <v>736</v>
      </c>
      <c r="D365" s="195" t="s">
        <v>315</v>
      </c>
      <c r="E365" s="196" t="s">
        <v>737</v>
      </c>
      <c r="F365" s="197" t="s">
        <v>738</v>
      </c>
      <c r="G365" s="198" t="s">
        <v>707</v>
      </c>
      <c r="H365" s="199">
        <v>93</v>
      </c>
      <c r="I365" s="200"/>
      <c r="J365" s="201">
        <f>ROUND(I365*H365,2)</f>
        <v>0</v>
      </c>
      <c r="K365" s="202"/>
      <c r="L365" s="39"/>
      <c r="M365" s="203" t="s">
        <v>19</v>
      </c>
      <c r="N365" s="204" t="s">
        <v>45</v>
      </c>
      <c r="O365" s="64"/>
      <c r="P365" s="205">
        <f>O365*H365</f>
        <v>0</v>
      </c>
      <c r="Q365" s="205">
        <v>4.555E-2</v>
      </c>
      <c r="R365" s="205">
        <f>Q365*H365</f>
        <v>4.2361500000000003</v>
      </c>
      <c r="S365" s="205">
        <v>0</v>
      </c>
      <c r="T365" s="206">
        <f>S365*H365</f>
        <v>0</v>
      </c>
      <c r="U365" s="34"/>
      <c r="V365" s="34"/>
      <c r="W365" s="34"/>
      <c r="X365" s="34"/>
      <c r="Y365" s="34"/>
      <c r="Z365" s="34"/>
      <c r="AA365" s="34"/>
      <c r="AB365" s="34"/>
      <c r="AC365" s="34"/>
      <c r="AD365" s="34"/>
      <c r="AE365" s="34"/>
      <c r="AR365" s="207" t="s">
        <v>319</v>
      </c>
      <c r="AT365" s="207" t="s">
        <v>315</v>
      </c>
      <c r="AU365" s="207" t="s">
        <v>83</v>
      </c>
      <c r="AY365" s="17" t="s">
        <v>313</v>
      </c>
      <c r="BE365" s="208">
        <f>IF(N365="základní",J365,0)</f>
        <v>0</v>
      </c>
      <c r="BF365" s="208">
        <f>IF(N365="snížená",J365,0)</f>
        <v>0</v>
      </c>
      <c r="BG365" s="208">
        <f>IF(N365="zákl. přenesená",J365,0)</f>
        <v>0</v>
      </c>
      <c r="BH365" s="208">
        <f>IF(N365="sníž. přenesená",J365,0)</f>
        <v>0</v>
      </c>
      <c r="BI365" s="208">
        <f>IF(N365="nulová",J365,0)</f>
        <v>0</v>
      </c>
      <c r="BJ365" s="17" t="s">
        <v>81</v>
      </c>
      <c r="BK365" s="208">
        <f>ROUND(I365*H365,2)</f>
        <v>0</v>
      </c>
      <c r="BL365" s="17" t="s">
        <v>319</v>
      </c>
      <c r="BM365" s="207" t="s">
        <v>739</v>
      </c>
    </row>
    <row r="366" spans="1:65" s="1" customFormat="1">
      <c r="A366" s="34"/>
      <c r="B366" s="35"/>
      <c r="C366" s="36"/>
      <c r="D366" s="209" t="s">
        <v>321</v>
      </c>
      <c r="E366" s="36"/>
      <c r="F366" s="210" t="s">
        <v>740</v>
      </c>
      <c r="G366" s="36"/>
      <c r="H366" s="36"/>
      <c r="I366" s="116"/>
      <c r="J366" s="36"/>
      <c r="K366" s="36"/>
      <c r="L366" s="39"/>
      <c r="M366" s="211"/>
      <c r="N366" s="212"/>
      <c r="O366" s="64"/>
      <c r="P366" s="64"/>
      <c r="Q366" s="64"/>
      <c r="R366" s="64"/>
      <c r="S366" s="64"/>
      <c r="T366" s="65"/>
      <c r="U366" s="34"/>
      <c r="V366" s="34"/>
      <c r="W366" s="34"/>
      <c r="X366" s="34"/>
      <c r="Y366" s="34"/>
      <c r="Z366" s="34"/>
      <c r="AA366" s="34"/>
      <c r="AB366" s="34"/>
      <c r="AC366" s="34"/>
      <c r="AD366" s="34"/>
      <c r="AE366" s="34"/>
      <c r="AT366" s="17" t="s">
        <v>321</v>
      </c>
      <c r="AU366" s="17" t="s">
        <v>83</v>
      </c>
    </row>
    <row r="367" spans="1:65" s="1" customFormat="1" ht="14.45" customHeight="1">
      <c r="A367" s="34"/>
      <c r="B367" s="35"/>
      <c r="C367" s="195" t="s">
        <v>741</v>
      </c>
      <c r="D367" s="195" t="s">
        <v>315</v>
      </c>
      <c r="E367" s="196" t="s">
        <v>742</v>
      </c>
      <c r="F367" s="197" t="s">
        <v>743</v>
      </c>
      <c r="G367" s="198" t="s">
        <v>707</v>
      </c>
      <c r="H367" s="199">
        <v>24</v>
      </c>
      <c r="I367" s="200"/>
      <c r="J367" s="201">
        <f>ROUND(I367*H367,2)</f>
        <v>0</v>
      </c>
      <c r="K367" s="202"/>
      <c r="L367" s="39"/>
      <c r="M367" s="203" t="s">
        <v>19</v>
      </c>
      <c r="N367" s="204" t="s">
        <v>45</v>
      </c>
      <c r="O367" s="64"/>
      <c r="P367" s="205">
        <f>O367*H367</f>
        <v>0</v>
      </c>
      <c r="Q367" s="205">
        <v>5.4550000000000001E-2</v>
      </c>
      <c r="R367" s="205">
        <f>Q367*H367</f>
        <v>1.3092000000000001</v>
      </c>
      <c r="S367" s="205">
        <v>0</v>
      </c>
      <c r="T367" s="206">
        <f>S367*H367</f>
        <v>0</v>
      </c>
      <c r="U367" s="34"/>
      <c r="V367" s="34"/>
      <c r="W367" s="34"/>
      <c r="X367" s="34"/>
      <c r="Y367" s="34"/>
      <c r="Z367" s="34"/>
      <c r="AA367" s="34"/>
      <c r="AB367" s="34"/>
      <c r="AC367" s="34"/>
      <c r="AD367" s="34"/>
      <c r="AE367" s="34"/>
      <c r="AR367" s="207" t="s">
        <v>319</v>
      </c>
      <c r="AT367" s="207" t="s">
        <v>315</v>
      </c>
      <c r="AU367" s="207" t="s">
        <v>83</v>
      </c>
      <c r="AY367" s="17" t="s">
        <v>313</v>
      </c>
      <c r="BE367" s="208">
        <f>IF(N367="základní",J367,0)</f>
        <v>0</v>
      </c>
      <c r="BF367" s="208">
        <f>IF(N367="snížená",J367,0)</f>
        <v>0</v>
      </c>
      <c r="BG367" s="208">
        <f>IF(N367="zákl. přenesená",J367,0)</f>
        <v>0</v>
      </c>
      <c r="BH367" s="208">
        <f>IF(N367="sníž. přenesená",J367,0)</f>
        <v>0</v>
      </c>
      <c r="BI367" s="208">
        <f>IF(N367="nulová",J367,0)</f>
        <v>0</v>
      </c>
      <c r="BJ367" s="17" t="s">
        <v>81</v>
      </c>
      <c r="BK367" s="208">
        <f>ROUND(I367*H367,2)</f>
        <v>0</v>
      </c>
      <c r="BL367" s="17" t="s">
        <v>319</v>
      </c>
      <c r="BM367" s="207" t="s">
        <v>744</v>
      </c>
    </row>
    <row r="368" spans="1:65" s="1" customFormat="1">
      <c r="A368" s="34"/>
      <c r="B368" s="35"/>
      <c r="C368" s="36"/>
      <c r="D368" s="209" t="s">
        <v>321</v>
      </c>
      <c r="E368" s="36"/>
      <c r="F368" s="210" t="s">
        <v>745</v>
      </c>
      <c r="G368" s="36"/>
      <c r="H368" s="36"/>
      <c r="I368" s="116"/>
      <c r="J368" s="36"/>
      <c r="K368" s="36"/>
      <c r="L368" s="39"/>
      <c r="M368" s="211"/>
      <c r="N368" s="212"/>
      <c r="O368" s="64"/>
      <c r="P368" s="64"/>
      <c r="Q368" s="64"/>
      <c r="R368" s="64"/>
      <c r="S368" s="64"/>
      <c r="T368" s="65"/>
      <c r="U368" s="34"/>
      <c r="V368" s="34"/>
      <c r="W368" s="34"/>
      <c r="X368" s="34"/>
      <c r="Y368" s="34"/>
      <c r="Z368" s="34"/>
      <c r="AA368" s="34"/>
      <c r="AB368" s="34"/>
      <c r="AC368" s="34"/>
      <c r="AD368" s="34"/>
      <c r="AE368" s="34"/>
      <c r="AT368" s="17" t="s">
        <v>321</v>
      </c>
      <c r="AU368" s="17" t="s">
        <v>83</v>
      </c>
    </row>
    <row r="369" spans="1:65" s="12" customFormat="1">
      <c r="B369" s="213"/>
      <c r="C369" s="214"/>
      <c r="D369" s="209" t="s">
        <v>323</v>
      </c>
      <c r="E369" s="215" t="s">
        <v>19</v>
      </c>
      <c r="F369" s="216" t="s">
        <v>746</v>
      </c>
      <c r="G369" s="214"/>
      <c r="H369" s="217">
        <v>24</v>
      </c>
      <c r="I369" s="218"/>
      <c r="J369" s="214"/>
      <c r="K369" s="214"/>
      <c r="L369" s="219"/>
      <c r="M369" s="220"/>
      <c r="N369" s="221"/>
      <c r="O369" s="221"/>
      <c r="P369" s="221"/>
      <c r="Q369" s="221"/>
      <c r="R369" s="221"/>
      <c r="S369" s="221"/>
      <c r="T369" s="222"/>
      <c r="AT369" s="223" t="s">
        <v>323</v>
      </c>
      <c r="AU369" s="223" t="s">
        <v>83</v>
      </c>
      <c r="AV369" s="12" t="s">
        <v>83</v>
      </c>
      <c r="AW369" s="12" t="s">
        <v>36</v>
      </c>
      <c r="AX369" s="12" t="s">
        <v>81</v>
      </c>
      <c r="AY369" s="223" t="s">
        <v>313</v>
      </c>
    </row>
    <row r="370" spans="1:65" s="1" customFormat="1" ht="14.45" customHeight="1">
      <c r="A370" s="34"/>
      <c r="B370" s="35"/>
      <c r="C370" s="195" t="s">
        <v>747</v>
      </c>
      <c r="D370" s="195" t="s">
        <v>315</v>
      </c>
      <c r="E370" s="196" t="s">
        <v>748</v>
      </c>
      <c r="F370" s="197" t="s">
        <v>749</v>
      </c>
      <c r="G370" s="198" t="s">
        <v>707</v>
      </c>
      <c r="H370" s="199">
        <v>32</v>
      </c>
      <c r="I370" s="200"/>
      <c r="J370" s="201">
        <f>ROUND(I370*H370,2)</f>
        <v>0</v>
      </c>
      <c r="K370" s="202"/>
      <c r="L370" s="39"/>
      <c r="M370" s="203" t="s">
        <v>19</v>
      </c>
      <c r="N370" s="204" t="s">
        <v>45</v>
      </c>
      <c r="O370" s="64"/>
      <c r="P370" s="205">
        <f>O370*H370</f>
        <v>0</v>
      </c>
      <c r="Q370" s="205">
        <v>6.3549999999999995E-2</v>
      </c>
      <c r="R370" s="205">
        <f>Q370*H370</f>
        <v>2.0335999999999999</v>
      </c>
      <c r="S370" s="205">
        <v>0</v>
      </c>
      <c r="T370" s="206">
        <f>S370*H370</f>
        <v>0</v>
      </c>
      <c r="U370" s="34"/>
      <c r="V370" s="34"/>
      <c r="W370" s="34"/>
      <c r="X370" s="34"/>
      <c r="Y370" s="34"/>
      <c r="Z370" s="34"/>
      <c r="AA370" s="34"/>
      <c r="AB370" s="34"/>
      <c r="AC370" s="34"/>
      <c r="AD370" s="34"/>
      <c r="AE370" s="34"/>
      <c r="AR370" s="207" t="s">
        <v>319</v>
      </c>
      <c r="AT370" s="207" t="s">
        <v>315</v>
      </c>
      <c r="AU370" s="207" t="s">
        <v>83</v>
      </c>
      <c r="AY370" s="17" t="s">
        <v>313</v>
      </c>
      <c r="BE370" s="208">
        <f>IF(N370="základní",J370,0)</f>
        <v>0</v>
      </c>
      <c r="BF370" s="208">
        <f>IF(N370="snížená",J370,0)</f>
        <v>0</v>
      </c>
      <c r="BG370" s="208">
        <f>IF(N370="zákl. přenesená",J370,0)</f>
        <v>0</v>
      </c>
      <c r="BH370" s="208">
        <f>IF(N370="sníž. přenesená",J370,0)</f>
        <v>0</v>
      </c>
      <c r="BI370" s="208">
        <f>IF(N370="nulová",J370,0)</f>
        <v>0</v>
      </c>
      <c r="BJ370" s="17" t="s">
        <v>81</v>
      </c>
      <c r="BK370" s="208">
        <f>ROUND(I370*H370,2)</f>
        <v>0</v>
      </c>
      <c r="BL370" s="17" t="s">
        <v>319</v>
      </c>
      <c r="BM370" s="207" t="s">
        <v>750</v>
      </c>
    </row>
    <row r="371" spans="1:65" s="1" customFormat="1">
      <c r="A371" s="34"/>
      <c r="B371" s="35"/>
      <c r="C371" s="36"/>
      <c r="D371" s="209" t="s">
        <v>321</v>
      </c>
      <c r="E371" s="36"/>
      <c r="F371" s="210" t="s">
        <v>751</v>
      </c>
      <c r="G371" s="36"/>
      <c r="H371" s="36"/>
      <c r="I371" s="116"/>
      <c r="J371" s="36"/>
      <c r="K371" s="36"/>
      <c r="L371" s="39"/>
      <c r="M371" s="211"/>
      <c r="N371" s="212"/>
      <c r="O371" s="64"/>
      <c r="P371" s="64"/>
      <c r="Q371" s="64"/>
      <c r="R371" s="64"/>
      <c r="S371" s="64"/>
      <c r="T371" s="65"/>
      <c r="U371" s="34"/>
      <c r="V371" s="34"/>
      <c r="W371" s="34"/>
      <c r="X371" s="34"/>
      <c r="Y371" s="34"/>
      <c r="Z371" s="34"/>
      <c r="AA371" s="34"/>
      <c r="AB371" s="34"/>
      <c r="AC371" s="34"/>
      <c r="AD371" s="34"/>
      <c r="AE371" s="34"/>
      <c r="AT371" s="17" t="s">
        <v>321</v>
      </c>
      <c r="AU371" s="17" t="s">
        <v>83</v>
      </c>
    </row>
    <row r="372" spans="1:65" s="1" customFormat="1" ht="14.45" customHeight="1">
      <c r="A372" s="34"/>
      <c r="B372" s="35"/>
      <c r="C372" s="195" t="s">
        <v>752</v>
      </c>
      <c r="D372" s="195" t="s">
        <v>315</v>
      </c>
      <c r="E372" s="196" t="s">
        <v>753</v>
      </c>
      <c r="F372" s="197" t="s">
        <v>754</v>
      </c>
      <c r="G372" s="198" t="s">
        <v>707</v>
      </c>
      <c r="H372" s="199">
        <v>32</v>
      </c>
      <c r="I372" s="200"/>
      <c r="J372" s="201">
        <f>ROUND(I372*H372,2)</f>
        <v>0</v>
      </c>
      <c r="K372" s="202"/>
      <c r="L372" s="39"/>
      <c r="M372" s="203" t="s">
        <v>19</v>
      </c>
      <c r="N372" s="204" t="s">
        <v>45</v>
      </c>
      <c r="O372" s="64"/>
      <c r="P372" s="205">
        <f>O372*H372</f>
        <v>0</v>
      </c>
      <c r="Q372" s="205">
        <v>8.1850000000000006E-2</v>
      </c>
      <c r="R372" s="205">
        <f>Q372*H372</f>
        <v>2.6192000000000002</v>
      </c>
      <c r="S372" s="205">
        <v>0</v>
      </c>
      <c r="T372" s="206">
        <f>S372*H372</f>
        <v>0</v>
      </c>
      <c r="U372" s="34"/>
      <c r="V372" s="34"/>
      <c r="W372" s="34"/>
      <c r="X372" s="34"/>
      <c r="Y372" s="34"/>
      <c r="Z372" s="34"/>
      <c r="AA372" s="34"/>
      <c r="AB372" s="34"/>
      <c r="AC372" s="34"/>
      <c r="AD372" s="34"/>
      <c r="AE372" s="34"/>
      <c r="AR372" s="207" t="s">
        <v>319</v>
      </c>
      <c r="AT372" s="207" t="s">
        <v>315</v>
      </c>
      <c r="AU372" s="207" t="s">
        <v>83</v>
      </c>
      <c r="AY372" s="17" t="s">
        <v>313</v>
      </c>
      <c r="BE372" s="208">
        <f>IF(N372="základní",J372,0)</f>
        <v>0</v>
      </c>
      <c r="BF372" s="208">
        <f>IF(N372="snížená",J372,0)</f>
        <v>0</v>
      </c>
      <c r="BG372" s="208">
        <f>IF(N372="zákl. přenesená",J372,0)</f>
        <v>0</v>
      </c>
      <c r="BH372" s="208">
        <f>IF(N372="sníž. přenesená",J372,0)</f>
        <v>0</v>
      </c>
      <c r="BI372" s="208">
        <f>IF(N372="nulová",J372,0)</f>
        <v>0</v>
      </c>
      <c r="BJ372" s="17" t="s">
        <v>81</v>
      </c>
      <c r="BK372" s="208">
        <f>ROUND(I372*H372,2)</f>
        <v>0</v>
      </c>
      <c r="BL372" s="17" t="s">
        <v>319</v>
      </c>
      <c r="BM372" s="207" t="s">
        <v>755</v>
      </c>
    </row>
    <row r="373" spans="1:65" s="1" customFormat="1">
      <c r="A373" s="34"/>
      <c r="B373" s="35"/>
      <c r="C373" s="36"/>
      <c r="D373" s="209" t="s">
        <v>321</v>
      </c>
      <c r="E373" s="36"/>
      <c r="F373" s="210" t="s">
        <v>756</v>
      </c>
      <c r="G373" s="36"/>
      <c r="H373" s="36"/>
      <c r="I373" s="116"/>
      <c r="J373" s="36"/>
      <c r="K373" s="36"/>
      <c r="L373" s="39"/>
      <c r="M373" s="211"/>
      <c r="N373" s="212"/>
      <c r="O373" s="64"/>
      <c r="P373" s="64"/>
      <c r="Q373" s="64"/>
      <c r="R373" s="64"/>
      <c r="S373" s="64"/>
      <c r="T373" s="65"/>
      <c r="U373" s="34"/>
      <c r="V373" s="34"/>
      <c r="W373" s="34"/>
      <c r="X373" s="34"/>
      <c r="Y373" s="34"/>
      <c r="Z373" s="34"/>
      <c r="AA373" s="34"/>
      <c r="AB373" s="34"/>
      <c r="AC373" s="34"/>
      <c r="AD373" s="34"/>
      <c r="AE373" s="34"/>
      <c r="AT373" s="17" t="s">
        <v>321</v>
      </c>
      <c r="AU373" s="17" t="s">
        <v>83</v>
      </c>
    </row>
    <row r="374" spans="1:65" s="12" customFormat="1">
      <c r="B374" s="213"/>
      <c r="C374" s="214"/>
      <c r="D374" s="209" t="s">
        <v>323</v>
      </c>
      <c r="E374" s="215" t="s">
        <v>19</v>
      </c>
      <c r="F374" s="216" t="s">
        <v>757</v>
      </c>
      <c r="G374" s="214"/>
      <c r="H374" s="217">
        <v>32</v>
      </c>
      <c r="I374" s="218"/>
      <c r="J374" s="214"/>
      <c r="K374" s="214"/>
      <c r="L374" s="219"/>
      <c r="M374" s="220"/>
      <c r="N374" s="221"/>
      <c r="O374" s="221"/>
      <c r="P374" s="221"/>
      <c r="Q374" s="221"/>
      <c r="R374" s="221"/>
      <c r="S374" s="221"/>
      <c r="T374" s="222"/>
      <c r="AT374" s="223" t="s">
        <v>323</v>
      </c>
      <c r="AU374" s="223" t="s">
        <v>83</v>
      </c>
      <c r="AV374" s="12" t="s">
        <v>83</v>
      </c>
      <c r="AW374" s="12" t="s">
        <v>36</v>
      </c>
      <c r="AX374" s="12" t="s">
        <v>81</v>
      </c>
      <c r="AY374" s="223" t="s">
        <v>313</v>
      </c>
    </row>
    <row r="375" spans="1:65" s="1" customFormat="1" ht="14.45" customHeight="1">
      <c r="A375" s="34"/>
      <c r="B375" s="35"/>
      <c r="C375" s="195" t="s">
        <v>758</v>
      </c>
      <c r="D375" s="195" t="s">
        <v>315</v>
      </c>
      <c r="E375" s="196" t="s">
        <v>759</v>
      </c>
      <c r="F375" s="197" t="s">
        <v>760</v>
      </c>
      <c r="G375" s="198" t="s">
        <v>707</v>
      </c>
      <c r="H375" s="199">
        <v>40</v>
      </c>
      <c r="I375" s="200"/>
      <c r="J375" s="201">
        <f>ROUND(I375*H375,2)</f>
        <v>0</v>
      </c>
      <c r="K375" s="202"/>
      <c r="L375" s="39"/>
      <c r="M375" s="203" t="s">
        <v>19</v>
      </c>
      <c r="N375" s="204" t="s">
        <v>45</v>
      </c>
      <c r="O375" s="64"/>
      <c r="P375" s="205">
        <f>O375*H375</f>
        <v>0</v>
      </c>
      <c r="Q375" s="205">
        <v>9.1050000000000006E-2</v>
      </c>
      <c r="R375" s="205">
        <f>Q375*H375</f>
        <v>3.6420000000000003</v>
      </c>
      <c r="S375" s="205">
        <v>0</v>
      </c>
      <c r="T375" s="206">
        <f>S375*H375</f>
        <v>0</v>
      </c>
      <c r="U375" s="34"/>
      <c r="V375" s="34"/>
      <c r="W375" s="34"/>
      <c r="X375" s="34"/>
      <c r="Y375" s="34"/>
      <c r="Z375" s="34"/>
      <c r="AA375" s="34"/>
      <c r="AB375" s="34"/>
      <c r="AC375" s="34"/>
      <c r="AD375" s="34"/>
      <c r="AE375" s="34"/>
      <c r="AR375" s="207" t="s">
        <v>319</v>
      </c>
      <c r="AT375" s="207" t="s">
        <v>315</v>
      </c>
      <c r="AU375" s="207" t="s">
        <v>83</v>
      </c>
      <c r="AY375" s="17" t="s">
        <v>313</v>
      </c>
      <c r="BE375" s="208">
        <f>IF(N375="základní",J375,0)</f>
        <v>0</v>
      </c>
      <c r="BF375" s="208">
        <f>IF(N375="snížená",J375,0)</f>
        <v>0</v>
      </c>
      <c r="BG375" s="208">
        <f>IF(N375="zákl. přenesená",J375,0)</f>
        <v>0</v>
      </c>
      <c r="BH375" s="208">
        <f>IF(N375="sníž. přenesená",J375,0)</f>
        <v>0</v>
      </c>
      <c r="BI375" s="208">
        <f>IF(N375="nulová",J375,0)</f>
        <v>0</v>
      </c>
      <c r="BJ375" s="17" t="s">
        <v>81</v>
      </c>
      <c r="BK375" s="208">
        <f>ROUND(I375*H375,2)</f>
        <v>0</v>
      </c>
      <c r="BL375" s="17" t="s">
        <v>319</v>
      </c>
      <c r="BM375" s="207" t="s">
        <v>761</v>
      </c>
    </row>
    <row r="376" spans="1:65" s="1" customFormat="1">
      <c r="A376" s="34"/>
      <c r="B376" s="35"/>
      <c r="C376" s="36"/>
      <c r="D376" s="209" t="s">
        <v>321</v>
      </c>
      <c r="E376" s="36"/>
      <c r="F376" s="210" t="s">
        <v>762</v>
      </c>
      <c r="G376" s="36"/>
      <c r="H376" s="36"/>
      <c r="I376" s="116"/>
      <c r="J376" s="36"/>
      <c r="K376" s="36"/>
      <c r="L376" s="39"/>
      <c r="M376" s="211"/>
      <c r="N376" s="212"/>
      <c r="O376" s="64"/>
      <c r="P376" s="64"/>
      <c r="Q376" s="64"/>
      <c r="R376" s="64"/>
      <c r="S376" s="64"/>
      <c r="T376" s="65"/>
      <c r="U376" s="34"/>
      <c r="V376" s="34"/>
      <c r="W376" s="34"/>
      <c r="X376" s="34"/>
      <c r="Y376" s="34"/>
      <c r="Z376" s="34"/>
      <c r="AA376" s="34"/>
      <c r="AB376" s="34"/>
      <c r="AC376" s="34"/>
      <c r="AD376" s="34"/>
      <c r="AE376" s="34"/>
      <c r="AT376" s="17" t="s">
        <v>321</v>
      </c>
      <c r="AU376" s="17" t="s">
        <v>83</v>
      </c>
    </row>
    <row r="377" spans="1:65" s="1" customFormat="1" ht="14.45" customHeight="1">
      <c r="A377" s="34"/>
      <c r="B377" s="35"/>
      <c r="C377" s="195" t="s">
        <v>763</v>
      </c>
      <c r="D377" s="195" t="s">
        <v>315</v>
      </c>
      <c r="E377" s="196" t="s">
        <v>764</v>
      </c>
      <c r="F377" s="197" t="s">
        <v>765</v>
      </c>
      <c r="G377" s="198" t="s">
        <v>430</v>
      </c>
      <c r="H377" s="199">
        <v>0.125</v>
      </c>
      <c r="I377" s="200"/>
      <c r="J377" s="201">
        <f>ROUND(I377*H377,2)</f>
        <v>0</v>
      </c>
      <c r="K377" s="202"/>
      <c r="L377" s="39"/>
      <c r="M377" s="203" t="s">
        <v>19</v>
      </c>
      <c r="N377" s="204" t="s">
        <v>45</v>
      </c>
      <c r="O377" s="64"/>
      <c r="P377" s="205">
        <f>O377*H377</f>
        <v>0</v>
      </c>
      <c r="Q377" s="205">
        <v>1.9539999999999998E-2</v>
      </c>
      <c r="R377" s="205">
        <f>Q377*H377</f>
        <v>2.4424999999999998E-3</v>
      </c>
      <c r="S377" s="205">
        <v>0</v>
      </c>
      <c r="T377" s="206">
        <f>S377*H377</f>
        <v>0</v>
      </c>
      <c r="U377" s="34"/>
      <c r="V377" s="34"/>
      <c r="W377" s="34"/>
      <c r="X377" s="34"/>
      <c r="Y377" s="34"/>
      <c r="Z377" s="34"/>
      <c r="AA377" s="34"/>
      <c r="AB377" s="34"/>
      <c r="AC377" s="34"/>
      <c r="AD377" s="34"/>
      <c r="AE377" s="34"/>
      <c r="AR377" s="207" t="s">
        <v>319</v>
      </c>
      <c r="AT377" s="207" t="s">
        <v>315</v>
      </c>
      <c r="AU377" s="207" t="s">
        <v>83</v>
      </c>
      <c r="AY377" s="17" t="s">
        <v>313</v>
      </c>
      <c r="BE377" s="208">
        <f>IF(N377="základní",J377,0)</f>
        <v>0</v>
      </c>
      <c r="BF377" s="208">
        <f>IF(N377="snížená",J377,0)</f>
        <v>0</v>
      </c>
      <c r="BG377" s="208">
        <f>IF(N377="zákl. přenesená",J377,0)</f>
        <v>0</v>
      </c>
      <c r="BH377" s="208">
        <f>IF(N377="sníž. přenesená",J377,0)</f>
        <v>0</v>
      </c>
      <c r="BI377" s="208">
        <f>IF(N377="nulová",J377,0)</f>
        <v>0</v>
      </c>
      <c r="BJ377" s="17" t="s">
        <v>81</v>
      </c>
      <c r="BK377" s="208">
        <f>ROUND(I377*H377,2)</f>
        <v>0</v>
      </c>
      <c r="BL377" s="17" t="s">
        <v>319</v>
      </c>
      <c r="BM377" s="207" t="s">
        <v>766</v>
      </c>
    </row>
    <row r="378" spans="1:65" s="1" customFormat="1" ht="19.5">
      <c r="A378" s="34"/>
      <c r="B378" s="35"/>
      <c r="C378" s="36"/>
      <c r="D378" s="209" t="s">
        <v>321</v>
      </c>
      <c r="E378" s="36"/>
      <c r="F378" s="210" t="s">
        <v>767</v>
      </c>
      <c r="G378" s="36"/>
      <c r="H378" s="36"/>
      <c r="I378" s="116"/>
      <c r="J378" s="36"/>
      <c r="K378" s="36"/>
      <c r="L378" s="39"/>
      <c r="M378" s="211"/>
      <c r="N378" s="212"/>
      <c r="O378" s="64"/>
      <c r="P378" s="64"/>
      <c r="Q378" s="64"/>
      <c r="R378" s="64"/>
      <c r="S378" s="64"/>
      <c r="T378" s="65"/>
      <c r="U378" s="34"/>
      <c r="V378" s="34"/>
      <c r="W378" s="34"/>
      <c r="X378" s="34"/>
      <c r="Y378" s="34"/>
      <c r="Z378" s="34"/>
      <c r="AA378" s="34"/>
      <c r="AB378" s="34"/>
      <c r="AC378" s="34"/>
      <c r="AD378" s="34"/>
      <c r="AE378" s="34"/>
      <c r="AT378" s="17" t="s">
        <v>321</v>
      </c>
      <c r="AU378" s="17" t="s">
        <v>83</v>
      </c>
    </row>
    <row r="379" spans="1:65" s="12" customFormat="1">
      <c r="B379" s="213"/>
      <c r="C379" s="214"/>
      <c r="D379" s="209" t="s">
        <v>323</v>
      </c>
      <c r="E379" s="215" t="s">
        <v>19</v>
      </c>
      <c r="F379" s="216" t="s">
        <v>768</v>
      </c>
      <c r="G379" s="214"/>
      <c r="H379" s="217">
        <v>0.125</v>
      </c>
      <c r="I379" s="218"/>
      <c r="J379" s="214"/>
      <c r="K379" s="214"/>
      <c r="L379" s="219"/>
      <c r="M379" s="220"/>
      <c r="N379" s="221"/>
      <c r="O379" s="221"/>
      <c r="P379" s="221"/>
      <c r="Q379" s="221"/>
      <c r="R379" s="221"/>
      <c r="S379" s="221"/>
      <c r="T379" s="222"/>
      <c r="AT379" s="223" t="s">
        <v>323</v>
      </c>
      <c r="AU379" s="223" t="s">
        <v>83</v>
      </c>
      <c r="AV379" s="12" t="s">
        <v>83</v>
      </c>
      <c r="AW379" s="12" t="s">
        <v>36</v>
      </c>
      <c r="AX379" s="12" t="s">
        <v>81</v>
      </c>
      <c r="AY379" s="223" t="s">
        <v>313</v>
      </c>
    </row>
    <row r="380" spans="1:65" s="1" customFormat="1" ht="14.45" customHeight="1">
      <c r="A380" s="34"/>
      <c r="B380" s="35"/>
      <c r="C380" s="245" t="s">
        <v>769</v>
      </c>
      <c r="D380" s="245" t="s">
        <v>473</v>
      </c>
      <c r="E380" s="246" t="s">
        <v>770</v>
      </c>
      <c r="F380" s="247" t="s">
        <v>771</v>
      </c>
      <c r="G380" s="248" t="s">
        <v>430</v>
      </c>
      <c r="H380" s="249">
        <v>4.1000000000000002E-2</v>
      </c>
      <c r="I380" s="250"/>
      <c r="J380" s="251">
        <f>ROUND(I380*H380,2)</f>
        <v>0</v>
      </c>
      <c r="K380" s="252"/>
      <c r="L380" s="253"/>
      <c r="M380" s="254" t="s">
        <v>19</v>
      </c>
      <c r="N380" s="255" t="s">
        <v>45</v>
      </c>
      <c r="O380" s="64"/>
      <c r="P380" s="205">
        <f>O380*H380</f>
        <v>0</v>
      </c>
      <c r="Q380" s="205">
        <v>1</v>
      </c>
      <c r="R380" s="205">
        <f>Q380*H380</f>
        <v>4.1000000000000002E-2</v>
      </c>
      <c r="S380" s="205">
        <v>0</v>
      </c>
      <c r="T380" s="206">
        <f>S380*H380</f>
        <v>0</v>
      </c>
      <c r="U380" s="34"/>
      <c r="V380" s="34"/>
      <c r="W380" s="34"/>
      <c r="X380" s="34"/>
      <c r="Y380" s="34"/>
      <c r="Z380" s="34"/>
      <c r="AA380" s="34"/>
      <c r="AB380" s="34"/>
      <c r="AC380" s="34"/>
      <c r="AD380" s="34"/>
      <c r="AE380" s="34"/>
      <c r="AR380" s="207" t="s">
        <v>355</v>
      </c>
      <c r="AT380" s="207" t="s">
        <v>473</v>
      </c>
      <c r="AU380" s="207" t="s">
        <v>83</v>
      </c>
      <c r="AY380" s="17" t="s">
        <v>313</v>
      </c>
      <c r="BE380" s="208">
        <f>IF(N380="základní",J380,0)</f>
        <v>0</v>
      </c>
      <c r="BF380" s="208">
        <f>IF(N380="snížená",J380,0)</f>
        <v>0</v>
      </c>
      <c r="BG380" s="208">
        <f>IF(N380="zákl. přenesená",J380,0)</f>
        <v>0</v>
      </c>
      <c r="BH380" s="208">
        <f>IF(N380="sníž. přenesená",J380,0)</f>
        <v>0</v>
      </c>
      <c r="BI380" s="208">
        <f>IF(N380="nulová",J380,0)</f>
        <v>0</v>
      </c>
      <c r="BJ380" s="17" t="s">
        <v>81</v>
      </c>
      <c r="BK380" s="208">
        <f>ROUND(I380*H380,2)</f>
        <v>0</v>
      </c>
      <c r="BL380" s="17" t="s">
        <v>319</v>
      </c>
      <c r="BM380" s="207" t="s">
        <v>772</v>
      </c>
    </row>
    <row r="381" spans="1:65" s="1" customFormat="1">
      <c r="A381" s="34"/>
      <c r="B381" s="35"/>
      <c r="C381" s="36"/>
      <c r="D381" s="209" t="s">
        <v>321</v>
      </c>
      <c r="E381" s="36"/>
      <c r="F381" s="210" t="s">
        <v>771</v>
      </c>
      <c r="G381" s="36"/>
      <c r="H381" s="36"/>
      <c r="I381" s="116"/>
      <c r="J381" s="36"/>
      <c r="K381" s="36"/>
      <c r="L381" s="39"/>
      <c r="M381" s="211"/>
      <c r="N381" s="212"/>
      <c r="O381" s="64"/>
      <c r="P381" s="64"/>
      <c r="Q381" s="64"/>
      <c r="R381" s="64"/>
      <c r="S381" s="64"/>
      <c r="T381" s="65"/>
      <c r="U381" s="34"/>
      <c r="V381" s="34"/>
      <c r="W381" s="34"/>
      <c r="X381" s="34"/>
      <c r="Y381" s="34"/>
      <c r="Z381" s="34"/>
      <c r="AA381" s="34"/>
      <c r="AB381" s="34"/>
      <c r="AC381" s="34"/>
      <c r="AD381" s="34"/>
      <c r="AE381" s="34"/>
      <c r="AT381" s="17" t="s">
        <v>321</v>
      </c>
      <c r="AU381" s="17" t="s">
        <v>83</v>
      </c>
    </row>
    <row r="382" spans="1:65" s="1" customFormat="1" ht="19.5">
      <c r="A382" s="34"/>
      <c r="B382" s="35"/>
      <c r="C382" s="36"/>
      <c r="D382" s="209" t="s">
        <v>773</v>
      </c>
      <c r="E382" s="36"/>
      <c r="F382" s="267" t="s">
        <v>774</v>
      </c>
      <c r="G382" s="36"/>
      <c r="H382" s="36"/>
      <c r="I382" s="116"/>
      <c r="J382" s="36"/>
      <c r="K382" s="36"/>
      <c r="L382" s="39"/>
      <c r="M382" s="211"/>
      <c r="N382" s="212"/>
      <c r="O382" s="64"/>
      <c r="P382" s="64"/>
      <c r="Q382" s="64"/>
      <c r="R382" s="64"/>
      <c r="S382" s="64"/>
      <c r="T382" s="65"/>
      <c r="U382" s="34"/>
      <c r="V382" s="34"/>
      <c r="W382" s="34"/>
      <c r="X382" s="34"/>
      <c r="Y382" s="34"/>
      <c r="Z382" s="34"/>
      <c r="AA382" s="34"/>
      <c r="AB382" s="34"/>
      <c r="AC382" s="34"/>
      <c r="AD382" s="34"/>
      <c r="AE382" s="34"/>
      <c r="AT382" s="17" t="s">
        <v>773</v>
      </c>
      <c r="AU382" s="17" t="s">
        <v>83</v>
      </c>
    </row>
    <row r="383" spans="1:65" s="12" customFormat="1">
      <c r="B383" s="213"/>
      <c r="C383" s="214"/>
      <c r="D383" s="209" t="s">
        <v>323</v>
      </c>
      <c r="E383" s="215" t="s">
        <v>19</v>
      </c>
      <c r="F383" s="216" t="s">
        <v>775</v>
      </c>
      <c r="G383" s="214"/>
      <c r="H383" s="217">
        <v>4.1000000000000002E-2</v>
      </c>
      <c r="I383" s="218"/>
      <c r="J383" s="214"/>
      <c r="K383" s="214"/>
      <c r="L383" s="219"/>
      <c r="M383" s="220"/>
      <c r="N383" s="221"/>
      <c r="O383" s="221"/>
      <c r="P383" s="221"/>
      <c r="Q383" s="221"/>
      <c r="R383" s="221"/>
      <c r="S383" s="221"/>
      <c r="T383" s="222"/>
      <c r="AT383" s="223" t="s">
        <v>323</v>
      </c>
      <c r="AU383" s="223" t="s">
        <v>83</v>
      </c>
      <c r="AV383" s="12" t="s">
        <v>83</v>
      </c>
      <c r="AW383" s="12" t="s">
        <v>36</v>
      </c>
      <c r="AX383" s="12" t="s">
        <v>81</v>
      </c>
      <c r="AY383" s="223" t="s">
        <v>313</v>
      </c>
    </row>
    <row r="384" spans="1:65" s="1" customFormat="1" ht="14.45" customHeight="1">
      <c r="A384" s="34"/>
      <c r="B384" s="35"/>
      <c r="C384" s="245" t="s">
        <v>776</v>
      </c>
      <c r="D384" s="245" t="s">
        <v>473</v>
      </c>
      <c r="E384" s="246" t="s">
        <v>777</v>
      </c>
      <c r="F384" s="247" t="s">
        <v>778</v>
      </c>
      <c r="G384" s="248" t="s">
        <v>430</v>
      </c>
      <c r="H384" s="249">
        <v>8.4000000000000005E-2</v>
      </c>
      <c r="I384" s="250"/>
      <c r="J384" s="251">
        <f>ROUND(I384*H384,2)</f>
        <v>0</v>
      </c>
      <c r="K384" s="252"/>
      <c r="L384" s="253"/>
      <c r="M384" s="254" t="s">
        <v>19</v>
      </c>
      <c r="N384" s="255" t="s">
        <v>45</v>
      </c>
      <c r="O384" s="64"/>
      <c r="P384" s="205">
        <f>O384*H384</f>
        <v>0</v>
      </c>
      <c r="Q384" s="205">
        <v>1</v>
      </c>
      <c r="R384" s="205">
        <f>Q384*H384</f>
        <v>8.4000000000000005E-2</v>
      </c>
      <c r="S384" s="205">
        <v>0</v>
      </c>
      <c r="T384" s="206">
        <f>S384*H384</f>
        <v>0</v>
      </c>
      <c r="U384" s="34"/>
      <c r="V384" s="34"/>
      <c r="W384" s="34"/>
      <c r="X384" s="34"/>
      <c r="Y384" s="34"/>
      <c r="Z384" s="34"/>
      <c r="AA384" s="34"/>
      <c r="AB384" s="34"/>
      <c r="AC384" s="34"/>
      <c r="AD384" s="34"/>
      <c r="AE384" s="34"/>
      <c r="AR384" s="207" t="s">
        <v>355</v>
      </c>
      <c r="AT384" s="207" t="s">
        <v>473</v>
      </c>
      <c r="AU384" s="207" t="s">
        <v>83</v>
      </c>
      <c r="AY384" s="17" t="s">
        <v>313</v>
      </c>
      <c r="BE384" s="208">
        <f>IF(N384="základní",J384,0)</f>
        <v>0</v>
      </c>
      <c r="BF384" s="208">
        <f>IF(N384="snížená",J384,0)</f>
        <v>0</v>
      </c>
      <c r="BG384" s="208">
        <f>IF(N384="zákl. přenesená",J384,0)</f>
        <v>0</v>
      </c>
      <c r="BH384" s="208">
        <f>IF(N384="sníž. přenesená",J384,0)</f>
        <v>0</v>
      </c>
      <c r="BI384" s="208">
        <f>IF(N384="nulová",J384,0)</f>
        <v>0</v>
      </c>
      <c r="BJ384" s="17" t="s">
        <v>81</v>
      </c>
      <c r="BK384" s="208">
        <f>ROUND(I384*H384,2)</f>
        <v>0</v>
      </c>
      <c r="BL384" s="17" t="s">
        <v>319</v>
      </c>
      <c r="BM384" s="207" t="s">
        <v>779</v>
      </c>
    </row>
    <row r="385" spans="1:65" s="1" customFormat="1">
      <c r="A385" s="34"/>
      <c r="B385" s="35"/>
      <c r="C385" s="36"/>
      <c r="D385" s="209" t="s">
        <v>321</v>
      </c>
      <c r="E385" s="36"/>
      <c r="F385" s="210" t="s">
        <v>778</v>
      </c>
      <c r="G385" s="36"/>
      <c r="H385" s="36"/>
      <c r="I385" s="116"/>
      <c r="J385" s="36"/>
      <c r="K385" s="36"/>
      <c r="L385" s="39"/>
      <c r="M385" s="211"/>
      <c r="N385" s="212"/>
      <c r="O385" s="64"/>
      <c r="P385" s="64"/>
      <c r="Q385" s="64"/>
      <c r="R385" s="64"/>
      <c r="S385" s="64"/>
      <c r="T385" s="65"/>
      <c r="U385" s="34"/>
      <c r="V385" s="34"/>
      <c r="W385" s="34"/>
      <c r="X385" s="34"/>
      <c r="Y385" s="34"/>
      <c r="Z385" s="34"/>
      <c r="AA385" s="34"/>
      <c r="AB385" s="34"/>
      <c r="AC385" s="34"/>
      <c r="AD385" s="34"/>
      <c r="AE385" s="34"/>
      <c r="AT385" s="17" t="s">
        <v>321</v>
      </c>
      <c r="AU385" s="17" t="s">
        <v>83</v>
      </c>
    </row>
    <row r="386" spans="1:65" s="1" customFormat="1" ht="19.5">
      <c r="A386" s="34"/>
      <c r="B386" s="35"/>
      <c r="C386" s="36"/>
      <c r="D386" s="209" t="s">
        <v>773</v>
      </c>
      <c r="E386" s="36"/>
      <c r="F386" s="267" t="s">
        <v>780</v>
      </c>
      <c r="G386" s="36"/>
      <c r="H386" s="36"/>
      <c r="I386" s="116"/>
      <c r="J386" s="36"/>
      <c r="K386" s="36"/>
      <c r="L386" s="39"/>
      <c r="M386" s="211"/>
      <c r="N386" s="212"/>
      <c r="O386" s="64"/>
      <c r="P386" s="64"/>
      <c r="Q386" s="64"/>
      <c r="R386" s="64"/>
      <c r="S386" s="64"/>
      <c r="T386" s="65"/>
      <c r="U386" s="34"/>
      <c r="V386" s="34"/>
      <c r="W386" s="34"/>
      <c r="X386" s="34"/>
      <c r="Y386" s="34"/>
      <c r="Z386" s="34"/>
      <c r="AA386" s="34"/>
      <c r="AB386" s="34"/>
      <c r="AC386" s="34"/>
      <c r="AD386" s="34"/>
      <c r="AE386" s="34"/>
      <c r="AT386" s="17" t="s">
        <v>773</v>
      </c>
      <c r="AU386" s="17" t="s">
        <v>83</v>
      </c>
    </row>
    <row r="387" spans="1:65" s="12" customFormat="1">
      <c r="B387" s="213"/>
      <c r="C387" s="214"/>
      <c r="D387" s="209" t="s">
        <v>323</v>
      </c>
      <c r="E387" s="215" t="s">
        <v>19</v>
      </c>
      <c r="F387" s="216" t="s">
        <v>781</v>
      </c>
      <c r="G387" s="214"/>
      <c r="H387" s="217">
        <v>8.4000000000000005E-2</v>
      </c>
      <c r="I387" s="218"/>
      <c r="J387" s="214"/>
      <c r="K387" s="214"/>
      <c r="L387" s="219"/>
      <c r="M387" s="220"/>
      <c r="N387" s="221"/>
      <c r="O387" s="221"/>
      <c r="P387" s="221"/>
      <c r="Q387" s="221"/>
      <c r="R387" s="221"/>
      <c r="S387" s="221"/>
      <c r="T387" s="222"/>
      <c r="AT387" s="223" t="s">
        <v>323</v>
      </c>
      <c r="AU387" s="223" t="s">
        <v>83</v>
      </c>
      <c r="AV387" s="12" t="s">
        <v>83</v>
      </c>
      <c r="AW387" s="12" t="s">
        <v>36</v>
      </c>
      <c r="AX387" s="12" t="s">
        <v>81</v>
      </c>
      <c r="AY387" s="223" t="s">
        <v>313</v>
      </c>
    </row>
    <row r="388" spans="1:65" s="1" customFormat="1" ht="14.45" customHeight="1">
      <c r="A388" s="34"/>
      <c r="B388" s="35"/>
      <c r="C388" s="195" t="s">
        <v>782</v>
      </c>
      <c r="D388" s="195" t="s">
        <v>315</v>
      </c>
      <c r="E388" s="196" t="s">
        <v>783</v>
      </c>
      <c r="F388" s="197" t="s">
        <v>784</v>
      </c>
      <c r="G388" s="198" t="s">
        <v>430</v>
      </c>
      <c r="H388" s="199">
        <v>0.53700000000000003</v>
      </c>
      <c r="I388" s="200"/>
      <c r="J388" s="201">
        <f>ROUND(I388*H388,2)</f>
        <v>0</v>
      </c>
      <c r="K388" s="202"/>
      <c r="L388" s="39"/>
      <c r="M388" s="203" t="s">
        <v>19</v>
      </c>
      <c r="N388" s="204" t="s">
        <v>45</v>
      </c>
      <c r="O388" s="64"/>
      <c r="P388" s="205">
        <f>O388*H388</f>
        <v>0</v>
      </c>
      <c r="Q388" s="205">
        <v>1.7090000000000001E-2</v>
      </c>
      <c r="R388" s="205">
        <f>Q388*H388</f>
        <v>9.1773300000000009E-3</v>
      </c>
      <c r="S388" s="205">
        <v>0</v>
      </c>
      <c r="T388" s="206">
        <f>S388*H388</f>
        <v>0</v>
      </c>
      <c r="U388" s="34"/>
      <c r="V388" s="34"/>
      <c r="W388" s="34"/>
      <c r="X388" s="34"/>
      <c r="Y388" s="34"/>
      <c r="Z388" s="34"/>
      <c r="AA388" s="34"/>
      <c r="AB388" s="34"/>
      <c r="AC388" s="34"/>
      <c r="AD388" s="34"/>
      <c r="AE388" s="34"/>
      <c r="AR388" s="207" t="s">
        <v>319</v>
      </c>
      <c r="AT388" s="207" t="s">
        <v>315</v>
      </c>
      <c r="AU388" s="207" t="s">
        <v>83</v>
      </c>
      <c r="AY388" s="17" t="s">
        <v>313</v>
      </c>
      <c r="BE388" s="208">
        <f>IF(N388="základní",J388,0)</f>
        <v>0</v>
      </c>
      <c r="BF388" s="208">
        <f>IF(N388="snížená",J388,0)</f>
        <v>0</v>
      </c>
      <c r="BG388" s="208">
        <f>IF(N388="zákl. přenesená",J388,0)</f>
        <v>0</v>
      </c>
      <c r="BH388" s="208">
        <f>IF(N388="sníž. přenesená",J388,0)</f>
        <v>0</v>
      </c>
      <c r="BI388" s="208">
        <f>IF(N388="nulová",J388,0)</f>
        <v>0</v>
      </c>
      <c r="BJ388" s="17" t="s">
        <v>81</v>
      </c>
      <c r="BK388" s="208">
        <f>ROUND(I388*H388,2)</f>
        <v>0</v>
      </c>
      <c r="BL388" s="17" t="s">
        <v>319</v>
      </c>
      <c r="BM388" s="207" t="s">
        <v>785</v>
      </c>
    </row>
    <row r="389" spans="1:65" s="1" customFormat="1" ht="19.5">
      <c r="A389" s="34"/>
      <c r="B389" s="35"/>
      <c r="C389" s="36"/>
      <c r="D389" s="209" t="s">
        <v>321</v>
      </c>
      <c r="E389" s="36"/>
      <c r="F389" s="210" t="s">
        <v>786</v>
      </c>
      <c r="G389" s="36"/>
      <c r="H389" s="36"/>
      <c r="I389" s="116"/>
      <c r="J389" s="36"/>
      <c r="K389" s="36"/>
      <c r="L389" s="39"/>
      <c r="M389" s="211"/>
      <c r="N389" s="212"/>
      <c r="O389" s="64"/>
      <c r="P389" s="64"/>
      <c r="Q389" s="64"/>
      <c r="R389" s="64"/>
      <c r="S389" s="64"/>
      <c r="T389" s="65"/>
      <c r="U389" s="34"/>
      <c r="V389" s="34"/>
      <c r="W389" s="34"/>
      <c r="X389" s="34"/>
      <c r="Y389" s="34"/>
      <c r="Z389" s="34"/>
      <c r="AA389" s="34"/>
      <c r="AB389" s="34"/>
      <c r="AC389" s="34"/>
      <c r="AD389" s="34"/>
      <c r="AE389" s="34"/>
      <c r="AT389" s="17" t="s">
        <v>321</v>
      </c>
      <c r="AU389" s="17" t="s">
        <v>83</v>
      </c>
    </row>
    <row r="390" spans="1:65" s="12" customFormat="1">
      <c r="B390" s="213"/>
      <c r="C390" s="214"/>
      <c r="D390" s="209" t="s">
        <v>323</v>
      </c>
      <c r="E390" s="215" t="s">
        <v>19</v>
      </c>
      <c r="F390" s="216" t="s">
        <v>787</v>
      </c>
      <c r="G390" s="214"/>
      <c r="H390" s="217">
        <v>0.53700000000000003</v>
      </c>
      <c r="I390" s="218"/>
      <c r="J390" s="214"/>
      <c r="K390" s="214"/>
      <c r="L390" s="219"/>
      <c r="M390" s="220"/>
      <c r="N390" s="221"/>
      <c r="O390" s="221"/>
      <c r="P390" s="221"/>
      <c r="Q390" s="221"/>
      <c r="R390" s="221"/>
      <c r="S390" s="221"/>
      <c r="T390" s="222"/>
      <c r="AT390" s="223" t="s">
        <v>323</v>
      </c>
      <c r="AU390" s="223" t="s">
        <v>83</v>
      </c>
      <c r="AV390" s="12" t="s">
        <v>83</v>
      </c>
      <c r="AW390" s="12" t="s">
        <v>36</v>
      </c>
      <c r="AX390" s="12" t="s">
        <v>81</v>
      </c>
      <c r="AY390" s="223" t="s">
        <v>313</v>
      </c>
    </row>
    <row r="391" spans="1:65" s="1" customFormat="1" ht="14.45" customHeight="1">
      <c r="A391" s="34"/>
      <c r="B391" s="35"/>
      <c r="C391" s="245" t="s">
        <v>788</v>
      </c>
      <c r="D391" s="245" t="s">
        <v>473</v>
      </c>
      <c r="E391" s="246" t="s">
        <v>789</v>
      </c>
      <c r="F391" s="247" t="s">
        <v>790</v>
      </c>
      <c r="G391" s="248" t="s">
        <v>430</v>
      </c>
      <c r="H391" s="249">
        <v>0.53700000000000003</v>
      </c>
      <c r="I391" s="250"/>
      <c r="J391" s="251">
        <f>ROUND(I391*H391,2)</f>
        <v>0</v>
      </c>
      <c r="K391" s="252"/>
      <c r="L391" s="253"/>
      <c r="M391" s="254" t="s">
        <v>19</v>
      </c>
      <c r="N391" s="255" t="s">
        <v>45</v>
      </c>
      <c r="O391" s="64"/>
      <c r="P391" s="205">
        <f>O391*H391</f>
        <v>0</v>
      </c>
      <c r="Q391" s="205">
        <v>1</v>
      </c>
      <c r="R391" s="205">
        <f>Q391*H391</f>
        <v>0.53700000000000003</v>
      </c>
      <c r="S391" s="205">
        <v>0</v>
      </c>
      <c r="T391" s="206">
        <f>S391*H391</f>
        <v>0</v>
      </c>
      <c r="U391" s="34"/>
      <c r="V391" s="34"/>
      <c r="W391" s="34"/>
      <c r="X391" s="34"/>
      <c r="Y391" s="34"/>
      <c r="Z391" s="34"/>
      <c r="AA391" s="34"/>
      <c r="AB391" s="34"/>
      <c r="AC391" s="34"/>
      <c r="AD391" s="34"/>
      <c r="AE391" s="34"/>
      <c r="AR391" s="207" t="s">
        <v>355</v>
      </c>
      <c r="AT391" s="207" t="s">
        <v>473</v>
      </c>
      <c r="AU391" s="207" t="s">
        <v>83</v>
      </c>
      <c r="AY391" s="17" t="s">
        <v>313</v>
      </c>
      <c r="BE391" s="208">
        <f>IF(N391="základní",J391,0)</f>
        <v>0</v>
      </c>
      <c r="BF391" s="208">
        <f>IF(N391="snížená",J391,0)</f>
        <v>0</v>
      </c>
      <c r="BG391" s="208">
        <f>IF(N391="zákl. přenesená",J391,0)</f>
        <v>0</v>
      </c>
      <c r="BH391" s="208">
        <f>IF(N391="sníž. přenesená",J391,0)</f>
        <v>0</v>
      </c>
      <c r="BI391" s="208">
        <f>IF(N391="nulová",J391,0)</f>
        <v>0</v>
      </c>
      <c r="BJ391" s="17" t="s">
        <v>81</v>
      </c>
      <c r="BK391" s="208">
        <f>ROUND(I391*H391,2)</f>
        <v>0</v>
      </c>
      <c r="BL391" s="17" t="s">
        <v>319</v>
      </c>
      <c r="BM391" s="207" t="s">
        <v>791</v>
      </c>
    </row>
    <row r="392" spans="1:65" s="1" customFormat="1">
      <c r="A392" s="34"/>
      <c r="B392" s="35"/>
      <c r="C392" s="36"/>
      <c r="D392" s="209" t="s">
        <v>321</v>
      </c>
      <c r="E392" s="36"/>
      <c r="F392" s="210" t="s">
        <v>790</v>
      </c>
      <c r="G392" s="36"/>
      <c r="H392" s="36"/>
      <c r="I392" s="116"/>
      <c r="J392" s="36"/>
      <c r="K392" s="36"/>
      <c r="L392" s="39"/>
      <c r="M392" s="211"/>
      <c r="N392" s="212"/>
      <c r="O392" s="64"/>
      <c r="P392" s="64"/>
      <c r="Q392" s="64"/>
      <c r="R392" s="64"/>
      <c r="S392" s="64"/>
      <c r="T392" s="65"/>
      <c r="U392" s="34"/>
      <c r="V392" s="34"/>
      <c r="W392" s="34"/>
      <c r="X392" s="34"/>
      <c r="Y392" s="34"/>
      <c r="Z392" s="34"/>
      <c r="AA392" s="34"/>
      <c r="AB392" s="34"/>
      <c r="AC392" s="34"/>
      <c r="AD392" s="34"/>
      <c r="AE392" s="34"/>
      <c r="AT392" s="17" t="s">
        <v>321</v>
      </c>
      <c r="AU392" s="17" t="s">
        <v>83</v>
      </c>
    </row>
    <row r="393" spans="1:65" s="1" customFormat="1" ht="19.5">
      <c r="A393" s="34"/>
      <c r="B393" s="35"/>
      <c r="C393" s="36"/>
      <c r="D393" s="209" t="s">
        <v>773</v>
      </c>
      <c r="E393" s="36"/>
      <c r="F393" s="267" t="s">
        <v>792</v>
      </c>
      <c r="G393" s="36"/>
      <c r="H393" s="36"/>
      <c r="I393" s="116"/>
      <c r="J393" s="36"/>
      <c r="K393" s="36"/>
      <c r="L393" s="39"/>
      <c r="M393" s="211"/>
      <c r="N393" s="212"/>
      <c r="O393" s="64"/>
      <c r="P393" s="64"/>
      <c r="Q393" s="64"/>
      <c r="R393" s="64"/>
      <c r="S393" s="64"/>
      <c r="T393" s="65"/>
      <c r="U393" s="34"/>
      <c r="V393" s="34"/>
      <c r="W393" s="34"/>
      <c r="X393" s="34"/>
      <c r="Y393" s="34"/>
      <c r="Z393" s="34"/>
      <c r="AA393" s="34"/>
      <c r="AB393" s="34"/>
      <c r="AC393" s="34"/>
      <c r="AD393" s="34"/>
      <c r="AE393" s="34"/>
      <c r="AT393" s="17" t="s">
        <v>773</v>
      </c>
      <c r="AU393" s="17" t="s">
        <v>83</v>
      </c>
    </row>
    <row r="394" spans="1:65" s="12" customFormat="1">
      <c r="B394" s="213"/>
      <c r="C394" s="214"/>
      <c r="D394" s="209" t="s">
        <v>323</v>
      </c>
      <c r="E394" s="215" t="s">
        <v>19</v>
      </c>
      <c r="F394" s="216" t="s">
        <v>787</v>
      </c>
      <c r="G394" s="214"/>
      <c r="H394" s="217">
        <v>0.53700000000000003</v>
      </c>
      <c r="I394" s="218"/>
      <c r="J394" s="214"/>
      <c r="K394" s="214"/>
      <c r="L394" s="219"/>
      <c r="M394" s="220"/>
      <c r="N394" s="221"/>
      <c r="O394" s="221"/>
      <c r="P394" s="221"/>
      <c r="Q394" s="221"/>
      <c r="R394" s="221"/>
      <c r="S394" s="221"/>
      <c r="T394" s="222"/>
      <c r="AT394" s="223" t="s">
        <v>323</v>
      </c>
      <c r="AU394" s="223" t="s">
        <v>83</v>
      </c>
      <c r="AV394" s="12" t="s">
        <v>83</v>
      </c>
      <c r="AW394" s="12" t="s">
        <v>36</v>
      </c>
      <c r="AX394" s="12" t="s">
        <v>81</v>
      </c>
      <c r="AY394" s="223" t="s">
        <v>313</v>
      </c>
    </row>
    <row r="395" spans="1:65" s="1" customFormat="1" ht="14.45" customHeight="1">
      <c r="A395" s="34"/>
      <c r="B395" s="35"/>
      <c r="C395" s="195" t="s">
        <v>793</v>
      </c>
      <c r="D395" s="195" t="s">
        <v>315</v>
      </c>
      <c r="E395" s="196" t="s">
        <v>794</v>
      </c>
      <c r="F395" s="197" t="s">
        <v>795</v>
      </c>
      <c r="G395" s="198" t="s">
        <v>318</v>
      </c>
      <c r="H395" s="199">
        <v>36.375</v>
      </c>
      <c r="I395" s="200"/>
      <c r="J395" s="201">
        <f>ROUND(I395*H395,2)</f>
        <v>0</v>
      </c>
      <c r="K395" s="202"/>
      <c r="L395" s="39"/>
      <c r="M395" s="203" t="s">
        <v>19</v>
      </c>
      <c r="N395" s="204" t="s">
        <v>45</v>
      </c>
      <c r="O395" s="64"/>
      <c r="P395" s="205">
        <f>O395*H395</f>
        <v>0</v>
      </c>
      <c r="Q395" s="205">
        <v>2.5200000000000001E-3</v>
      </c>
      <c r="R395" s="205">
        <f>Q395*H395</f>
        <v>9.166500000000001E-2</v>
      </c>
      <c r="S395" s="205">
        <v>0</v>
      </c>
      <c r="T395" s="206">
        <f>S395*H395</f>
        <v>0</v>
      </c>
      <c r="U395" s="34"/>
      <c r="V395" s="34"/>
      <c r="W395" s="34"/>
      <c r="X395" s="34"/>
      <c r="Y395" s="34"/>
      <c r="Z395" s="34"/>
      <c r="AA395" s="34"/>
      <c r="AB395" s="34"/>
      <c r="AC395" s="34"/>
      <c r="AD395" s="34"/>
      <c r="AE395" s="34"/>
      <c r="AR395" s="207" t="s">
        <v>319</v>
      </c>
      <c r="AT395" s="207" t="s">
        <v>315</v>
      </c>
      <c r="AU395" s="207" t="s">
        <v>83</v>
      </c>
      <c r="AY395" s="17" t="s">
        <v>313</v>
      </c>
      <c r="BE395" s="208">
        <f>IF(N395="základní",J395,0)</f>
        <v>0</v>
      </c>
      <c r="BF395" s="208">
        <f>IF(N395="snížená",J395,0)</f>
        <v>0</v>
      </c>
      <c r="BG395" s="208">
        <f>IF(N395="zákl. přenesená",J395,0)</f>
        <v>0</v>
      </c>
      <c r="BH395" s="208">
        <f>IF(N395="sníž. přenesená",J395,0)</f>
        <v>0</v>
      </c>
      <c r="BI395" s="208">
        <f>IF(N395="nulová",J395,0)</f>
        <v>0</v>
      </c>
      <c r="BJ395" s="17" t="s">
        <v>81</v>
      </c>
      <c r="BK395" s="208">
        <f>ROUND(I395*H395,2)</f>
        <v>0</v>
      </c>
      <c r="BL395" s="17" t="s">
        <v>319</v>
      </c>
      <c r="BM395" s="207" t="s">
        <v>796</v>
      </c>
    </row>
    <row r="396" spans="1:65" s="1" customFormat="1">
      <c r="A396" s="34"/>
      <c r="B396" s="35"/>
      <c r="C396" s="36"/>
      <c r="D396" s="209" t="s">
        <v>321</v>
      </c>
      <c r="E396" s="36"/>
      <c r="F396" s="210" t="s">
        <v>797</v>
      </c>
      <c r="G396" s="36"/>
      <c r="H396" s="36"/>
      <c r="I396" s="116"/>
      <c r="J396" s="36"/>
      <c r="K396" s="36"/>
      <c r="L396" s="39"/>
      <c r="M396" s="211"/>
      <c r="N396" s="212"/>
      <c r="O396" s="64"/>
      <c r="P396" s="64"/>
      <c r="Q396" s="64"/>
      <c r="R396" s="64"/>
      <c r="S396" s="64"/>
      <c r="T396" s="65"/>
      <c r="U396" s="34"/>
      <c r="V396" s="34"/>
      <c r="W396" s="34"/>
      <c r="X396" s="34"/>
      <c r="Y396" s="34"/>
      <c r="Z396" s="34"/>
      <c r="AA396" s="34"/>
      <c r="AB396" s="34"/>
      <c r="AC396" s="34"/>
      <c r="AD396" s="34"/>
      <c r="AE396" s="34"/>
      <c r="AT396" s="17" t="s">
        <v>321</v>
      </c>
      <c r="AU396" s="17" t="s">
        <v>83</v>
      </c>
    </row>
    <row r="397" spans="1:65" s="12" customFormat="1">
      <c r="B397" s="213"/>
      <c r="C397" s="214"/>
      <c r="D397" s="209" t="s">
        <v>323</v>
      </c>
      <c r="E397" s="215" t="s">
        <v>19</v>
      </c>
      <c r="F397" s="216" t="s">
        <v>798</v>
      </c>
      <c r="G397" s="214"/>
      <c r="H397" s="217">
        <v>24.875</v>
      </c>
      <c r="I397" s="218"/>
      <c r="J397" s="214"/>
      <c r="K397" s="214"/>
      <c r="L397" s="219"/>
      <c r="M397" s="220"/>
      <c r="N397" s="221"/>
      <c r="O397" s="221"/>
      <c r="P397" s="221"/>
      <c r="Q397" s="221"/>
      <c r="R397" s="221"/>
      <c r="S397" s="221"/>
      <c r="T397" s="222"/>
      <c r="AT397" s="223" t="s">
        <v>323</v>
      </c>
      <c r="AU397" s="223" t="s">
        <v>83</v>
      </c>
      <c r="AV397" s="12" t="s">
        <v>83</v>
      </c>
      <c r="AW397" s="12" t="s">
        <v>36</v>
      </c>
      <c r="AX397" s="12" t="s">
        <v>74</v>
      </c>
      <c r="AY397" s="223" t="s">
        <v>313</v>
      </c>
    </row>
    <row r="398" spans="1:65" s="12" customFormat="1">
      <c r="B398" s="213"/>
      <c r="C398" s="214"/>
      <c r="D398" s="209" t="s">
        <v>323</v>
      </c>
      <c r="E398" s="215" t="s">
        <v>19</v>
      </c>
      <c r="F398" s="216" t="s">
        <v>799</v>
      </c>
      <c r="G398" s="214"/>
      <c r="H398" s="217">
        <v>11.5</v>
      </c>
      <c r="I398" s="218"/>
      <c r="J398" s="214"/>
      <c r="K398" s="214"/>
      <c r="L398" s="219"/>
      <c r="M398" s="220"/>
      <c r="N398" s="221"/>
      <c r="O398" s="221"/>
      <c r="P398" s="221"/>
      <c r="Q398" s="221"/>
      <c r="R398" s="221"/>
      <c r="S398" s="221"/>
      <c r="T398" s="222"/>
      <c r="AT398" s="223" t="s">
        <v>323</v>
      </c>
      <c r="AU398" s="223" t="s">
        <v>83</v>
      </c>
      <c r="AV398" s="12" t="s">
        <v>83</v>
      </c>
      <c r="AW398" s="12" t="s">
        <v>36</v>
      </c>
      <c r="AX398" s="12" t="s">
        <v>74</v>
      </c>
      <c r="AY398" s="223" t="s">
        <v>313</v>
      </c>
    </row>
    <row r="399" spans="1:65" s="14" customFormat="1">
      <c r="B399" s="234"/>
      <c r="C399" s="235"/>
      <c r="D399" s="209" t="s">
        <v>323</v>
      </c>
      <c r="E399" s="236" t="s">
        <v>19</v>
      </c>
      <c r="F399" s="237" t="s">
        <v>410</v>
      </c>
      <c r="G399" s="235"/>
      <c r="H399" s="238">
        <v>36.375</v>
      </c>
      <c r="I399" s="239"/>
      <c r="J399" s="235"/>
      <c r="K399" s="235"/>
      <c r="L399" s="240"/>
      <c r="M399" s="241"/>
      <c r="N399" s="242"/>
      <c r="O399" s="242"/>
      <c r="P399" s="242"/>
      <c r="Q399" s="242"/>
      <c r="R399" s="242"/>
      <c r="S399" s="242"/>
      <c r="T399" s="243"/>
      <c r="AT399" s="244" t="s">
        <v>323</v>
      </c>
      <c r="AU399" s="244" t="s">
        <v>83</v>
      </c>
      <c r="AV399" s="14" t="s">
        <v>319</v>
      </c>
      <c r="AW399" s="14" t="s">
        <v>36</v>
      </c>
      <c r="AX399" s="14" t="s">
        <v>81</v>
      </c>
      <c r="AY399" s="244" t="s">
        <v>313</v>
      </c>
    </row>
    <row r="400" spans="1:65" s="1" customFormat="1" ht="14.45" customHeight="1">
      <c r="A400" s="34"/>
      <c r="B400" s="35"/>
      <c r="C400" s="195" t="s">
        <v>800</v>
      </c>
      <c r="D400" s="195" t="s">
        <v>315</v>
      </c>
      <c r="E400" s="196" t="s">
        <v>801</v>
      </c>
      <c r="F400" s="197" t="s">
        <v>802</v>
      </c>
      <c r="G400" s="198" t="s">
        <v>318</v>
      </c>
      <c r="H400" s="199">
        <v>6.6879999999999997</v>
      </c>
      <c r="I400" s="200"/>
      <c r="J400" s="201">
        <f>ROUND(I400*H400,2)</f>
        <v>0</v>
      </c>
      <c r="K400" s="202"/>
      <c r="L400" s="39"/>
      <c r="M400" s="203" t="s">
        <v>19</v>
      </c>
      <c r="N400" s="204" t="s">
        <v>45</v>
      </c>
      <c r="O400" s="64"/>
      <c r="P400" s="205">
        <f>O400*H400</f>
        <v>0</v>
      </c>
      <c r="Q400" s="205">
        <v>3.15E-3</v>
      </c>
      <c r="R400" s="205">
        <f>Q400*H400</f>
        <v>2.1067199999999998E-2</v>
      </c>
      <c r="S400" s="205">
        <v>0</v>
      </c>
      <c r="T400" s="206">
        <f>S400*H400</f>
        <v>0</v>
      </c>
      <c r="U400" s="34"/>
      <c r="V400" s="34"/>
      <c r="W400" s="34"/>
      <c r="X400" s="34"/>
      <c r="Y400" s="34"/>
      <c r="Z400" s="34"/>
      <c r="AA400" s="34"/>
      <c r="AB400" s="34"/>
      <c r="AC400" s="34"/>
      <c r="AD400" s="34"/>
      <c r="AE400" s="34"/>
      <c r="AR400" s="207" t="s">
        <v>319</v>
      </c>
      <c r="AT400" s="207" t="s">
        <v>315</v>
      </c>
      <c r="AU400" s="207" t="s">
        <v>83</v>
      </c>
      <c r="AY400" s="17" t="s">
        <v>313</v>
      </c>
      <c r="BE400" s="208">
        <f>IF(N400="základní",J400,0)</f>
        <v>0</v>
      </c>
      <c r="BF400" s="208">
        <f>IF(N400="snížená",J400,0)</f>
        <v>0</v>
      </c>
      <c r="BG400" s="208">
        <f>IF(N400="zákl. přenesená",J400,0)</f>
        <v>0</v>
      </c>
      <c r="BH400" s="208">
        <f>IF(N400="sníž. přenesená",J400,0)</f>
        <v>0</v>
      </c>
      <c r="BI400" s="208">
        <f>IF(N400="nulová",J400,0)</f>
        <v>0</v>
      </c>
      <c r="BJ400" s="17" t="s">
        <v>81</v>
      </c>
      <c r="BK400" s="208">
        <f>ROUND(I400*H400,2)</f>
        <v>0</v>
      </c>
      <c r="BL400" s="17" t="s">
        <v>319</v>
      </c>
      <c r="BM400" s="207" t="s">
        <v>803</v>
      </c>
    </row>
    <row r="401" spans="1:65" s="1" customFormat="1">
      <c r="A401" s="34"/>
      <c r="B401" s="35"/>
      <c r="C401" s="36"/>
      <c r="D401" s="209" t="s">
        <v>321</v>
      </c>
      <c r="E401" s="36"/>
      <c r="F401" s="210" t="s">
        <v>804</v>
      </c>
      <c r="G401" s="36"/>
      <c r="H401" s="36"/>
      <c r="I401" s="116"/>
      <c r="J401" s="36"/>
      <c r="K401" s="36"/>
      <c r="L401" s="39"/>
      <c r="M401" s="211"/>
      <c r="N401" s="212"/>
      <c r="O401" s="64"/>
      <c r="P401" s="64"/>
      <c r="Q401" s="64"/>
      <c r="R401" s="64"/>
      <c r="S401" s="64"/>
      <c r="T401" s="65"/>
      <c r="U401" s="34"/>
      <c r="V401" s="34"/>
      <c r="W401" s="34"/>
      <c r="X401" s="34"/>
      <c r="Y401" s="34"/>
      <c r="Z401" s="34"/>
      <c r="AA401" s="34"/>
      <c r="AB401" s="34"/>
      <c r="AC401" s="34"/>
      <c r="AD401" s="34"/>
      <c r="AE401" s="34"/>
      <c r="AT401" s="17" t="s">
        <v>321</v>
      </c>
      <c r="AU401" s="17" t="s">
        <v>83</v>
      </c>
    </row>
    <row r="402" spans="1:65" s="12" customFormat="1">
      <c r="B402" s="213"/>
      <c r="C402" s="214"/>
      <c r="D402" s="209" t="s">
        <v>323</v>
      </c>
      <c r="E402" s="215" t="s">
        <v>19</v>
      </c>
      <c r="F402" s="216" t="s">
        <v>805</v>
      </c>
      <c r="G402" s="214"/>
      <c r="H402" s="217">
        <v>6.6879999999999997</v>
      </c>
      <c r="I402" s="218"/>
      <c r="J402" s="214"/>
      <c r="K402" s="214"/>
      <c r="L402" s="219"/>
      <c r="M402" s="220"/>
      <c r="N402" s="221"/>
      <c r="O402" s="221"/>
      <c r="P402" s="221"/>
      <c r="Q402" s="221"/>
      <c r="R402" s="221"/>
      <c r="S402" s="221"/>
      <c r="T402" s="222"/>
      <c r="AT402" s="223" t="s">
        <v>323</v>
      </c>
      <c r="AU402" s="223" t="s">
        <v>83</v>
      </c>
      <c r="AV402" s="12" t="s">
        <v>83</v>
      </c>
      <c r="AW402" s="12" t="s">
        <v>36</v>
      </c>
      <c r="AX402" s="12" t="s">
        <v>81</v>
      </c>
      <c r="AY402" s="223" t="s">
        <v>313</v>
      </c>
    </row>
    <row r="403" spans="1:65" s="1" customFormat="1" ht="14.45" customHeight="1">
      <c r="A403" s="34"/>
      <c r="B403" s="35"/>
      <c r="C403" s="195" t="s">
        <v>806</v>
      </c>
      <c r="D403" s="195" t="s">
        <v>315</v>
      </c>
      <c r="E403" s="196" t="s">
        <v>807</v>
      </c>
      <c r="F403" s="197" t="s">
        <v>808</v>
      </c>
      <c r="G403" s="198" t="s">
        <v>358</v>
      </c>
      <c r="H403" s="199">
        <v>0.72399999999999998</v>
      </c>
      <c r="I403" s="200"/>
      <c r="J403" s="201">
        <f>ROUND(I403*H403,2)</f>
        <v>0</v>
      </c>
      <c r="K403" s="202"/>
      <c r="L403" s="39"/>
      <c r="M403" s="203" t="s">
        <v>19</v>
      </c>
      <c r="N403" s="204" t="s">
        <v>45</v>
      </c>
      <c r="O403" s="64"/>
      <c r="P403" s="205">
        <f>O403*H403</f>
        <v>0</v>
      </c>
      <c r="Q403" s="205">
        <v>2.45329</v>
      </c>
      <c r="R403" s="205">
        <f>Q403*H403</f>
        <v>1.7761819599999999</v>
      </c>
      <c r="S403" s="205">
        <v>0</v>
      </c>
      <c r="T403" s="206">
        <f>S403*H403</f>
        <v>0</v>
      </c>
      <c r="U403" s="34"/>
      <c r="V403" s="34"/>
      <c r="W403" s="34"/>
      <c r="X403" s="34"/>
      <c r="Y403" s="34"/>
      <c r="Z403" s="34"/>
      <c r="AA403" s="34"/>
      <c r="AB403" s="34"/>
      <c r="AC403" s="34"/>
      <c r="AD403" s="34"/>
      <c r="AE403" s="34"/>
      <c r="AR403" s="207" t="s">
        <v>319</v>
      </c>
      <c r="AT403" s="207" t="s">
        <v>315</v>
      </c>
      <c r="AU403" s="207" t="s">
        <v>83</v>
      </c>
      <c r="AY403" s="17" t="s">
        <v>313</v>
      </c>
      <c r="BE403" s="208">
        <f>IF(N403="základní",J403,0)</f>
        <v>0</v>
      </c>
      <c r="BF403" s="208">
        <f>IF(N403="snížená",J403,0)</f>
        <v>0</v>
      </c>
      <c r="BG403" s="208">
        <f>IF(N403="zákl. přenesená",J403,0)</f>
        <v>0</v>
      </c>
      <c r="BH403" s="208">
        <f>IF(N403="sníž. přenesená",J403,0)</f>
        <v>0</v>
      </c>
      <c r="BI403" s="208">
        <f>IF(N403="nulová",J403,0)</f>
        <v>0</v>
      </c>
      <c r="BJ403" s="17" t="s">
        <v>81</v>
      </c>
      <c r="BK403" s="208">
        <f>ROUND(I403*H403,2)</f>
        <v>0</v>
      </c>
      <c r="BL403" s="17" t="s">
        <v>319</v>
      </c>
      <c r="BM403" s="207" t="s">
        <v>809</v>
      </c>
    </row>
    <row r="404" spans="1:65" s="1" customFormat="1" ht="19.5">
      <c r="A404" s="34"/>
      <c r="B404" s="35"/>
      <c r="C404" s="36"/>
      <c r="D404" s="209" t="s">
        <v>321</v>
      </c>
      <c r="E404" s="36"/>
      <c r="F404" s="210" t="s">
        <v>810</v>
      </c>
      <c r="G404" s="36"/>
      <c r="H404" s="36"/>
      <c r="I404" s="116"/>
      <c r="J404" s="36"/>
      <c r="K404" s="36"/>
      <c r="L404" s="39"/>
      <c r="M404" s="211"/>
      <c r="N404" s="212"/>
      <c r="O404" s="64"/>
      <c r="P404" s="64"/>
      <c r="Q404" s="64"/>
      <c r="R404" s="64"/>
      <c r="S404" s="64"/>
      <c r="T404" s="65"/>
      <c r="U404" s="34"/>
      <c r="V404" s="34"/>
      <c r="W404" s="34"/>
      <c r="X404" s="34"/>
      <c r="Y404" s="34"/>
      <c r="Z404" s="34"/>
      <c r="AA404" s="34"/>
      <c r="AB404" s="34"/>
      <c r="AC404" s="34"/>
      <c r="AD404" s="34"/>
      <c r="AE404" s="34"/>
      <c r="AT404" s="17" t="s">
        <v>321</v>
      </c>
      <c r="AU404" s="17" t="s">
        <v>83</v>
      </c>
    </row>
    <row r="405" spans="1:65" s="12" customFormat="1">
      <c r="B405" s="213"/>
      <c r="C405" s="214"/>
      <c r="D405" s="209" t="s">
        <v>323</v>
      </c>
      <c r="E405" s="215" t="s">
        <v>19</v>
      </c>
      <c r="F405" s="216" t="s">
        <v>811</v>
      </c>
      <c r="G405" s="214"/>
      <c r="H405" s="217">
        <v>0.72399999999999998</v>
      </c>
      <c r="I405" s="218"/>
      <c r="J405" s="214"/>
      <c r="K405" s="214"/>
      <c r="L405" s="219"/>
      <c r="M405" s="220"/>
      <c r="N405" s="221"/>
      <c r="O405" s="221"/>
      <c r="P405" s="221"/>
      <c r="Q405" s="221"/>
      <c r="R405" s="221"/>
      <c r="S405" s="221"/>
      <c r="T405" s="222"/>
      <c r="AT405" s="223" t="s">
        <v>323</v>
      </c>
      <c r="AU405" s="223" t="s">
        <v>83</v>
      </c>
      <c r="AV405" s="12" t="s">
        <v>83</v>
      </c>
      <c r="AW405" s="12" t="s">
        <v>36</v>
      </c>
      <c r="AX405" s="12" t="s">
        <v>81</v>
      </c>
      <c r="AY405" s="223" t="s">
        <v>313</v>
      </c>
    </row>
    <row r="406" spans="1:65" s="1" customFormat="1" ht="14.45" customHeight="1">
      <c r="A406" s="34"/>
      <c r="B406" s="35"/>
      <c r="C406" s="195" t="s">
        <v>812</v>
      </c>
      <c r="D406" s="195" t="s">
        <v>315</v>
      </c>
      <c r="E406" s="196" t="s">
        <v>813</v>
      </c>
      <c r="F406" s="197" t="s">
        <v>814</v>
      </c>
      <c r="G406" s="198" t="s">
        <v>318</v>
      </c>
      <c r="H406" s="199">
        <v>12.864000000000001</v>
      </c>
      <c r="I406" s="200"/>
      <c r="J406" s="201">
        <f>ROUND(I406*H406,2)</f>
        <v>0</v>
      </c>
      <c r="K406" s="202"/>
      <c r="L406" s="39"/>
      <c r="M406" s="203" t="s">
        <v>19</v>
      </c>
      <c r="N406" s="204" t="s">
        <v>45</v>
      </c>
      <c r="O406" s="64"/>
      <c r="P406" s="205">
        <f>O406*H406</f>
        <v>0</v>
      </c>
      <c r="Q406" s="205">
        <v>2.4399999999999999E-3</v>
      </c>
      <c r="R406" s="205">
        <f>Q406*H406</f>
        <v>3.1388159999999998E-2</v>
      </c>
      <c r="S406" s="205">
        <v>0</v>
      </c>
      <c r="T406" s="206">
        <f>S406*H406</f>
        <v>0</v>
      </c>
      <c r="U406" s="34"/>
      <c r="V406" s="34"/>
      <c r="W406" s="34"/>
      <c r="X406" s="34"/>
      <c r="Y406" s="34"/>
      <c r="Z406" s="34"/>
      <c r="AA406" s="34"/>
      <c r="AB406" s="34"/>
      <c r="AC406" s="34"/>
      <c r="AD406" s="34"/>
      <c r="AE406" s="34"/>
      <c r="AR406" s="207" t="s">
        <v>319</v>
      </c>
      <c r="AT406" s="207" t="s">
        <v>315</v>
      </c>
      <c r="AU406" s="207" t="s">
        <v>83</v>
      </c>
      <c r="AY406" s="17" t="s">
        <v>313</v>
      </c>
      <c r="BE406" s="208">
        <f>IF(N406="základní",J406,0)</f>
        <v>0</v>
      </c>
      <c r="BF406" s="208">
        <f>IF(N406="snížená",J406,0)</f>
        <v>0</v>
      </c>
      <c r="BG406" s="208">
        <f>IF(N406="zákl. přenesená",J406,0)</f>
        <v>0</v>
      </c>
      <c r="BH406" s="208">
        <f>IF(N406="sníž. přenesená",J406,0)</f>
        <v>0</v>
      </c>
      <c r="BI406" s="208">
        <f>IF(N406="nulová",J406,0)</f>
        <v>0</v>
      </c>
      <c r="BJ406" s="17" t="s">
        <v>81</v>
      </c>
      <c r="BK406" s="208">
        <f>ROUND(I406*H406,2)</f>
        <v>0</v>
      </c>
      <c r="BL406" s="17" t="s">
        <v>319</v>
      </c>
      <c r="BM406" s="207" t="s">
        <v>815</v>
      </c>
    </row>
    <row r="407" spans="1:65" s="1" customFormat="1" ht="19.5">
      <c r="A407" s="34"/>
      <c r="B407" s="35"/>
      <c r="C407" s="36"/>
      <c r="D407" s="209" t="s">
        <v>321</v>
      </c>
      <c r="E407" s="36"/>
      <c r="F407" s="210" t="s">
        <v>816</v>
      </c>
      <c r="G407" s="36"/>
      <c r="H407" s="36"/>
      <c r="I407" s="116"/>
      <c r="J407" s="36"/>
      <c r="K407" s="36"/>
      <c r="L407" s="39"/>
      <c r="M407" s="211"/>
      <c r="N407" s="212"/>
      <c r="O407" s="64"/>
      <c r="P407" s="64"/>
      <c r="Q407" s="64"/>
      <c r="R407" s="64"/>
      <c r="S407" s="64"/>
      <c r="T407" s="65"/>
      <c r="U407" s="34"/>
      <c r="V407" s="34"/>
      <c r="W407" s="34"/>
      <c r="X407" s="34"/>
      <c r="Y407" s="34"/>
      <c r="Z407" s="34"/>
      <c r="AA407" s="34"/>
      <c r="AB407" s="34"/>
      <c r="AC407" s="34"/>
      <c r="AD407" s="34"/>
      <c r="AE407" s="34"/>
      <c r="AT407" s="17" t="s">
        <v>321</v>
      </c>
      <c r="AU407" s="17" t="s">
        <v>83</v>
      </c>
    </row>
    <row r="408" spans="1:65" s="12" customFormat="1">
      <c r="B408" s="213"/>
      <c r="C408" s="214"/>
      <c r="D408" s="209" t="s">
        <v>323</v>
      </c>
      <c r="E408" s="215" t="s">
        <v>19</v>
      </c>
      <c r="F408" s="216" t="s">
        <v>817</v>
      </c>
      <c r="G408" s="214"/>
      <c r="H408" s="217">
        <v>12.864000000000001</v>
      </c>
      <c r="I408" s="218"/>
      <c r="J408" s="214"/>
      <c r="K408" s="214"/>
      <c r="L408" s="219"/>
      <c r="M408" s="220"/>
      <c r="N408" s="221"/>
      <c r="O408" s="221"/>
      <c r="P408" s="221"/>
      <c r="Q408" s="221"/>
      <c r="R408" s="221"/>
      <c r="S408" s="221"/>
      <c r="T408" s="222"/>
      <c r="AT408" s="223" t="s">
        <v>323</v>
      </c>
      <c r="AU408" s="223" t="s">
        <v>83</v>
      </c>
      <c r="AV408" s="12" t="s">
        <v>83</v>
      </c>
      <c r="AW408" s="12" t="s">
        <v>36</v>
      </c>
      <c r="AX408" s="12" t="s">
        <v>81</v>
      </c>
      <c r="AY408" s="223" t="s">
        <v>313</v>
      </c>
    </row>
    <row r="409" spans="1:65" s="1" customFormat="1" ht="14.45" customHeight="1">
      <c r="A409" s="34"/>
      <c r="B409" s="35"/>
      <c r="C409" s="195" t="s">
        <v>818</v>
      </c>
      <c r="D409" s="195" t="s">
        <v>315</v>
      </c>
      <c r="E409" s="196" t="s">
        <v>819</v>
      </c>
      <c r="F409" s="197" t="s">
        <v>820</v>
      </c>
      <c r="G409" s="198" t="s">
        <v>318</v>
      </c>
      <c r="H409" s="199">
        <v>12.864000000000001</v>
      </c>
      <c r="I409" s="200"/>
      <c r="J409" s="201">
        <f>ROUND(I409*H409,2)</f>
        <v>0</v>
      </c>
      <c r="K409" s="202"/>
      <c r="L409" s="39"/>
      <c r="M409" s="203" t="s">
        <v>19</v>
      </c>
      <c r="N409" s="204" t="s">
        <v>45</v>
      </c>
      <c r="O409" s="64"/>
      <c r="P409" s="205">
        <f>O409*H409</f>
        <v>0</v>
      </c>
      <c r="Q409" s="205">
        <v>0</v>
      </c>
      <c r="R409" s="205">
        <f>Q409*H409</f>
        <v>0</v>
      </c>
      <c r="S409" s="205">
        <v>0</v>
      </c>
      <c r="T409" s="206">
        <f>S409*H409</f>
        <v>0</v>
      </c>
      <c r="U409" s="34"/>
      <c r="V409" s="34"/>
      <c r="W409" s="34"/>
      <c r="X409" s="34"/>
      <c r="Y409" s="34"/>
      <c r="Z409" s="34"/>
      <c r="AA409" s="34"/>
      <c r="AB409" s="34"/>
      <c r="AC409" s="34"/>
      <c r="AD409" s="34"/>
      <c r="AE409" s="34"/>
      <c r="AR409" s="207" t="s">
        <v>319</v>
      </c>
      <c r="AT409" s="207" t="s">
        <v>315</v>
      </c>
      <c r="AU409" s="207" t="s">
        <v>83</v>
      </c>
      <c r="AY409" s="17" t="s">
        <v>313</v>
      </c>
      <c r="BE409" s="208">
        <f>IF(N409="základní",J409,0)</f>
        <v>0</v>
      </c>
      <c r="BF409" s="208">
        <f>IF(N409="snížená",J409,0)</f>
        <v>0</v>
      </c>
      <c r="BG409" s="208">
        <f>IF(N409="zákl. přenesená",J409,0)</f>
        <v>0</v>
      </c>
      <c r="BH409" s="208">
        <f>IF(N409="sníž. přenesená",J409,0)</f>
        <v>0</v>
      </c>
      <c r="BI409" s="208">
        <f>IF(N409="nulová",J409,0)</f>
        <v>0</v>
      </c>
      <c r="BJ409" s="17" t="s">
        <v>81</v>
      </c>
      <c r="BK409" s="208">
        <f>ROUND(I409*H409,2)</f>
        <v>0</v>
      </c>
      <c r="BL409" s="17" t="s">
        <v>319</v>
      </c>
      <c r="BM409" s="207" t="s">
        <v>821</v>
      </c>
    </row>
    <row r="410" spans="1:65" s="1" customFormat="1" ht="19.5">
      <c r="A410" s="34"/>
      <c r="B410" s="35"/>
      <c r="C410" s="36"/>
      <c r="D410" s="209" t="s">
        <v>321</v>
      </c>
      <c r="E410" s="36"/>
      <c r="F410" s="210" t="s">
        <v>822</v>
      </c>
      <c r="G410" s="36"/>
      <c r="H410" s="36"/>
      <c r="I410" s="116"/>
      <c r="J410" s="36"/>
      <c r="K410" s="36"/>
      <c r="L410" s="39"/>
      <c r="M410" s="211"/>
      <c r="N410" s="212"/>
      <c r="O410" s="64"/>
      <c r="P410" s="64"/>
      <c r="Q410" s="64"/>
      <c r="R410" s="64"/>
      <c r="S410" s="64"/>
      <c r="T410" s="65"/>
      <c r="U410" s="34"/>
      <c r="V410" s="34"/>
      <c r="W410" s="34"/>
      <c r="X410" s="34"/>
      <c r="Y410" s="34"/>
      <c r="Z410" s="34"/>
      <c r="AA410" s="34"/>
      <c r="AB410" s="34"/>
      <c r="AC410" s="34"/>
      <c r="AD410" s="34"/>
      <c r="AE410" s="34"/>
      <c r="AT410" s="17" t="s">
        <v>321</v>
      </c>
      <c r="AU410" s="17" t="s">
        <v>83</v>
      </c>
    </row>
    <row r="411" spans="1:65" s="1" customFormat="1" ht="14.45" customHeight="1">
      <c r="A411" s="34"/>
      <c r="B411" s="35"/>
      <c r="C411" s="195" t="s">
        <v>823</v>
      </c>
      <c r="D411" s="195" t="s">
        <v>315</v>
      </c>
      <c r="E411" s="196" t="s">
        <v>824</v>
      </c>
      <c r="F411" s="197" t="s">
        <v>825</v>
      </c>
      <c r="G411" s="198" t="s">
        <v>430</v>
      </c>
      <c r="H411" s="199">
        <v>0.157</v>
      </c>
      <c r="I411" s="200"/>
      <c r="J411" s="201">
        <f>ROUND(I411*H411,2)</f>
        <v>0</v>
      </c>
      <c r="K411" s="202"/>
      <c r="L411" s="39"/>
      <c r="M411" s="203" t="s">
        <v>19</v>
      </c>
      <c r="N411" s="204" t="s">
        <v>45</v>
      </c>
      <c r="O411" s="64"/>
      <c r="P411" s="205">
        <f>O411*H411</f>
        <v>0</v>
      </c>
      <c r="Q411" s="205">
        <v>1.0519700000000001</v>
      </c>
      <c r="R411" s="205">
        <f>Q411*H411</f>
        <v>0.16515929000000001</v>
      </c>
      <c r="S411" s="205">
        <v>0</v>
      </c>
      <c r="T411" s="206">
        <f>S411*H411</f>
        <v>0</v>
      </c>
      <c r="U411" s="34"/>
      <c r="V411" s="34"/>
      <c r="W411" s="34"/>
      <c r="X411" s="34"/>
      <c r="Y411" s="34"/>
      <c r="Z411" s="34"/>
      <c r="AA411" s="34"/>
      <c r="AB411" s="34"/>
      <c r="AC411" s="34"/>
      <c r="AD411" s="34"/>
      <c r="AE411" s="34"/>
      <c r="AR411" s="207" t="s">
        <v>319</v>
      </c>
      <c r="AT411" s="207" t="s">
        <v>315</v>
      </c>
      <c r="AU411" s="207" t="s">
        <v>83</v>
      </c>
      <c r="AY411" s="17" t="s">
        <v>313</v>
      </c>
      <c r="BE411" s="208">
        <f>IF(N411="základní",J411,0)</f>
        <v>0</v>
      </c>
      <c r="BF411" s="208">
        <f>IF(N411="snížená",J411,0)</f>
        <v>0</v>
      </c>
      <c r="BG411" s="208">
        <f>IF(N411="zákl. přenesená",J411,0)</f>
        <v>0</v>
      </c>
      <c r="BH411" s="208">
        <f>IF(N411="sníž. přenesená",J411,0)</f>
        <v>0</v>
      </c>
      <c r="BI411" s="208">
        <f>IF(N411="nulová",J411,0)</f>
        <v>0</v>
      </c>
      <c r="BJ411" s="17" t="s">
        <v>81</v>
      </c>
      <c r="BK411" s="208">
        <f>ROUND(I411*H411,2)</f>
        <v>0</v>
      </c>
      <c r="BL411" s="17" t="s">
        <v>319</v>
      </c>
      <c r="BM411" s="207" t="s">
        <v>826</v>
      </c>
    </row>
    <row r="412" spans="1:65" s="1" customFormat="1" ht="19.5">
      <c r="A412" s="34"/>
      <c r="B412" s="35"/>
      <c r="C412" s="36"/>
      <c r="D412" s="209" t="s">
        <v>321</v>
      </c>
      <c r="E412" s="36"/>
      <c r="F412" s="210" t="s">
        <v>827</v>
      </c>
      <c r="G412" s="36"/>
      <c r="H412" s="36"/>
      <c r="I412" s="116"/>
      <c r="J412" s="36"/>
      <c r="K412" s="36"/>
      <c r="L412" s="39"/>
      <c r="M412" s="211"/>
      <c r="N412" s="212"/>
      <c r="O412" s="64"/>
      <c r="P412" s="64"/>
      <c r="Q412" s="64"/>
      <c r="R412" s="64"/>
      <c r="S412" s="64"/>
      <c r="T412" s="65"/>
      <c r="U412" s="34"/>
      <c r="V412" s="34"/>
      <c r="W412" s="34"/>
      <c r="X412" s="34"/>
      <c r="Y412" s="34"/>
      <c r="Z412" s="34"/>
      <c r="AA412" s="34"/>
      <c r="AB412" s="34"/>
      <c r="AC412" s="34"/>
      <c r="AD412" s="34"/>
      <c r="AE412" s="34"/>
      <c r="AT412" s="17" t="s">
        <v>321</v>
      </c>
      <c r="AU412" s="17" t="s">
        <v>83</v>
      </c>
    </row>
    <row r="413" spans="1:65" s="12" customFormat="1">
      <c r="B413" s="213"/>
      <c r="C413" s="214"/>
      <c r="D413" s="209" t="s">
        <v>323</v>
      </c>
      <c r="E413" s="215" t="s">
        <v>19</v>
      </c>
      <c r="F413" s="216" t="s">
        <v>828</v>
      </c>
      <c r="G413" s="214"/>
      <c r="H413" s="217">
        <v>0.157</v>
      </c>
      <c r="I413" s="218"/>
      <c r="J413" s="214"/>
      <c r="K413" s="214"/>
      <c r="L413" s="219"/>
      <c r="M413" s="220"/>
      <c r="N413" s="221"/>
      <c r="O413" s="221"/>
      <c r="P413" s="221"/>
      <c r="Q413" s="221"/>
      <c r="R413" s="221"/>
      <c r="S413" s="221"/>
      <c r="T413" s="222"/>
      <c r="AT413" s="223" t="s">
        <v>323</v>
      </c>
      <c r="AU413" s="223" t="s">
        <v>83</v>
      </c>
      <c r="AV413" s="12" t="s">
        <v>83</v>
      </c>
      <c r="AW413" s="12" t="s">
        <v>36</v>
      </c>
      <c r="AX413" s="12" t="s">
        <v>81</v>
      </c>
      <c r="AY413" s="223" t="s">
        <v>313</v>
      </c>
    </row>
    <row r="414" spans="1:65" s="1" customFormat="1" ht="14.45" customHeight="1">
      <c r="A414" s="34"/>
      <c r="B414" s="35"/>
      <c r="C414" s="195" t="s">
        <v>829</v>
      </c>
      <c r="D414" s="195" t="s">
        <v>315</v>
      </c>
      <c r="E414" s="196" t="s">
        <v>830</v>
      </c>
      <c r="F414" s="197" t="s">
        <v>831</v>
      </c>
      <c r="G414" s="198" t="s">
        <v>318</v>
      </c>
      <c r="H414" s="199">
        <v>27.762</v>
      </c>
      <c r="I414" s="200"/>
      <c r="J414" s="201">
        <f>ROUND(I414*H414,2)</f>
        <v>0</v>
      </c>
      <c r="K414" s="202"/>
      <c r="L414" s="39"/>
      <c r="M414" s="203" t="s">
        <v>19</v>
      </c>
      <c r="N414" s="204" t="s">
        <v>45</v>
      </c>
      <c r="O414" s="64"/>
      <c r="P414" s="205">
        <f>O414*H414</f>
        <v>0</v>
      </c>
      <c r="Q414" s="205">
        <v>0.1094</v>
      </c>
      <c r="R414" s="205">
        <f>Q414*H414</f>
        <v>3.0371627999999999</v>
      </c>
      <c r="S414" s="205">
        <v>0</v>
      </c>
      <c r="T414" s="206">
        <f>S414*H414</f>
        <v>0</v>
      </c>
      <c r="U414" s="34"/>
      <c r="V414" s="34"/>
      <c r="W414" s="34"/>
      <c r="X414" s="34"/>
      <c r="Y414" s="34"/>
      <c r="Z414" s="34"/>
      <c r="AA414" s="34"/>
      <c r="AB414" s="34"/>
      <c r="AC414" s="34"/>
      <c r="AD414" s="34"/>
      <c r="AE414" s="34"/>
      <c r="AR414" s="207" t="s">
        <v>319</v>
      </c>
      <c r="AT414" s="207" t="s">
        <v>315</v>
      </c>
      <c r="AU414" s="207" t="s">
        <v>83</v>
      </c>
      <c r="AY414" s="17" t="s">
        <v>313</v>
      </c>
      <c r="BE414" s="208">
        <f>IF(N414="základní",J414,0)</f>
        <v>0</v>
      </c>
      <c r="BF414" s="208">
        <f>IF(N414="snížená",J414,0)</f>
        <v>0</v>
      </c>
      <c r="BG414" s="208">
        <f>IF(N414="zákl. přenesená",J414,0)</f>
        <v>0</v>
      </c>
      <c r="BH414" s="208">
        <f>IF(N414="sníž. přenesená",J414,0)</f>
        <v>0</v>
      </c>
      <c r="BI414" s="208">
        <f>IF(N414="nulová",J414,0)</f>
        <v>0</v>
      </c>
      <c r="BJ414" s="17" t="s">
        <v>81</v>
      </c>
      <c r="BK414" s="208">
        <f>ROUND(I414*H414,2)</f>
        <v>0</v>
      </c>
      <c r="BL414" s="17" t="s">
        <v>319</v>
      </c>
      <c r="BM414" s="207" t="s">
        <v>832</v>
      </c>
    </row>
    <row r="415" spans="1:65" s="1" customFormat="1" ht="19.5">
      <c r="A415" s="34"/>
      <c r="B415" s="35"/>
      <c r="C415" s="36"/>
      <c r="D415" s="209" t="s">
        <v>321</v>
      </c>
      <c r="E415" s="36"/>
      <c r="F415" s="210" t="s">
        <v>833</v>
      </c>
      <c r="G415" s="36"/>
      <c r="H415" s="36"/>
      <c r="I415" s="116"/>
      <c r="J415" s="36"/>
      <c r="K415" s="36"/>
      <c r="L415" s="39"/>
      <c r="M415" s="211"/>
      <c r="N415" s="212"/>
      <c r="O415" s="64"/>
      <c r="P415" s="64"/>
      <c r="Q415" s="64"/>
      <c r="R415" s="64"/>
      <c r="S415" s="64"/>
      <c r="T415" s="65"/>
      <c r="U415" s="34"/>
      <c r="V415" s="34"/>
      <c r="W415" s="34"/>
      <c r="X415" s="34"/>
      <c r="Y415" s="34"/>
      <c r="Z415" s="34"/>
      <c r="AA415" s="34"/>
      <c r="AB415" s="34"/>
      <c r="AC415" s="34"/>
      <c r="AD415" s="34"/>
      <c r="AE415" s="34"/>
      <c r="AT415" s="17" t="s">
        <v>321</v>
      </c>
      <c r="AU415" s="17" t="s">
        <v>83</v>
      </c>
    </row>
    <row r="416" spans="1:65" s="12" customFormat="1">
      <c r="B416" s="213"/>
      <c r="C416" s="214"/>
      <c r="D416" s="209" t="s">
        <v>323</v>
      </c>
      <c r="E416" s="215" t="s">
        <v>19</v>
      </c>
      <c r="F416" s="216" t="s">
        <v>834</v>
      </c>
      <c r="G416" s="214"/>
      <c r="H416" s="217">
        <v>27.762</v>
      </c>
      <c r="I416" s="218"/>
      <c r="J416" s="214"/>
      <c r="K416" s="214"/>
      <c r="L416" s="219"/>
      <c r="M416" s="220"/>
      <c r="N416" s="221"/>
      <c r="O416" s="221"/>
      <c r="P416" s="221"/>
      <c r="Q416" s="221"/>
      <c r="R416" s="221"/>
      <c r="S416" s="221"/>
      <c r="T416" s="222"/>
      <c r="AT416" s="223" t="s">
        <v>323</v>
      </c>
      <c r="AU416" s="223" t="s">
        <v>83</v>
      </c>
      <c r="AV416" s="12" t="s">
        <v>83</v>
      </c>
      <c r="AW416" s="12" t="s">
        <v>36</v>
      </c>
      <c r="AX416" s="12" t="s">
        <v>81</v>
      </c>
      <c r="AY416" s="223" t="s">
        <v>313</v>
      </c>
    </row>
    <row r="417" spans="1:65" s="1" customFormat="1" ht="14.45" customHeight="1">
      <c r="A417" s="34"/>
      <c r="B417" s="35"/>
      <c r="C417" s="195" t="s">
        <v>835</v>
      </c>
      <c r="D417" s="195" t="s">
        <v>315</v>
      </c>
      <c r="E417" s="196" t="s">
        <v>836</v>
      </c>
      <c r="F417" s="197" t="s">
        <v>837</v>
      </c>
      <c r="G417" s="198" t="s">
        <v>318</v>
      </c>
      <c r="H417" s="199">
        <v>17.393999999999998</v>
      </c>
      <c r="I417" s="200"/>
      <c r="J417" s="201">
        <f>ROUND(I417*H417,2)</f>
        <v>0</v>
      </c>
      <c r="K417" s="202"/>
      <c r="L417" s="39"/>
      <c r="M417" s="203" t="s">
        <v>19</v>
      </c>
      <c r="N417" s="204" t="s">
        <v>45</v>
      </c>
      <c r="O417" s="64"/>
      <c r="P417" s="205">
        <f>O417*H417</f>
        <v>0</v>
      </c>
      <c r="Q417" s="205">
        <v>6.8430000000000005E-2</v>
      </c>
      <c r="R417" s="205">
        <f>Q417*H417</f>
        <v>1.19027142</v>
      </c>
      <c r="S417" s="205">
        <v>0</v>
      </c>
      <c r="T417" s="206">
        <f>S417*H417</f>
        <v>0</v>
      </c>
      <c r="U417" s="34"/>
      <c r="V417" s="34"/>
      <c r="W417" s="34"/>
      <c r="X417" s="34"/>
      <c r="Y417" s="34"/>
      <c r="Z417" s="34"/>
      <c r="AA417" s="34"/>
      <c r="AB417" s="34"/>
      <c r="AC417" s="34"/>
      <c r="AD417" s="34"/>
      <c r="AE417" s="34"/>
      <c r="AR417" s="207" t="s">
        <v>319</v>
      </c>
      <c r="AT417" s="207" t="s">
        <v>315</v>
      </c>
      <c r="AU417" s="207" t="s">
        <v>83</v>
      </c>
      <c r="AY417" s="17" t="s">
        <v>313</v>
      </c>
      <c r="BE417" s="208">
        <f>IF(N417="základní",J417,0)</f>
        <v>0</v>
      </c>
      <c r="BF417" s="208">
        <f>IF(N417="snížená",J417,0)</f>
        <v>0</v>
      </c>
      <c r="BG417" s="208">
        <f>IF(N417="zákl. přenesená",J417,0)</f>
        <v>0</v>
      </c>
      <c r="BH417" s="208">
        <f>IF(N417="sníž. přenesená",J417,0)</f>
        <v>0</v>
      </c>
      <c r="BI417" s="208">
        <f>IF(N417="nulová",J417,0)</f>
        <v>0</v>
      </c>
      <c r="BJ417" s="17" t="s">
        <v>81</v>
      </c>
      <c r="BK417" s="208">
        <f>ROUND(I417*H417,2)</f>
        <v>0</v>
      </c>
      <c r="BL417" s="17" t="s">
        <v>319</v>
      </c>
      <c r="BM417" s="207" t="s">
        <v>838</v>
      </c>
    </row>
    <row r="418" spans="1:65" s="1" customFormat="1">
      <c r="A418" s="34"/>
      <c r="B418" s="35"/>
      <c r="C418" s="36"/>
      <c r="D418" s="209" t="s">
        <v>321</v>
      </c>
      <c r="E418" s="36"/>
      <c r="F418" s="210" t="s">
        <v>839</v>
      </c>
      <c r="G418" s="36"/>
      <c r="H418" s="36"/>
      <c r="I418" s="116"/>
      <c r="J418" s="36"/>
      <c r="K418" s="36"/>
      <c r="L418" s="39"/>
      <c r="M418" s="211"/>
      <c r="N418" s="212"/>
      <c r="O418" s="64"/>
      <c r="P418" s="64"/>
      <c r="Q418" s="64"/>
      <c r="R418" s="64"/>
      <c r="S418" s="64"/>
      <c r="T418" s="65"/>
      <c r="U418" s="34"/>
      <c r="V418" s="34"/>
      <c r="W418" s="34"/>
      <c r="X418" s="34"/>
      <c r="Y418" s="34"/>
      <c r="Z418" s="34"/>
      <c r="AA418" s="34"/>
      <c r="AB418" s="34"/>
      <c r="AC418" s="34"/>
      <c r="AD418" s="34"/>
      <c r="AE418" s="34"/>
      <c r="AT418" s="17" t="s">
        <v>321</v>
      </c>
      <c r="AU418" s="17" t="s">
        <v>83</v>
      </c>
    </row>
    <row r="419" spans="1:65" s="13" customFormat="1">
      <c r="B419" s="224"/>
      <c r="C419" s="225"/>
      <c r="D419" s="209" t="s">
        <v>323</v>
      </c>
      <c r="E419" s="226" t="s">
        <v>19</v>
      </c>
      <c r="F419" s="227" t="s">
        <v>633</v>
      </c>
      <c r="G419" s="225"/>
      <c r="H419" s="226" t="s">
        <v>19</v>
      </c>
      <c r="I419" s="228"/>
      <c r="J419" s="225"/>
      <c r="K419" s="225"/>
      <c r="L419" s="229"/>
      <c r="M419" s="230"/>
      <c r="N419" s="231"/>
      <c r="O419" s="231"/>
      <c r="P419" s="231"/>
      <c r="Q419" s="231"/>
      <c r="R419" s="231"/>
      <c r="S419" s="231"/>
      <c r="T419" s="232"/>
      <c r="AT419" s="233" t="s">
        <v>323</v>
      </c>
      <c r="AU419" s="233" t="s">
        <v>83</v>
      </c>
      <c r="AV419" s="13" t="s">
        <v>81</v>
      </c>
      <c r="AW419" s="13" t="s">
        <v>36</v>
      </c>
      <c r="AX419" s="13" t="s">
        <v>74</v>
      </c>
      <c r="AY419" s="233" t="s">
        <v>313</v>
      </c>
    </row>
    <row r="420" spans="1:65" s="12" customFormat="1">
      <c r="B420" s="213"/>
      <c r="C420" s="214"/>
      <c r="D420" s="209" t="s">
        <v>323</v>
      </c>
      <c r="E420" s="215" t="s">
        <v>19</v>
      </c>
      <c r="F420" s="216" t="s">
        <v>840</v>
      </c>
      <c r="G420" s="214"/>
      <c r="H420" s="217">
        <v>17.393999999999998</v>
      </c>
      <c r="I420" s="218"/>
      <c r="J420" s="214"/>
      <c r="K420" s="214"/>
      <c r="L420" s="219"/>
      <c r="M420" s="220"/>
      <c r="N420" s="221"/>
      <c r="O420" s="221"/>
      <c r="P420" s="221"/>
      <c r="Q420" s="221"/>
      <c r="R420" s="221"/>
      <c r="S420" s="221"/>
      <c r="T420" s="222"/>
      <c r="AT420" s="223" t="s">
        <v>323</v>
      </c>
      <c r="AU420" s="223" t="s">
        <v>83</v>
      </c>
      <c r="AV420" s="12" t="s">
        <v>83</v>
      </c>
      <c r="AW420" s="12" t="s">
        <v>36</v>
      </c>
      <c r="AX420" s="12" t="s">
        <v>81</v>
      </c>
      <c r="AY420" s="223" t="s">
        <v>313</v>
      </c>
    </row>
    <row r="421" spans="1:65" s="1" customFormat="1" ht="14.45" customHeight="1">
      <c r="A421" s="34"/>
      <c r="B421" s="35"/>
      <c r="C421" s="195" t="s">
        <v>841</v>
      </c>
      <c r="D421" s="195" t="s">
        <v>315</v>
      </c>
      <c r="E421" s="196" t="s">
        <v>842</v>
      </c>
      <c r="F421" s="197" t="s">
        <v>843</v>
      </c>
      <c r="G421" s="198" t="s">
        <v>318</v>
      </c>
      <c r="H421" s="199">
        <v>67.281999999999996</v>
      </c>
      <c r="I421" s="200"/>
      <c r="J421" s="201">
        <f>ROUND(I421*H421,2)</f>
        <v>0</v>
      </c>
      <c r="K421" s="202"/>
      <c r="L421" s="39"/>
      <c r="M421" s="203" t="s">
        <v>19</v>
      </c>
      <c r="N421" s="204" t="s">
        <v>45</v>
      </c>
      <c r="O421" s="64"/>
      <c r="P421" s="205">
        <f>O421*H421</f>
        <v>0</v>
      </c>
      <c r="Q421" s="205">
        <v>8.7309999999999999E-2</v>
      </c>
      <c r="R421" s="205">
        <f>Q421*H421</f>
        <v>5.8743914199999994</v>
      </c>
      <c r="S421" s="205">
        <v>0</v>
      </c>
      <c r="T421" s="206">
        <f>S421*H421</f>
        <v>0</v>
      </c>
      <c r="U421" s="34"/>
      <c r="V421" s="34"/>
      <c r="W421" s="34"/>
      <c r="X421" s="34"/>
      <c r="Y421" s="34"/>
      <c r="Z421" s="34"/>
      <c r="AA421" s="34"/>
      <c r="AB421" s="34"/>
      <c r="AC421" s="34"/>
      <c r="AD421" s="34"/>
      <c r="AE421" s="34"/>
      <c r="AR421" s="207" t="s">
        <v>319</v>
      </c>
      <c r="AT421" s="207" t="s">
        <v>315</v>
      </c>
      <c r="AU421" s="207" t="s">
        <v>83</v>
      </c>
      <c r="AY421" s="17" t="s">
        <v>313</v>
      </c>
      <c r="BE421" s="208">
        <f>IF(N421="základní",J421,0)</f>
        <v>0</v>
      </c>
      <c r="BF421" s="208">
        <f>IF(N421="snížená",J421,0)</f>
        <v>0</v>
      </c>
      <c r="BG421" s="208">
        <f>IF(N421="zákl. přenesená",J421,0)</f>
        <v>0</v>
      </c>
      <c r="BH421" s="208">
        <f>IF(N421="sníž. přenesená",J421,0)</f>
        <v>0</v>
      </c>
      <c r="BI421" s="208">
        <f>IF(N421="nulová",J421,0)</f>
        <v>0</v>
      </c>
      <c r="BJ421" s="17" t="s">
        <v>81</v>
      </c>
      <c r="BK421" s="208">
        <f>ROUND(I421*H421,2)</f>
        <v>0</v>
      </c>
      <c r="BL421" s="17" t="s">
        <v>319</v>
      </c>
      <c r="BM421" s="207" t="s">
        <v>844</v>
      </c>
    </row>
    <row r="422" spans="1:65" s="1" customFormat="1">
      <c r="A422" s="34"/>
      <c r="B422" s="35"/>
      <c r="C422" s="36"/>
      <c r="D422" s="209" t="s">
        <v>321</v>
      </c>
      <c r="E422" s="36"/>
      <c r="F422" s="210" t="s">
        <v>845</v>
      </c>
      <c r="G422" s="36"/>
      <c r="H422" s="36"/>
      <c r="I422" s="116"/>
      <c r="J422" s="36"/>
      <c r="K422" s="36"/>
      <c r="L422" s="39"/>
      <c r="M422" s="211"/>
      <c r="N422" s="212"/>
      <c r="O422" s="64"/>
      <c r="P422" s="64"/>
      <c r="Q422" s="64"/>
      <c r="R422" s="64"/>
      <c r="S422" s="64"/>
      <c r="T422" s="65"/>
      <c r="U422" s="34"/>
      <c r="V422" s="34"/>
      <c r="W422" s="34"/>
      <c r="X422" s="34"/>
      <c r="Y422" s="34"/>
      <c r="Z422" s="34"/>
      <c r="AA422" s="34"/>
      <c r="AB422" s="34"/>
      <c r="AC422" s="34"/>
      <c r="AD422" s="34"/>
      <c r="AE422" s="34"/>
      <c r="AT422" s="17" t="s">
        <v>321</v>
      </c>
      <c r="AU422" s="17" t="s">
        <v>83</v>
      </c>
    </row>
    <row r="423" spans="1:65" s="13" customFormat="1">
      <c r="B423" s="224"/>
      <c r="C423" s="225"/>
      <c r="D423" s="209" t="s">
        <v>323</v>
      </c>
      <c r="E423" s="226" t="s">
        <v>19</v>
      </c>
      <c r="F423" s="227" t="s">
        <v>633</v>
      </c>
      <c r="G423" s="225"/>
      <c r="H423" s="226" t="s">
        <v>19</v>
      </c>
      <c r="I423" s="228"/>
      <c r="J423" s="225"/>
      <c r="K423" s="225"/>
      <c r="L423" s="229"/>
      <c r="M423" s="230"/>
      <c r="N423" s="231"/>
      <c r="O423" s="231"/>
      <c r="P423" s="231"/>
      <c r="Q423" s="231"/>
      <c r="R423" s="231"/>
      <c r="S423" s="231"/>
      <c r="T423" s="232"/>
      <c r="AT423" s="233" t="s">
        <v>323</v>
      </c>
      <c r="AU423" s="233" t="s">
        <v>83</v>
      </c>
      <c r="AV423" s="13" t="s">
        <v>81</v>
      </c>
      <c r="AW423" s="13" t="s">
        <v>36</v>
      </c>
      <c r="AX423" s="13" t="s">
        <v>74</v>
      </c>
      <c r="AY423" s="233" t="s">
        <v>313</v>
      </c>
    </row>
    <row r="424" spans="1:65" s="12" customFormat="1">
      <c r="B424" s="213"/>
      <c r="C424" s="214"/>
      <c r="D424" s="209" t="s">
        <v>323</v>
      </c>
      <c r="E424" s="215" t="s">
        <v>19</v>
      </c>
      <c r="F424" s="216" t="s">
        <v>846</v>
      </c>
      <c r="G424" s="214"/>
      <c r="H424" s="217">
        <v>67.281999999999996</v>
      </c>
      <c r="I424" s="218"/>
      <c r="J424" s="214"/>
      <c r="K424" s="214"/>
      <c r="L424" s="219"/>
      <c r="M424" s="220"/>
      <c r="N424" s="221"/>
      <c r="O424" s="221"/>
      <c r="P424" s="221"/>
      <c r="Q424" s="221"/>
      <c r="R424" s="221"/>
      <c r="S424" s="221"/>
      <c r="T424" s="222"/>
      <c r="AT424" s="223" t="s">
        <v>323</v>
      </c>
      <c r="AU424" s="223" t="s">
        <v>83</v>
      </c>
      <c r="AV424" s="12" t="s">
        <v>83</v>
      </c>
      <c r="AW424" s="12" t="s">
        <v>36</v>
      </c>
      <c r="AX424" s="12" t="s">
        <v>81</v>
      </c>
      <c r="AY424" s="223" t="s">
        <v>313</v>
      </c>
    </row>
    <row r="425" spans="1:65" s="1" customFormat="1" ht="14.45" customHeight="1">
      <c r="A425" s="34"/>
      <c r="B425" s="35"/>
      <c r="C425" s="195" t="s">
        <v>847</v>
      </c>
      <c r="D425" s="195" t="s">
        <v>315</v>
      </c>
      <c r="E425" s="196" t="s">
        <v>848</v>
      </c>
      <c r="F425" s="197" t="s">
        <v>849</v>
      </c>
      <c r="G425" s="198" t="s">
        <v>318</v>
      </c>
      <c r="H425" s="199">
        <v>268.53399999999999</v>
      </c>
      <c r="I425" s="200"/>
      <c r="J425" s="201">
        <f>ROUND(I425*H425,2)</f>
        <v>0</v>
      </c>
      <c r="K425" s="202"/>
      <c r="L425" s="39"/>
      <c r="M425" s="203" t="s">
        <v>19</v>
      </c>
      <c r="N425" s="204" t="s">
        <v>45</v>
      </c>
      <c r="O425" s="64"/>
      <c r="P425" s="205">
        <f>O425*H425</f>
        <v>0</v>
      </c>
      <c r="Q425" s="205">
        <v>0.10445</v>
      </c>
      <c r="R425" s="205">
        <f>Q425*H425</f>
        <v>28.048376300000001</v>
      </c>
      <c r="S425" s="205">
        <v>0</v>
      </c>
      <c r="T425" s="206">
        <f>S425*H425</f>
        <v>0</v>
      </c>
      <c r="U425" s="34"/>
      <c r="V425" s="34"/>
      <c r="W425" s="34"/>
      <c r="X425" s="34"/>
      <c r="Y425" s="34"/>
      <c r="Z425" s="34"/>
      <c r="AA425" s="34"/>
      <c r="AB425" s="34"/>
      <c r="AC425" s="34"/>
      <c r="AD425" s="34"/>
      <c r="AE425" s="34"/>
      <c r="AR425" s="207" t="s">
        <v>319</v>
      </c>
      <c r="AT425" s="207" t="s">
        <v>315</v>
      </c>
      <c r="AU425" s="207" t="s">
        <v>83</v>
      </c>
      <c r="AY425" s="17" t="s">
        <v>313</v>
      </c>
      <c r="BE425" s="208">
        <f>IF(N425="základní",J425,0)</f>
        <v>0</v>
      </c>
      <c r="BF425" s="208">
        <f>IF(N425="snížená",J425,0)</f>
        <v>0</v>
      </c>
      <c r="BG425" s="208">
        <f>IF(N425="zákl. přenesená",J425,0)</f>
        <v>0</v>
      </c>
      <c r="BH425" s="208">
        <f>IF(N425="sníž. přenesená",J425,0)</f>
        <v>0</v>
      </c>
      <c r="BI425" s="208">
        <f>IF(N425="nulová",J425,0)</f>
        <v>0</v>
      </c>
      <c r="BJ425" s="17" t="s">
        <v>81</v>
      </c>
      <c r="BK425" s="208">
        <f>ROUND(I425*H425,2)</f>
        <v>0</v>
      </c>
      <c r="BL425" s="17" t="s">
        <v>319</v>
      </c>
      <c r="BM425" s="207" t="s">
        <v>850</v>
      </c>
    </row>
    <row r="426" spans="1:65" s="1" customFormat="1">
      <c r="A426" s="34"/>
      <c r="B426" s="35"/>
      <c r="C426" s="36"/>
      <c r="D426" s="209" t="s">
        <v>321</v>
      </c>
      <c r="E426" s="36"/>
      <c r="F426" s="210" t="s">
        <v>851</v>
      </c>
      <c r="G426" s="36"/>
      <c r="H426" s="36"/>
      <c r="I426" s="116"/>
      <c r="J426" s="36"/>
      <c r="K426" s="36"/>
      <c r="L426" s="39"/>
      <c r="M426" s="211"/>
      <c r="N426" s="212"/>
      <c r="O426" s="64"/>
      <c r="P426" s="64"/>
      <c r="Q426" s="64"/>
      <c r="R426" s="64"/>
      <c r="S426" s="64"/>
      <c r="T426" s="65"/>
      <c r="U426" s="34"/>
      <c r="V426" s="34"/>
      <c r="W426" s="34"/>
      <c r="X426" s="34"/>
      <c r="Y426" s="34"/>
      <c r="Z426" s="34"/>
      <c r="AA426" s="34"/>
      <c r="AB426" s="34"/>
      <c r="AC426" s="34"/>
      <c r="AD426" s="34"/>
      <c r="AE426" s="34"/>
      <c r="AT426" s="17" t="s">
        <v>321</v>
      </c>
      <c r="AU426" s="17" t="s">
        <v>83</v>
      </c>
    </row>
    <row r="427" spans="1:65" s="13" customFormat="1">
      <c r="B427" s="224"/>
      <c r="C427" s="225"/>
      <c r="D427" s="209" t="s">
        <v>323</v>
      </c>
      <c r="E427" s="226" t="s">
        <v>19</v>
      </c>
      <c r="F427" s="227" t="s">
        <v>633</v>
      </c>
      <c r="G427" s="225"/>
      <c r="H427" s="226" t="s">
        <v>19</v>
      </c>
      <c r="I427" s="228"/>
      <c r="J427" s="225"/>
      <c r="K427" s="225"/>
      <c r="L427" s="229"/>
      <c r="M427" s="230"/>
      <c r="N427" s="231"/>
      <c r="O427" s="231"/>
      <c r="P427" s="231"/>
      <c r="Q427" s="231"/>
      <c r="R427" s="231"/>
      <c r="S427" s="231"/>
      <c r="T427" s="232"/>
      <c r="AT427" s="233" t="s">
        <v>323</v>
      </c>
      <c r="AU427" s="233" t="s">
        <v>83</v>
      </c>
      <c r="AV427" s="13" t="s">
        <v>81</v>
      </c>
      <c r="AW427" s="13" t="s">
        <v>36</v>
      </c>
      <c r="AX427" s="13" t="s">
        <v>74</v>
      </c>
      <c r="AY427" s="233" t="s">
        <v>313</v>
      </c>
    </row>
    <row r="428" spans="1:65" s="12" customFormat="1">
      <c r="B428" s="213"/>
      <c r="C428" s="214"/>
      <c r="D428" s="209" t="s">
        <v>323</v>
      </c>
      <c r="E428" s="215" t="s">
        <v>19</v>
      </c>
      <c r="F428" s="216" t="s">
        <v>852</v>
      </c>
      <c r="G428" s="214"/>
      <c r="H428" s="217">
        <v>268.53399999999999</v>
      </c>
      <c r="I428" s="218"/>
      <c r="J428" s="214"/>
      <c r="K428" s="214"/>
      <c r="L428" s="219"/>
      <c r="M428" s="220"/>
      <c r="N428" s="221"/>
      <c r="O428" s="221"/>
      <c r="P428" s="221"/>
      <c r="Q428" s="221"/>
      <c r="R428" s="221"/>
      <c r="S428" s="221"/>
      <c r="T428" s="222"/>
      <c r="AT428" s="223" t="s">
        <v>323</v>
      </c>
      <c r="AU428" s="223" t="s">
        <v>83</v>
      </c>
      <c r="AV428" s="12" t="s">
        <v>83</v>
      </c>
      <c r="AW428" s="12" t="s">
        <v>36</v>
      </c>
      <c r="AX428" s="12" t="s">
        <v>81</v>
      </c>
      <c r="AY428" s="223" t="s">
        <v>313</v>
      </c>
    </row>
    <row r="429" spans="1:65" s="1" customFormat="1" ht="14.45" customHeight="1">
      <c r="A429" s="34"/>
      <c r="B429" s="35"/>
      <c r="C429" s="195" t="s">
        <v>853</v>
      </c>
      <c r="D429" s="195" t="s">
        <v>315</v>
      </c>
      <c r="E429" s="196" t="s">
        <v>854</v>
      </c>
      <c r="F429" s="197" t="s">
        <v>855</v>
      </c>
      <c r="G429" s="198" t="s">
        <v>318</v>
      </c>
      <c r="H429" s="199">
        <v>1.76</v>
      </c>
      <c r="I429" s="200"/>
      <c r="J429" s="201">
        <f>ROUND(I429*H429,2)</f>
        <v>0</v>
      </c>
      <c r="K429" s="202"/>
      <c r="L429" s="39"/>
      <c r="M429" s="203" t="s">
        <v>19</v>
      </c>
      <c r="N429" s="204" t="s">
        <v>45</v>
      </c>
      <c r="O429" s="64"/>
      <c r="P429" s="205">
        <f>O429*H429</f>
        <v>0</v>
      </c>
      <c r="Q429" s="205">
        <v>0.17818000000000001</v>
      </c>
      <c r="R429" s="205">
        <f>Q429*H429</f>
        <v>0.31359680000000001</v>
      </c>
      <c r="S429" s="205">
        <v>0</v>
      </c>
      <c r="T429" s="206">
        <f>S429*H429</f>
        <v>0</v>
      </c>
      <c r="U429" s="34"/>
      <c r="V429" s="34"/>
      <c r="W429" s="34"/>
      <c r="X429" s="34"/>
      <c r="Y429" s="34"/>
      <c r="Z429" s="34"/>
      <c r="AA429" s="34"/>
      <c r="AB429" s="34"/>
      <c r="AC429" s="34"/>
      <c r="AD429" s="34"/>
      <c r="AE429" s="34"/>
      <c r="AR429" s="207" t="s">
        <v>319</v>
      </c>
      <c r="AT429" s="207" t="s">
        <v>315</v>
      </c>
      <c r="AU429" s="207" t="s">
        <v>83</v>
      </c>
      <c r="AY429" s="17" t="s">
        <v>313</v>
      </c>
      <c r="BE429" s="208">
        <f>IF(N429="základní",J429,0)</f>
        <v>0</v>
      </c>
      <c r="BF429" s="208">
        <f>IF(N429="snížená",J429,0)</f>
        <v>0</v>
      </c>
      <c r="BG429" s="208">
        <f>IF(N429="zákl. přenesená",J429,0)</f>
        <v>0</v>
      </c>
      <c r="BH429" s="208">
        <f>IF(N429="sníž. přenesená",J429,0)</f>
        <v>0</v>
      </c>
      <c r="BI429" s="208">
        <f>IF(N429="nulová",J429,0)</f>
        <v>0</v>
      </c>
      <c r="BJ429" s="17" t="s">
        <v>81</v>
      </c>
      <c r="BK429" s="208">
        <f>ROUND(I429*H429,2)</f>
        <v>0</v>
      </c>
      <c r="BL429" s="17" t="s">
        <v>319</v>
      </c>
      <c r="BM429" s="207" t="s">
        <v>856</v>
      </c>
    </row>
    <row r="430" spans="1:65" s="1" customFormat="1">
      <c r="A430" s="34"/>
      <c r="B430" s="35"/>
      <c r="C430" s="36"/>
      <c r="D430" s="209" t="s">
        <v>321</v>
      </c>
      <c r="E430" s="36"/>
      <c r="F430" s="210" t="s">
        <v>857</v>
      </c>
      <c r="G430" s="36"/>
      <c r="H430" s="36"/>
      <c r="I430" s="116"/>
      <c r="J430" s="36"/>
      <c r="K430" s="36"/>
      <c r="L430" s="39"/>
      <c r="M430" s="211"/>
      <c r="N430" s="212"/>
      <c r="O430" s="64"/>
      <c r="P430" s="64"/>
      <c r="Q430" s="64"/>
      <c r="R430" s="64"/>
      <c r="S430" s="64"/>
      <c r="T430" s="65"/>
      <c r="U430" s="34"/>
      <c r="V430" s="34"/>
      <c r="W430" s="34"/>
      <c r="X430" s="34"/>
      <c r="Y430" s="34"/>
      <c r="Z430" s="34"/>
      <c r="AA430" s="34"/>
      <c r="AB430" s="34"/>
      <c r="AC430" s="34"/>
      <c r="AD430" s="34"/>
      <c r="AE430" s="34"/>
      <c r="AT430" s="17" t="s">
        <v>321</v>
      </c>
      <c r="AU430" s="17" t="s">
        <v>83</v>
      </c>
    </row>
    <row r="431" spans="1:65" s="12" customFormat="1">
      <c r="B431" s="213"/>
      <c r="C431" s="214"/>
      <c r="D431" s="209" t="s">
        <v>323</v>
      </c>
      <c r="E431" s="215" t="s">
        <v>19</v>
      </c>
      <c r="F431" s="216" t="s">
        <v>858</v>
      </c>
      <c r="G431" s="214"/>
      <c r="H431" s="217">
        <v>0.20399999999999999</v>
      </c>
      <c r="I431" s="218"/>
      <c r="J431" s="214"/>
      <c r="K431" s="214"/>
      <c r="L431" s="219"/>
      <c r="M431" s="220"/>
      <c r="N431" s="221"/>
      <c r="O431" s="221"/>
      <c r="P431" s="221"/>
      <c r="Q431" s="221"/>
      <c r="R431" s="221"/>
      <c r="S431" s="221"/>
      <c r="T431" s="222"/>
      <c r="AT431" s="223" t="s">
        <v>323</v>
      </c>
      <c r="AU431" s="223" t="s">
        <v>83</v>
      </c>
      <c r="AV431" s="12" t="s">
        <v>83</v>
      </c>
      <c r="AW431" s="12" t="s">
        <v>36</v>
      </c>
      <c r="AX431" s="12" t="s">
        <v>74</v>
      </c>
      <c r="AY431" s="223" t="s">
        <v>313</v>
      </c>
    </row>
    <row r="432" spans="1:65" s="12" customFormat="1">
      <c r="B432" s="213"/>
      <c r="C432" s="214"/>
      <c r="D432" s="209" t="s">
        <v>323</v>
      </c>
      <c r="E432" s="215" t="s">
        <v>19</v>
      </c>
      <c r="F432" s="216" t="s">
        <v>859</v>
      </c>
      <c r="G432" s="214"/>
      <c r="H432" s="217">
        <v>1.76</v>
      </c>
      <c r="I432" s="218"/>
      <c r="J432" s="214"/>
      <c r="K432" s="214"/>
      <c r="L432" s="219"/>
      <c r="M432" s="220"/>
      <c r="N432" s="221"/>
      <c r="O432" s="221"/>
      <c r="P432" s="221"/>
      <c r="Q432" s="221"/>
      <c r="R432" s="221"/>
      <c r="S432" s="221"/>
      <c r="T432" s="222"/>
      <c r="AT432" s="223" t="s">
        <v>323</v>
      </c>
      <c r="AU432" s="223" t="s">
        <v>83</v>
      </c>
      <c r="AV432" s="12" t="s">
        <v>83</v>
      </c>
      <c r="AW432" s="12" t="s">
        <v>36</v>
      </c>
      <c r="AX432" s="12" t="s">
        <v>81</v>
      </c>
      <c r="AY432" s="223" t="s">
        <v>313</v>
      </c>
    </row>
    <row r="433" spans="1:65" s="11" customFormat="1" ht="22.9" customHeight="1">
      <c r="B433" s="179"/>
      <c r="C433" s="180"/>
      <c r="D433" s="181" t="s">
        <v>73</v>
      </c>
      <c r="E433" s="193" t="s">
        <v>319</v>
      </c>
      <c r="F433" s="193" t="s">
        <v>860</v>
      </c>
      <c r="G433" s="180"/>
      <c r="H433" s="180"/>
      <c r="I433" s="183"/>
      <c r="J433" s="194">
        <f>BK433</f>
        <v>0</v>
      </c>
      <c r="K433" s="180"/>
      <c r="L433" s="185"/>
      <c r="M433" s="186"/>
      <c r="N433" s="187"/>
      <c r="O433" s="187"/>
      <c r="P433" s="188">
        <f>SUM(P434:P513)</f>
        <v>0</v>
      </c>
      <c r="Q433" s="187"/>
      <c r="R433" s="188">
        <f>SUM(R434:R513)</f>
        <v>538.46110540000006</v>
      </c>
      <c r="S433" s="187"/>
      <c r="T433" s="189">
        <f>SUM(T434:T513)</f>
        <v>0</v>
      </c>
      <c r="AR433" s="190" t="s">
        <v>81</v>
      </c>
      <c r="AT433" s="191" t="s">
        <v>73</v>
      </c>
      <c r="AU433" s="191" t="s">
        <v>81</v>
      </c>
      <c r="AY433" s="190" t="s">
        <v>313</v>
      </c>
      <c r="BK433" s="192">
        <f>SUM(BK434:BK513)</f>
        <v>0</v>
      </c>
    </row>
    <row r="434" spans="1:65" s="1" customFormat="1" ht="21.6" customHeight="1">
      <c r="A434" s="34"/>
      <c r="B434" s="35"/>
      <c r="C434" s="195" t="s">
        <v>861</v>
      </c>
      <c r="D434" s="195" t="s">
        <v>315</v>
      </c>
      <c r="E434" s="196" t="s">
        <v>862</v>
      </c>
      <c r="F434" s="197" t="s">
        <v>863</v>
      </c>
      <c r="G434" s="198" t="s">
        <v>707</v>
      </c>
      <c r="H434" s="199">
        <v>153</v>
      </c>
      <c r="I434" s="200"/>
      <c r="J434" s="201">
        <f>ROUND(I434*H434,2)</f>
        <v>0</v>
      </c>
      <c r="K434" s="202"/>
      <c r="L434" s="39"/>
      <c r="M434" s="203" t="s">
        <v>19</v>
      </c>
      <c r="N434" s="204" t="s">
        <v>45</v>
      </c>
      <c r="O434" s="64"/>
      <c r="P434" s="205">
        <f>O434*H434</f>
        <v>0</v>
      </c>
      <c r="Q434" s="205">
        <v>0.18459</v>
      </c>
      <c r="R434" s="205">
        <f>Q434*H434</f>
        <v>28.242270000000001</v>
      </c>
      <c r="S434" s="205">
        <v>0</v>
      </c>
      <c r="T434" s="206">
        <f>S434*H434</f>
        <v>0</v>
      </c>
      <c r="U434" s="34"/>
      <c r="V434" s="34"/>
      <c r="W434" s="34"/>
      <c r="X434" s="34"/>
      <c r="Y434" s="34"/>
      <c r="Z434" s="34"/>
      <c r="AA434" s="34"/>
      <c r="AB434" s="34"/>
      <c r="AC434" s="34"/>
      <c r="AD434" s="34"/>
      <c r="AE434" s="34"/>
      <c r="AR434" s="207" t="s">
        <v>319</v>
      </c>
      <c r="AT434" s="207" t="s">
        <v>315</v>
      </c>
      <c r="AU434" s="207" t="s">
        <v>83</v>
      </c>
      <c r="AY434" s="17" t="s">
        <v>313</v>
      </c>
      <c r="BE434" s="208">
        <f>IF(N434="základní",J434,0)</f>
        <v>0</v>
      </c>
      <c r="BF434" s="208">
        <f>IF(N434="snížená",J434,0)</f>
        <v>0</v>
      </c>
      <c r="BG434" s="208">
        <f>IF(N434="zákl. přenesená",J434,0)</f>
        <v>0</v>
      </c>
      <c r="BH434" s="208">
        <f>IF(N434="sníž. přenesená",J434,0)</f>
        <v>0</v>
      </c>
      <c r="BI434" s="208">
        <f>IF(N434="nulová",J434,0)</f>
        <v>0</v>
      </c>
      <c r="BJ434" s="17" t="s">
        <v>81</v>
      </c>
      <c r="BK434" s="208">
        <f>ROUND(I434*H434,2)</f>
        <v>0</v>
      </c>
      <c r="BL434" s="17" t="s">
        <v>319</v>
      </c>
      <c r="BM434" s="207" t="s">
        <v>864</v>
      </c>
    </row>
    <row r="435" spans="1:65" s="1" customFormat="1">
      <c r="A435" s="34"/>
      <c r="B435" s="35"/>
      <c r="C435" s="36"/>
      <c r="D435" s="209" t="s">
        <v>321</v>
      </c>
      <c r="E435" s="36"/>
      <c r="F435" s="210" t="s">
        <v>865</v>
      </c>
      <c r="G435" s="36"/>
      <c r="H435" s="36"/>
      <c r="I435" s="116"/>
      <c r="J435" s="36"/>
      <c r="K435" s="36"/>
      <c r="L435" s="39"/>
      <c r="M435" s="211"/>
      <c r="N435" s="212"/>
      <c r="O435" s="64"/>
      <c r="P435" s="64"/>
      <c r="Q435" s="64"/>
      <c r="R435" s="64"/>
      <c r="S435" s="64"/>
      <c r="T435" s="65"/>
      <c r="U435" s="34"/>
      <c r="V435" s="34"/>
      <c r="W435" s="34"/>
      <c r="X435" s="34"/>
      <c r="Y435" s="34"/>
      <c r="Z435" s="34"/>
      <c r="AA435" s="34"/>
      <c r="AB435" s="34"/>
      <c r="AC435" s="34"/>
      <c r="AD435" s="34"/>
      <c r="AE435" s="34"/>
      <c r="AT435" s="17" t="s">
        <v>321</v>
      </c>
      <c r="AU435" s="17" t="s">
        <v>83</v>
      </c>
    </row>
    <row r="436" spans="1:65" s="12" customFormat="1">
      <c r="B436" s="213"/>
      <c r="C436" s="214"/>
      <c r="D436" s="209" t="s">
        <v>323</v>
      </c>
      <c r="E436" s="215" t="s">
        <v>19</v>
      </c>
      <c r="F436" s="216" t="s">
        <v>866</v>
      </c>
      <c r="G436" s="214"/>
      <c r="H436" s="217">
        <v>153</v>
      </c>
      <c r="I436" s="218"/>
      <c r="J436" s="214"/>
      <c r="K436" s="214"/>
      <c r="L436" s="219"/>
      <c r="M436" s="220"/>
      <c r="N436" s="221"/>
      <c r="O436" s="221"/>
      <c r="P436" s="221"/>
      <c r="Q436" s="221"/>
      <c r="R436" s="221"/>
      <c r="S436" s="221"/>
      <c r="T436" s="222"/>
      <c r="AT436" s="223" t="s">
        <v>323</v>
      </c>
      <c r="AU436" s="223" t="s">
        <v>83</v>
      </c>
      <c r="AV436" s="12" t="s">
        <v>83</v>
      </c>
      <c r="AW436" s="12" t="s">
        <v>36</v>
      </c>
      <c r="AX436" s="12" t="s">
        <v>81</v>
      </c>
      <c r="AY436" s="223" t="s">
        <v>313</v>
      </c>
    </row>
    <row r="437" spans="1:65" s="1" customFormat="1" ht="14.45" customHeight="1">
      <c r="A437" s="34"/>
      <c r="B437" s="35"/>
      <c r="C437" s="245" t="s">
        <v>867</v>
      </c>
      <c r="D437" s="245" t="s">
        <v>473</v>
      </c>
      <c r="E437" s="246" t="s">
        <v>868</v>
      </c>
      <c r="F437" s="247" t="s">
        <v>869</v>
      </c>
      <c r="G437" s="248" t="s">
        <v>327</v>
      </c>
      <c r="H437" s="249">
        <v>579.89400000000001</v>
      </c>
      <c r="I437" s="250"/>
      <c r="J437" s="251">
        <f>ROUND(I437*H437,2)</f>
        <v>0</v>
      </c>
      <c r="K437" s="252"/>
      <c r="L437" s="253"/>
      <c r="M437" s="254" t="s">
        <v>19</v>
      </c>
      <c r="N437" s="255" t="s">
        <v>45</v>
      </c>
      <c r="O437" s="64"/>
      <c r="P437" s="205">
        <f>O437*H437</f>
        <v>0</v>
      </c>
      <c r="Q437" s="205">
        <v>0.41299999999999998</v>
      </c>
      <c r="R437" s="205">
        <f>Q437*H437</f>
        <v>239.49622199999999</v>
      </c>
      <c r="S437" s="205">
        <v>0</v>
      </c>
      <c r="T437" s="206">
        <f>S437*H437</f>
        <v>0</v>
      </c>
      <c r="U437" s="34"/>
      <c r="V437" s="34"/>
      <c r="W437" s="34"/>
      <c r="X437" s="34"/>
      <c r="Y437" s="34"/>
      <c r="Z437" s="34"/>
      <c r="AA437" s="34"/>
      <c r="AB437" s="34"/>
      <c r="AC437" s="34"/>
      <c r="AD437" s="34"/>
      <c r="AE437" s="34"/>
      <c r="AR437" s="207" t="s">
        <v>355</v>
      </c>
      <c r="AT437" s="207" t="s">
        <v>473</v>
      </c>
      <c r="AU437" s="207" t="s">
        <v>83</v>
      </c>
      <c r="AY437" s="17" t="s">
        <v>313</v>
      </c>
      <c r="BE437" s="208">
        <f>IF(N437="základní",J437,0)</f>
        <v>0</v>
      </c>
      <c r="BF437" s="208">
        <f>IF(N437="snížená",J437,0)</f>
        <v>0</v>
      </c>
      <c r="BG437" s="208">
        <f>IF(N437="zákl. přenesená",J437,0)</f>
        <v>0</v>
      </c>
      <c r="BH437" s="208">
        <f>IF(N437="sníž. přenesená",J437,0)</f>
        <v>0</v>
      </c>
      <c r="BI437" s="208">
        <f>IF(N437="nulová",J437,0)</f>
        <v>0</v>
      </c>
      <c r="BJ437" s="17" t="s">
        <v>81</v>
      </c>
      <c r="BK437" s="208">
        <f>ROUND(I437*H437,2)</f>
        <v>0</v>
      </c>
      <c r="BL437" s="17" t="s">
        <v>319</v>
      </c>
      <c r="BM437" s="207" t="s">
        <v>870</v>
      </c>
    </row>
    <row r="438" spans="1:65" s="1" customFormat="1">
      <c r="A438" s="34"/>
      <c r="B438" s="35"/>
      <c r="C438" s="36"/>
      <c r="D438" s="209" t="s">
        <v>321</v>
      </c>
      <c r="E438" s="36"/>
      <c r="F438" s="210" t="s">
        <v>869</v>
      </c>
      <c r="G438" s="36"/>
      <c r="H438" s="36"/>
      <c r="I438" s="116"/>
      <c r="J438" s="36"/>
      <c r="K438" s="36"/>
      <c r="L438" s="39"/>
      <c r="M438" s="211"/>
      <c r="N438" s="212"/>
      <c r="O438" s="64"/>
      <c r="P438" s="64"/>
      <c r="Q438" s="64"/>
      <c r="R438" s="64"/>
      <c r="S438" s="64"/>
      <c r="T438" s="65"/>
      <c r="U438" s="34"/>
      <c r="V438" s="34"/>
      <c r="W438" s="34"/>
      <c r="X438" s="34"/>
      <c r="Y438" s="34"/>
      <c r="Z438" s="34"/>
      <c r="AA438" s="34"/>
      <c r="AB438" s="34"/>
      <c r="AC438" s="34"/>
      <c r="AD438" s="34"/>
      <c r="AE438" s="34"/>
      <c r="AT438" s="17" t="s">
        <v>321</v>
      </c>
      <c r="AU438" s="17" t="s">
        <v>83</v>
      </c>
    </row>
    <row r="439" spans="1:65" s="12" customFormat="1">
      <c r="B439" s="213"/>
      <c r="C439" s="214"/>
      <c r="D439" s="209" t="s">
        <v>323</v>
      </c>
      <c r="E439" s="215" t="s">
        <v>19</v>
      </c>
      <c r="F439" s="216" t="s">
        <v>871</v>
      </c>
      <c r="G439" s="214"/>
      <c r="H439" s="217">
        <v>574.15200000000004</v>
      </c>
      <c r="I439" s="218"/>
      <c r="J439" s="214"/>
      <c r="K439" s="214"/>
      <c r="L439" s="219"/>
      <c r="M439" s="220"/>
      <c r="N439" s="221"/>
      <c r="O439" s="221"/>
      <c r="P439" s="221"/>
      <c r="Q439" s="221"/>
      <c r="R439" s="221"/>
      <c r="S439" s="221"/>
      <c r="T439" s="222"/>
      <c r="AT439" s="223" t="s">
        <v>323</v>
      </c>
      <c r="AU439" s="223" t="s">
        <v>83</v>
      </c>
      <c r="AV439" s="12" t="s">
        <v>83</v>
      </c>
      <c r="AW439" s="12" t="s">
        <v>36</v>
      </c>
      <c r="AX439" s="12" t="s">
        <v>81</v>
      </c>
      <c r="AY439" s="223" t="s">
        <v>313</v>
      </c>
    </row>
    <row r="440" spans="1:65" s="12" customFormat="1">
      <c r="B440" s="213"/>
      <c r="C440" s="214"/>
      <c r="D440" s="209" t="s">
        <v>323</v>
      </c>
      <c r="E440" s="214"/>
      <c r="F440" s="216" t="s">
        <v>872</v>
      </c>
      <c r="G440" s="214"/>
      <c r="H440" s="217">
        <v>579.89400000000001</v>
      </c>
      <c r="I440" s="218"/>
      <c r="J440" s="214"/>
      <c r="K440" s="214"/>
      <c r="L440" s="219"/>
      <c r="M440" s="220"/>
      <c r="N440" s="221"/>
      <c r="O440" s="221"/>
      <c r="P440" s="221"/>
      <c r="Q440" s="221"/>
      <c r="R440" s="221"/>
      <c r="S440" s="221"/>
      <c r="T440" s="222"/>
      <c r="AT440" s="223" t="s">
        <v>323</v>
      </c>
      <c r="AU440" s="223" t="s">
        <v>83</v>
      </c>
      <c r="AV440" s="12" t="s">
        <v>83</v>
      </c>
      <c r="AW440" s="12" t="s">
        <v>4</v>
      </c>
      <c r="AX440" s="12" t="s">
        <v>81</v>
      </c>
      <c r="AY440" s="223" t="s">
        <v>313</v>
      </c>
    </row>
    <row r="441" spans="1:65" s="1" customFormat="1" ht="14.45" customHeight="1">
      <c r="A441" s="34"/>
      <c r="B441" s="35"/>
      <c r="C441" s="195" t="s">
        <v>873</v>
      </c>
      <c r="D441" s="195" t="s">
        <v>315</v>
      </c>
      <c r="E441" s="196" t="s">
        <v>874</v>
      </c>
      <c r="F441" s="197" t="s">
        <v>875</v>
      </c>
      <c r="G441" s="198" t="s">
        <v>430</v>
      </c>
      <c r="H441" s="199">
        <v>2.39</v>
      </c>
      <c r="I441" s="200"/>
      <c r="J441" s="201">
        <f>ROUND(I441*H441,2)</f>
        <v>0</v>
      </c>
      <c r="K441" s="202"/>
      <c r="L441" s="39"/>
      <c r="M441" s="203" t="s">
        <v>19</v>
      </c>
      <c r="N441" s="204" t="s">
        <v>45</v>
      </c>
      <c r="O441" s="64"/>
      <c r="P441" s="205">
        <f>O441*H441</f>
        <v>0</v>
      </c>
      <c r="Q441" s="205">
        <v>1.0380199999999999</v>
      </c>
      <c r="R441" s="205">
        <f>Q441*H441</f>
        <v>2.4808678</v>
      </c>
      <c r="S441" s="205">
        <v>0</v>
      </c>
      <c r="T441" s="206">
        <f>S441*H441</f>
        <v>0</v>
      </c>
      <c r="U441" s="34"/>
      <c r="V441" s="34"/>
      <c r="W441" s="34"/>
      <c r="X441" s="34"/>
      <c r="Y441" s="34"/>
      <c r="Z441" s="34"/>
      <c r="AA441" s="34"/>
      <c r="AB441" s="34"/>
      <c r="AC441" s="34"/>
      <c r="AD441" s="34"/>
      <c r="AE441" s="34"/>
      <c r="AR441" s="207" t="s">
        <v>319</v>
      </c>
      <c r="AT441" s="207" t="s">
        <v>315</v>
      </c>
      <c r="AU441" s="207" t="s">
        <v>83</v>
      </c>
      <c r="AY441" s="17" t="s">
        <v>313</v>
      </c>
      <c r="BE441" s="208">
        <f>IF(N441="základní",J441,0)</f>
        <v>0</v>
      </c>
      <c r="BF441" s="208">
        <f>IF(N441="snížená",J441,0)</f>
        <v>0</v>
      </c>
      <c r="BG441" s="208">
        <f>IF(N441="zákl. přenesená",J441,0)</f>
        <v>0</v>
      </c>
      <c r="BH441" s="208">
        <f>IF(N441="sníž. přenesená",J441,0)</f>
        <v>0</v>
      </c>
      <c r="BI441" s="208">
        <f>IF(N441="nulová",J441,0)</f>
        <v>0</v>
      </c>
      <c r="BJ441" s="17" t="s">
        <v>81</v>
      </c>
      <c r="BK441" s="208">
        <f>ROUND(I441*H441,2)</f>
        <v>0</v>
      </c>
      <c r="BL441" s="17" t="s">
        <v>319</v>
      </c>
      <c r="BM441" s="207" t="s">
        <v>876</v>
      </c>
    </row>
    <row r="442" spans="1:65" s="1" customFormat="1">
      <c r="A442" s="34"/>
      <c r="B442" s="35"/>
      <c r="C442" s="36"/>
      <c r="D442" s="209" t="s">
        <v>321</v>
      </c>
      <c r="E442" s="36"/>
      <c r="F442" s="210" t="s">
        <v>877</v>
      </c>
      <c r="G442" s="36"/>
      <c r="H442" s="36"/>
      <c r="I442" s="116"/>
      <c r="J442" s="36"/>
      <c r="K442" s="36"/>
      <c r="L442" s="39"/>
      <c r="M442" s="211"/>
      <c r="N442" s="212"/>
      <c r="O442" s="64"/>
      <c r="P442" s="64"/>
      <c r="Q442" s="64"/>
      <c r="R442" s="64"/>
      <c r="S442" s="64"/>
      <c r="T442" s="65"/>
      <c r="U442" s="34"/>
      <c r="V442" s="34"/>
      <c r="W442" s="34"/>
      <c r="X442" s="34"/>
      <c r="Y442" s="34"/>
      <c r="Z442" s="34"/>
      <c r="AA442" s="34"/>
      <c r="AB442" s="34"/>
      <c r="AC442" s="34"/>
      <c r="AD442" s="34"/>
      <c r="AE442" s="34"/>
      <c r="AT442" s="17" t="s">
        <v>321</v>
      </c>
      <c r="AU442" s="17" t="s">
        <v>83</v>
      </c>
    </row>
    <row r="443" spans="1:65" s="12" customFormat="1">
      <c r="B443" s="213"/>
      <c r="C443" s="214"/>
      <c r="D443" s="209" t="s">
        <v>323</v>
      </c>
      <c r="E443" s="215" t="s">
        <v>19</v>
      </c>
      <c r="F443" s="216" t="s">
        <v>878</v>
      </c>
      <c r="G443" s="214"/>
      <c r="H443" s="217">
        <v>2.39</v>
      </c>
      <c r="I443" s="218"/>
      <c r="J443" s="214"/>
      <c r="K443" s="214"/>
      <c r="L443" s="219"/>
      <c r="M443" s="220"/>
      <c r="N443" s="221"/>
      <c r="O443" s="221"/>
      <c r="P443" s="221"/>
      <c r="Q443" s="221"/>
      <c r="R443" s="221"/>
      <c r="S443" s="221"/>
      <c r="T443" s="222"/>
      <c r="AT443" s="223" t="s">
        <v>323</v>
      </c>
      <c r="AU443" s="223" t="s">
        <v>83</v>
      </c>
      <c r="AV443" s="12" t="s">
        <v>83</v>
      </c>
      <c r="AW443" s="12" t="s">
        <v>36</v>
      </c>
      <c r="AX443" s="12" t="s">
        <v>81</v>
      </c>
      <c r="AY443" s="223" t="s">
        <v>313</v>
      </c>
    </row>
    <row r="444" spans="1:65" s="1" customFormat="1" ht="14.45" customHeight="1">
      <c r="A444" s="34"/>
      <c r="B444" s="35"/>
      <c r="C444" s="195" t="s">
        <v>879</v>
      </c>
      <c r="D444" s="195" t="s">
        <v>315</v>
      </c>
      <c r="E444" s="196" t="s">
        <v>880</v>
      </c>
      <c r="F444" s="197" t="s">
        <v>881</v>
      </c>
      <c r="G444" s="198" t="s">
        <v>358</v>
      </c>
      <c r="H444" s="199">
        <v>11.343999999999999</v>
      </c>
      <c r="I444" s="200"/>
      <c r="J444" s="201">
        <f>ROUND(I444*H444,2)</f>
        <v>0</v>
      </c>
      <c r="K444" s="202"/>
      <c r="L444" s="39"/>
      <c r="M444" s="203" t="s">
        <v>19</v>
      </c>
      <c r="N444" s="204" t="s">
        <v>45</v>
      </c>
      <c r="O444" s="64"/>
      <c r="P444" s="205">
        <f>O444*H444</f>
        <v>0</v>
      </c>
      <c r="Q444" s="205">
        <v>2.5960999999999999</v>
      </c>
      <c r="R444" s="205">
        <f>Q444*H444</f>
        <v>29.450158399999996</v>
      </c>
      <c r="S444" s="205">
        <v>0</v>
      </c>
      <c r="T444" s="206">
        <f>S444*H444</f>
        <v>0</v>
      </c>
      <c r="U444" s="34"/>
      <c r="V444" s="34"/>
      <c r="W444" s="34"/>
      <c r="X444" s="34"/>
      <c r="Y444" s="34"/>
      <c r="Z444" s="34"/>
      <c r="AA444" s="34"/>
      <c r="AB444" s="34"/>
      <c r="AC444" s="34"/>
      <c r="AD444" s="34"/>
      <c r="AE444" s="34"/>
      <c r="AR444" s="207" t="s">
        <v>319</v>
      </c>
      <c r="AT444" s="207" t="s">
        <v>315</v>
      </c>
      <c r="AU444" s="207" t="s">
        <v>83</v>
      </c>
      <c r="AY444" s="17" t="s">
        <v>313</v>
      </c>
      <c r="BE444" s="208">
        <f>IF(N444="základní",J444,0)</f>
        <v>0</v>
      </c>
      <c r="BF444" s="208">
        <f>IF(N444="snížená",J444,0)</f>
        <v>0</v>
      </c>
      <c r="BG444" s="208">
        <f>IF(N444="zákl. přenesená",J444,0)</f>
        <v>0</v>
      </c>
      <c r="BH444" s="208">
        <f>IF(N444="sníž. přenesená",J444,0)</f>
        <v>0</v>
      </c>
      <c r="BI444" s="208">
        <f>IF(N444="nulová",J444,0)</f>
        <v>0</v>
      </c>
      <c r="BJ444" s="17" t="s">
        <v>81</v>
      </c>
      <c r="BK444" s="208">
        <f>ROUND(I444*H444,2)</f>
        <v>0</v>
      </c>
      <c r="BL444" s="17" t="s">
        <v>319</v>
      </c>
      <c r="BM444" s="207" t="s">
        <v>882</v>
      </c>
    </row>
    <row r="445" spans="1:65" s="1" customFormat="1">
      <c r="A445" s="34"/>
      <c r="B445" s="35"/>
      <c r="C445" s="36"/>
      <c r="D445" s="209" t="s">
        <v>321</v>
      </c>
      <c r="E445" s="36"/>
      <c r="F445" s="210" t="s">
        <v>881</v>
      </c>
      <c r="G445" s="36"/>
      <c r="H445" s="36"/>
      <c r="I445" s="116"/>
      <c r="J445" s="36"/>
      <c r="K445" s="36"/>
      <c r="L445" s="39"/>
      <c r="M445" s="211"/>
      <c r="N445" s="212"/>
      <c r="O445" s="64"/>
      <c r="P445" s="64"/>
      <c r="Q445" s="64"/>
      <c r="R445" s="64"/>
      <c r="S445" s="64"/>
      <c r="T445" s="65"/>
      <c r="U445" s="34"/>
      <c r="V445" s="34"/>
      <c r="W445" s="34"/>
      <c r="X445" s="34"/>
      <c r="Y445" s="34"/>
      <c r="Z445" s="34"/>
      <c r="AA445" s="34"/>
      <c r="AB445" s="34"/>
      <c r="AC445" s="34"/>
      <c r="AD445" s="34"/>
      <c r="AE445" s="34"/>
      <c r="AT445" s="17" t="s">
        <v>321</v>
      </c>
      <c r="AU445" s="17" t="s">
        <v>83</v>
      </c>
    </row>
    <row r="446" spans="1:65" s="13" customFormat="1">
      <c r="B446" s="224"/>
      <c r="C446" s="225"/>
      <c r="D446" s="209" t="s">
        <v>323</v>
      </c>
      <c r="E446" s="226" t="s">
        <v>19</v>
      </c>
      <c r="F446" s="227" t="s">
        <v>883</v>
      </c>
      <c r="G446" s="225"/>
      <c r="H446" s="226" t="s">
        <v>19</v>
      </c>
      <c r="I446" s="228"/>
      <c r="J446" s="225"/>
      <c r="K446" s="225"/>
      <c r="L446" s="229"/>
      <c r="M446" s="230"/>
      <c r="N446" s="231"/>
      <c r="O446" s="231"/>
      <c r="P446" s="231"/>
      <c r="Q446" s="231"/>
      <c r="R446" s="231"/>
      <c r="S446" s="231"/>
      <c r="T446" s="232"/>
      <c r="AT446" s="233" t="s">
        <v>323</v>
      </c>
      <c r="AU446" s="233" t="s">
        <v>83</v>
      </c>
      <c r="AV446" s="13" t="s">
        <v>81</v>
      </c>
      <c r="AW446" s="13" t="s">
        <v>36</v>
      </c>
      <c r="AX446" s="13" t="s">
        <v>74</v>
      </c>
      <c r="AY446" s="233" t="s">
        <v>313</v>
      </c>
    </row>
    <row r="447" spans="1:65" s="12" customFormat="1">
      <c r="B447" s="213"/>
      <c r="C447" s="214"/>
      <c r="D447" s="209" t="s">
        <v>323</v>
      </c>
      <c r="E447" s="215" t="s">
        <v>19</v>
      </c>
      <c r="F447" s="216" t="s">
        <v>884</v>
      </c>
      <c r="G447" s="214"/>
      <c r="H447" s="217">
        <v>11.343999999999999</v>
      </c>
      <c r="I447" s="218"/>
      <c r="J447" s="214"/>
      <c r="K447" s="214"/>
      <c r="L447" s="219"/>
      <c r="M447" s="220"/>
      <c r="N447" s="221"/>
      <c r="O447" s="221"/>
      <c r="P447" s="221"/>
      <c r="Q447" s="221"/>
      <c r="R447" s="221"/>
      <c r="S447" s="221"/>
      <c r="T447" s="222"/>
      <c r="AT447" s="223" t="s">
        <v>323</v>
      </c>
      <c r="AU447" s="223" t="s">
        <v>83</v>
      </c>
      <c r="AV447" s="12" t="s">
        <v>83</v>
      </c>
      <c r="AW447" s="12" t="s">
        <v>36</v>
      </c>
      <c r="AX447" s="12" t="s">
        <v>81</v>
      </c>
      <c r="AY447" s="223" t="s">
        <v>313</v>
      </c>
    </row>
    <row r="448" spans="1:65" s="1" customFormat="1" ht="14.45" customHeight="1">
      <c r="A448" s="34"/>
      <c r="B448" s="35"/>
      <c r="C448" s="195" t="s">
        <v>885</v>
      </c>
      <c r="D448" s="195" t="s">
        <v>315</v>
      </c>
      <c r="E448" s="196" t="s">
        <v>886</v>
      </c>
      <c r="F448" s="197" t="s">
        <v>887</v>
      </c>
      <c r="G448" s="198" t="s">
        <v>358</v>
      </c>
      <c r="H448" s="199">
        <v>35.366</v>
      </c>
      <c r="I448" s="200"/>
      <c r="J448" s="201">
        <f>ROUND(I448*H448,2)</f>
        <v>0</v>
      </c>
      <c r="K448" s="202"/>
      <c r="L448" s="39"/>
      <c r="M448" s="203" t="s">
        <v>19</v>
      </c>
      <c r="N448" s="204" t="s">
        <v>45</v>
      </c>
      <c r="O448" s="64"/>
      <c r="P448" s="205">
        <f>O448*H448</f>
        <v>0</v>
      </c>
      <c r="Q448" s="205">
        <v>2.45343</v>
      </c>
      <c r="R448" s="205">
        <f>Q448*H448</f>
        <v>86.768005380000005</v>
      </c>
      <c r="S448" s="205">
        <v>0</v>
      </c>
      <c r="T448" s="206">
        <f>S448*H448</f>
        <v>0</v>
      </c>
      <c r="U448" s="34"/>
      <c r="V448" s="34"/>
      <c r="W448" s="34"/>
      <c r="X448" s="34"/>
      <c r="Y448" s="34"/>
      <c r="Z448" s="34"/>
      <c r="AA448" s="34"/>
      <c r="AB448" s="34"/>
      <c r="AC448" s="34"/>
      <c r="AD448" s="34"/>
      <c r="AE448" s="34"/>
      <c r="AR448" s="207" t="s">
        <v>319</v>
      </c>
      <c r="AT448" s="207" t="s">
        <v>315</v>
      </c>
      <c r="AU448" s="207" t="s">
        <v>83</v>
      </c>
      <c r="AY448" s="17" t="s">
        <v>313</v>
      </c>
      <c r="BE448" s="208">
        <f>IF(N448="základní",J448,0)</f>
        <v>0</v>
      </c>
      <c r="BF448" s="208">
        <f>IF(N448="snížená",J448,0)</f>
        <v>0</v>
      </c>
      <c r="BG448" s="208">
        <f>IF(N448="zákl. přenesená",J448,0)</f>
        <v>0</v>
      </c>
      <c r="BH448" s="208">
        <f>IF(N448="sníž. přenesená",J448,0)</f>
        <v>0</v>
      </c>
      <c r="BI448" s="208">
        <f>IF(N448="nulová",J448,0)</f>
        <v>0</v>
      </c>
      <c r="BJ448" s="17" t="s">
        <v>81</v>
      </c>
      <c r="BK448" s="208">
        <f>ROUND(I448*H448,2)</f>
        <v>0</v>
      </c>
      <c r="BL448" s="17" t="s">
        <v>319</v>
      </c>
      <c r="BM448" s="207" t="s">
        <v>888</v>
      </c>
    </row>
    <row r="449" spans="1:65" s="1" customFormat="1" ht="19.5">
      <c r="A449" s="34"/>
      <c r="B449" s="35"/>
      <c r="C449" s="36"/>
      <c r="D449" s="209" t="s">
        <v>321</v>
      </c>
      <c r="E449" s="36"/>
      <c r="F449" s="210" t="s">
        <v>889</v>
      </c>
      <c r="G449" s="36"/>
      <c r="H449" s="36"/>
      <c r="I449" s="116"/>
      <c r="J449" s="36"/>
      <c r="K449" s="36"/>
      <c r="L449" s="39"/>
      <c r="M449" s="211"/>
      <c r="N449" s="212"/>
      <c r="O449" s="64"/>
      <c r="P449" s="64"/>
      <c r="Q449" s="64"/>
      <c r="R449" s="64"/>
      <c r="S449" s="64"/>
      <c r="T449" s="65"/>
      <c r="U449" s="34"/>
      <c r="V449" s="34"/>
      <c r="W449" s="34"/>
      <c r="X449" s="34"/>
      <c r="Y449" s="34"/>
      <c r="Z449" s="34"/>
      <c r="AA449" s="34"/>
      <c r="AB449" s="34"/>
      <c r="AC449" s="34"/>
      <c r="AD449" s="34"/>
      <c r="AE449" s="34"/>
      <c r="AT449" s="17" t="s">
        <v>321</v>
      </c>
      <c r="AU449" s="17" t="s">
        <v>83</v>
      </c>
    </row>
    <row r="450" spans="1:65" s="13" customFormat="1">
      <c r="B450" s="224"/>
      <c r="C450" s="225"/>
      <c r="D450" s="209" t="s">
        <v>323</v>
      </c>
      <c r="E450" s="226" t="s">
        <v>19</v>
      </c>
      <c r="F450" s="227" t="s">
        <v>890</v>
      </c>
      <c r="G450" s="225"/>
      <c r="H450" s="226" t="s">
        <v>19</v>
      </c>
      <c r="I450" s="228"/>
      <c r="J450" s="225"/>
      <c r="K450" s="225"/>
      <c r="L450" s="229"/>
      <c r="M450" s="230"/>
      <c r="N450" s="231"/>
      <c r="O450" s="231"/>
      <c r="P450" s="231"/>
      <c r="Q450" s="231"/>
      <c r="R450" s="231"/>
      <c r="S450" s="231"/>
      <c r="T450" s="232"/>
      <c r="AT450" s="233" t="s">
        <v>323</v>
      </c>
      <c r="AU450" s="233" t="s">
        <v>83</v>
      </c>
      <c r="AV450" s="13" t="s">
        <v>81</v>
      </c>
      <c r="AW450" s="13" t="s">
        <v>36</v>
      </c>
      <c r="AX450" s="13" t="s">
        <v>74</v>
      </c>
      <c r="AY450" s="233" t="s">
        <v>313</v>
      </c>
    </row>
    <row r="451" spans="1:65" s="12" customFormat="1">
      <c r="B451" s="213"/>
      <c r="C451" s="214"/>
      <c r="D451" s="209" t="s">
        <v>323</v>
      </c>
      <c r="E451" s="215" t="s">
        <v>19</v>
      </c>
      <c r="F451" s="216" t="s">
        <v>891</v>
      </c>
      <c r="G451" s="214"/>
      <c r="H451" s="217">
        <v>8.4239999999999995</v>
      </c>
      <c r="I451" s="218"/>
      <c r="J451" s="214"/>
      <c r="K451" s="214"/>
      <c r="L451" s="219"/>
      <c r="M451" s="220"/>
      <c r="N451" s="221"/>
      <c r="O451" s="221"/>
      <c r="P451" s="221"/>
      <c r="Q451" s="221"/>
      <c r="R451" s="221"/>
      <c r="S451" s="221"/>
      <c r="T451" s="222"/>
      <c r="AT451" s="223" t="s">
        <v>323</v>
      </c>
      <c r="AU451" s="223" t="s">
        <v>83</v>
      </c>
      <c r="AV451" s="12" t="s">
        <v>83</v>
      </c>
      <c r="AW451" s="12" t="s">
        <v>36</v>
      </c>
      <c r="AX451" s="12" t="s">
        <v>74</v>
      </c>
      <c r="AY451" s="223" t="s">
        <v>313</v>
      </c>
    </row>
    <row r="452" spans="1:65" s="12" customFormat="1" ht="22.5">
      <c r="B452" s="213"/>
      <c r="C452" s="214"/>
      <c r="D452" s="209" t="s">
        <v>323</v>
      </c>
      <c r="E452" s="215" t="s">
        <v>19</v>
      </c>
      <c r="F452" s="216" t="s">
        <v>892</v>
      </c>
      <c r="G452" s="214"/>
      <c r="H452" s="217">
        <v>26.942</v>
      </c>
      <c r="I452" s="218"/>
      <c r="J452" s="214"/>
      <c r="K452" s="214"/>
      <c r="L452" s="219"/>
      <c r="M452" s="220"/>
      <c r="N452" s="221"/>
      <c r="O452" s="221"/>
      <c r="P452" s="221"/>
      <c r="Q452" s="221"/>
      <c r="R452" s="221"/>
      <c r="S452" s="221"/>
      <c r="T452" s="222"/>
      <c r="AT452" s="223" t="s">
        <v>323</v>
      </c>
      <c r="AU452" s="223" t="s">
        <v>83</v>
      </c>
      <c r="AV452" s="12" t="s">
        <v>83</v>
      </c>
      <c r="AW452" s="12" t="s">
        <v>36</v>
      </c>
      <c r="AX452" s="12" t="s">
        <v>74</v>
      </c>
      <c r="AY452" s="223" t="s">
        <v>313</v>
      </c>
    </row>
    <row r="453" spans="1:65" s="14" customFormat="1">
      <c r="B453" s="234"/>
      <c r="C453" s="235"/>
      <c r="D453" s="209" t="s">
        <v>323</v>
      </c>
      <c r="E453" s="236" t="s">
        <v>19</v>
      </c>
      <c r="F453" s="237" t="s">
        <v>410</v>
      </c>
      <c r="G453" s="235"/>
      <c r="H453" s="238">
        <v>35.366</v>
      </c>
      <c r="I453" s="239"/>
      <c r="J453" s="235"/>
      <c r="K453" s="235"/>
      <c r="L453" s="240"/>
      <c r="M453" s="241"/>
      <c r="N453" s="242"/>
      <c r="O453" s="242"/>
      <c r="P453" s="242"/>
      <c r="Q453" s="242"/>
      <c r="R453" s="242"/>
      <c r="S453" s="242"/>
      <c r="T453" s="243"/>
      <c r="AT453" s="244" t="s">
        <v>323</v>
      </c>
      <c r="AU453" s="244" t="s">
        <v>83</v>
      </c>
      <c r="AV453" s="14" t="s">
        <v>319</v>
      </c>
      <c r="AW453" s="14" t="s">
        <v>36</v>
      </c>
      <c r="AX453" s="14" t="s">
        <v>81</v>
      </c>
      <c r="AY453" s="244" t="s">
        <v>313</v>
      </c>
    </row>
    <row r="454" spans="1:65" s="1" customFormat="1" ht="14.45" customHeight="1">
      <c r="A454" s="34"/>
      <c r="B454" s="35"/>
      <c r="C454" s="195" t="s">
        <v>893</v>
      </c>
      <c r="D454" s="195" t="s">
        <v>315</v>
      </c>
      <c r="E454" s="196" t="s">
        <v>894</v>
      </c>
      <c r="F454" s="197" t="s">
        <v>895</v>
      </c>
      <c r="G454" s="198" t="s">
        <v>318</v>
      </c>
      <c r="H454" s="199">
        <v>63.762</v>
      </c>
      <c r="I454" s="200"/>
      <c r="J454" s="201">
        <f>ROUND(I454*H454,2)</f>
        <v>0</v>
      </c>
      <c r="K454" s="202"/>
      <c r="L454" s="39"/>
      <c r="M454" s="203" t="s">
        <v>19</v>
      </c>
      <c r="N454" s="204" t="s">
        <v>45</v>
      </c>
      <c r="O454" s="64"/>
      <c r="P454" s="205">
        <f>O454*H454</f>
        <v>0</v>
      </c>
      <c r="Q454" s="205">
        <v>5.3299999999999997E-3</v>
      </c>
      <c r="R454" s="205">
        <f>Q454*H454</f>
        <v>0.33985145999999999</v>
      </c>
      <c r="S454" s="205">
        <v>0</v>
      </c>
      <c r="T454" s="206">
        <f>S454*H454</f>
        <v>0</v>
      </c>
      <c r="U454" s="34"/>
      <c r="V454" s="34"/>
      <c r="W454" s="34"/>
      <c r="X454" s="34"/>
      <c r="Y454" s="34"/>
      <c r="Z454" s="34"/>
      <c r="AA454" s="34"/>
      <c r="AB454" s="34"/>
      <c r="AC454" s="34"/>
      <c r="AD454" s="34"/>
      <c r="AE454" s="34"/>
      <c r="AR454" s="207" t="s">
        <v>319</v>
      </c>
      <c r="AT454" s="207" t="s">
        <v>315</v>
      </c>
      <c r="AU454" s="207" t="s">
        <v>83</v>
      </c>
      <c r="AY454" s="17" t="s">
        <v>313</v>
      </c>
      <c r="BE454" s="208">
        <f>IF(N454="základní",J454,0)</f>
        <v>0</v>
      </c>
      <c r="BF454" s="208">
        <f>IF(N454="snížená",J454,0)</f>
        <v>0</v>
      </c>
      <c r="BG454" s="208">
        <f>IF(N454="zákl. přenesená",J454,0)</f>
        <v>0</v>
      </c>
      <c r="BH454" s="208">
        <f>IF(N454="sníž. přenesená",J454,0)</f>
        <v>0</v>
      </c>
      <c r="BI454" s="208">
        <f>IF(N454="nulová",J454,0)</f>
        <v>0</v>
      </c>
      <c r="BJ454" s="17" t="s">
        <v>81</v>
      </c>
      <c r="BK454" s="208">
        <f>ROUND(I454*H454,2)</f>
        <v>0</v>
      </c>
      <c r="BL454" s="17" t="s">
        <v>319</v>
      </c>
      <c r="BM454" s="207" t="s">
        <v>896</v>
      </c>
    </row>
    <row r="455" spans="1:65" s="1" customFormat="1">
      <c r="A455" s="34"/>
      <c r="B455" s="35"/>
      <c r="C455" s="36"/>
      <c r="D455" s="209" t="s">
        <v>321</v>
      </c>
      <c r="E455" s="36"/>
      <c r="F455" s="210" t="s">
        <v>897</v>
      </c>
      <c r="G455" s="36"/>
      <c r="H455" s="36"/>
      <c r="I455" s="116"/>
      <c r="J455" s="36"/>
      <c r="K455" s="36"/>
      <c r="L455" s="39"/>
      <c r="M455" s="211"/>
      <c r="N455" s="212"/>
      <c r="O455" s="64"/>
      <c r="P455" s="64"/>
      <c r="Q455" s="64"/>
      <c r="R455" s="64"/>
      <c r="S455" s="64"/>
      <c r="T455" s="65"/>
      <c r="U455" s="34"/>
      <c r="V455" s="34"/>
      <c r="W455" s="34"/>
      <c r="X455" s="34"/>
      <c r="Y455" s="34"/>
      <c r="Z455" s="34"/>
      <c r="AA455" s="34"/>
      <c r="AB455" s="34"/>
      <c r="AC455" s="34"/>
      <c r="AD455" s="34"/>
      <c r="AE455" s="34"/>
      <c r="AT455" s="17" t="s">
        <v>321</v>
      </c>
      <c r="AU455" s="17" t="s">
        <v>83</v>
      </c>
    </row>
    <row r="456" spans="1:65" s="12" customFormat="1">
      <c r="B456" s="213"/>
      <c r="C456" s="214"/>
      <c r="D456" s="209" t="s">
        <v>323</v>
      </c>
      <c r="E456" s="215" t="s">
        <v>19</v>
      </c>
      <c r="F456" s="216" t="s">
        <v>898</v>
      </c>
      <c r="G456" s="214"/>
      <c r="H456" s="217">
        <v>9.48</v>
      </c>
      <c r="I456" s="218"/>
      <c r="J456" s="214"/>
      <c r="K456" s="214"/>
      <c r="L456" s="219"/>
      <c r="M456" s="220"/>
      <c r="N456" s="221"/>
      <c r="O456" s="221"/>
      <c r="P456" s="221"/>
      <c r="Q456" s="221"/>
      <c r="R456" s="221"/>
      <c r="S456" s="221"/>
      <c r="T456" s="222"/>
      <c r="AT456" s="223" t="s">
        <v>323</v>
      </c>
      <c r="AU456" s="223" t="s">
        <v>83</v>
      </c>
      <c r="AV456" s="12" t="s">
        <v>83</v>
      </c>
      <c r="AW456" s="12" t="s">
        <v>36</v>
      </c>
      <c r="AX456" s="12" t="s">
        <v>74</v>
      </c>
      <c r="AY456" s="223" t="s">
        <v>313</v>
      </c>
    </row>
    <row r="457" spans="1:65" s="12" customFormat="1">
      <c r="B457" s="213"/>
      <c r="C457" s="214"/>
      <c r="D457" s="209" t="s">
        <v>323</v>
      </c>
      <c r="E457" s="215" t="s">
        <v>19</v>
      </c>
      <c r="F457" s="216" t="s">
        <v>899</v>
      </c>
      <c r="G457" s="214"/>
      <c r="H457" s="217">
        <v>54.281999999999996</v>
      </c>
      <c r="I457" s="218"/>
      <c r="J457" s="214"/>
      <c r="K457" s="214"/>
      <c r="L457" s="219"/>
      <c r="M457" s="220"/>
      <c r="N457" s="221"/>
      <c r="O457" s="221"/>
      <c r="P457" s="221"/>
      <c r="Q457" s="221"/>
      <c r="R457" s="221"/>
      <c r="S457" s="221"/>
      <c r="T457" s="222"/>
      <c r="AT457" s="223" t="s">
        <v>323</v>
      </c>
      <c r="AU457" s="223" t="s">
        <v>83</v>
      </c>
      <c r="AV457" s="12" t="s">
        <v>83</v>
      </c>
      <c r="AW457" s="12" t="s">
        <v>36</v>
      </c>
      <c r="AX457" s="12" t="s">
        <v>74</v>
      </c>
      <c r="AY457" s="223" t="s">
        <v>313</v>
      </c>
    </row>
    <row r="458" spans="1:65" s="14" customFormat="1">
      <c r="B458" s="234"/>
      <c r="C458" s="235"/>
      <c r="D458" s="209" t="s">
        <v>323</v>
      </c>
      <c r="E458" s="236" t="s">
        <v>19</v>
      </c>
      <c r="F458" s="237" t="s">
        <v>410</v>
      </c>
      <c r="G458" s="235"/>
      <c r="H458" s="238">
        <v>63.762</v>
      </c>
      <c r="I458" s="239"/>
      <c r="J458" s="235"/>
      <c r="K458" s="235"/>
      <c r="L458" s="240"/>
      <c r="M458" s="241"/>
      <c r="N458" s="242"/>
      <c r="O458" s="242"/>
      <c r="P458" s="242"/>
      <c r="Q458" s="242"/>
      <c r="R458" s="242"/>
      <c r="S458" s="242"/>
      <c r="T458" s="243"/>
      <c r="AT458" s="244" t="s">
        <v>323</v>
      </c>
      <c r="AU458" s="244" t="s">
        <v>83</v>
      </c>
      <c r="AV458" s="14" t="s">
        <v>319</v>
      </c>
      <c r="AW458" s="14" t="s">
        <v>36</v>
      </c>
      <c r="AX458" s="14" t="s">
        <v>81</v>
      </c>
      <c r="AY458" s="244" t="s">
        <v>313</v>
      </c>
    </row>
    <row r="459" spans="1:65" s="1" customFormat="1" ht="14.45" customHeight="1">
      <c r="A459" s="34"/>
      <c r="B459" s="35"/>
      <c r="C459" s="195" t="s">
        <v>900</v>
      </c>
      <c r="D459" s="195" t="s">
        <v>315</v>
      </c>
      <c r="E459" s="196" t="s">
        <v>901</v>
      </c>
      <c r="F459" s="197" t="s">
        <v>902</v>
      </c>
      <c r="G459" s="198" t="s">
        <v>318</v>
      </c>
      <c r="H459" s="199">
        <v>63.762</v>
      </c>
      <c r="I459" s="200"/>
      <c r="J459" s="201">
        <f>ROUND(I459*H459,2)</f>
        <v>0</v>
      </c>
      <c r="K459" s="202"/>
      <c r="L459" s="39"/>
      <c r="M459" s="203" t="s">
        <v>19</v>
      </c>
      <c r="N459" s="204" t="s">
        <v>45</v>
      </c>
      <c r="O459" s="64"/>
      <c r="P459" s="205">
        <f>O459*H459</f>
        <v>0</v>
      </c>
      <c r="Q459" s="205">
        <v>0</v>
      </c>
      <c r="R459" s="205">
        <f>Q459*H459</f>
        <v>0</v>
      </c>
      <c r="S459" s="205">
        <v>0</v>
      </c>
      <c r="T459" s="206">
        <f>S459*H459</f>
        <v>0</v>
      </c>
      <c r="U459" s="34"/>
      <c r="V459" s="34"/>
      <c r="W459" s="34"/>
      <c r="X459" s="34"/>
      <c r="Y459" s="34"/>
      <c r="Z459" s="34"/>
      <c r="AA459" s="34"/>
      <c r="AB459" s="34"/>
      <c r="AC459" s="34"/>
      <c r="AD459" s="34"/>
      <c r="AE459" s="34"/>
      <c r="AR459" s="207" t="s">
        <v>319</v>
      </c>
      <c r="AT459" s="207" t="s">
        <v>315</v>
      </c>
      <c r="AU459" s="207" t="s">
        <v>83</v>
      </c>
      <c r="AY459" s="17" t="s">
        <v>313</v>
      </c>
      <c r="BE459" s="208">
        <f>IF(N459="základní",J459,0)</f>
        <v>0</v>
      </c>
      <c r="BF459" s="208">
        <f>IF(N459="snížená",J459,0)</f>
        <v>0</v>
      </c>
      <c r="BG459" s="208">
        <f>IF(N459="zákl. přenesená",J459,0)</f>
        <v>0</v>
      </c>
      <c r="BH459" s="208">
        <f>IF(N459="sníž. přenesená",J459,0)</f>
        <v>0</v>
      </c>
      <c r="BI459" s="208">
        <f>IF(N459="nulová",J459,0)</f>
        <v>0</v>
      </c>
      <c r="BJ459" s="17" t="s">
        <v>81</v>
      </c>
      <c r="BK459" s="208">
        <f>ROUND(I459*H459,2)</f>
        <v>0</v>
      </c>
      <c r="BL459" s="17" t="s">
        <v>319</v>
      </c>
      <c r="BM459" s="207" t="s">
        <v>903</v>
      </c>
    </row>
    <row r="460" spans="1:65" s="1" customFormat="1">
      <c r="A460" s="34"/>
      <c r="B460" s="35"/>
      <c r="C460" s="36"/>
      <c r="D460" s="209" t="s">
        <v>321</v>
      </c>
      <c r="E460" s="36"/>
      <c r="F460" s="210" t="s">
        <v>904</v>
      </c>
      <c r="G460" s="36"/>
      <c r="H460" s="36"/>
      <c r="I460" s="116"/>
      <c r="J460" s="36"/>
      <c r="K460" s="36"/>
      <c r="L460" s="39"/>
      <c r="M460" s="211"/>
      <c r="N460" s="212"/>
      <c r="O460" s="64"/>
      <c r="P460" s="64"/>
      <c r="Q460" s="64"/>
      <c r="R460" s="64"/>
      <c r="S460" s="64"/>
      <c r="T460" s="65"/>
      <c r="U460" s="34"/>
      <c r="V460" s="34"/>
      <c r="W460" s="34"/>
      <c r="X460" s="34"/>
      <c r="Y460" s="34"/>
      <c r="Z460" s="34"/>
      <c r="AA460" s="34"/>
      <c r="AB460" s="34"/>
      <c r="AC460" s="34"/>
      <c r="AD460" s="34"/>
      <c r="AE460" s="34"/>
      <c r="AT460" s="17" t="s">
        <v>321</v>
      </c>
      <c r="AU460" s="17" t="s">
        <v>83</v>
      </c>
    </row>
    <row r="461" spans="1:65" s="12" customFormat="1">
      <c r="B461" s="213"/>
      <c r="C461" s="214"/>
      <c r="D461" s="209" t="s">
        <v>323</v>
      </c>
      <c r="E461" s="215" t="s">
        <v>19</v>
      </c>
      <c r="F461" s="216" t="s">
        <v>905</v>
      </c>
      <c r="G461" s="214"/>
      <c r="H461" s="217">
        <v>63.762</v>
      </c>
      <c r="I461" s="218"/>
      <c r="J461" s="214"/>
      <c r="K461" s="214"/>
      <c r="L461" s="219"/>
      <c r="M461" s="220"/>
      <c r="N461" s="221"/>
      <c r="O461" s="221"/>
      <c r="P461" s="221"/>
      <c r="Q461" s="221"/>
      <c r="R461" s="221"/>
      <c r="S461" s="221"/>
      <c r="T461" s="222"/>
      <c r="AT461" s="223" t="s">
        <v>323</v>
      </c>
      <c r="AU461" s="223" t="s">
        <v>83</v>
      </c>
      <c r="AV461" s="12" t="s">
        <v>83</v>
      </c>
      <c r="AW461" s="12" t="s">
        <v>36</v>
      </c>
      <c r="AX461" s="12" t="s">
        <v>81</v>
      </c>
      <c r="AY461" s="223" t="s">
        <v>313</v>
      </c>
    </row>
    <row r="462" spans="1:65" s="1" customFormat="1" ht="14.45" customHeight="1">
      <c r="A462" s="34"/>
      <c r="B462" s="35"/>
      <c r="C462" s="195" t="s">
        <v>906</v>
      </c>
      <c r="D462" s="195" t="s">
        <v>315</v>
      </c>
      <c r="E462" s="196" t="s">
        <v>907</v>
      </c>
      <c r="F462" s="197" t="s">
        <v>908</v>
      </c>
      <c r="G462" s="198" t="s">
        <v>430</v>
      </c>
      <c r="H462" s="199">
        <v>1.246</v>
      </c>
      <c r="I462" s="200"/>
      <c r="J462" s="201">
        <f>ROUND(I462*H462,2)</f>
        <v>0</v>
      </c>
      <c r="K462" s="202"/>
      <c r="L462" s="39"/>
      <c r="M462" s="203" t="s">
        <v>19</v>
      </c>
      <c r="N462" s="204" t="s">
        <v>45</v>
      </c>
      <c r="O462" s="64"/>
      <c r="P462" s="205">
        <f>O462*H462</f>
        <v>0</v>
      </c>
      <c r="Q462" s="205">
        <v>1.0551600000000001</v>
      </c>
      <c r="R462" s="205">
        <f>Q462*H462</f>
        <v>1.3147293600000001</v>
      </c>
      <c r="S462" s="205">
        <v>0</v>
      </c>
      <c r="T462" s="206">
        <f>S462*H462</f>
        <v>0</v>
      </c>
      <c r="U462" s="34"/>
      <c r="V462" s="34"/>
      <c r="W462" s="34"/>
      <c r="X462" s="34"/>
      <c r="Y462" s="34"/>
      <c r="Z462" s="34"/>
      <c r="AA462" s="34"/>
      <c r="AB462" s="34"/>
      <c r="AC462" s="34"/>
      <c r="AD462" s="34"/>
      <c r="AE462" s="34"/>
      <c r="AR462" s="207" t="s">
        <v>319</v>
      </c>
      <c r="AT462" s="207" t="s">
        <v>315</v>
      </c>
      <c r="AU462" s="207" t="s">
        <v>83</v>
      </c>
      <c r="AY462" s="17" t="s">
        <v>313</v>
      </c>
      <c r="BE462" s="208">
        <f>IF(N462="základní",J462,0)</f>
        <v>0</v>
      </c>
      <c r="BF462" s="208">
        <f>IF(N462="snížená",J462,0)</f>
        <v>0</v>
      </c>
      <c r="BG462" s="208">
        <f>IF(N462="zákl. přenesená",J462,0)</f>
        <v>0</v>
      </c>
      <c r="BH462" s="208">
        <f>IF(N462="sníž. přenesená",J462,0)</f>
        <v>0</v>
      </c>
      <c r="BI462" s="208">
        <f>IF(N462="nulová",J462,0)</f>
        <v>0</v>
      </c>
      <c r="BJ462" s="17" t="s">
        <v>81</v>
      </c>
      <c r="BK462" s="208">
        <f>ROUND(I462*H462,2)</f>
        <v>0</v>
      </c>
      <c r="BL462" s="17" t="s">
        <v>319</v>
      </c>
      <c r="BM462" s="207" t="s">
        <v>909</v>
      </c>
    </row>
    <row r="463" spans="1:65" s="1" customFormat="1" ht="29.25">
      <c r="A463" s="34"/>
      <c r="B463" s="35"/>
      <c r="C463" s="36"/>
      <c r="D463" s="209" t="s">
        <v>321</v>
      </c>
      <c r="E463" s="36"/>
      <c r="F463" s="210" t="s">
        <v>910</v>
      </c>
      <c r="G463" s="36"/>
      <c r="H463" s="36"/>
      <c r="I463" s="116"/>
      <c r="J463" s="36"/>
      <c r="K463" s="36"/>
      <c r="L463" s="39"/>
      <c r="M463" s="211"/>
      <c r="N463" s="212"/>
      <c r="O463" s="64"/>
      <c r="P463" s="64"/>
      <c r="Q463" s="64"/>
      <c r="R463" s="64"/>
      <c r="S463" s="64"/>
      <c r="T463" s="65"/>
      <c r="U463" s="34"/>
      <c r="V463" s="34"/>
      <c r="W463" s="34"/>
      <c r="X463" s="34"/>
      <c r="Y463" s="34"/>
      <c r="Z463" s="34"/>
      <c r="AA463" s="34"/>
      <c r="AB463" s="34"/>
      <c r="AC463" s="34"/>
      <c r="AD463" s="34"/>
      <c r="AE463" s="34"/>
      <c r="AT463" s="17" t="s">
        <v>321</v>
      </c>
      <c r="AU463" s="17" t="s">
        <v>83</v>
      </c>
    </row>
    <row r="464" spans="1:65" s="12" customFormat="1">
      <c r="B464" s="213"/>
      <c r="C464" s="214"/>
      <c r="D464" s="209" t="s">
        <v>323</v>
      </c>
      <c r="E464" s="215" t="s">
        <v>19</v>
      </c>
      <c r="F464" s="216" t="s">
        <v>911</v>
      </c>
      <c r="G464" s="214"/>
      <c r="H464" s="217">
        <v>1.246</v>
      </c>
      <c r="I464" s="218"/>
      <c r="J464" s="214"/>
      <c r="K464" s="214"/>
      <c r="L464" s="219"/>
      <c r="M464" s="220"/>
      <c r="N464" s="221"/>
      <c r="O464" s="221"/>
      <c r="P464" s="221"/>
      <c r="Q464" s="221"/>
      <c r="R464" s="221"/>
      <c r="S464" s="221"/>
      <c r="T464" s="222"/>
      <c r="AT464" s="223" t="s">
        <v>323</v>
      </c>
      <c r="AU464" s="223" t="s">
        <v>83</v>
      </c>
      <c r="AV464" s="12" t="s">
        <v>83</v>
      </c>
      <c r="AW464" s="12" t="s">
        <v>36</v>
      </c>
      <c r="AX464" s="12" t="s">
        <v>81</v>
      </c>
      <c r="AY464" s="223" t="s">
        <v>313</v>
      </c>
    </row>
    <row r="465" spans="1:65" s="1" customFormat="1" ht="14.45" customHeight="1">
      <c r="A465" s="34"/>
      <c r="B465" s="35"/>
      <c r="C465" s="195" t="s">
        <v>912</v>
      </c>
      <c r="D465" s="195" t="s">
        <v>315</v>
      </c>
      <c r="E465" s="196" t="s">
        <v>913</v>
      </c>
      <c r="F465" s="197" t="s">
        <v>914</v>
      </c>
      <c r="G465" s="198" t="s">
        <v>430</v>
      </c>
      <c r="H465" s="199">
        <v>0.88</v>
      </c>
      <c r="I465" s="200"/>
      <c r="J465" s="201">
        <f>ROUND(I465*H465,2)</f>
        <v>0</v>
      </c>
      <c r="K465" s="202"/>
      <c r="L465" s="39"/>
      <c r="M465" s="203" t="s">
        <v>19</v>
      </c>
      <c r="N465" s="204" t="s">
        <v>45</v>
      </c>
      <c r="O465" s="64"/>
      <c r="P465" s="205">
        <f>O465*H465</f>
        <v>0</v>
      </c>
      <c r="Q465" s="205">
        <v>1.06277</v>
      </c>
      <c r="R465" s="205">
        <f>Q465*H465</f>
        <v>0.9352376</v>
      </c>
      <c r="S465" s="205">
        <v>0</v>
      </c>
      <c r="T465" s="206">
        <f>S465*H465</f>
        <v>0</v>
      </c>
      <c r="U465" s="34"/>
      <c r="V465" s="34"/>
      <c r="W465" s="34"/>
      <c r="X465" s="34"/>
      <c r="Y465" s="34"/>
      <c r="Z465" s="34"/>
      <c r="AA465" s="34"/>
      <c r="AB465" s="34"/>
      <c r="AC465" s="34"/>
      <c r="AD465" s="34"/>
      <c r="AE465" s="34"/>
      <c r="AR465" s="207" t="s">
        <v>319</v>
      </c>
      <c r="AT465" s="207" t="s">
        <v>315</v>
      </c>
      <c r="AU465" s="207" t="s">
        <v>83</v>
      </c>
      <c r="AY465" s="17" t="s">
        <v>313</v>
      </c>
      <c r="BE465" s="208">
        <f>IF(N465="základní",J465,0)</f>
        <v>0</v>
      </c>
      <c r="BF465" s="208">
        <f>IF(N465="snížená",J465,0)</f>
        <v>0</v>
      </c>
      <c r="BG465" s="208">
        <f>IF(N465="zákl. přenesená",J465,0)</f>
        <v>0</v>
      </c>
      <c r="BH465" s="208">
        <f>IF(N465="sníž. přenesená",J465,0)</f>
        <v>0</v>
      </c>
      <c r="BI465" s="208">
        <f>IF(N465="nulová",J465,0)</f>
        <v>0</v>
      </c>
      <c r="BJ465" s="17" t="s">
        <v>81</v>
      </c>
      <c r="BK465" s="208">
        <f>ROUND(I465*H465,2)</f>
        <v>0</v>
      </c>
      <c r="BL465" s="17" t="s">
        <v>319</v>
      </c>
      <c r="BM465" s="207" t="s">
        <v>915</v>
      </c>
    </row>
    <row r="466" spans="1:65" s="1" customFormat="1" ht="29.25">
      <c r="A466" s="34"/>
      <c r="B466" s="35"/>
      <c r="C466" s="36"/>
      <c r="D466" s="209" t="s">
        <v>321</v>
      </c>
      <c r="E466" s="36"/>
      <c r="F466" s="210" t="s">
        <v>916</v>
      </c>
      <c r="G466" s="36"/>
      <c r="H466" s="36"/>
      <c r="I466" s="116"/>
      <c r="J466" s="36"/>
      <c r="K466" s="36"/>
      <c r="L466" s="39"/>
      <c r="M466" s="211"/>
      <c r="N466" s="212"/>
      <c r="O466" s="64"/>
      <c r="P466" s="64"/>
      <c r="Q466" s="64"/>
      <c r="R466" s="64"/>
      <c r="S466" s="64"/>
      <c r="T466" s="65"/>
      <c r="U466" s="34"/>
      <c r="V466" s="34"/>
      <c r="W466" s="34"/>
      <c r="X466" s="34"/>
      <c r="Y466" s="34"/>
      <c r="Z466" s="34"/>
      <c r="AA466" s="34"/>
      <c r="AB466" s="34"/>
      <c r="AC466" s="34"/>
      <c r="AD466" s="34"/>
      <c r="AE466" s="34"/>
      <c r="AT466" s="17" t="s">
        <v>321</v>
      </c>
      <c r="AU466" s="17" t="s">
        <v>83</v>
      </c>
    </row>
    <row r="467" spans="1:65" s="12" customFormat="1">
      <c r="B467" s="213"/>
      <c r="C467" s="214"/>
      <c r="D467" s="209" t="s">
        <v>323</v>
      </c>
      <c r="E467" s="215" t="s">
        <v>19</v>
      </c>
      <c r="F467" s="216" t="s">
        <v>917</v>
      </c>
      <c r="G467" s="214"/>
      <c r="H467" s="217">
        <v>0.88</v>
      </c>
      <c r="I467" s="218"/>
      <c r="J467" s="214"/>
      <c r="K467" s="214"/>
      <c r="L467" s="219"/>
      <c r="M467" s="220"/>
      <c r="N467" s="221"/>
      <c r="O467" s="221"/>
      <c r="P467" s="221"/>
      <c r="Q467" s="221"/>
      <c r="R467" s="221"/>
      <c r="S467" s="221"/>
      <c r="T467" s="222"/>
      <c r="AT467" s="223" t="s">
        <v>323</v>
      </c>
      <c r="AU467" s="223" t="s">
        <v>83</v>
      </c>
      <c r="AV467" s="12" t="s">
        <v>83</v>
      </c>
      <c r="AW467" s="12" t="s">
        <v>36</v>
      </c>
      <c r="AX467" s="12" t="s">
        <v>81</v>
      </c>
      <c r="AY467" s="223" t="s">
        <v>313</v>
      </c>
    </row>
    <row r="468" spans="1:65" s="1" customFormat="1" ht="14.45" customHeight="1">
      <c r="A468" s="34"/>
      <c r="B468" s="35"/>
      <c r="C468" s="195" t="s">
        <v>918</v>
      </c>
      <c r="D468" s="195" t="s">
        <v>315</v>
      </c>
      <c r="E468" s="196" t="s">
        <v>919</v>
      </c>
      <c r="F468" s="197" t="s">
        <v>920</v>
      </c>
      <c r="G468" s="198" t="s">
        <v>358</v>
      </c>
      <c r="H468" s="199">
        <v>37.761000000000003</v>
      </c>
      <c r="I468" s="200"/>
      <c r="J468" s="201">
        <f>ROUND(I468*H468,2)</f>
        <v>0</v>
      </c>
      <c r="K468" s="202"/>
      <c r="L468" s="39"/>
      <c r="M468" s="203" t="s">
        <v>19</v>
      </c>
      <c r="N468" s="204" t="s">
        <v>45</v>
      </c>
      <c r="O468" s="64"/>
      <c r="P468" s="205">
        <f>O468*H468</f>
        <v>0</v>
      </c>
      <c r="Q468" s="205">
        <v>2.4533999999999998</v>
      </c>
      <c r="R468" s="205">
        <f>Q468*H468</f>
        <v>92.642837400000005</v>
      </c>
      <c r="S468" s="205">
        <v>0</v>
      </c>
      <c r="T468" s="206">
        <f>S468*H468</f>
        <v>0</v>
      </c>
      <c r="U468" s="34"/>
      <c r="V468" s="34"/>
      <c r="W468" s="34"/>
      <c r="X468" s="34"/>
      <c r="Y468" s="34"/>
      <c r="Z468" s="34"/>
      <c r="AA468" s="34"/>
      <c r="AB468" s="34"/>
      <c r="AC468" s="34"/>
      <c r="AD468" s="34"/>
      <c r="AE468" s="34"/>
      <c r="AR468" s="207" t="s">
        <v>319</v>
      </c>
      <c r="AT468" s="207" t="s">
        <v>315</v>
      </c>
      <c r="AU468" s="207" t="s">
        <v>83</v>
      </c>
      <c r="AY468" s="17" t="s">
        <v>313</v>
      </c>
      <c r="BE468" s="208">
        <f>IF(N468="základní",J468,0)</f>
        <v>0</v>
      </c>
      <c r="BF468" s="208">
        <f>IF(N468="snížená",J468,0)</f>
        <v>0</v>
      </c>
      <c r="BG468" s="208">
        <f>IF(N468="zákl. přenesená",J468,0)</f>
        <v>0</v>
      </c>
      <c r="BH468" s="208">
        <f>IF(N468="sníž. přenesená",J468,0)</f>
        <v>0</v>
      </c>
      <c r="BI468" s="208">
        <f>IF(N468="nulová",J468,0)</f>
        <v>0</v>
      </c>
      <c r="BJ468" s="17" t="s">
        <v>81</v>
      </c>
      <c r="BK468" s="208">
        <f>ROUND(I468*H468,2)</f>
        <v>0</v>
      </c>
      <c r="BL468" s="17" t="s">
        <v>319</v>
      </c>
      <c r="BM468" s="207" t="s">
        <v>921</v>
      </c>
    </row>
    <row r="469" spans="1:65" s="1" customFormat="1">
      <c r="A469" s="34"/>
      <c r="B469" s="35"/>
      <c r="C469" s="36"/>
      <c r="D469" s="209" t="s">
        <v>321</v>
      </c>
      <c r="E469" s="36"/>
      <c r="F469" s="210" t="s">
        <v>922</v>
      </c>
      <c r="G469" s="36"/>
      <c r="H469" s="36"/>
      <c r="I469" s="116"/>
      <c r="J469" s="36"/>
      <c r="K469" s="36"/>
      <c r="L469" s="39"/>
      <c r="M469" s="211"/>
      <c r="N469" s="212"/>
      <c r="O469" s="64"/>
      <c r="P469" s="64"/>
      <c r="Q469" s="64"/>
      <c r="R469" s="64"/>
      <c r="S469" s="64"/>
      <c r="T469" s="65"/>
      <c r="U469" s="34"/>
      <c r="V469" s="34"/>
      <c r="W469" s="34"/>
      <c r="X469" s="34"/>
      <c r="Y469" s="34"/>
      <c r="Z469" s="34"/>
      <c r="AA469" s="34"/>
      <c r="AB469" s="34"/>
      <c r="AC469" s="34"/>
      <c r="AD469" s="34"/>
      <c r="AE469" s="34"/>
      <c r="AT469" s="17" t="s">
        <v>321</v>
      </c>
      <c r="AU469" s="17" t="s">
        <v>83</v>
      </c>
    </row>
    <row r="470" spans="1:65" s="12" customFormat="1">
      <c r="B470" s="213"/>
      <c r="C470" s="214"/>
      <c r="D470" s="209" t="s">
        <v>323</v>
      </c>
      <c r="E470" s="215" t="s">
        <v>19</v>
      </c>
      <c r="F470" s="216" t="s">
        <v>923</v>
      </c>
      <c r="G470" s="214"/>
      <c r="H470" s="217">
        <v>37.761000000000003</v>
      </c>
      <c r="I470" s="218"/>
      <c r="J470" s="214"/>
      <c r="K470" s="214"/>
      <c r="L470" s="219"/>
      <c r="M470" s="220"/>
      <c r="N470" s="221"/>
      <c r="O470" s="221"/>
      <c r="P470" s="221"/>
      <c r="Q470" s="221"/>
      <c r="R470" s="221"/>
      <c r="S470" s="221"/>
      <c r="T470" s="222"/>
      <c r="AT470" s="223" t="s">
        <v>323</v>
      </c>
      <c r="AU470" s="223" t="s">
        <v>83</v>
      </c>
      <c r="AV470" s="12" t="s">
        <v>83</v>
      </c>
      <c r="AW470" s="12" t="s">
        <v>36</v>
      </c>
      <c r="AX470" s="12" t="s">
        <v>81</v>
      </c>
      <c r="AY470" s="223" t="s">
        <v>313</v>
      </c>
    </row>
    <row r="471" spans="1:65" s="1" customFormat="1" ht="14.45" customHeight="1">
      <c r="A471" s="34"/>
      <c r="B471" s="35"/>
      <c r="C471" s="195" t="s">
        <v>924</v>
      </c>
      <c r="D471" s="195" t="s">
        <v>315</v>
      </c>
      <c r="E471" s="196" t="s">
        <v>925</v>
      </c>
      <c r="F471" s="197" t="s">
        <v>926</v>
      </c>
      <c r="G471" s="198" t="s">
        <v>318</v>
      </c>
      <c r="H471" s="199">
        <v>235.98599999999999</v>
      </c>
      <c r="I471" s="200"/>
      <c r="J471" s="201">
        <f>ROUND(I471*H471,2)</f>
        <v>0</v>
      </c>
      <c r="K471" s="202"/>
      <c r="L471" s="39"/>
      <c r="M471" s="203" t="s">
        <v>19</v>
      </c>
      <c r="N471" s="204" t="s">
        <v>45</v>
      </c>
      <c r="O471" s="64"/>
      <c r="P471" s="205">
        <f>O471*H471</f>
        <v>0</v>
      </c>
      <c r="Q471" s="205">
        <v>5.7600000000000004E-3</v>
      </c>
      <c r="R471" s="205">
        <f>Q471*H471</f>
        <v>1.3592793599999999</v>
      </c>
      <c r="S471" s="205">
        <v>0</v>
      </c>
      <c r="T471" s="206">
        <f>S471*H471</f>
        <v>0</v>
      </c>
      <c r="U471" s="34"/>
      <c r="V471" s="34"/>
      <c r="W471" s="34"/>
      <c r="X471" s="34"/>
      <c r="Y471" s="34"/>
      <c r="Z471" s="34"/>
      <c r="AA471" s="34"/>
      <c r="AB471" s="34"/>
      <c r="AC471" s="34"/>
      <c r="AD471" s="34"/>
      <c r="AE471" s="34"/>
      <c r="AR471" s="207" t="s">
        <v>319</v>
      </c>
      <c r="AT471" s="207" t="s">
        <v>315</v>
      </c>
      <c r="AU471" s="207" t="s">
        <v>83</v>
      </c>
      <c r="AY471" s="17" t="s">
        <v>313</v>
      </c>
      <c r="BE471" s="208">
        <f>IF(N471="základní",J471,0)</f>
        <v>0</v>
      </c>
      <c r="BF471" s="208">
        <f>IF(N471="snížená",J471,0)</f>
        <v>0</v>
      </c>
      <c r="BG471" s="208">
        <f>IF(N471="zákl. přenesená",J471,0)</f>
        <v>0</v>
      </c>
      <c r="BH471" s="208">
        <f>IF(N471="sníž. přenesená",J471,0)</f>
        <v>0</v>
      </c>
      <c r="BI471" s="208">
        <f>IF(N471="nulová",J471,0)</f>
        <v>0</v>
      </c>
      <c r="BJ471" s="17" t="s">
        <v>81</v>
      </c>
      <c r="BK471" s="208">
        <f>ROUND(I471*H471,2)</f>
        <v>0</v>
      </c>
      <c r="BL471" s="17" t="s">
        <v>319</v>
      </c>
      <c r="BM471" s="207" t="s">
        <v>927</v>
      </c>
    </row>
    <row r="472" spans="1:65" s="1" customFormat="1">
      <c r="A472" s="34"/>
      <c r="B472" s="35"/>
      <c r="C472" s="36"/>
      <c r="D472" s="209" t="s">
        <v>321</v>
      </c>
      <c r="E472" s="36"/>
      <c r="F472" s="210" t="s">
        <v>928</v>
      </c>
      <c r="G472" s="36"/>
      <c r="H472" s="36"/>
      <c r="I472" s="116"/>
      <c r="J472" s="36"/>
      <c r="K472" s="36"/>
      <c r="L472" s="39"/>
      <c r="M472" s="211"/>
      <c r="N472" s="212"/>
      <c r="O472" s="64"/>
      <c r="P472" s="64"/>
      <c r="Q472" s="64"/>
      <c r="R472" s="64"/>
      <c r="S472" s="64"/>
      <c r="T472" s="65"/>
      <c r="U472" s="34"/>
      <c r="V472" s="34"/>
      <c r="W472" s="34"/>
      <c r="X472" s="34"/>
      <c r="Y472" s="34"/>
      <c r="Z472" s="34"/>
      <c r="AA472" s="34"/>
      <c r="AB472" s="34"/>
      <c r="AC472" s="34"/>
      <c r="AD472" s="34"/>
      <c r="AE472" s="34"/>
      <c r="AT472" s="17" t="s">
        <v>321</v>
      </c>
      <c r="AU472" s="17" t="s">
        <v>83</v>
      </c>
    </row>
    <row r="473" spans="1:65" s="12" customFormat="1">
      <c r="B473" s="213"/>
      <c r="C473" s="214"/>
      <c r="D473" s="209" t="s">
        <v>323</v>
      </c>
      <c r="E473" s="215" t="s">
        <v>19</v>
      </c>
      <c r="F473" s="216" t="s">
        <v>929</v>
      </c>
      <c r="G473" s="214"/>
      <c r="H473" s="217">
        <v>119.334</v>
      </c>
      <c r="I473" s="218"/>
      <c r="J473" s="214"/>
      <c r="K473" s="214"/>
      <c r="L473" s="219"/>
      <c r="M473" s="220"/>
      <c r="N473" s="221"/>
      <c r="O473" s="221"/>
      <c r="P473" s="221"/>
      <c r="Q473" s="221"/>
      <c r="R473" s="221"/>
      <c r="S473" s="221"/>
      <c r="T473" s="222"/>
      <c r="AT473" s="223" t="s">
        <v>323</v>
      </c>
      <c r="AU473" s="223" t="s">
        <v>83</v>
      </c>
      <c r="AV473" s="12" t="s">
        <v>83</v>
      </c>
      <c r="AW473" s="12" t="s">
        <v>36</v>
      </c>
      <c r="AX473" s="12" t="s">
        <v>74</v>
      </c>
      <c r="AY473" s="223" t="s">
        <v>313</v>
      </c>
    </row>
    <row r="474" spans="1:65" s="12" customFormat="1">
      <c r="B474" s="213"/>
      <c r="C474" s="214"/>
      <c r="D474" s="209" t="s">
        <v>323</v>
      </c>
      <c r="E474" s="215" t="s">
        <v>19</v>
      </c>
      <c r="F474" s="216" t="s">
        <v>930</v>
      </c>
      <c r="G474" s="214"/>
      <c r="H474" s="217">
        <v>75.546000000000006</v>
      </c>
      <c r="I474" s="218"/>
      <c r="J474" s="214"/>
      <c r="K474" s="214"/>
      <c r="L474" s="219"/>
      <c r="M474" s="220"/>
      <c r="N474" s="221"/>
      <c r="O474" s="221"/>
      <c r="P474" s="221"/>
      <c r="Q474" s="221"/>
      <c r="R474" s="221"/>
      <c r="S474" s="221"/>
      <c r="T474" s="222"/>
      <c r="AT474" s="223" t="s">
        <v>323</v>
      </c>
      <c r="AU474" s="223" t="s">
        <v>83</v>
      </c>
      <c r="AV474" s="12" t="s">
        <v>83</v>
      </c>
      <c r="AW474" s="12" t="s">
        <v>36</v>
      </c>
      <c r="AX474" s="12" t="s">
        <v>74</v>
      </c>
      <c r="AY474" s="223" t="s">
        <v>313</v>
      </c>
    </row>
    <row r="475" spans="1:65" s="12" customFormat="1">
      <c r="B475" s="213"/>
      <c r="C475" s="214"/>
      <c r="D475" s="209" t="s">
        <v>323</v>
      </c>
      <c r="E475" s="215" t="s">
        <v>19</v>
      </c>
      <c r="F475" s="216" t="s">
        <v>931</v>
      </c>
      <c r="G475" s="214"/>
      <c r="H475" s="217">
        <v>5.5810000000000004</v>
      </c>
      <c r="I475" s="218"/>
      <c r="J475" s="214"/>
      <c r="K475" s="214"/>
      <c r="L475" s="219"/>
      <c r="M475" s="220"/>
      <c r="N475" s="221"/>
      <c r="O475" s="221"/>
      <c r="P475" s="221"/>
      <c r="Q475" s="221"/>
      <c r="R475" s="221"/>
      <c r="S475" s="221"/>
      <c r="T475" s="222"/>
      <c r="AT475" s="223" t="s">
        <v>323</v>
      </c>
      <c r="AU475" s="223" t="s">
        <v>83</v>
      </c>
      <c r="AV475" s="12" t="s">
        <v>83</v>
      </c>
      <c r="AW475" s="12" t="s">
        <v>36</v>
      </c>
      <c r="AX475" s="12" t="s">
        <v>74</v>
      </c>
      <c r="AY475" s="223" t="s">
        <v>313</v>
      </c>
    </row>
    <row r="476" spans="1:65" s="12" customFormat="1">
      <c r="B476" s="213"/>
      <c r="C476" s="214"/>
      <c r="D476" s="209" t="s">
        <v>323</v>
      </c>
      <c r="E476" s="215" t="s">
        <v>19</v>
      </c>
      <c r="F476" s="216" t="s">
        <v>932</v>
      </c>
      <c r="G476" s="214"/>
      <c r="H476" s="217">
        <v>7.7750000000000004</v>
      </c>
      <c r="I476" s="218"/>
      <c r="J476" s="214"/>
      <c r="K476" s="214"/>
      <c r="L476" s="219"/>
      <c r="M476" s="220"/>
      <c r="N476" s="221"/>
      <c r="O476" s="221"/>
      <c r="P476" s="221"/>
      <c r="Q476" s="221"/>
      <c r="R476" s="221"/>
      <c r="S476" s="221"/>
      <c r="T476" s="222"/>
      <c r="AT476" s="223" t="s">
        <v>323</v>
      </c>
      <c r="AU476" s="223" t="s">
        <v>83</v>
      </c>
      <c r="AV476" s="12" t="s">
        <v>83</v>
      </c>
      <c r="AW476" s="12" t="s">
        <v>36</v>
      </c>
      <c r="AX476" s="12" t="s">
        <v>74</v>
      </c>
      <c r="AY476" s="223" t="s">
        <v>313</v>
      </c>
    </row>
    <row r="477" spans="1:65" s="12" customFormat="1">
      <c r="B477" s="213"/>
      <c r="C477" s="214"/>
      <c r="D477" s="209" t="s">
        <v>323</v>
      </c>
      <c r="E477" s="215" t="s">
        <v>19</v>
      </c>
      <c r="F477" s="216" t="s">
        <v>933</v>
      </c>
      <c r="G477" s="214"/>
      <c r="H477" s="217">
        <v>0.72</v>
      </c>
      <c r="I477" s="218"/>
      <c r="J477" s="214"/>
      <c r="K477" s="214"/>
      <c r="L477" s="219"/>
      <c r="M477" s="220"/>
      <c r="N477" s="221"/>
      <c r="O477" s="221"/>
      <c r="P477" s="221"/>
      <c r="Q477" s="221"/>
      <c r="R477" s="221"/>
      <c r="S477" s="221"/>
      <c r="T477" s="222"/>
      <c r="AT477" s="223" t="s">
        <v>323</v>
      </c>
      <c r="AU477" s="223" t="s">
        <v>83</v>
      </c>
      <c r="AV477" s="12" t="s">
        <v>83</v>
      </c>
      <c r="AW477" s="12" t="s">
        <v>36</v>
      </c>
      <c r="AX477" s="12" t="s">
        <v>74</v>
      </c>
      <c r="AY477" s="223" t="s">
        <v>313</v>
      </c>
    </row>
    <row r="478" spans="1:65" s="12" customFormat="1">
      <c r="B478" s="213"/>
      <c r="C478" s="214"/>
      <c r="D478" s="209" t="s">
        <v>323</v>
      </c>
      <c r="E478" s="215" t="s">
        <v>19</v>
      </c>
      <c r="F478" s="216" t="s">
        <v>934</v>
      </c>
      <c r="G478" s="214"/>
      <c r="H478" s="217">
        <v>27.03</v>
      </c>
      <c r="I478" s="218"/>
      <c r="J478" s="214"/>
      <c r="K478" s="214"/>
      <c r="L478" s="219"/>
      <c r="M478" s="220"/>
      <c r="N478" s="221"/>
      <c r="O478" s="221"/>
      <c r="P478" s="221"/>
      <c r="Q478" s="221"/>
      <c r="R478" s="221"/>
      <c r="S478" s="221"/>
      <c r="T478" s="222"/>
      <c r="AT478" s="223" t="s">
        <v>323</v>
      </c>
      <c r="AU478" s="223" t="s">
        <v>83</v>
      </c>
      <c r="AV478" s="12" t="s">
        <v>83</v>
      </c>
      <c r="AW478" s="12" t="s">
        <v>36</v>
      </c>
      <c r="AX478" s="12" t="s">
        <v>74</v>
      </c>
      <c r="AY478" s="223" t="s">
        <v>313</v>
      </c>
    </row>
    <row r="479" spans="1:65" s="14" customFormat="1">
      <c r="B479" s="234"/>
      <c r="C479" s="235"/>
      <c r="D479" s="209" t="s">
        <v>323</v>
      </c>
      <c r="E479" s="236" t="s">
        <v>19</v>
      </c>
      <c r="F479" s="237" t="s">
        <v>410</v>
      </c>
      <c r="G479" s="235"/>
      <c r="H479" s="238">
        <v>235.98599999999999</v>
      </c>
      <c r="I479" s="239"/>
      <c r="J479" s="235"/>
      <c r="K479" s="235"/>
      <c r="L479" s="240"/>
      <c r="M479" s="241"/>
      <c r="N479" s="242"/>
      <c r="O479" s="242"/>
      <c r="P479" s="242"/>
      <c r="Q479" s="242"/>
      <c r="R479" s="242"/>
      <c r="S479" s="242"/>
      <c r="T479" s="243"/>
      <c r="AT479" s="244" t="s">
        <v>323</v>
      </c>
      <c r="AU479" s="244" t="s">
        <v>83</v>
      </c>
      <c r="AV479" s="14" t="s">
        <v>319</v>
      </c>
      <c r="AW479" s="14" t="s">
        <v>36</v>
      </c>
      <c r="AX479" s="14" t="s">
        <v>81</v>
      </c>
      <c r="AY479" s="244" t="s">
        <v>313</v>
      </c>
    </row>
    <row r="480" spans="1:65" s="1" customFormat="1" ht="14.45" customHeight="1">
      <c r="A480" s="34"/>
      <c r="B480" s="35"/>
      <c r="C480" s="195" t="s">
        <v>935</v>
      </c>
      <c r="D480" s="195" t="s">
        <v>315</v>
      </c>
      <c r="E480" s="196" t="s">
        <v>936</v>
      </c>
      <c r="F480" s="197" t="s">
        <v>937</v>
      </c>
      <c r="G480" s="198" t="s">
        <v>318</v>
      </c>
      <c r="H480" s="199">
        <v>235.98599999999999</v>
      </c>
      <c r="I480" s="200"/>
      <c r="J480" s="201">
        <f>ROUND(I480*H480,2)</f>
        <v>0</v>
      </c>
      <c r="K480" s="202"/>
      <c r="L480" s="39"/>
      <c r="M480" s="203" t="s">
        <v>19</v>
      </c>
      <c r="N480" s="204" t="s">
        <v>45</v>
      </c>
      <c r="O480" s="64"/>
      <c r="P480" s="205">
        <f>O480*H480</f>
        <v>0</v>
      </c>
      <c r="Q480" s="205">
        <v>0</v>
      </c>
      <c r="R480" s="205">
        <f>Q480*H480</f>
        <v>0</v>
      </c>
      <c r="S480" s="205">
        <v>0</v>
      </c>
      <c r="T480" s="206">
        <f>S480*H480</f>
        <v>0</v>
      </c>
      <c r="U480" s="34"/>
      <c r="V480" s="34"/>
      <c r="W480" s="34"/>
      <c r="X480" s="34"/>
      <c r="Y480" s="34"/>
      <c r="Z480" s="34"/>
      <c r="AA480" s="34"/>
      <c r="AB480" s="34"/>
      <c r="AC480" s="34"/>
      <c r="AD480" s="34"/>
      <c r="AE480" s="34"/>
      <c r="AR480" s="207" t="s">
        <v>319</v>
      </c>
      <c r="AT480" s="207" t="s">
        <v>315</v>
      </c>
      <c r="AU480" s="207" t="s">
        <v>83</v>
      </c>
      <c r="AY480" s="17" t="s">
        <v>313</v>
      </c>
      <c r="BE480" s="208">
        <f>IF(N480="základní",J480,0)</f>
        <v>0</v>
      </c>
      <c r="BF480" s="208">
        <f>IF(N480="snížená",J480,0)</f>
        <v>0</v>
      </c>
      <c r="BG480" s="208">
        <f>IF(N480="zákl. přenesená",J480,0)</f>
        <v>0</v>
      </c>
      <c r="BH480" s="208">
        <f>IF(N480="sníž. přenesená",J480,0)</f>
        <v>0</v>
      </c>
      <c r="BI480" s="208">
        <f>IF(N480="nulová",J480,0)</f>
        <v>0</v>
      </c>
      <c r="BJ480" s="17" t="s">
        <v>81</v>
      </c>
      <c r="BK480" s="208">
        <f>ROUND(I480*H480,2)</f>
        <v>0</v>
      </c>
      <c r="BL480" s="17" t="s">
        <v>319</v>
      </c>
      <c r="BM480" s="207" t="s">
        <v>938</v>
      </c>
    </row>
    <row r="481" spans="1:65" s="1" customFormat="1">
      <c r="A481" s="34"/>
      <c r="B481" s="35"/>
      <c r="C481" s="36"/>
      <c r="D481" s="209" t="s">
        <v>321</v>
      </c>
      <c r="E481" s="36"/>
      <c r="F481" s="210" t="s">
        <v>939</v>
      </c>
      <c r="G481" s="36"/>
      <c r="H481" s="36"/>
      <c r="I481" s="116"/>
      <c r="J481" s="36"/>
      <c r="K481" s="36"/>
      <c r="L481" s="39"/>
      <c r="M481" s="211"/>
      <c r="N481" s="212"/>
      <c r="O481" s="64"/>
      <c r="P481" s="64"/>
      <c r="Q481" s="64"/>
      <c r="R481" s="64"/>
      <c r="S481" s="64"/>
      <c r="T481" s="65"/>
      <c r="U481" s="34"/>
      <c r="V481" s="34"/>
      <c r="W481" s="34"/>
      <c r="X481" s="34"/>
      <c r="Y481" s="34"/>
      <c r="Z481" s="34"/>
      <c r="AA481" s="34"/>
      <c r="AB481" s="34"/>
      <c r="AC481" s="34"/>
      <c r="AD481" s="34"/>
      <c r="AE481" s="34"/>
      <c r="AT481" s="17" t="s">
        <v>321</v>
      </c>
      <c r="AU481" s="17" t="s">
        <v>83</v>
      </c>
    </row>
    <row r="482" spans="1:65" s="1" customFormat="1" ht="14.45" customHeight="1">
      <c r="A482" s="34"/>
      <c r="B482" s="35"/>
      <c r="C482" s="195" t="s">
        <v>940</v>
      </c>
      <c r="D482" s="195" t="s">
        <v>315</v>
      </c>
      <c r="E482" s="196" t="s">
        <v>941</v>
      </c>
      <c r="F482" s="197" t="s">
        <v>942</v>
      </c>
      <c r="G482" s="198" t="s">
        <v>327</v>
      </c>
      <c r="H482" s="199">
        <v>211.96</v>
      </c>
      <c r="I482" s="200"/>
      <c r="J482" s="201">
        <f>ROUND(I482*H482,2)</f>
        <v>0</v>
      </c>
      <c r="K482" s="202"/>
      <c r="L482" s="39"/>
      <c r="M482" s="203" t="s">
        <v>19</v>
      </c>
      <c r="N482" s="204" t="s">
        <v>45</v>
      </c>
      <c r="O482" s="64"/>
      <c r="P482" s="205">
        <f>O482*H482</f>
        <v>0</v>
      </c>
      <c r="Q482" s="205">
        <v>4.0600000000000002E-3</v>
      </c>
      <c r="R482" s="205">
        <f>Q482*H482</f>
        <v>0.86055760000000003</v>
      </c>
      <c r="S482" s="205">
        <v>0</v>
      </c>
      <c r="T482" s="206">
        <f>S482*H482</f>
        <v>0</v>
      </c>
      <c r="U482" s="34"/>
      <c r="V482" s="34"/>
      <c r="W482" s="34"/>
      <c r="X482" s="34"/>
      <c r="Y482" s="34"/>
      <c r="Z482" s="34"/>
      <c r="AA482" s="34"/>
      <c r="AB482" s="34"/>
      <c r="AC482" s="34"/>
      <c r="AD482" s="34"/>
      <c r="AE482" s="34"/>
      <c r="AR482" s="207" t="s">
        <v>319</v>
      </c>
      <c r="AT482" s="207" t="s">
        <v>315</v>
      </c>
      <c r="AU482" s="207" t="s">
        <v>83</v>
      </c>
      <c r="AY482" s="17" t="s">
        <v>313</v>
      </c>
      <c r="BE482" s="208">
        <f>IF(N482="základní",J482,0)</f>
        <v>0</v>
      </c>
      <c r="BF482" s="208">
        <f>IF(N482="snížená",J482,0)</f>
        <v>0</v>
      </c>
      <c r="BG482" s="208">
        <f>IF(N482="zákl. přenesená",J482,0)</f>
        <v>0</v>
      </c>
      <c r="BH482" s="208">
        <f>IF(N482="sníž. přenesená",J482,0)</f>
        <v>0</v>
      </c>
      <c r="BI482" s="208">
        <f>IF(N482="nulová",J482,0)</f>
        <v>0</v>
      </c>
      <c r="BJ482" s="17" t="s">
        <v>81</v>
      </c>
      <c r="BK482" s="208">
        <f>ROUND(I482*H482,2)</f>
        <v>0</v>
      </c>
      <c r="BL482" s="17" t="s">
        <v>319</v>
      </c>
      <c r="BM482" s="207" t="s">
        <v>943</v>
      </c>
    </row>
    <row r="483" spans="1:65" s="1" customFormat="1">
      <c r="A483" s="34"/>
      <c r="B483" s="35"/>
      <c r="C483" s="36"/>
      <c r="D483" s="209" t="s">
        <v>321</v>
      </c>
      <c r="E483" s="36"/>
      <c r="F483" s="210" t="s">
        <v>942</v>
      </c>
      <c r="G483" s="36"/>
      <c r="H483" s="36"/>
      <c r="I483" s="116"/>
      <c r="J483" s="36"/>
      <c r="K483" s="36"/>
      <c r="L483" s="39"/>
      <c r="M483" s="211"/>
      <c r="N483" s="212"/>
      <c r="O483" s="64"/>
      <c r="P483" s="64"/>
      <c r="Q483" s="64"/>
      <c r="R483" s="64"/>
      <c r="S483" s="64"/>
      <c r="T483" s="65"/>
      <c r="U483" s="34"/>
      <c r="V483" s="34"/>
      <c r="W483" s="34"/>
      <c r="X483" s="34"/>
      <c r="Y483" s="34"/>
      <c r="Z483" s="34"/>
      <c r="AA483" s="34"/>
      <c r="AB483" s="34"/>
      <c r="AC483" s="34"/>
      <c r="AD483" s="34"/>
      <c r="AE483" s="34"/>
      <c r="AT483" s="17" t="s">
        <v>321</v>
      </c>
      <c r="AU483" s="17" t="s">
        <v>83</v>
      </c>
    </row>
    <row r="484" spans="1:65" s="12" customFormat="1">
      <c r="B484" s="213"/>
      <c r="C484" s="214"/>
      <c r="D484" s="209" t="s">
        <v>323</v>
      </c>
      <c r="E484" s="215" t="s">
        <v>19</v>
      </c>
      <c r="F484" s="216" t="s">
        <v>944</v>
      </c>
      <c r="G484" s="214"/>
      <c r="H484" s="217">
        <v>186.46</v>
      </c>
      <c r="I484" s="218"/>
      <c r="J484" s="214"/>
      <c r="K484" s="214"/>
      <c r="L484" s="219"/>
      <c r="M484" s="220"/>
      <c r="N484" s="221"/>
      <c r="O484" s="221"/>
      <c r="P484" s="221"/>
      <c r="Q484" s="221"/>
      <c r="R484" s="221"/>
      <c r="S484" s="221"/>
      <c r="T484" s="222"/>
      <c r="AT484" s="223" t="s">
        <v>323</v>
      </c>
      <c r="AU484" s="223" t="s">
        <v>83</v>
      </c>
      <c r="AV484" s="12" t="s">
        <v>83</v>
      </c>
      <c r="AW484" s="12" t="s">
        <v>36</v>
      </c>
      <c r="AX484" s="12" t="s">
        <v>74</v>
      </c>
      <c r="AY484" s="223" t="s">
        <v>313</v>
      </c>
    </row>
    <row r="485" spans="1:65" s="12" customFormat="1">
      <c r="B485" s="213"/>
      <c r="C485" s="214"/>
      <c r="D485" s="209" t="s">
        <v>323</v>
      </c>
      <c r="E485" s="215" t="s">
        <v>19</v>
      </c>
      <c r="F485" s="216" t="s">
        <v>945</v>
      </c>
      <c r="G485" s="214"/>
      <c r="H485" s="217">
        <v>25.5</v>
      </c>
      <c r="I485" s="218"/>
      <c r="J485" s="214"/>
      <c r="K485" s="214"/>
      <c r="L485" s="219"/>
      <c r="M485" s="220"/>
      <c r="N485" s="221"/>
      <c r="O485" s="221"/>
      <c r="P485" s="221"/>
      <c r="Q485" s="221"/>
      <c r="R485" s="221"/>
      <c r="S485" s="221"/>
      <c r="T485" s="222"/>
      <c r="AT485" s="223" t="s">
        <v>323</v>
      </c>
      <c r="AU485" s="223" t="s">
        <v>83</v>
      </c>
      <c r="AV485" s="12" t="s">
        <v>83</v>
      </c>
      <c r="AW485" s="12" t="s">
        <v>36</v>
      </c>
      <c r="AX485" s="12" t="s">
        <v>74</v>
      </c>
      <c r="AY485" s="223" t="s">
        <v>313</v>
      </c>
    </row>
    <row r="486" spans="1:65" s="14" customFormat="1">
      <c r="B486" s="234"/>
      <c r="C486" s="235"/>
      <c r="D486" s="209" t="s">
        <v>323</v>
      </c>
      <c r="E486" s="236" t="s">
        <v>19</v>
      </c>
      <c r="F486" s="237" t="s">
        <v>410</v>
      </c>
      <c r="G486" s="235"/>
      <c r="H486" s="238">
        <v>211.96</v>
      </c>
      <c r="I486" s="239"/>
      <c r="J486" s="235"/>
      <c r="K486" s="235"/>
      <c r="L486" s="240"/>
      <c r="M486" s="241"/>
      <c r="N486" s="242"/>
      <c r="O486" s="242"/>
      <c r="P486" s="242"/>
      <c r="Q486" s="242"/>
      <c r="R486" s="242"/>
      <c r="S486" s="242"/>
      <c r="T486" s="243"/>
      <c r="AT486" s="244" t="s">
        <v>323</v>
      </c>
      <c r="AU486" s="244" t="s">
        <v>83</v>
      </c>
      <c r="AV486" s="14" t="s">
        <v>319</v>
      </c>
      <c r="AW486" s="14" t="s">
        <v>36</v>
      </c>
      <c r="AX486" s="14" t="s">
        <v>81</v>
      </c>
      <c r="AY486" s="244" t="s">
        <v>313</v>
      </c>
    </row>
    <row r="487" spans="1:65" s="1" customFormat="1" ht="14.45" customHeight="1">
      <c r="A487" s="34"/>
      <c r="B487" s="35"/>
      <c r="C487" s="195" t="s">
        <v>946</v>
      </c>
      <c r="D487" s="195" t="s">
        <v>315</v>
      </c>
      <c r="E487" s="196" t="s">
        <v>947</v>
      </c>
      <c r="F487" s="197" t="s">
        <v>948</v>
      </c>
      <c r="G487" s="198" t="s">
        <v>430</v>
      </c>
      <c r="H487" s="199">
        <v>3.2829999999999999</v>
      </c>
      <c r="I487" s="200"/>
      <c r="J487" s="201">
        <f>ROUND(I487*H487,2)</f>
        <v>0</v>
      </c>
      <c r="K487" s="202"/>
      <c r="L487" s="39"/>
      <c r="M487" s="203" t="s">
        <v>19</v>
      </c>
      <c r="N487" s="204" t="s">
        <v>45</v>
      </c>
      <c r="O487" s="64"/>
      <c r="P487" s="205">
        <f>O487*H487</f>
        <v>0</v>
      </c>
      <c r="Q487" s="205">
        <v>1.0525599999999999</v>
      </c>
      <c r="R487" s="205">
        <f>Q487*H487</f>
        <v>3.4555544799999995</v>
      </c>
      <c r="S487" s="205">
        <v>0</v>
      </c>
      <c r="T487" s="206">
        <f>S487*H487</f>
        <v>0</v>
      </c>
      <c r="U487" s="34"/>
      <c r="V487" s="34"/>
      <c r="W487" s="34"/>
      <c r="X487" s="34"/>
      <c r="Y487" s="34"/>
      <c r="Z487" s="34"/>
      <c r="AA487" s="34"/>
      <c r="AB487" s="34"/>
      <c r="AC487" s="34"/>
      <c r="AD487" s="34"/>
      <c r="AE487" s="34"/>
      <c r="AR487" s="207" t="s">
        <v>319</v>
      </c>
      <c r="AT487" s="207" t="s">
        <v>315</v>
      </c>
      <c r="AU487" s="207" t="s">
        <v>83</v>
      </c>
      <c r="AY487" s="17" t="s">
        <v>313</v>
      </c>
      <c r="BE487" s="208">
        <f>IF(N487="základní",J487,0)</f>
        <v>0</v>
      </c>
      <c r="BF487" s="208">
        <f>IF(N487="snížená",J487,0)</f>
        <v>0</v>
      </c>
      <c r="BG487" s="208">
        <f>IF(N487="zákl. přenesená",J487,0)</f>
        <v>0</v>
      </c>
      <c r="BH487" s="208">
        <f>IF(N487="sníž. přenesená",J487,0)</f>
        <v>0</v>
      </c>
      <c r="BI487" s="208">
        <f>IF(N487="nulová",J487,0)</f>
        <v>0</v>
      </c>
      <c r="BJ487" s="17" t="s">
        <v>81</v>
      </c>
      <c r="BK487" s="208">
        <f>ROUND(I487*H487,2)</f>
        <v>0</v>
      </c>
      <c r="BL487" s="17" t="s">
        <v>319</v>
      </c>
      <c r="BM487" s="207" t="s">
        <v>949</v>
      </c>
    </row>
    <row r="488" spans="1:65" s="1" customFormat="1">
      <c r="A488" s="34"/>
      <c r="B488" s="35"/>
      <c r="C488" s="36"/>
      <c r="D488" s="209" t="s">
        <v>321</v>
      </c>
      <c r="E488" s="36"/>
      <c r="F488" s="210" t="s">
        <v>950</v>
      </c>
      <c r="G488" s="36"/>
      <c r="H488" s="36"/>
      <c r="I488" s="116"/>
      <c r="J488" s="36"/>
      <c r="K488" s="36"/>
      <c r="L488" s="39"/>
      <c r="M488" s="211"/>
      <c r="N488" s="212"/>
      <c r="O488" s="64"/>
      <c r="P488" s="64"/>
      <c r="Q488" s="64"/>
      <c r="R488" s="64"/>
      <c r="S488" s="64"/>
      <c r="T488" s="65"/>
      <c r="U488" s="34"/>
      <c r="V488" s="34"/>
      <c r="W488" s="34"/>
      <c r="X488" s="34"/>
      <c r="Y488" s="34"/>
      <c r="Z488" s="34"/>
      <c r="AA488" s="34"/>
      <c r="AB488" s="34"/>
      <c r="AC488" s="34"/>
      <c r="AD488" s="34"/>
      <c r="AE488" s="34"/>
      <c r="AT488" s="17" t="s">
        <v>321</v>
      </c>
      <c r="AU488" s="17" t="s">
        <v>83</v>
      </c>
    </row>
    <row r="489" spans="1:65" s="12" customFormat="1">
      <c r="B489" s="213"/>
      <c r="C489" s="214"/>
      <c r="D489" s="209" t="s">
        <v>323</v>
      </c>
      <c r="E489" s="215" t="s">
        <v>19</v>
      </c>
      <c r="F489" s="216" t="s">
        <v>951</v>
      </c>
      <c r="G489" s="214"/>
      <c r="H489" s="217">
        <v>3.2829999999999999</v>
      </c>
      <c r="I489" s="218"/>
      <c r="J489" s="214"/>
      <c r="K489" s="214"/>
      <c r="L489" s="219"/>
      <c r="M489" s="220"/>
      <c r="N489" s="221"/>
      <c r="O489" s="221"/>
      <c r="P489" s="221"/>
      <c r="Q489" s="221"/>
      <c r="R489" s="221"/>
      <c r="S489" s="221"/>
      <c r="T489" s="222"/>
      <c r="AT489" s="223" t="s">
        <v>323</v>
      </c>
      <c r="AU489" s="223" t="s">
        <v>83</v>
      </c>
      <c r="AV489" s="12" t="s">
        <v>83</v>
      </c>
      <c r="AW489" s="12" t="s">
        <v>36</v>
      </c>
      <c r="AX489" s="12" t="s">
        <v>81</v>
      </c>
      <c r="AY489" s="223" t="s">
        <v>313</v>
      </c>
    </row>
    <row r="490" spans="1:65" s="1" customFormat="1" ht="14.45" customHeight="1">
      <c r="A490" s="34"/>
      <c r="B490" s="35"/>
      <c r="C490" s="195" t="s">
        <v>952</v>
      </c>
      <c r="D490" s="195" t="s">
        <v>315</v>
      </c>
      <c r="E490" s="196" t="s">
        <v>953</v>
      </c>
      <c r="F490" s="197" t="s">
        <v>954</v>
      </c>
      <c r="G490" s="198" t="s">
        <v>358</v>
      </c>
      <c r="H490" s="199">
        <v>19.561</v>
      </c>
      <c r="I490" s="200"/>
      <c r="J490" s="201">
        <f>ROUND(I490*H490,2)</f>
        <v>0</v>
      </c>
      <c r="K490" s="202"/>
      <c r="L490" s="39"/>
      <c r="M490" s="203" t="s">
        <v>19</v>
      </c>
      <c r="N490" s="204" t="s">
        <v>45</v>
      </c>
      <c r="O490" s="64"/>
      <c r="P490" s="205">
        <f>O490*H490</f>
        <v>0</v>
      </c>
      <c r="Q490" s="205">
        <v>2.4533700000000001</v>
      </c>
      <c r="R490" s="205">
        <f>Q490*H490</f>
        <v>47.990370570000003</v>
      </c>
      <c r="S490" s="205">
        <v>0</v>
      </c>
      <c r="T490" s="206">
        <f>S490*H490</f>
        <v>0</v>
      </c>
      <c r="U490" s="34"/>
      <c r="V490" s="34"/>
      <c r="W490" s="34"/>
      <c r="X490" s="34"/>
      <c r="Y490" s="34"/>
      <c r="Z490" s="34"/>
      <c r="AA490" s="34"/>
      <c r="AB490" s="34"/>
      <c r="AC490" s="34"/>
      <c r="AD490" s="34"/>
      <c r="AE490" s="34"/>
      <c r="AR490" s="207" t="s">
        <v>319</v>
      </c>
      <c r="AT490" s="207" t="s">
        <v>315</v>
      </c>
      <c r="AU490" s="207" t="s">
        <v>83</v>
      </c>
      <c r="AY490" s="17" t="s">
        <v>313</v>
      </c>
      <c r="BE490" s="208">
        <f>IF(N490="základní",J490,0)</f>
        <v>0</v>
      </c>
      <c r="BF490" s="208">
        <f>IF(N490="snížená",J490,0)</f>
        <v>0</v>
      </c>
      <c r="BG490" s="208">
        <f>IF(N490="zákl. přenesená",J490,0)</f>
        <v>0</v>
      </c>
      <c r="BH490" s="208">
        <f>IF(N490="sníž. přenesená",J490,0)</f>
        <v>0</v>
      </c>
      <c r="BI490" s="208">
        <f>IF(N490="nulová",J490,0)</f>
        <v>0</v>
      </c>
      <c r="BJ490" s="17" t="s">
        <v>81</v>
      </c>
      <c r="BK490" s="208">
        <f>ROUND(I490*H490,2)</f>
        <v>0</v>
      </c>
      <c r="BL490" s="17" t="s">
        <v>319</v>
      </c>
      <c r="BM490" s="207" t="s">
        <v>955</v>
      </c>
    </row>
    <row r="491" spans="1:65" s="1" customFormat="1" ht="19.5">
      <c r="A491" s="34"/>
      <c r="B491" s="35"/>
      <c r="C491" s="36"/>
      <c r="D491" s="209" t="s">
        <v>321</v>
      </c>
      <c r="E491" s="36"/>
      <c r="F491" s="210" t="s">
        <v>956</v>
      </c>
      <c r="G491" s="36"/>
      <c r="H491" s="36"/>
      <c r="I491" s="116"/>
      <c r="J491" s="36"/>
      <c r="K491" s="36"/>
      <c r="L491" s="39"/>
      <c r="M491" s="211"/>
      <c r="N491" s="212"/>
      <c r="O491" s="64"/>
      <c r="P491" s="64"/>
      <c r="Q491" s="64"/>
      <c r="R491" s="64"/>
      <c r="S491" s="64"/>
      <c r="T491" s="65"/>
      <c r="U491" s="34"/>
      <c r="V491" s="34"/>
      <c r="W491" s="34"/>
      <c r="X491" s="34"/>
      <c r="Y491" s="34"/>
      <c r="Z491" s="34"/>
      <c r="AA491" s="34"/>
      <c r="AB491" s="34"/>
      <c r="AC491" s="34"/>
      <c r="AD491" s="34"/>
      <c r="AE491" s="34"/>
      <c r="AT491" s="17" t="s">
        <v>321</v>
      </c>
      <c r="AU491" s="17" t="s">
        <v>83</v>
      </c>
    </row>
    <row r="492" spans="1:65" s="12" customFormat="1">
      <c r="B492" s="213"/>
      <c r="C492" s="214"/>
      <c r="D492" s="209" t="s">
        <v>323</v>
      </c>
      <c r="E492" s="215" t="s">
        <v>19</v>
      </c>
      <c r="F492" s="216" t="s">
        <v>957</v>
      </c>
      <c r="G492" s="214"/>
      <c r="H492" s="217">
        <v>0.69899999999999995</v>
      </c>
      <c r="I492" s="218"/>
      <c r="J492" s="214"/>
      <c r="K492" s="214"/>
      <c r="L492" s="219"/>
      <c r="M492" s="220"/>
      <c r="N492" s="221"/>
      <c r="O492" s="221"/>
      <c r="P492" s="221"/>
      <c r="Q492" s="221"/>
      <c r="R492" s="221"/>
      <c r="S492" s="221"/>
      <c r="T492" s="222"/>
      <c r="AT492" s="223" t="s">
        <v>323</v>
      </c>
      <c r="AU492" s="223" t="s">
        <v>83</v>
      </c>
      <c r="AV492" s="12" t="s">
        <v>83</v>
      </c>
      <c r="AW492" s="12" t="s">
        <v>36</v>
      </c>
      <c r="AX492" s="12" t="s">
        <v>74</v>
      </c>
      <c r="AY492" s="223" t="s">
        <v>313</v>
      </c>
    </row>
    <row r="493" spans="1:65" s="12" customFormat="1">
      <c r="B493" s="213"/>
      <c r="C493" s="214"/>
      <c r="D493" s="209" t="s">
        <v>323</v>
      </c>
      <c r="E493" s="215" t="s">
        <v>19</v>
      </c>
      <c r="F493" s="216" t="s">
        <v>958</v>
      </c>
      <c r="G493" s="214"/>
      <c r="H493" s="217">
        <v>1.2609999999999999</v>
      </c>
      <c r="I493" s="218"/>
      <c r="J493" s="214"/>
      <c r="K493" s="214"/>
      <c r="L493" s="219"/>
      <c r="M493" s="220"/>
      <c r="N493" s="221"/>
      <c r="O493" s="221"/>
      <c r="P493" s="221"/>
      <c r="Q493" s="221"/>
      <c r="R493" s="221"/>
      <c r="S493" s="221"/>
      <c r="T493" s="222"/>
      <c r="AT493" s="223" t="s">
        <v>323</v>
      </c>
      <c r="AU493" s="223" t="s">
        <v>83</v>
      </c>
      <c r="AV493" s="12" t="s">
        <v>83</v>
      </c>
      <c r="AW493" s="12" t="s">
        <v>36</v>
      </c>
      <c r="AX493" s="12" t="s">
        <v>74</v>
      </c>
      <c r="AY493" s="223" t="s">
        <v>313</v>
      </c>
    </row>
    <row r="494" spans="1:65" s="12" customFormat="1">
      <c r="B494" s="213"/>
      <c r="C494" s="214"/>
      <c r="D494" s="209" t="s">
        <v>323</v>
      </c>
      <c r="E494" s="215" t="s">
        <v>19</v>
      </c>
      <c r="F494" s="216" t="s">
        <v>959</v>
      </c>
      <c r="G494" s="214"/>
      <c r="H494" s="217">
        <v>4.2359999999999998</v>
      </c>
      <c r="I494" s="218"/>
      <c r="J494" s="214"/>
      <c r="K494" s="214"/>
      <c r="L494" s="219"/>
      <c r="M494" s="220"/>
      <c r="N494" s="221"/>
      <c r="O494" s="221"/>
      <c r="P494" s="221"/>
      <c r="Q494" s="221"/>
      <c r="R494" s="221"/>
      <c r="S494" s="221"/>
      <c r="T494" s="222"/>
      <c r="AT494" s="223" t="s">
        <v>323</v>
      </c>
      <c r="AU494" s="223" t="s">
        <v>83</v>
      </c>
      <c r="AV494" s="12" t="s">
        <v>83</v>
      </c>
      <c r="AW494" s="12" t="s">
        <v>36</v>
      </c>
      <c r="AX494" s="12" t="s">
        <v>74</v>
      </c>
      <c r="AY494" s="223" t="s">
        <v>313</v>
      </c>
    </row>
    <row r="495" spans="1:65" s="12" customFormat="1">
      <c r="B495" s="213"/>
      <c r="C495" s="214"/>
      <c r="D495" s="209" t="s">
        <v>323</v>
      </c>
      <c r="E495" s="215" t="s">
        <v>19</v>
      </c>
      <c r="F495" s="216" t="s">
        <v>960</v>
      </c>
      <c r="G495" s="214"/>
      <c r="H495" s="217">
        <v>3.4590000000000001</v>
      </c>
      <c r="I495" s="218"/>
      <c r="J495" s="214"/>
      <c r="K495" s="214"/>
      <c r="L495" s="219"/>
      <c r="M495" s="220"/>
      <c r="N495" s="221"/>
      <c r="O495" s="221"/>
      <c r="P495" s="221"/>
      <c r="Q495" s="221"/>
      <c r="R495" s="221"/>
      <c r="S495" s="221"/>
      <c r="T495" s="222"/>
      <c r="AT495" s="223" t="s">
        <v>323</v>
      </c>
      <c r="AU495" s="223" t="s">
        <v>83</v>
      </c>
      <c r="AV495" s="12" t="s">
        <v>83</v>
      </c>
      <c r="AW495" s="12" t="s">
        <v>36</v>
      </c>
      <c r="AX495" s="12" t="s">
        <v>74</v>
      </c>
      <c r="AY495" s="223" t="s">
        <v>313</v>
      </c>
    </row>
    <row r="496" spans="1:65" s="12" customFormat="1">
      <c r="B496" s="213"/>
      <c r="C496" s="214"/>
      <c r="D496" s="209" t="s">
        <v>323</v>
      </c>
      <c r="E496" s="215" t="s">
        <v>19</v>
      </c>
      <c r="F496" s="216" t="s">
        <v>961</v>
      </c>
      <c r="G496" s="214"/>
      <c r="H496" s="217">
        <v>9.9060000000000006</v>
      </c>
      <c r="I496" s="218"/>
      <c r="J496" s="214"/>
      <c r="K496" s="214"/>
      <c r="L496" s="219"/>
      <c r="M496" s="220"/>
      <c r="N496" s="221"/>
      <c r="O496" s="221"/>
      <c r="P496" s="221"/>
      <c r="Q496" s="221"/>
      <c r="R496" s="221"/>
      <c r="S496" s="221"/>
      <c r="T496" s="222"/>
      <c r="AT496" s="223" t="s">
        <v>323</v>
      </c>
      <c r="AU496" s="223" t="s">
        <v>83</v>
      </c>
      <c r="AV496" s="12" t="s">
        <v>83</v>
      </c>
      <c r="AW496" s="12" t="s">
        <v>36</v>
      </c>
      <c r="AX496" s="12" t="s">
        <v>74</v>
      </c>
      <c r="AY496" s="223" t="s">
        <v>313</v>
      </c>
    </row>
    <row r="497" spans="1:65" s="14" customFormat="1">
      <c r="B497" s="234"/>
      <c r="C497" s="235"/>
      <c r="D497" s="209" t="s">
        <v>323</v>
      </c>
      <c r="E497" s="236" t="s">
        <v>19</v>
      </c>
      <c r="F497" s="237" t="s">
        <v>410</v>
      </c>
      <c r="G497" s="235"/>
      <c r="H497" s="238">
        <v>19.561</v>
      </c>
      <c r="I497" s="239"/>
      <c r="J497" s="235"/>
      <c r="K497" s="235"/>
      <c r="L497" s="240"/>
      <c r="M497" s="241"/>
      <c r="N497" s="242"/>
      <c r="O497" s="242"/>
      <c r="P497" s="242"/>
      <c r="Q497" s="242"/>
      <c r="R497" s="242"/>
      <c r="S497" s="242"/>
      <c r="T497" s="243"/>
      <c r="AT497" s="244" t="s">
        <v>323</v>
      </c>
      <c r="AU497" s="244" t="s">
        <v>83</v>
      </c>
      <c r="AV497" s="14" t="s">
        <v>319</v>
      </c>
      <c r="AW497" s="14" t="s">
        <v>36</v>
      </c>
      <c r="AX497" s="14" t="s">
        <v>81</v>
      </c>
      <c r="AY497" s="244" t="s">
        <v>313</v>
      </c>
    </row>
    <row r="498" spans="1:65" s="1" customFormat="1" ht="14.45" customHeight="1">
      <c r="A498" s="34"/>
      <c r="B498" s="35"/>
      <c r="C498" s="195" t="s">
        <v>962</v>
      </c>
      <c r="D498" s="195" t="s">
        <v>315</v>
      </c>
      <c r="E498" s="196" t="s">
        <v>963</v>
      </c>
      <c r="F498" s="197" t="s">
        <v>964</v>
      </c>
      <c r="G498" s="198" t="s">
        <v>430</v>
      </c>
      <c r="H498" s="199">
        <v>1.117</v>
      </c>
      <c r="I498" s="200"/>
      <c r="J498" s="201">
        <f>ROUND(I498*H498,2)</f>
        <v>0</v>
      </c>
      <c r="K498" s="202"/>
      <c r="L498" s="39"/>
      <c r="M498" s="203" t="s">
        <v>19</v>
      </c>
      <c r="N498" s="204" t="s">
        <v>45</v>
      </c>
      <c r="O498" s="64"/>
      <c r="P498" s="205">
        <f>O498*H498</f>
        <v>0</v>
      </c>
      <c r="Q498" s="205">
        <v>1.04887</v>
      </c>
      <c r="R498" s="205">
        <f>Q498*H498</f>
        <v>1.17158779</v>
      </c>
      <c r="S498" s="205">
        <v>0</v>
      </c>
      <c r="T498" s="206">
        <f>S498*H498</f>
        <v>0</v>
      </c>
      <c r="U498" s="34"/>
      <c r="V498" s="34"/>
      <c r="W498" s="34"/>
      <c r="X498" s="34"/>
      <c r="Y498" s="34"/>
      <c r="Z498" s="34"/>
      <c r="AA498" s="34"/>
      <c r="AB498" s="34"/>
      <c r="AC498" s="34"/>
      <c r="AD498" s="34"/>
      <c r="AE498" s="34"/>
      <c r="AR498" s="207" t="s">
        <v>319</v>
      </c>
      <c r="AT498" s="207" t="s">
        <v>315</v>
      </c>
      <c r="AU498" s="207" t="s">
        <v>83</v>
      </c>
      <c r="AY498" s="17" t="s">
        <v>313</v>
      </c>
      <c r="BE498" s="208">
        <f>IF(N498="základní",J498,0)</f>
        <v>0</v>
      </c>
      <c r="BF498" s="208">
        <f>IF(N498="snížená",J498,0)</f>
        <v>0</v>
      </c>
      <c r="BG498" s="208">
        <f>IF(N498="zákl. přenesená",J498,0)</f>
        <v>0</v>
      </c>
      <c r="BH498" s="208">
        <f>IF(N498="sníž. přenesená",J498,0)</f>
        <v>0</v>
      </c>
      <c r="BI498" s="208">
        <f>IF(N498="nulová",J498,0)</f>
        <v>0</v>
      </c>
      <c r="BJ498" s="17" t="s">
        <v>81</v>
      </c>
      <c r="BK498" s="208">
        <f>ROUND(I498*H498,2)</f>
        <v>0</v>
      </c>
      <c r="BL498" s="17" t="s">
        <v>319</v>
      </c>
      <c r="BM498" s="207" t="s">
        <v>965</v>
      </c>
    </row>
    <row r="499" spans="1:65" s="1" customFormat="1" ht="19.5">
      <c r="A499" s="34"/>
      <c r="B499" s="35"/>
      <c r="C499" s="36"/>
      <c r="D499" s="209" t="s">
        <v>321</v>
      </c>
      <c r="E499" s="36"/>
      <c r="F499" s="210" t="s">
        <v>966</v>
      </c>
      <c r="G499" s="36"/>
      <c r="H499" s="36"/>
      <c r="I499" s="116"/>
      <c r="J499" s="36"/>
      <c r="K499" s="36"/>
      <c r="L499" s="39"/>
      <c r="M499" s="211"/>
      <c r="N499" s="212"/>
      <c r="O499" s="64"/>
      <c r="P499" s="64"/>
      <c r="Q499" s="64"/>
      <c r="R499" s="64"/>
      <c r="S499" s="64"/>
      <c r="T499" s="65"/>
      <c r="U499" s="34"/>
      <c r="V499" s="34"/>
      <c r="W499" s="34"/>
      <c r="X499" s="34"/>
      <c r="Y499" s="34"/>
      <c r="Z499" s="34"/>
      <c r="AA499" s="34"/>
      <c r="AB499" s="34"/>
      <c r="AC499" s="34"/>
      <c r="AD499" s="34"/>
      <c r="AE499" s="34"/>
      <c r="AT499" s="17" t="s">
        <v>321</v>
      </c>
      <c r="AU499" s="17" t="s">
        <v>83</v>
      </c>
    </row>
    <row r="500" spans="1:65" s="12" customFormat="1">
      <c r="B500" s="213"/>
      <c r="C500" s="214"/>
      <c r="D500" s="209" t="s">
        <v>323</v>
      </c>
      <c r="E500" s="215" t="s">
        <v>19</v>
      </c>
      <c r="F500" s="216" t="s">
        <v>967</v>
      </c>
      <c r="G500" s="214"/>
      <c r="H500" s="217">
        <v>1.117</v>
      </c>
      <c r="I500" s="218"/>
      <c r="J500" s="214"/>
      <c r="K500" s="214"/>
      <c r="L500" s="219"/>
      <c r="M500" s="220"/>
      <c r="N500" s="221"/>
      <c r="O500" s="221"/>
      <c r="P500" s="221"/>
      <c r="Q500" s="221"/>
      <c r="R500" s="221"/>
      <c r="S500" s="221"/>
      <c r="T500" s="222"/>
      <c r="AT500" s="223" t="s">
        <v>323</v>
      </c>
      <c r="AU500" s="223" t="s">
        <v>83</v>
      </c>
      <c r="AV500" s="12" t="s">
        <v>83</v>
      </c>
      <c r="AW500" s="12" t="s">
        <v>36</v>
      </c>
      <c r="AX500" s="12" t="s">
        <v>81</v>
      </c>
      <c r="AY500" s="223" t="s">
        <v>313</v>
      </c>
    </row>
    <row r="501" spans="1:65" s="1" customFormat="1" ht="14.45" customHeight="1">
      <c r="A501" s="34"/>
      <c r="B501" s="35"/>
      <c r="C501" s="195" t="s">
        <v>968</v>
      </c>
      <c r="D501" s="195" t="s">
        <v>315</v>
      </c>
      <c r="E501" s="196" t="s">
        <v>969</v>
      </c>
      <c r="F501" s="197" t="s">
        <v>970</v>
      </c>
      <c r="G501" s="198" t="s">
        <v>430</v>
      </c>
      <c r="H501" s="199">
        <v>0.25800000000000001</v>
      </c>
      <c r="I501" s="200"/>
      <c r="J501" s="201">
        <f>ROUND(I501*H501,2)</f>
        <v>0</v>
      </c>
      <c r="K501" s="202"/>
      <c r="L501" s="39"/>
      <c r="M501" s="203" t="s">
        <v>19</v>
      </c>
      <c r="N501" s="204" t="s">
        <v>45</v>
      </c>
      <c r="O501" s="64"/>
      <c r="P501" s="205">
        <f>O501*H501</f>
        <v>0</v>
      </c>
      <c r="Q501" s="205">
        <v>1.06277</v>
      </c>
      <c r="R501" s="205">
        <f>Q501*H501</f>
        <v>0.27419465999999998</v>
      </c>
      <c r="S501" s="205">
        <v>0</v>
      </c>
      <c r="T501" s="206">
        <f>S501*H501</f>
        <v>0</v>
      </c>
      <c r="U501" s="34"/>
      <c r="V501" s="34"/>
      <c r="W501" s="34"/>
      <c r="X501" s="34"/>
      <c r="Y501" s="34"/>
      <c r="Z501" s="34"/>
      <c r="AA501" s="34"/>
      <c r="AB501" s="34"/>
      <c r="AC501" s="34"/>
      <c r="AD501" s="34"/>
      <c r="AE501" s="34"/>
      <c r="AR501" s="207" t="s">
        <v>319</v>
      </c>
      <c r="AT501" s="207" t="s">
        <v>315</v>
      </c>
      <c r="AU501" s="207" t="s">
        <v>83</v>
      </c>
      <c r="AY501" s="17" t="s">
        <v>313</v>
      </c>
      <c r="BE501" s="208">
        <f>IF(N501="základní",J501,0)</f>
        <v>0</v>
      </c>
      <c r="BF501" s="208">
        <f>IF(N501="snížená",J501,0)</f>
        <v>0</v>
      </c>
      <c r="BG501" s="208">
        <f>IF(N501="zákl. přenesená",J501,0)</f>
        <v>0</v>
      </c>
      <c r="BH501" s="208">
        <f>IF(N501="sníž. přenesená",J501,0)</f>
        <v>0</v>
      </c>
      <c r="BI501" s="208">
        <f>IF(N501="nulová",J501,0)</f>
        <v>0</v>
      </c>
      <c r="BJ501" s="17" t="s">
        <v>81</v>
      </c>
      <c r="BK501" s="208">
        <f>ROUND(I501*H501,2)</f>
        <v>0</v>
      </c>
      <c r="BL501" s="17" t="s">
        <v>319</v>
      </c>
      <c r="BM501" s="207" t="s">
        <v>971</v>
      </c>
    </row>
    <row r="502" spans="1:65" s="1" customFormat="1" ht="19.5">
      <c r="A502" s="34"/>
      <c r="B502" s="35"/>
      <c r="C502" s="36"/>
      <c r="D502" s="209" t="s">
        <v>321</v>
      </c>
      <c r="E502" s="36"/>
      <c r="F502" s="210" t="s">
        <v>972</v>
      </c>
      <c r="G502" s="36"/>
      <c r="H502" s="36"/>
      <c r="I502" s="116"/>
      <c r="J502" s="36"/>
      <c r="K502" s="36"/>
      <c r="L502" s="39"/>
      <c r="M502" s="211"/>
      <c r="N502" s="212"/>
      <c r="O502" s="64"/>
      <c r="P502" s="64"/>
      <c r="Q502" s="64"/>
      <c r="R502" s="64"/>
      <c r="S502" s="64"/>
      <c r="T502" s="65"/>
      <c r="U502" s="34"/>
      <c r="V502" s="34"/>
      <c r="W502" s="34"/>
      <c r="X502" s="34"/>
      <c r="Y502" s="34"/>
      <c r="Z502" s="34"/>
      <c r="AA502" s="34"/>
      <c r="AB502" s="34"/>
      <c r="AC502" s="34"/>
      <c r="AD502" s="34"/>
      <c r="AE502" s="34"/>
      <c r="AT502" s="17" t="s">
        <v>321</v>
      </c>
      <c r="AU502" s="17" t="s">
        <v>83</v>
      </c>
    </row>
    <row r="503" spans="1:65" s="12" customFormat="1">
      <c r="B503" s="213"/>
      <c r="C503" s="214"/>
      <c r="D503" s="209" t="s">
        <v>323</v>
      </c>
      <c r="E503" s="215" t="s">
        <v>19</v>
      </c>
      <c r="F503" s="216" t="s">
        <v>973</v>
      </c>
      <c r="G503" s="214"/>
      <c r="H503" s="217">
        <v>0.25800000000000001</v>
      </c>
      <c r="I503" s="218"/>
      <c r="J503" s="214"/>
      <c r="K503" s="214"/>
      <c r="L503" s="219"/>
      <c r="M503" s="220"/>
      <c r="N503" s="221"/>
      <c r="O503" s="221"/>
      <c r="P503" s="221"/>
      <c r="Q503" s="221"/>
      <c r="R503" s="221"/>
      <c r="S503" s="221"/>
      <c r="T503" s="222"/>
      <c r="AT503" s="223" t="s">
        <v>323</v>
      </c>
      <c r="AU503" s="223" t="s">
        <v>83</v>
      </c>
      <c r="AV503" s="12" t="s">
        <v>83</v>
      </c>
      <c r="AW503" s="12" t="s">
        <v>36</v>
      </c>
      <c r="AX503" s="12" t="s">
        <v>81</v>
      </c>
      <c r="AY503" s="223" t="s">
        <v>313</v>
      </c>
    </row>
    <row r="504" spans="1:65" s="1" customFormat="1" ht="14.45" customHeight="1">
      <c r="A504" s="34"/>
      <c r="B504" s="35"/>
      <c r="C504" s="195" t="s">
        <v>974</v>
      </c>
      <c r="D504" s="195" t="s">
        <v>315</v>
      </c>
      <c r="E504" s="196" t="s">
        <v>975</v>
      </c>
      <c r="F504" s="197" t="s">
        <v>976</v>
      </c>
      <c r="G504" s="198" t="s">
        <v>318</v>
      </c>
      <c r="H504" s="199">
        <v>130.99700000000001</v>
      </c>
      <c r="I504" s="200"/>
      <c r="J504" s="201">
        <f>ROUND(I504*H504,2)</f>
        <v>0</v>
      </c>
      <c r="K504" s="202"/>
      <c r="L504" s="39"/>
      <c r="M504" s="203" t="s">
        <v>19</v>
      </c>
      <c r="N504" s="204" t="s">
        <v>45</v>
      </c>
      <c r="O504" s="64"/>
      <c r="P504" s="205">
        <f>O504*H504</f>
        <v>0</v>
      </c>
      <c r="Q504" s="205">
        <v>1.282E-2</v>
      </c>
      <c r="R504" s="205">
        <f>Q504*H504</f>
        <v>1.6793815400000001</v>
      </c>
      <c r="S504" s="205">
        <v>0</v>
      </c>
      <c r="T504" s="206">
        <f>S504*H504</f>
        <v>0</v>
      </c>
      <c r="U504" s="34"/>
      <c r="V504" s="34"/>
      <c r="W504" s="34"/>
      <c r="X504" s="34"/>
      <c r="Y504" s="34"/>
      <c r="Z504" s="34"/>
      <c r="AA504" s="34"/>
      <c r="AB504" s="34"/>
      <c r="AC504" s="34"/>
      <c r="AD504" s="34"/>
      <c r="AE504" s="34"/>
      <c r="AR504" s="207" t="s">
        <v>319</v>
      </c>
      <c r="AT504" s="207" t="s">
        <v>315</v>
      </c>
      <c r="AU504" s="207" t="s">
        <v>83</v>
      </c>
      <c r="AY504" s="17" t="s">
        <v>313</v>
      </c>
      <c r="BE504" s="208">
        <f>IF(N504="základní",J504,0)</f>
        <v>0</v>
      </c>
      <c r="BF504" s="208">
        <f>IF(N504="snížená",J504,0)</f>
        <v>0</v>
      </c>
      <c r="BG504" s="208">
        <f>IF(N504="zákl. přenesená",J504,0)</f>
        <v>0</v>
      </c>
      <c r="BH504" s="208">
        <f>IF(N504="sníž. přenesená",J504,0)</f>
        <v>0</v>
      </c>
      <c r="BI504" s="208">
        <f>IF(N504="nulová",J504,0)</f>
        <v>0</v>
      </c>
      <c r="BJ504" s="17" t="s">
        <v>81</v>
      </c>
      <c r="BK504" s="208">
        <f>ROUND(I504*H504,2)</f>
        <v>0</v>
      </c>
      <c r="BL504" s="17" t="s">
        <v>319</v>
      </c>
      <c r="BM504" s="207" t="s">
        <v>977</v>
      </c>
    </row>
    <row r="505" spans="1:65" s="1" customFormat="1" ht="19.5">
      <c r="A505" s="34"/>
      <c r="B505" s="35"/>
      <c r="C505" s="36"/>
      <c r="D505" s="209" t="s">
        <v>321</v>
      </c>
      <c r="E505" s="36"/>
      <c r="F505" s="210" t="s">
        <v>978</v>
      </c>
      <c r="G505" s="36"/>
      <c r="H505" s="36"/>
      <c r="I505" s="116"/>
      <c r="J505" s="36"/>
      <c r="K505" s="36"/>
      <c r="L505" s="39"/>
      <c r="M505" s="211"/>
      <c r="N505" s="212"/>
      <c r="O505" s="64"/>
      <c r="P505" s="64"/>
      <c r="Q505" s="64"/>
      <c r="R505" s="64"/>
      <c r="S505" s="64"/>
      <c r="T505" s="65"/>
      <c r="U505" s="34"/>
      <c r="V505" s="34"/>
      <c r="W505" s="34"/>
      <c r="X505" s="34"/>
      <c r="Y505" s="34"/>
      <c r="Z505" s="34"/>
      <c r="AA505" s="34"/>
      <c r="AB505" s="34"/>
      <c r="AC505" s="34"/>
      <c r="AD505" s="34"/>
      <c r="AE505" s="34"/>
      <c r="AT505" s="17" t="s">
        <v>321</v>
      </c>
      <c r="AU505" s="17" t="s">
        <v>83</v>
      </c>
    </row>
    <row r="506" spans="1:65" s="12" customFormat="1">
      <c r="B506" s="213"/>
      <c r="C506" s="214"/>
      <c r="D506" s="209" t="s">
        <v>323</v>
      </c>
      <c r="E506" s="215" t="s">
        <v>19</v>
      </c>
      <c r="F506" s="216" t="s">
        <v>979</v>
      </c>
      <c r="G506" s="214"/>
      <c r="H506" s="217">
        <v>7.89</v>
      </c>
      <c r="I506" s="218"/>
      <c r="J506" s="214"/>
      <c r="K506" s="214"/>
      <c r="L506" s="219"/>
      <c r="M506" s="220"/>
      <c r="N506" s="221"/>
      <c r="O506" s="221"/>
      <c r="P506" s="221"/>
      <c r="Q506" s="221"/>
      <c r="R506" s="221"/>
      <c r="S506" s="221"/>
      <c r="T506" s="222"/>
      <c r="AT506" s="223" t="s">
        <v>323</v>
      </c>
      <c r="AU506" s="223" t="s">
        <v>83</v>
      </c>
      <c r="AV506" s="12" t="s">
        <v>83</v>
      </c>
      <c r="AW506" s="12" t="s">
        <v>36</v>
      </c>
      <c r="AX506" s="12" t="s">
        <v>74</v>
      </c>
      <c r="AY506" s="223" t="s">
        <v>313</v>
      </c>
    </row>
    <row r="507" spans="1:65" s="12" customFormat="1">
      <c r="B507" s="213"/>
      <c r="C507" s="214"/>
      <c r="D507" s="209" t="s">
        <v>323</v>
      </c>
      <c r="E507" s="215" t="s">
        <v>19</v>
      </c>
      <c r="F507" s="216" t="s">
        <v>980</v>
      </c>
      <c r="G507" s="214"/>
      <c r="H507" s="217">
        <v>10.276</v>
      </c>
      <c r="I507" s="218"/>
      <c r="J507" s="214"/>
      <c r="K507" s="214"/>
      <c r="L507" s="219"/>
      <c r="M507" s="220"/>
      <c r="N507" s="221"/>
      <c r="O507" s="221"/>
      <c r="P507" s="221"/>
      <c r="Q507" s="221"/>
      <c r="R507" s="221"/>
      <c r="S507" s="221"/>
      <c r="T507" s="222"/>
      <c r="AT507" s="223" t="s">
        <v>323</v>
      </c>
      <c r="AU507" s="223" t="s">
        <v>83</v>
      </c>
      <c r="AV507" s="12" t="s">
        <v>83</v>
      </c>
      <c r="AW507" s="12" t="s">
        <v>36</v>
      </c>
      <c r="AX507" s="12" t="s">
        <v>74</v>
      </c>
      <c r="AY507" s="223" t="s">
        <v>313</v>
      </c>
    </row>
    <row r="508" spans="1:65" s="12" customFormat="1">
      <c r="B508" s="213"/>
      <c r="C508" s="214"/>
      <c r="D508" s="209" t="s">
        <v>323</v>
      </c>
      <c r="E508" s="215" t="s">
        <v>19</v>
      </c>
      <c r="F508" s="216" t="s">
        <v>981</v>
      </c>
      <c r="G508" s="214"/>
      <c r="H508" s="217">
        <v>29.823</v>
      </c>
      <c r="I508" s="218"/>
      <c r="J508" s="214"/>
      <c r="K508" s="214"/>
      <c r="L508" s="219"/>
      <c r="M508" s="220"/>
      <c r="N508" s="221"/>
      <c r="O508" s="221"/>
      <c r="P508" s="221"/>
      <c r="Q508" s="221"/>
      <c r="R508" s="221"/>
      <c r="S508" s="221"/>
      <c r="T508" s="222"/>
      <c r="AT508" s="223" t="s">
        <v>323</v>
      </c>
      <c r="AU508" s="223" t="s">
        <v>83</v>
      </c>
      <c r="AV508" s="12" t="s">
        <v>83</v>
      </c>
      <c r="AW508" s="12" t="s">
        <v>36</v>
      </c>
      <c r="AX508" s="12" t="s">
        <v>74</v>
      </c>
      <c r="AY508" s="223" t="s">
        <v>313</v>
      </c>
    </row>
    <row r="509" spans="1:65" s="12" customFormat="1">
      <c r="B509" s="213"/>
      <c r="C509" s="214"/>
      <c r="D509" s="209" t="s">
        <v>323</v>
      </c>
      <c r="E509" s="215" t="s">
        <v>19</v>
      </c>
      <c r="F509" s="216" t="s">
        <v>982</v>
      </c>
      <c r="G509" s="214"/>
      <c r="H509" s="217">
        <v>26.962</v>
      </c>
      <c r="I509" s="218"/>
      <c r="J509" s="214"/>
      <c r="K509" s="214"/>
      <c r="L509" s="219"/>
      <c r="M509" s="220"/>
      <c r="N509" s="221"/>
      <c r="O509" s="221"/>
      <c r="P509" s="221"/>
      <c r="Q509" s="221"/>
      <c r="R509" s="221"/>
      <c r="S509" s="221"/>
      <c r="T509" s="222"/>
      <c r="AT509" s="223" t="s">
        <v>323</v>
      </c>
      <c r="AU509" s="223" t="s">
        <v>83</v>
      </c>
      <c r="AV509" s="12" t="s">
        <v>83</v>
      </c>
      <c r="AW509" s="12" t="s">
        <v>36</v>
      </c>
      <c r="AX509" s="12" t="s">
        <v>74</v>
      </c>
      <c r="AY509" s="223" t="s">
        <v>313</v>
      </c>
    </row>
    <row r="510" spans="1:65" s="12" customFormat="1">
      <c r="B510" s="213"/>
      <c r="C510" s="214"/>
      <c r="D510" s="209" t="s">
        <v>323</v>
      </c>
      <c r="E510" s="215" t="s">
        <v>19</v>
      </c>
      <c r="F510" s="216" t="s">
        <v>983</v>
      </c>
      <c r="G510" s="214"/>
      <c r="H510" s="217">
        <v>56.045999999999999</v>
      </c>
      <c r="I510" s="218"/>
      <c r="J510" s="214"/>
      <c r="K510" s="214"/>
      <c r="L510" s="219"/>
      <c r="M510" s="220"/>
      <c r="N510" s="221"/>
      <c r="O510" s="221"/>
      <c r="P510" s="221"/>
      <c r="Q510" s="221"/>
      <c r="R510" s="221"/>
      <c r="S510" s="221"/>
      <c r="T510" s="222"/>
      <c r="AT510" s="223" t="s">
        <v>323</v>
      </c>
      <c r="AU510" s="223" t="s">
        <v>83</v>
      </c>
      <c r="AV510" s="12" t="s">
        <v>83</v>
      </c>
      <c r="AW510" s="12" t="s">
        <v>36</v>
      </c>
      <c r="AX510" s="12" t="s">
        <v>74</v>
      </c>
      <c r="AY510" s="223" t="s">
        <v>313</v>
      </c>
    </row>
    <row r="511" spans="1:65" s="14" customFormat="1">
      <c r="B511" s="234"/>
      <c r="C511" s="235"/>
      <c r="D511" s="209" t="s">
        <v>323</v>
      </c>
      <c r="E511" s="236" t="s">
        <v>19</v>
      </c>
      <c r="F511" s="237" t="s">
        <v>410</v>
      </c>
      <c r="G511" s="235"/>
      <c r="H511" s="238">
        <v>130.99700000000001</v>
      </c>
      <c r="I511" s="239"/>
      <c r="J511" s="235"/>
      <c r="K511" s="235"/>
      <c r="L511" s="240"/>
      <c r="M511" s="241"/>
      <c r="N511" s="242"/>
      <c r="O511" s="242"/>
      <c r="P511" s="242"/>
      <c r="Q511" s="242"/>
      <c r="R511" s="242"/>
      <c r="S511" s="242"/>
      <c r="T511" s="243"/>
      <c r="AT511" s="244" t="s">
        <v>323</v>
      </c>
      <c r="AU511" s="244" t="s">
        <v>83</v>
      </c>
      <c r="AV511" s="14" t="s">
        <v>319</v>
      </c>
      <c r="AW511" s="14" t="s">
        <v>36</v>
      </c>
      <c r="AX511" s="14" t="s">
        <v>81</v>
      </c>
      <c r="AY511" s="244" t="s">
        <v>313</v>
      </c>
    </row>
    <row r="512" spans="1:65" s="1" customFormat="1" ht="14.45" customHeight="1">
      <c r="A512" s="34"/>
      <c r="B512" s="35"/>
      <c r="C512" s="195" t="s">
        <v>984</v>
      </c>
      <c r="D512" s="195" t="s">
        <v>315</v>
      </c>
      <c r="E512" s="196" t="s">
        <v>985</v>
      </c>
      <c r="F512" s="197" t="s">
        <v>986</v>
      </c>
      <c r="G512" s="198" t="s">
        <v>318</v>
      </c>
      <c r="H512" s="199">
        <v>130.99700000000001</v>
      </c>
      <c r="I512" s="200"/>
      <c r="J512" s="201">
        <f>ROUND(I512*H512,2)</f>
        <v>0</v>
      </c>
      <c r="K512" s="202"/>
      <c r="L512" s="39"/>
      <c r="M512" s="203" t="s">
        <v>19</v>
      </c>
      <c r="N512" s="204" t="s">
        <v>45</v>
      </c>
      <c r="O512" s="64"/>
      <c r="P512" s="205">
        <f>O512*H512</f>
        <v>0</v>
      </c>
      <c r="Q512" s="205">
        <v>0</v>
      </c>
      <c r="R512" s="205">
        <f>Q512*H512</f>
        <v>0</v>
      </c>
      <c r="S512" s="205">
        <v>0</v>
      </c>
      <c r="T512" s="206">
        <f>S512*H512</f>
        <v>0</v>
      </c>
      <c r="U512" s="34"/>
      <c r="V512" s="34"/>
      <c r="W512" s="34"/>
      <c r="X512" s="34"/>
      <c r="Y512" s="34"/>
      <c r="Z512" s="34"/>
      <c r="AA512" s="34"/>
      <c r="AB512" s="34"/>
      <c r="AC512" s="34"/>
      <c r="AD512" s="34"/>
      <c r="AE512" s="34"/>
      <c r="AR512" s="207" t="s">
        <v>319</v>
      </c>
      <c r="AT512" s="207" t="s">
        <v>315</v>
      </c>
      <c r="AU512" s="207" t="s">
        <v>83</v>
      </c>
      <c r="AY512" s="17" t="s">
        <v>313</v>
      </c>
      <c r="BE512" s="208">
        <f>IF(N512="základní",J512,0)</f>
        <v>0</v>
      </c>
      <c r="BF512" s="208">
        <f>IF(N512="snížená",J512,0)</f>
        <v>0</v>
      </c>
      <c r="BG512" s="208">
        <f>IF(N512="zákl. přenesená",J512,0)</f>
        <v>0</v>
      </c>
      <c r="BH512" s="208">
        <f>IF(N512="sníž. přenesená",J512,0)</f>
        <v>0</v>
      </c>
      <c r="BI512" s="208">
        <f>IF(N512="nulová",J512,0)</f>
        <v>0</v>
      </c>
      <c r="BJ512" s="17" t="s">
        <v>81</v>
      </c>
      <c r="BK512" s="208">
        <f>ROUND(I512*H512,2)</f>
        <v>0</v>
      </c>
      <c r="BL512" s="17" t="s">
        <v>319</v>
      </c>
      <c r="BM512" s="207" t="s">
        <v>987</v>
      </c>
    </row>
    <row r="513" spans="1:65" s="1" customFormat="1" ht="19.5">
      <c r="A513" s="34"/>
      <c r="B513" s="35"/>
      <c r="C513" s="36"/>
      <c r="D513" s="209" t="s">
        <v>321</v>
      </c>
      <c r="E513" s="36"/>
      <c r="F513" s="210" t="s">
        <v>988</v>
      </c>
      <c r="G513" s="36"/>
      <c r="H513" s="36"/>
      <c r="I513" s="116"/>
      <c r="J513" s="36"/>
      <c r="K513" s="36"/>
      <c r="L513" s="39"/>
      <c r="M513" s="211"/>
      <c r="N513" s="212"/>
      <c r="O513" s="64"/>
      <c r="P513" s="64"/>
      <c r="Q513" s="64"/>
      <c r="R513" s="64"/>
      <c r="S513" s="64"/>
      <c r="T513" s="65"/>
      <c r="U513" s="34"/>
      <c r="V513" s="34"/>
      <c r="W513" s="34"/>
      <c r="X513" s="34"/>
      <c r="Y513" s="34"/>
      <c r="Z513" s="34"/>
      <c r="AA513" s="34"/>
      <c r="AB513" s="34"/>
      <c r="AC513" s="34"/>
      <c r="AD513" s="34"/>
      <c r="AE513" s="34"/>
      <c r="AT513" s="17" t="s">
        <v>321</v>
      </c>
      <c r="AU513" s="17" t="s">
        <v>83</v>
      </c>
    </row>
    <row r="514" spans="1:65" s="11" customFormat="1" ht="22.9" customHeight="1">
      <c r="B514" s="179"/>
      <c r="C514" s="180"/>
      <c r="D514" s="181" t="s">
        <v>73</v>
      </c>
      <c r="E514" s="193" t="s">
        <v>340</v>
      </c>
      <c r="F514" s="193" t="s">
        <v>989</v>
      </c>
      <c r="G514" s="180"/>
      <c r="H514" s="180"/>
      <c r="I514" s="183"/>
      <c r="J514" s="194">
        <f>BK514</f>
        <v>0</v>
      </c>
      <c r="K514" s="180"/>
      <c r="L514" s="185"/>
      <c r="M514" s="186"/>
      <c r="N514" s="187"/>
      <c r="O514" s="187"/>
      <c r="P514" s="188">
        <f>SUM(P515:P523)</f>
        <v>0</v>
      </c>
      <c r="Q514" s="187"/>
      <c r="R514" s="188">
        <f>SUM(R515:R523)</f>
        <v>7.1594502499999999</v>
      </c>
      <c r="S514" s="187"/>
      <c r="T514" s="189">
        <f>SUM(T515:T523)</f>
        <v>0</v>
      </c>
      <c r="AR514" s="190" t="s">
        <v>81</v>
      </c>
      <c r="AT514" s="191" t="s">
        <v>73</v>
      </c>
      <c r="AU514" s="191" t="s">
        <v>81</v>
      </c>
      <c r="AY514" s="190" t="s">
        <v>313</v>
      </c>
      <c r="BK514" s="192">
        <f>SUM(BK515:BK523)</f>
        <v>0</v>
      </c>
    </row>
    <row r="515" spans="1:65" s="1" customFormat="1" ht="14.45" customHeight="1">
      <c r="A515" s="34"/>
      <c r="B515" s="35"/>
      <c r="C515" s="195" t="s">
        <v>990</v>
      </c>
      <c r="D515" s="195" t="s">
        <v>315</v>
      </c>
      <c r="E515" s="196" t="s">
        <v>991</v>
      </c>
      <c r="F515" s="197" t="s">
        <v>992</v>
      </c>
      <c r="G515" s="198" t="s">
        <v>318</v>
      </c>
      <c r="H515" s="199">
        <v>68.195999999999998</v>
      </c>
      <c r="I515" s="200"/>
      <c r="J515" s="201">
        <f>ROUND(I515*H515,2)</f>
        <v>0</v>
      </c>
      <c r="K515" s="202"/>
      <c r="L515" s="39"/>
      <c r="M515" s="203" t="s">
        <v>19</v>
      </c>
      <c r="N515" s="204" t="s">
        <v>45</v>
      </c>
      <c r="O515" s="64"/>
      <c r="P515" s="205">
        <f>O515*H515</f>
        <v>0</v>
      </c>
      <c r="Q515" s="205">
        <v>0</v>
      </c>
      <c r="R515" s="205">
        <f>Q515*H515</f>
        <v>0</v>
      </c>
      <c r="S515" s="205">
        <v>0</v>
      </c>
      <c r="T515" s="206">
        <f>S515*H515</f>
        <v>0</v>
      </c>
      <c r="U515" s="34"/>
      <c r="V515" s="34"/>
      <c r="W515" s="34"/>
      <c r="X515" s="34"/>
      <c r="Y515" s="34"/>
      <c r="Z515" s="34"/>
      <c r="AA515" s="34"/>
      <c r="AB515" s="34"/>
      <c r="AC515" s="34"/>
      <c r="AD515" s="34"/>
      <c r="AE515" s="34"/>
      <c r="AR515" s="207" t="s">
        <v>319</v>
      </c>
      <c r="AT515" s="207" t="s">
        <v>315</v>
      </c>
      <c r="AU515" s="207" t="s">
        <v>83</v>
      </c>
      <c r="AY515" s="17" t="s">
        <v>313</v>
      </c>
      <c r="BE515" s="208">
        <f>IF(N515="základní",J515,0)</f>
        <v>0</v>
      </c>
      <c r="BF515" s="208">
        <f>IF(N515="snížená",J515,0)</f>
        <v>0</v>
      </c>
      <c r="BG515" s="208">
        <f>IF(N515="zákl. přenesená",J515,0)</f>
        <v>0</v>
      </c>
      <c r="BH515" s="208">
        <f>IF(N515="sníž. přenesená",J515,0)</f>
        <v>0</v>
      </c>
      <c r="BI515" s="208">
        <f>IF(N515="nulová",J515,0)</f>
        <v>0</v>
      </c>
      <c r="BJ515" s="17" t="s">
        <v>81</v>
      </c>
      <c r="BK515" s="208">
        <f>ROUND(I515*H515,2)</f>
        <v>0</v>
      </c>
      <c r="BL515" s="17" t="s">
        <v>319</v>
      </c>
      <c r="BM515" s="207" t="s">
        <v>993</v>
      </c>
    </row>
    <row r="516" spans="1:65" s="1" customFormat="1">
      <c r="A516" s="34"/>
      <c r="B516" s="35"/>
      <c r="C516" s="36"/>
      <c r="D516" s="209" t="s">
        <v>321</v>
      </c>
      <c r="E516" s="36"/>
      <c r="F516" s="210" t="s">
        <v>994</v>
      </c>
      <c r="G516" s="36"/>
      <c r="H516" s="36"/>
      <c r="I516" s="116"/>
      <c r="J516" s="36"/>
      <c r="K516" s="36"/>
      <c r="L516" s="39"/>
      <c r="M516" s="211"/>
      <c r="N516" s="212"/>
      <c r="O516" s="64"/>
      <c r="P516" s="64"/>
      <c r="Q516" s="64"/>
      <c r="R516" s="64"/>
      <c r="S516" s="64"/>
      <c r="T516" s="65"/>
      <c r="U516" s="34"/>
      <c r="V516" s="34"/>
      <c r="W516" s="34"/>
      <c r="X516" s="34"/>
      <c r="Y516" s="34"/>
      <c r="Z516" s="34"/>
      <c r="AA516" s="34"/>
      <c r="AB516" s="34"/>
      <c r="AC516" s="34"/>
      <c r="AD516" s="34"/>
      <c r="AE516" s="34"/>
      <c r="AT516" s="17" t="s">
        <v>321</v>
      </c>
      <c r="AU516" s="17" t="s">
        <v>83</v>
      </c>
    </row>
    <row r="517" spans="1:65" s="12" customFormat="1">
      <c r="B517" s="213"/>
      <c r="C517" s="214"/>
      <c r="D517" s="209" t="s">
        <v>323</v>
      </c>
      <c r="E517" s="215" t="s">
        <v>19</v>
      </c>
      <c r="F517" s="216" t="s">
        <v>995</v>
      </c>
      <c r="G517" s="214"/>
      <c r="H517" s="217">
        <v>68.195999999999998</v>
      </c>
      <c r="I517" s="218"/>
      <c r="J517" s="214"/>
      <c r="K517" s="214"/>
      <c r="L517" s="219"/>
      <c r="M517" s="220"/>
      <c r="N517" s="221"/>
      <c r="O517" s="221"/>
      <c r="P517" s="221"/>
      <c r="Q517" s="221"/>
      <c r="R517" s="221"/>
      <c r="S517" s="221"/>
      <c r="T517" s="222"/>
      <c r="AT517" s="223" t="s">
        <v>323</v>
      </c>
      <c r="AU517" s="223" t="s">
        <v>83</v>
      </c>
      <c r="AV517" s="12" t="s">
        <v>83</v>
      </c>
      <c r="AW517" s="12" t="s">
        <v>36</v>
      </c>
      <c r="AX517" s="12" t="s">
        <v>81</v>
      </c>
      <c r="AY517" s="223" t="s">
        <v>313</v>
      </c>
    </row>
    <row r="518" spans="1:65" s="1" customFormat="1" ht="14.45" customHeight="1">
      <c r="A518" s="34"/>
      <c r="B518" s="35"/>
      <c r="C518" s="195" t="s">
        <v>996</v>
      </c>
      <c r="D518" s="195" t="s">
        <v>315</v>
      </c>
      <c r="E518" s="196" t="s">
        <v>997</v>
      </c>
      <c r="F518" s="197" t="s">
        <v>998</v>
      </c>
      <c r="G518" s="198" t="s">
        <v>318</v>
      </c>
      <c r="H518" s="199">
        <v>35.884999999999998</v>
      </c>
      <c r="I518" s="200"/>
      <c r="J518" s="201">
        <f>ROUND(I518*H518,2)</f>
        <v>0</v>
      </c>
      <c r="K518" s="202"/>
      <c r="L518" s="39"/>
      <c r="M518" s="203" t="s">
        <v>19</v>
      </c>
      <c r="N518" s="204" t="s">
        <v>45</v>
      </c>
      <c r="O518" s="64"/>
      <c r="P518" s="205">
        <f>O518*H518</f>
        <v>0</v>
      </c>
      <c r="Q518" s="205">
        <v>8.4250000000000005E-2</v>
      </c>
      <c r="R518" s="205">
        <f>Q518*H518</f>
        <v>3.0233112499999999</v>
      </c>
      <c r="S518" s="205">
        <v>0</v>
      </c>
      <c r="T518" s="206">
        <f>S518*H518</f>
        <v>0</v>
      </c>
      <c r="U518" s="34"/>
      <c r="V518" s="34"/>
      <c r="W518" s="34"/>
      <c r="X518" s="34"/>
      <c r="Y518" s="34"/>
      <c r="Z518" s="34"/>
      <c r="AA518" s="34"/>
      <c r="AB518" s="34"/>
      <c r="AC518" s="34"/>
      <c r="AD518" s="34"/>
      <c r="AE518" s="34"/>
      <c r="AR518" s="207" t="s">
        <v>319</v>
      </c>
      <c r="AT518" s="207" t="s">
        <v>315</v>
      </c>
      <c r="AU518" s="207" t="s">
        <v>83</v>
      </c>
      <c r="AY518" s="17" t="s">
        <v>313</v>
      </c>
      <c r="BE518" s="208">
        <f>IF(N518="základní",J518,0)</f>
        <v>0</v>
      </c>
      <c r="BF518" s="208">
        <f>IF(N518="snížená",J518,0)</f>
        <v>0</v>
      </c>
      <c r="BG518" s="208">
        <f>IF(N518="zákl. přenesená",J518,0)</f>
        <v>0</v>
      </c>
      <c r="BH518" s="208">
        <f>IF(N518="sníž. přenesená",J518,0)</f>
        <v>0</v>
      </c>
      <c r="BI518" s="208">
        <f>IF(N518="nulová",J518,0)</f>
        <v>0</v>
      </c>
      <c r="BJ518" s="17" t="s">
        <v>81</v>
      </c>
      <c r="BK518" s="208">
        <f>ROUND(I518*H518,2)</f>
        <v>0</v>
      </c>
      <c r="BL518" s="17" t="s">
        <v>319</v>
      </c>
      <c r="BM518" s="207" t="s">
        <v>999</v>
      </c>
    </row>
    <row r="519" spans="1:65" s="1" customFormat="1" ht="29.25">
      <c r="A519" s="34"/>
      <c r="B519" s="35"/>
      <c r="C519" s="36"/>
      <c r="D519" s="209" t="s">
        <v>321</v>
      </c>
      <c r="E519" s="36"/>
      <c r="F519" s="210" t="s">
        <v>1000</v>
      </c>
      <c r="G519" s="36"/>
      <c r="H519" s="36"/>
      <c r="I519" s="116"/>
      <c r="J519" s="36"/>
      <c r="K519" s="36"/>
      <c r="L519" s="39"/>
      <c r="M519" s="211"/>
      <c r="N519" s="212"/>
      <c r="O519" s="64"/>
      <c r="P519" s="64"/>
      <c r="Q519" s="64"/>
      <c r="R519" s="64"/>
      <c r="S519" s="64"/>
      <c r="T519" s="65"/>
      <c r="U519" s="34"/>
      <c r="V519" s="34"/>
      <c r="W519" s="34"/>
      <c r="X519" s="34"/>
      <c r="Y519" s="34"/>
      <c r="Z519" s="34"/>
      <c r="AA519" s="34"/>
      <c r="AB519" s="34"/>
      <c r="AC519" s="34"/>
      <c r="AD519" s="34"/>
      <c r="AE519" s="34"/>
      <c r="AT519" s="17" t="s">
        <v>321</v>
      </c>
      <c r="AU519" s="17" t="s">
        <v>83</v>
      </c>
    </row>
    <row r="520" spans="1:65" s="12" customFormat="1">
      <c r="B520" s="213"/>
      <c r="C520" s="214"/>
      <c r="D520" s="209" t="s">
        <v>323</v>
      </c>
      <c r="E520" s="215" t="s">
        <v>19</v>
      </c>
      <c r="F520" s="216" t="s">
        <v>1001</v>
      </c>
      <c r="G520" s="214"/>
      <c r="H520" s="217">
        <v>35.884999999999998</v>
      </c>
      <c r="I520" s="218"/>
      <c r="J520" s="214"/>
      <c r="K520" s="214"/>
      <c r="L520" s="219"/>
      <c r="M520" s="220"/>
      <c r="N520" s="221"/>
      <c r="O520" s="221"/>
      <c r="P520" s="221"/>
      <c r="Q520" s="221"/>
      <c r="R520" s="221"/>
      <c r="S520" s="221"/>
      <c r="T520" s="222"/>
      <c r="AT520" s="223" t="s">
        <v>323</v>
      </c>
      <c r="AU520" s="223" t="s">
        <v>83</v>
      </c>
      <c r="AV520" s="12" t="s">
        <v>83</v>
      </c>
      <c r="AW520" s="12" t="s">
        <v>36</v>
      </c>
      <c r="AX520" s="12" t="s">
        <v>81</v>
      </c>
      <c r="AY520" s="223" t="s">
        <v>313</v>
      </c>
    </row>
    <row r="521" spans="1:65" s="1" customFormat="1" ht="14.45" customHeight="1">
      <c r="A521" s="34"/>
      <c r="B521" s="35"/>
      <c r="C521" s="245" t="s">
        <v>1002</v>
      </c>
      <c r="D521" s="245" t="s">
        <v>473</v>
      </c>
      <c r="E521" s="246" t="s">
        <v>1003</v>
      </c>
      <c r="F521" s="247" t="s">
        <v>1004</v>
      </c>
      <c r="G521" s="248" t="s">
        <v>318</v>
      </c>
      <c r="H521" s="249">
        <v>36.603000000000002</v>
      </c>
      <c r="I521" s="250"/>
      <c r="J521" s="251">
        <f>ROUND(I521*H521,2)</f>
        <v>0</v>
      </c>
      <c r="K521" s="252"/>
      <c r="L521" s="253"/>
      <c r="M521" s="254" t="s">
        <v>19</v>
      </c>
      <c r="N521" s="255" t="s">
        <v>45</v>
      </c>
      <c r="O521" s="64"/>
      <c r="P521" s="205">
        <f>O521*H521</f>
        <v>0</v>
      </c>
      <c r="Q521" s="205">
        <v>0.113</v>
      </c>
      <c r="R521" s="205">
        <f>Q521*H521</f>
        <v>4.136139</v>
      </c>
      <c r="S521" s="205">
        <v>0</v>
      </c>
      <c r="T521" s="206">
        <f>S521*H521</f>
        <v>0</v>
      </c>
      <c r="U521" s="34"/>
      <c r="V521" s="34"/>
      <c r="W521" s="34"/>
      <c r="X521" s="34"/>
      <c r="Y521" s="34"/>
      <c r="Z521" s="34"/>
      <c r="AA521" s="34"/>
      <c r="AB521" s="34"/>
      <c r="AC521" s="34"/>
      <c r="AD521" s="34"/>
      <c r="AE521" s="34"/>
      <c r="AR521" s="207" t="s">
        <v>355</v>
      </c>
      <c r="AT521" s="207" t="s">
        <v>473</v>
      </c>
      <c r="AU521" s="207" t="s">
        <v>83</v>
      </c>
      <c r="AY521" s="17" t="s">
        <v>313</v>
      </c>
      <c r="BE521" s="208">
        <f>IF(N521="základní",J521,0)</f>
        <v>0</v>
      </c>
      <c r="BF521" s="208">
        <f>IF(N521="snížená",J521,0)</f>
        <v>0</v>
      </c>
      <c r="BG521" s="208">
        <f>IF(N521="zákl. přenesená",J521,0)</f>
        <v>0</v>
      </c>
      <c r="BH521" s="208">
        <f>IF(N521="sníž. přenesená",J521,0)</f>
        <v>0</v>
      </c>
      <c r="BI521" s="208">
        <f>IF(N521="nulová",J521,0)</f>
        <v>0</v>
      </c>
      <c r="BJ521" s="17" t="s">
        <v>81</v>
      </c>
      <c r="BK521" s="208">
        <f>ROUND(I521*H521,2)</f>
        <v>0</v>
      </c>
      <c r="BL521" s="17" t="s">
        <v>319</v>
      </c>
      <c r="BM521" s="207" t="s">
        <v>1005</v>
      </c>
    </row>
    <row r="522" spans="1:65" s="1" customFormat="1">
      <c r="A522" s="34"/>
      <c r="B522" s="35"/>
      <c r="C522" s="36"/>
      <c r="D522" s="209" t="s">
        <v>321</v>
      </c>
      <c r="E522" s="36"/>
      <c r="F522" s="210" t="s">
        <v>1004</v>
      </c>
      <c r="G522" s="36"/>
      <c r="H522" s="36"/>
      <c r="I522" s="116"/>
      <c r="J522" s="36"/>
      <c r="K522" s="36"/>
      <c r="L522" s="39"/>
      <c r="M522" s="211"/>
      <c r="N522" s="212"/>
      <c r="O522" s="64"/>
      <c r="P522" s="64"/>
      <c r="Q522" s="64"/>
      <c r="R522" s="64"/>
      <c r="S522" s="64"/>
      <c r="T522" s="65"/>
      <c r="U522" s="34"/>
      <c r="V522" s="34"/>
      <c r="W522" s="34"/>
      <c r="X522" s="34"/>
      <c r="Y522" s="34"/>
      <c r="Z522" s="34"/>
      <c r="AA522" s="34"/>
      <c r="AB522" s="34"/>
      <c r="AC522" s="34"/>
      <c r="AD522" s="34"/>
      <c r="AE522" s="34"/>
      <c r="AT522" s="17" t="s">
        <v>321</v>
      </c>
      <c r="AU522" s="17" t="s">
        <v>83</v>
      </c>
    </row>
    <row r="523" spans="1:65" s="12" customFormat="1">
      <c r="B523" s="213"/>
      <c r="C523" s="214"/>
      <c r="D523" s="209" t="s">
        <v>323</v>
      </c>
      <c r="E523" s="214"/>
      <c r="F523" s="216" t="s">
        <v>1006</v>
      </c>
      <c r="G523" s="214"/>
      <c r="H523" s="217">
        <v>36.603000000000002</v>
      </c>
      <c r="I523" s="218"/>
      <c r="J523" s="214"/>
      <c r="K523" s="214"/>
      <c r="L523" s="219"/>
      <c r="M523" s="220"/>
      <c r="N523" s="221"/>
      <c r="O523" s="221"/>
      <c r="P523" s="221"/>
      <c r="Q523" s="221"/>
      <c r="R523" s="221"/>
      <c r="S523" s="221"/>
      <c r="T523" s="222"/>
      <c r="AT523" s="223" t="s">
        <v>323</v>
      </c>
      <c r="AU523" s="223" t="s">
        <v>83</v>
      </c>
      <c r="AV523" s="12" t="s">
        <v>83</v>
      </c>
      <c r="AW523" s="12" t="s">
        <v>4</v>
      </c>
      <c r="AX523" s="12" t="s">
        <v>81</v>
      </c>
      <c r="AY523" s="223" t="s">
        <v>313</v>
      </c>
    </row>
    <row r="524" spans="1:65" s="11" customFormat="1" ht="22.9" customHeight="1">
      <c r="B524" s="179"/>
      <c r="C524" s="180"/>
      <c r="D524" s="181" t="s">
        <v>73</v>
      </c>
      <c r="E524" s="193" t="s">
        <v>345</v>
      </c>
      <c r="F524" s="193" t="s">
        <v>1007</v>
      </c>
      <c r="G524" s="180"/>
      <c r="H524" s="180"/>
      <c r="I524" s="183"/>
      <c r="J524" s="194">
        <f>BK524</f>
        <v>0</v>
      </c>
      <c r="K524" s="180"/>
      <c r="L524" s="185"/>
      <c r="M524" s="186"/>
      <c r="N524" s="187"/>
      <c r="O524" s="187"/>
      <c r="P524" s="188">
        <f>SUM(P525:P743)</f>
        <v>0</v>
      </c>
      <c r="Q524" s="187"/>
      <c r="R524" s="188">
        <f>SUM(R525:R743)</f>
        <v>1245.1625701099995</v>
      </c>
      <c r="S524" s="187"/>
      <c r="T524" s="189">
        <f>SUM(T525:T743)</f>
        <v>0</v>
      </c>
      <c r="AR524" s="190" t="s">
        <v>81</v>
      </c>
      <c r="AT524" s="191" t="s">
        <v>73</v>
      </c>
      <c r="AU524" s="191" t="s">
        <v>81</v>
      </c>
      <c r="AY524" s="190" t="s">
        <v>313</v>
      </c>
      <c r="BK524" s="192">
        <f>SUM(BK525:BK743)</f>
        <v>0</v>
      </c>
    </row>
    <row r="525" spans="1:65" s="1" customFormat="1" ht="21.6" customHeight="1">
      <c r="A525" s="34"/>
      <c r="B525" s="35"/>
      <c r="C525" s="195" t="s">
        <v>1008</v>
      </c>
      <c r="D525" s="195" t="s">
        <v>315</v>
      </c>
      <c r="E525" s="196" t="s">
        <v>1009</v>
      </c>
      <c r="F525" s="197" t="s">
        <v>1010</v>
      </c>
      <c r="G525" s="198" t="s">
        <v>318</v>
      </c>
      <c r="H525" s="199">
        <v>100.72</v>
      </c>
      <c r="I525" s="200"/>
      <c r="J525" s="201">
        <f>ROUND(I525*H525,2)</f>
        <v>0</v>
      </c>
      <c r="K525" s="202"/>
      <c r="L525" s="39"/>
      <c r="M525" s="203" t="s">
        <v>19</v>
      </c>
      <c r="N525" s="204" t="s">
        <v>45</v>
      </c>
      <c r="O525" s="64"/>
      <c r="P525" s="205">
        <f>O525*H525</f>
        <v>0</v>
      </c>
      <c r="Q525" s="205">
        <v>6.7000000000000002E-4</v>
      </c>
      <c r="R525" s="205">
        <f>Q525*H525</f>
        <v>6.7482399999999998E-2</v>
      </c>
      <c r="S525" s="205">
        <v>0</v>
      </c>
      <c r="T525" s="206">
        <f>S525*H525</f>
        <v>0</v>
      </c>
      <c r="U525" s="34"/>
      <c r="V525" s="34"/>
      <c r="W525" s="34"/>
      <c r="X525" s="34"/>
      <c r="Y525" s="34"/>
      <c r="Z525" s="34"/>
      <c r="AA525" s="34"/>
      <c r="AB525" s="34"/>
      <c r="AC525" s="34"/>
      <c r="AD525" s="34"/>
      <c r="AE525" s="34"/>
      <c r="AR525" s="207" t="s">
        <v>319</v>
      </c>
      <c r="AT525" s="207" t="s">
        <v>315</v>
      </c>
      <c r="AU525" s="207" t="s">
        <v>83</v>
      </c>
      <c r="AY525" s="17" t="s">
        <v>313</v>
      </c>
      <c r="BE525" s="208">
        <f>IF(N525="základní",J525,0)</f>
        <v>0</v>
      </c>
      <c r="BF525" s="208">
        <f>IF(N525="snížená",J525,0)</f>
        <v>0</v>
      </c>
      <c r="BG525" s="208">
        <f>IF(N525="zákl. přenesená",J525,0)</f>
        <v>0</v>
      </c>
      <c r="BH525" s="208">
        <f>IF(N525="sníž. přenesená",J525,0)</f>
        <v>0</v>
      </c>
      <c r="BI525" s="208">
        <f>IF(N525="nulová",J525,0)</f>
        <v>0</v>
      </c>
      <c r="BJ525" s="17" t="s">
        <v>81</v>
      </c>
      <c r="BK525" s="208">
        <f>ROUND(I525*H525,2)</f>
        <v>0</v>
      </c>
      <c r="BL525" s="17" t="s">
        <v>319</v>
      </c>
      <c r="BM525" s="207" t="s">
        <v>1011</v>
      </c>
    </row>
    <row r="526" spans="1:65" s="1" customFormat="1" ht="39">
      <c r="A526" s="34"/>
      <c r="B526" s="35"/>
      <c r="C526" s="36"/>
      <c r="D526" s="209" t="s">
        <v>321</v>
      </c>
      <c r="E526" s="36"/>
      <c r="F526" s="210" t="s">
        <v>1012</v>
      </c>
      <c r="G526" s="36"/>
      <c r="H526" s="36"/>
      <c r="I526" s="116"/>
      <c r="J526" s="36"/>
      <c r="K526" s="36"/>
      <c r="L526" s="39"/>
      <c r="M526" s="211"/>
      <c r="N526" s="212"/>
      <c r="O526" s="64"/>
      <c r="P526" s="64"/>
      <c r="Q526" s="64"/>
      <c r="R526" s="64"/>
      <c r="S526" s="64"/>
      <c r="T526" s="65"/>
      <c r="U526" s="34"/>
      <c r="V526" s="34"/>
      <c r="W526" s="34"/>
      <c r="X526" s="34"/>
      <c r="Y526" s="34"/>
      <c r="Z526" s="34"/>
      <c r="AA526" s="34"/>
      <c r="AB526" s="34"/>
      <c r="AC526" s="34"/>
      <c r="AD526" s="34"/>
      <c r="AE526" s="34"/>
      <c r="AT526" s="17" t="s">
        <v>321</v>
      </c>
      <c r="AU526" s="17" t="s">
        <v>83</v>
      </c>
    </row>
    <row r="527" spans="1:65" s="12" customFormat="1">
      <c r="B527" s="213"/>
      <c r="C527" s="214"/>
      <c r="D527" s="209" t="s">
        <v>323</v>
      </c>
      <c r="E527" s="215" t="s">
        <v>19</v>
      </c>
      <c r="F527" s="216" t="s">
        <v>204</v>
      </c>
      <c r="G527" s="214"/>
      <c r="H527" s="217">
        <v>100.72</v>
      </c>
      <c r="I527" s="218"/>
      <c r="J527" s="214"/>
      <c r="K527" s="214"/>
      <c r="L527" s="219"/>
      <c r="M527" s="220"/>
      <c r="N527" s="221"/>
      <c r="O527" s="221"/>
      <c r="P527" s="221"/>
      <c r="Q527" s="221"/>
      <c r="R527" s="221"/>
      <c r="S527" s="221"/>
      <c r="T527" s="222"/>
      <c r="AT527" s="223" t="s">
        <v>323</v>
      </c>
      <c r="AU527" s="223" t="s">
        <v>83</v>
      </c>
      <c r="AV527" s="12" t="s">
        <v>83</v>
      </c>
      <c r="AW527" s="12" t="s">
        <v>36</v>
      </c>
      <c r="AX527" s="12" t="s">
        <v>81</v>
      </c>
      <c r="AY527" s="223" t="s">
        <v>313</v>
      </c>
    </row>
    <row r="528" spans="1:65" s="1" customFormat="1" ht="14.45" customHeight="1">
      <c r="A528" s="34"/>
      <c r="B528" s="35"/>
      <c r="C528" s="195" t="s">
        <v>1013</v>
      </c>
      <c r="D528" s="195" t="s">
        <v>315</v>
      </c>
      <c r="E528" s="196" t="s">
        <v>1014</v>
      </c>
      <c r="F528" s="197" t="s">
        <v>1015</v>
      </c>
      <c r="G528" s="198" t="s">
        <v>318</v>
      </c>
      <c r="H528" s="199">
        <v>2117.9989999999998</v>
      </c>
      <c r="I528" s="200"/>
      <c r="J528" s="201">
        <f>ROUND(I528*H528,2)</f>
        <v>0</v>
      </c>
      <c r="K528" s="202"/>
      <c r="L528" s="39"/>
      <c r="M528" s="203" t="s">
        <v>19</v>
      </c>
      <c r="N528" s="204" t="s">
        <v>45</v>
      </c>
      <c r="O528" s="64"/>
      <c r="P528" s="205">
        <f>O528*H528</f>
        <v>0</v>
      </c>
      <c r="Q528" s="205">
        <v>7.3499999999999998E-3</v>
      </c>
      <c r="R528" s="205">
        <f>Q528*H528</f>
        <v>15.567292649999999</v>
      </c>
      <c r="S528" s="205">
        <v>0</v>
      </c>
      <c r="T528" s="206">
        <f>S528*H528</f>
        <v>0</v>
      </c>
      <c r="U528" s="34"/>
      <c r="V528" s="34"/>
      <c r="W528" s="34"/>
      <c r="X528" s="34"/>
      <c r="Y528" s="34"/>
      <c r="Z528" s="34"/>
      <c r="AA528" s="34"/>
      <c r="AB528" s="34"/>
      <c r="AC528" s="34"/>
      <c r="AD528" s="34"/>
      <c r="AE528" s="34"/>
      <c r="AR528" s="207" t="s">
        <v>319</v>
      </c>
      <c r="AT528" s="207" t="s">
        <v>315</v>
      </c>
      <c r="AU528" s="207" t="s">
        <v>83</v>
      </c>
      <c r="AY528" s="17" t="s">
        <v>313</v>
      </c>
      <c r="BE528" s="208">
        <f>IF(N528="základní",J528,0)</f>
        <v>0</v>
      </c>
      <c r="BF528" s="208">
        <f>IF(N528="snížená",J528,0)</f>
        <v>0</v>
      </c>
      <c r="BG528" s="208">
        <f>IF(N528="zákl. přenesená",J528,0)</f>
        <v>0</v>
      </c>
      <c r="BH528" s="208">
        <f>IF(N528="sníž. přenesená",J528,0)</f>
        <v>0</v>
      </c>
      <c r="BI528" s="208">
        <f>IF(N528="nulová",J528,0)</f>
        <v>0</v>
      </c>
      <c r="BJ528" s="17" t="s">
        <v>81</v>
      </c>
      <c r="BK528" s="208">
        <f>ROUND(I528*H528,2)</f>
        <v>0</v>
      </c>
      <c r="BL528" s="17" t="s">
        <v>319</v>
      </c>
      <c r="BM528" s="207" t="s">
        <v>1016</v>
      </c>
    </row>
    <row r="529" spans="1:65" s="1" customFormat="1">
      <c r="A529" s="34"/>
      <c r="B529" s="35"/>
      <c r="C529" s="36"/>
      <c r="D529" s="209" t="s">
        <v>321</v>
      </c>
      <c r="E529" s="36"/>
      <c r="F529" s="210" t="s">
        <v>1017</v>
      </c>
      <c r="G529" s="36"/>
      <c r="H529" s="36"/>
      <c r="I529" s="116"/>
      <c r="J529" s="36"/>
      <c r="K529" s="36"/>
      <c r="L529" s="39"/>
      <c r="M529" s="211"/>
      <c r="N529" s="212"/>
      <c r="O529" s="64"/>
      <c r="P529" s="64"/>
      <c r="Q529" s="64"/>
      <c r="R529" s="64"/>
      <c r="S529" s="64"/>
      <c r="T529" s="65"/>
      <c r="U529" s="34"/>
      <c r="V529" s="34"/>
      <c r="W529" s="34"/>
      <c r="X529" s="34"/>
      <c r="Y529" s="34"/>
      <c r="Z529" s="34"/>
      <c r="AA529" s="34"/>
      <c r="AB529" s="34"/>
      <c r="AC529" s="34"/>
      <c r="AD529" s="34"/>
      <c r="AE529" s="34"/>
      <c r="AT529" s="17" t="s">
        <v>321</v>
      </c>
      <c r="AU529" s="17" t="s">
        <v>83</v>
      </c>
    </row>
    <row r="530" spans="1:65" s="12" customFormat="1">
      <c r="B530" s="213"/>
      <c r="C530" s="214"/>
      <c r="D530" s="209" t="s">
        <v>323</v>
      </c>
      <c r="E530" s="215" t="s">
        <v>19</v>
      </c>
      <c r="F530" s="216" t="s">
        <v>1018</v>
      </c>
      <c r="G530" s="214"/>
      <c r="H530" s="217">
        <v>2117.9989999999998</v>
      </c>
      <c r="I530" s="218"/>
      <c r="J530" s="214"/>
      <c r="K530" s="214"/>
      <c r="L530" s="219"/>
      <c r="M530" s="220"/>
      <c r="N530" s="221"/>
      <c r="O530" s="221"/>
      <c r="P530" s="221"/>
      <c r="Q530" s="221"/>
      <c r="R530" s="221"/>
      <c r="S530" s="221"/>
      <c r="T530" s="222"/>
      <c r="AT530" s="223" t="s">
        <v>323</v>
      </c>
      <c r="AU530" s="223" t="s">
        <v>83</v>
      </c>
      <c r="AV530" s="12" t="s">
        <v>83</v>
      </c>
      <c r="AW530" s="12" t="s">
        <v>36</v>
      </c>
      <c r="AX530" s="12" t="s">
        <v>81</v>
      </c>
      <c r="AY530" s="223" t="s">
        <v>313</v>
      </c>
    </row>
    <row r="531" spans="1:65" s="1" customFormat="1" ht="14.45" customHeight="1">
      <c r="A531" s="34"/>
      <c r="B531" s="35"/>
      <c r="C531" s="195" t="s">
        <v>1019</v>
      </c>
      <c r="D531" s="195" t="s">
        <v>315</v>
      </c>
      <c r="E531" s="196" t="s">
        <v>1020</v>
      </c>
      <c r="F531" s="197" t="s">
        <v>1021</v>
      </c>
      <c r="G531" s="198" t="s">
        <v>318</v>
      </c>
      <c r="H531" s="199">
        <v>2117.9989999999998</v>
      </c>
      <c r="I531" s="200"/>
      <c r="J531" s="201">
        <f>ROUND(I531*H531,2)</f>
        <v>0</v>
      </c>
      <c r="K531" s="202"/>
      <c r="L531" s="39"/>
      <c r="M531" s="203" t="s">
        <v>19</v>
      </c>
      <c r="N531" s="204" t="s">
        <v>45</v>
      </c>
      <c r="O531" s="64"/>
      <c r="P531" s="205">
        <f>O531*H531</f>
        <v>0</v>
      </c>
      <c r="Q531" s="205">
        <v>1.3599999999999999E-2</v>
      </c>
      <c r="R531" s="205">
        <f>Q531*H531</f>
        <v>28.804786399999994</v>
      </c>
      <c r="S531" s="205">
        <v>0</v>
      </c>
      <c r="T531" s="206">
        <f>S531*H531</f>
        <v>0</v>
      </c>
      <c r="U531" s="34"/>
      <c r="V531" s="34"/>
      <c r="W531" s="34"/>
      <c r="X531" s="34"/>
      <c r="Y531" s="34"/>
      <c r="Z531" s="34"/>
      <c r="AA531" s="34"/>
      <c r="AB531" s="34"/>
      <c r="AC531" s="34"/>
      <c r="AD531" s="34"/>
      <c r="AE531" s="34"/>
      <c r="AR531" s="207" t="s">
        <v>319</v>
      </c>
      <c r="AT531" s="207" t="s">
        <v>315</v>
      </c>
      <c r="AU531" s="207" t="s">
        <v>83</v>
      </c>
      <c r="AY531" s="17" t="s">
        <v>313</v>
      </c>
      <c r="BE531" s="208">
        <f>IF(N531="základní",J531,0)</f>
        <v>0</v>
      </c>
      <c r="BF531" s="208">
        <f>IF(N531="snížená",J531,0)</f>
        <v>0</v>
      </c>
      <c r="BG531" s="208">
        <f>IF(N531="zákl. přenesená",J531,0)</f>
        <v>0</v>
      </c>
      <c r="BH531" s="208">
        <f>IF(N531="sníž. přenesená",J531,0)</f>
        <v>0</v>
      </c>
      <c r="BI531" s="208">
        <f>IF(N531="nulová",J531,0)</f>
        <v>0</v>
      </c>
      <c r="BJ531" s="17" t="s">
        <v>81</v>
      </c>
      <c r="BK531" s="208">
        <f>ROUND(I531*H531,2)</f>
        <v>0</v>
      </c>
      <c r="BL531" s="17" t="s">
        <v>319</v>
      </c>
      <c r="BM531" s="207" t="s">
        <v>1022</v>
      </c>
    </row>
    <row r="532" spans="1:65" s="1" customFormat="1" ht="19.5">
      <c r="A532" s="34"/>
      <c r="B532" s="35"/>
      <c r="C532" s="36"/>
      <c r="D532" s="209" t="s">
        <v>321</v>
      </c>
      <c r="E532" s="36"/>
      <c r="F532" s="210" t="s">
        <v>1023</v>
      </c>
      <c r="G532" s="36"/>
      <c r="H532" s="36"/>
      <c r="I532" s="116"/>
      <c r="J532" s="36"/>
      <c r="K532" s="36"/>
      <c r="L532" s="39"/>
      <c r="M532" s="211"/>
      <c r="N532" s="212"/>
      <c r="O532" s="64"/>
      <c r="P532" s="64"/>
      <c r="Q532" s="64"/>
      <c r="R532" s="64"/>
      <c r="S532" s="64"/>
      <c r="T532" s="65"/>
      <c r="U532" s="34"/>
      <c r="V532" s="34"/>
      <c r="W532" s="34"/>
      <c r="X532" s="34"/>
      <c r="Y532" s="34"/>
      <c r="Z532" s="34"/>
      <c r="AA532" s="34"/>
      <c r="AB532" s="34"/>
      <c r="AC532" s="34"/>
      <c r="AD532" s="34"/>
      <c r="AE532" s="34"/>
      <c r="AT532" s="17" t="s">
        <v>321</v>
      </c>
      <c r="AU532" s="17" t="s">
        <v>83</v>
      </c>
    </row>
    <row r="533" spans="1:65" s="12" customFormat="1">
      <c r="B533" s="213"/>
      <c r="C533" s="214"/>
      <c r="D533" s="209" t="s">
        <v>323</v>
      </c>
      <c r="E533" s="215" t="s">
        <v>19</v>
      </c>
      <c r="F533" s="216" t="s">
        <v>1018</v>
      </c>
      <c r="G533" s="214"/>
      <c r="H533" s="217">
        <v>2117.9989999999998</v>
      </c>
      <c r="I533" s="218"/>
      <c r="J533" s="214"/>
      <c r="K533" s="214"/>
      <c r="L533" s="219"/>
      <c r="M533" s="220"/>
      <c r="N533" s="221"/>
      <c r="O533" s="221"/>
      <c r="P533" s="221"/>
      <c r="Q533" s="221"/>
      <c r="R533" s="221"/>
      <c r="S533" s="221"/>
      <c r="T533" s="222"/>
      <c r="AT533" s="223" t="s">
        <v>323</v>
      </c>
      <c r="AU533" s="223" t="s">
        <v>83</v>
      </c>
      <c r="AV533" s="12" t="s">
        <v>83</v>
      </c>
      <c r="AW533" s="12" t="s">
        <v>36</v>
      </c>
      <c r="AX533" s="12" t="s">
        <v>81</v>
      </c>
      <c r="AY533" s="223" t="s">
        <v>313</v>
      </c>
    </row>
    <row r="534" spans="1:65" s="1" customFormat="1" ht="21.6" customHeight="1">
      <c r="A534" s="34"/>
      <c r="B534" s="35"/>
      <c r="C534" s="195" t="s">
        <v>1024</v>
      </c>
      <c r="D534" s="195" t="s">
        <v>315</v>
      </c>
      <c r="E534" s="196" t="s">
        <v>1025</v>
      </c>
      <c r="F534" s="197" t="s">
        <v>1026</v>
      </c>
      <c r="G534" s="198" t="s">
        <v>318</v>
      </c>
      <c r="H534" s="199">
        <v>2117.9989999999998</v>
      </c>
      <c r="I534" s="200"/>
      <c r="J534" s="201">
        <f>ROUND(I534*H534,2)</f>
        <v>0</v>
      </c>
      <c r="K534" s="202"/>
      <c r="L534" s="39"/>
      <c r="M534" s="203" t="s">
        <v>19</v>
      </c>
      <c r="N534" s="204" t="s">
        <v>45</v>
      </c>
      <c r="O534" s="64"/>
      <c r="P534" s="205">
        <f>O534*H534</f>
        <v>0</v>
      </c>
      <c r="Q534" s="205">
        <v>6.7999999999999996E-3</v>
      </c>
      <c r="R534" s="205">
        <f>Q534*H534</f>
        <v>14.402393199999997</v>
      </c>
      <c r="S534" s="205">
        <v>0</v>
      </c>
      <c r="T534" s="206">
        <f>S534*H534</f>
        <v>0</v>
      </c>
      <c r="U534" s="34"/>
      <c r="V534" s="34"/>
      <c r="W534" s="34"/>
      <c r="X534" s="34"/>
      <c r="Y534" s="34"/>
      <c r="Z534" s="34"/>
      <c r="AA534" s="34"/>
      <c r="AB534" s="34"/>
      <c r="AC534" s="34"/>
      <c r="AD534" s="34"/>
      <c r="AE534" s="34"/>
      <c r="AR534" s="207" t="s">
        <v>319</v>
      </c>
      <c r="AT534" s="207" t="s">
        <v>315</v>
      </c>
      <c r="AU534" s="207" t="s">
        <v>83</v>
      </c>
      <c r="AY534" s="17" t="s">
        <v>313</v>
      </c>
      <c r="BE534" s="208">
        <f>IF(N534="základní",J534,0)</f>
        <v>0</v>
      </c>
      <c r="BF534" s="208">
        <f>IF(N534="snížená",J534,0)</f>
        <v>0</v>
      </c>
      <c r="BG534" s="208">
        <f>IF(N534="zákl. přenesená",J534,0)</f>
        <v>0</v>
      </c>
      <c r="BH534" s="208">
        <f>IF(N534="sníž. přenesená",J534,0)</f>
        <v>0</v>
      </c>
      <c r="BI534" s="208">
        <f>IF(N534="nulová",J534,0)</f>
        <v>0</v>
      </c>
      <c r="BJ534" s="17" t="s">
        <v>81</v>
      </c>
      <c r="BK534" s="208">
        <f>ROUND(I534*H534,2)</f>
        <v>0</v>
      </c>
      <c r="BL534" s="17" t="s">
        <v>319</v>
      </c>
      <c r="BM534" s="207" t="s">
        <v>1027</v>
      </c>
    </row>
    <row r="535" spans="1:65" s="1" customFormat="1" ht="19.5">
      <c r="A535" s="34"/>
      <c r="B535" s="35"/>
      <c r="C535" s="36"/>
      <c r="D535" s="209" t="s">
        <v>321</v>
      </c>
      <c r="E535" s="36"/>
      <c r="F535" s="210" t="s">
        <v>1028</v>
      </c>
      <c r="G535" s="36"/>
      <c r="H535" s="36"/>
      <c r="I535" s="116"/>
      <c r="J535" s="36"/>
      <c r="K535" s="36"/>
      <c r="L535" s="39"/>
      <c r="M535" s="211"/>
      <c r="N535" s="212"/>
      <c r="O535" s="64"/>
      <c r="P535" s="64"/>
      <c r="Q535" s="64"/>
      <c r="R535" s="64"/>
      <c r="S535" s="64"/>
      <c r="T535" s="65"/>
      <c r="U535" s="34"/>
      <c r="V535" s="34"/>
      <c r="W535" s="34"/>
      <c r="X535" s="34"/>
      <c r="Y535" s="34"/>
      <c r="Z535" s="34"/>
      <c r="AA535" s="34"/>
      <c r="AB535" s="34"/>
      <c r="AC535" s="34"/>
      <c r="AD535" s="34"/>
      <c r="AE535" s="34"/>
      <c r="AT535" s="17" t="s">
        <v>321</v>
      </c>
      <c r="AU535" s="17" t="s">
        <v>83</v>
      </c>
    </row>
    <row r="536" spans="1:65" s="12" customFormat="1">
      <c r="B536" s="213"/>
      <c r="C536" s="214"/>
      <c r="D536" s="209" t="s">
        <v>323</v>
      </c>
      <c r="E536" s="215" t="s">
        <v>19</v>
      </c>
      <c r="F536" s="216" t="s">
        <v>1018</v>
      </c>
      <c r="G536" s="214"/>
      <c r="H536" s="217">
        <v>2117.9989999999998</v>
      </c>
      <c r="I536" s="218"/>
      <c r="J536" s="214"/>
      <c r="K536" s="214"/>
      <c r="L536" s="219"/>
      <c r="M536" s="220"/>
      <c r="N536" s="221"/>
      <c r="O536" s="221"/>
      <c r="P536" s="221"/>
      <c r="Q536" s="221"/>
      <c r="R536" s="221"/>
      <c r="S536" s="221"/>
      <c r="T536" s="222"/>
      <c r="AT536" s="223" t="s">
        <v>323</v>
      </c>
      <c r="AU536" s="223" t="s">
        <v>83</v>
      </c>
      <c r="AV536" s="12" t="s">
        <v>83</v>
      </c>
      <c r="AW536" s="12" t="s">
        <v>36</v>
      </c>
      <c r="AX536" s="12" t="s">
        <v>81</v>
      </c>
      <c r="AY536" s="223" t="s">
        <v>313</v>
      </c>
    </row>
    <row r="537" spans="1:65" s="1" customFormat="1" ht="14.45" customHeight="1">
      <c r="A537" s="34"/>
      <c r="B537" s="35"/>
      <c r="C537" s="195" t="s">
        <v>1029</v>
      </c>
      <c r="D537" s="195" t="s">
        <v>315</v>
      </c>
      <c r="E537" s="196" t="s">
        <v>1030</v>
      </c>
      <c r="F537" s="197" t="s">
        <v>1031</v>
      </c>
      <c r="G537" s="198" t="s">
        <v>318</v>
      </c>
      <c r="H537" s="199">
        <v>200</v>
      </c>
      <c r="I537" s="200"/>
      <c r="J537" s="201">
        <f>ROUND(I537*H537,2)</f>
        <v>0</v>
      </c>
      <c r="K537" s="202"/>
      <c r="L537" s="39"/>
      <c r="M537" s="203" t="s">
        <v>19</v>
      </c>
      <c r="N537" s="204" t="s">
        <v>45</v>
      </c>
      <c r="O537" s="64"/>
      <c r="P537" s="205">
        <f>O537*H537</f>
        <v>0</v>
      </c>
      <c r="Q537" s="205">
        <v>0</v>
      </c>
      <c r="R537" s="205">
        <f>Q537*H537</f>
        <v>0</v>
      </c>
      <c r="S537" s="205">
        <v>0</v>
      </c>
      <c r="T537" s="206">
        <f>S537*H537</f>
        <v>0</v>
      </c>
      <c r="U537" s="34"/>
      <c r="V537" s="34"/>
      <c r="W537" s="34"/>
      <c r="X537" s="34"/>
      <c r="Y537" s="34"/>
      <c r="Z537" s="34"/>
      <c r="AA537" s="34"/>
      <c r="AB537" s="34"/>
      <c r="AC537" s="34"/>
      <c r="AD537" s="34"/>
      <c r="AE537" s="34"/>
      <c r="AR537" s="207" t="s">
        <v>319</v>
      </c>
      <c r="AT537" s="207" t="s">
        <v>315</v>
      </c>
      <c r="AU537" s="207" t="s">
        <v>83</v>
      </c>
      <c r="AY537" s="17" t="s">
        <v>313</v>
      </c>
      <c r="BE537" s="208">
        <f>IF(N537="základní",J537,0)</f>
        <v>0</v>
      </c>
      <c r="BF537" s="208">
        <f>IF(N537="snížená",J537,0)</f>
        <v>0</v>
      </c>
      <c r="BG537" s="208">
        <f>IF(N537="zákl. přenesená",J537,0)</f>
        <v>0</v>
      </c>
      <c r="BH537" s="208">
        <f>IF(N537="sníž. přenesená",J537,0)</f>
        <v>0</v>
      </c>
      <c r="BI537" s="208">
        <f>IF(N537="nulová",J537,0)</f>
        <v>0</v>
      </c>
      <c r="BJ537" s="17" t="s">
        <v>81</v>
      </c>
      <c r="BK537" s="208">
        <f>ROUND(I537*H537,2)</f>
        <v>0</v>
      </c>
      <c r="BL537" s="17" t="s">
        <v>319</v>
      </c>
      <c r="BM537" s="207" t="s">
        <v>1032</v>
      </c>
    </row>
    <row r="538" spans="1:65" s="1" customFormat="1" ht="19.5">
      <c r="A538" s="34"/>
      <c r="B538" s="35"/>
      <c r="C538" s="36"/>
      <c r="D538" s="209" t="s">
        <v>321</v>
      </c>
      <c r="E538" s="36"/>
      <c r="F538" s="210" t="s">
        <v>1033</v>
      </c>
      <c r="G538" s="36"/>
      <c r="H538" s="36"/>
      <c r="I538" s="116"/>
      <c r="J538" s="36"/>
      <c r="K538" s="36"/>
      <c r="L538" s="39"/>
      <c r="M538" s="211"/>
      <c r="N538" s="212"/>
      <c r="O538" s="64"/>
      <c r="P538" s="64"/>
      <c r="Q538" s="64"/>
      <c r="R538" s="64"/>
      <c r="S538" s="64"/>
      <c r="T538" s="65"/>
      <c r="U538" s="34"/>
      <c r="V538" s="34"/>
      <c r="W538" s="34"/>
      <c r="X538" s="34"/>
      <c r="Y538" s="34"/>
      <c r="Z538" s="34"/>
      <c r="AA538" s="34"/>
      <c r="AB538" s="34"/>
      <c r="AC538" s="34"/>
      <c r="AD538" s="34"/>
      <c r="AE538" s="34"/>
      <c r="AT538" s="17" t="s">
        <v>321</v>
      </c>
      <c r="AU538" s="17" t="s">
        <v>83</v>
      </c>
    </row>
    <row r="539" spans="1:65" s="1" customFormat="1" ht="14.45" customHeight="1">
      <c r="A539" s="34"/>
      <c r="B539" s="35"/>
      <c r="C539" s="195" t="s">
        <v>1034</v>
      </c>
      <c r="D539" s="195" t="s">
        <v>315</v>
      </c>
      <c r="E539" s="196" t="s">
        <v>1035</v>
      </c>
      <c r="F539" s="197" t="s">
        <v>1036</v>
      </c>
      <c r="G539" s="198" t="s">
        <v>318</v>
      </c>
      <c r="H539" s="199">
        <v>456.04899999999998</v>
      </c>
      <c r="I539" s="200"/>
      <c r="J539" s="201">
        <f>ROUND(I539*H539,2)</f>
        <v>0</v>
      </c>
      <c r="K539" s="202"/>
      <c r="L539" s="39"/>
      <c r="M539" s="203" t="s">
        <v>19</v>
      </c>
      <c r="N539" s="204" t="s">
        <v>45</v>
      </c>
      <c r="O539" s="64"/>
      <c r="P539" s="205">
        <f>O539*H539</f>
        <v>0</v>
      </c>
      <c r="Q539" s="205">
        <v>7.3499999999999998E-3</v>
      </c>
      <c r="R539" s="205">
        <f>Q539*H539</f>
        <v>3.3519601499999996</v>
      </c>
      <c r="S539" s="205">
        <v>0</v>
      </c>
      <c r="T539" s="206">
        <f>S539*H539</f>
        <v>0</v>
      </c>
      <c r="U539" s="34"/>
      <c r="V539" s="34"/>
      <c r="W539" s="34"/>
      <c r="X539" s="34"/>
      <c r="Y539" s="34"/>
      <c r="Z539" s="34"/>
      <c r="AA539" s="34"/>
      <c r="AB539" s="34"/>
      <c r="AC539" s="34"/>
      <c r="AD539" s="34"/>
      <c r="AE539" s="34"/>
      <c r="AR539" s="207" t="s">
        <v>319</v>
      </c>
      <c r="AT539" s="207" t="s">
        <v>315</v>
      </c>
      <c r="AU539" s="207" t="s">
        <v>83</v>
      </c>
      <c r="AY539" s="17" t="s">
        <v>313</v>
      </c>
      <c r="BE539" s="208">
        <f>IF(N539="základní",J539,0)</f>
        <v>0</v>
      </c>
      <c r="BF539" s="208">
        <f>IF(N539="snížená",J539,0)</f>
        <v>0</v>
      </c>
      <c r="BG539" s="208">
        <f>IF(N539="zákl. přenesená",J539,0)</f>
        <v>0</v>
      </c>
      <c r="BH539" s="208">
        <f>IF(N539="sníž. přenesená",J539,0)</f>
        <v>0</v>
      </c>
      <c r="BI539" s="208">
        <f>IF(N539="nulová",J539,0)</f>
        <v>0</v>
      </c>
      <c r="BJ539" s="17" t="s">
        <v>81</v>
      </c>
      <c r="BK539" s="208">
        <f>ROUND(I539*H539,2)</f>
        <v>0</v>
      </c>
      <c r="BL539" s="17" t="s">
        <v>319</v>
      </c>
      <c r="BM539" s="207" t="s">
        <v>1037</v>
      </c>
    </row>
    <row r="540" spans="1:65" s="1" customFormat="1">
      <c r="A540" s="34"/>
      <c r="B540" s="35"/>
      <c r="C540" s="36"/>
      <c r="D540" s="209" t="s">
        <v>321</v>
      </c>
      <c r="E540" s="36"/>
      <c r="F540" s="210" t="s">
        <v>1038</v>
      </c>
      <c r="G540" s="36"/>
      <c r="H540" s="36"/>
      <c r="I540" s="116"/>
      <c r="J540" s="36"/>
      <c r="K540" s="36"/>
      <c r="L540" s="39"/>
      <c r="M540" s="211"/>
      <c r="N540" s="212"/>
      <c r="O540" s="64"/>
      <c r="P540" s="64"/>
      <c r="Q540" s="64"/>
      <c r="R540" s="64"/>
      <c r="S540" s="64"/>
      <c r="T540" s="65"/>
      <c r="U540" s="34"/>
      <c r="V540" s="34"/>
      <c r="W540" s="34"/>
      <c r="X540" s="34"/>
      <c r="Y540" s="34"/>
      <c r="Z540" s="34"/>
      <c r="AA540" s="34"/>
      <c r="AB540" s="34"/>
      <c r="AC540" s="34"/>
      <c r="AD540" s="34"/>
      <c r="AE540" s="34"/>
      <c r="AT540" s="17" t="s">
        <v>321</v>
      </c>
      <c r="AU540" s="17" t="s">
        <v>83</v>
      </c>
    </row>
    <row r="541" spans="1:65" s="12" customFormat="1">
      <c r="B541" s="213"/>
      <c r="C541" s="214"/>
      <c r="D541" s="209" t="s">
        <v>323</v>
      </c>
      <c r="E541" s="215" t="s">
        <v>19</v>
      </c>
      <c r="F541" s="216" t="s">
        <v>183</v>
      </c>
      <c r="G541" s="214"/>
      <c r="H541" s="217">
        <v>456.04899999999998</v>
      </c>
      <c r="I541" s="218"/>
      <c r="J541" s="214"/>
      <c r="K541" s="214"/>
      <c r="L541" s="219"/>
      <c r="M541" s="220"/>
      <c r="N541" s="221"/>
      <c r="O541" s="221"/>
      <c r="P541" s="221"/>
      <c r="Q541" s="221"/>
      <c r="R541" s="221"/>
      <c r="S541" s="221"/>
      <c r="T541" s="222"/>
      <c r="AT541" s="223" t="s">
        <v>323</v>
      </c>
      <c r="AU541" s="223" t="s">
        <v>83</v>
      </c>
      <c r="AV541" s="12" t="s">
        <v>83</v>
      </c>
      <c r="AW541" s="12" t="s">
        <v>36</v>
      </c>
      <c r="AX541" s="12" t="s">
        <v>81</v>
      </c>
      <c r="AY541" s="223" t="s">
        <v>313</v>
      </c>
    </row>
    <row r="542" spans="1:65" s="1" customFormat="1" ht="21.6" customHeight="1">
      <c r="A542" s="34"/>
      <c r="B542" s="35"/>
      <c r="C542" s="195" t="s">
        <v>1039</v>
      </c>
      <c r="D542" s="195" t="s">
        <v>315</v>
      </c>
      <c r="E542" s="196" t="s">
        <v>1040</v>
      </c>
      <c r="F542" s="197" t="s">
        <v>1041</v>
      </c>
      <c r="G542" s="198" t="s">
        <v>318</v>
      </c>
      <c r="H542" s="199">
        <v>669.27200000000005</v>
      </c>
      <c r="I542" s="200"/>
      <c r="J542" s="201">
        <f>ROUND(I542*H542,2)</f>
        <v>0</v>
      </c>
      <c r="K542" s="202"/>
      <c r="L542" s="39"/>
      <c r="M542" s="203" t="s">
        <v>19</v>
      </c>
      <c r="N542" s="204" t="s">
        <v>45</v>
      </c>
      <c r="O542" s="64"/>
      <c r="P542" s="205">
        <f>O542*H542</f>
        <v>0</v>
      </c>
      <c r="Q542" s="205">
        <v>4.3800000000000002E-3</v>
      </c>
      <c r="R542" s="205">
        <f>Q542*H542</f>
        <v>2.9314113600000002</v>
      </c>
      <c r="S542" s="205">
        <v>0</v>
      </c>
      <c r="T542" s="206">
        <f>S542*H542</f>
        <v>0</v>
      </c>
      <c r="U542" s="34"/>
      <c r="V542" s="34"/>
      <c r="W542" s="34"/>
      <c r="X542" s="34"/>
      <c r="Y542" s="34"/>
      <c r="Z542" s="34"/>
      <c r="AA542" s="34"/>
      <c r="AB542" s="34"/>
      <c r="AC542" s="34"/>
      <c r="AD542" s="34"/>
      <c r="AE542" s="34"/>
      <c r="AR542" s="207" t="s">
        <v>319</v>
      </c>
      <c r="AT542" s="207" t="s">
        <v>315</v>
      </c>
      <c r="AU542" s="207" t="s">
        <v>83</v>
      </c>
      <c r="AY542" s="17" t="s">
        <v>313</v>
      </c>
      <c r="BE542" s="208">
        <f>IF(N542="základní",J542,0)</f>
        <v>0</v>
      </c>
      <c r="BF542" s="208">
        <f>IF(N542="snížená",J542,0)</f>
        <v>0</v>
      </c>
      <c r="BG542" s="208">
        <f>IF(N542="zákl. přenesená",J542,0)</f>
        <v>0</v>
      </c>
      <c r="BH542" s="208">
        <f>IF(N542="sníž. přenesená",J542,0)</f>
        <v>0</v>
      </c>
      <c r="BI542" s="208">
        <f>IF(N542="nulová",J542,0)</f>
        <v>0</v>
      </c>
      <c r="BJ542" s="17" t="s">
        <v>81</v>
      </c>
      <c r="BK542" s="208">
        <f>ROUND(I542*H542,2)</f>
        <v>0</v>
      </c>
      <c r="BL542" s="17" t="s">
        <v>319</v>
      </c>
      <c r="BM542" s="207" t="s">
        <v>1042</v>
      </c>
    </row>
    <row r="543" spans="1:65" s="1" customFormat="1" ht="19.5">
      <c r="A543" s="34"/>
      <c r="B543" s="35"/>
      <c r="C543" s="36"/>
      <c r="D543" s="209" t="s">
        <v>321</v>
      </c>
      <c r="E543" s="36"/>
      <c r="F543" s="210" t="s">
        <v>1043</v>
      </c>
      <c r="G543" s="36"/>
      <c r="H543" s="36"/>
      <c r="I543" s="116"/>
      <c r="J543" s="36"/>
      <c r="K543" s="36"/>
      <c r="L543" s="39"/>
      <c r="M543" s="211"/>
      <c r="N543" s="212"/>
      <c r="O543" s="64"/>
      <c r="P543" s="64"/>
      <c r="Q543" s="64"/>
      <c r="R543" s="64"/>
      <c r="S543" s="64"/>
      <c r="T543" s="65"/>
      <c r="U543" s="34"/>
      <c r="V543" s="34"/>
      <c r="W543" s="34"/>
      <c r="X543" s="34"/>
      <c r="Y543" s="34"/>
      <c r="Z543" s="34"/>
      <c r="AA543" s="34"/>
      <c r="AB543" s="34"/>
      <c r="AC543" s="34"/>
      <c r="AD543" s="34"/>
      <c r="AE543" s="34"/>
      <c r="AT543" s="17" t="s">
        <v>321</v>
      </c>
      <c r="AU543" s="17" t="s">
        <v>83</v>
      </c>
    </row>
    <row r="544" spans="1:65" s="12" customFormat="1">
      <c r="B544" s="213"/>
      <c r="C544" s="214"/>
      <c r="D544" s="209" t="s">
        <v>323</v>
      </c>
      <c r="E544" s="215" t="s">
        <v>19</v>
      </c>
      <c r="F544" s="216" t="s">
        <v>1044</v>
      </c>
      <c r="G544" s="214"/>
      <c r="H544" s="217">
        <v>669.27200000000005</v>
      </c>
      <c r="I544" s="218"/>
      <c r="J544" s="214"/>
      <c r="K544" s="214"/>
      <c r="L544" s="219"/>
      <c r="M544" s="220"/>
      <c r="N544" s="221"/>
      <c r="O544" s="221"/>
      <c r="P544" s="221"/>
      <c r="Q544" s="221"/>
      <c r="R544" s="221"/>
      <c r="S544" s="221"/>
      <c r="T544" s="222"/>
      <c r="AT544" s="223" t="s">
        <v>323</v>
      </c>
      <c r="AU544" s="223" t="s">
        <v>83</v>
      </c>
      <c r="AV544" s="12" t="s">
        <v>83</v>
      </c>
      <c r="AW544" s="12" t="s">
        <v>36</v>
      </c>
      <c r="AX544" s="12" t="s">
        <v>81</v>
      </c>
      <c r="AY544" s="223" t="s">
        <v>313</v>
      </c>
    </row>
    <row r="545" spans="1:65" s="1" customFormat="1" ht="14.45" customHeight="1">
      <c r="A545" s="34"/>
      <c r="B545" s="35"/>
      <c r="C545" s="195" t="s">
        <v>1045</v>
      </c>
      <c r="D545" s="195" t="s">
        <v>315</v>
      </c>
      <c r="E545" s="196" t="s">
        <v>1046</v>
      </c>
      <c r="F545" s="197" t="s">
        <v>1047</v>
      </c>
      <c r="G545" s="198" t="s">
        <v>327</v>
      </c>
      <c r="H545" s="199">
        <v>215.94300000000001</v>
      </c>
      <c r="I545" s="200"/>
      <c r="J545" s="201">
        <f>ROUND(I545*H545,2)</f>
        <v>0</v>
      </c>
      <c r="K545" s="202"/>
      <c r="L545" s="39"/>
      <c r="M545" s="203" t="s">
        <v>19</v>
      </c>
      <c r="N545" s="204" t="s">
        <v>45</v>
      </c>
      <c r="O545" s="64"/>
      <c r="P545" s="205">
        <f>O545*H545</f>
        <v>0</v>
      </c>
      <c r="Q545" s="205">
        <v>0</v>
      </c>
      <c r="R545" s="205">
        <f>Q545*H545</f>
        <v>0</v>
      </c>
      <c r="S545" s="205">
        <v>0</v>
      </c>
      <c r="T545" s="206">
        <f>S545*H545</f>
        <v>0</v>
      </c>
      <c r="U545" s="34"/>
      <c r="V545" s="34"/>
      <c r="W545" s="34"/>
      <c r="X545" s="34"/>
      <c r="Y545" s="34"/>
      <c r="Z545" s="34"/>
      <c r="AA545" s="34"/>
      <c r="AB545" s="34"/>
      <c r="AC545" s="34"/>
      <c r="AD545" s="34"/>
      <c r="AE545" s="34"/>
      <c r="AR545" s="207" t="s">
        <v>319</v>
      </c>
      <c r="AT545" s="207" t="s">
        <v>315</v>
      </c>
      <c r="AU545" s="207" t="s">
        <v>83</v>
      </c>
      <c r="AY545" s="17" t="s">
        <v>313</v>
      </c>
      <c r="BE545" s="208">
        <f>IF(N545="základní",J545,0)</f>
        <v>0</v>
      </c>
      <c r="BF545" s="208">
        <f>IF(N545="snížená",J545,0)</f>
        <v>0</v>
      </c>
      <c r="BG545" s="208">
        <f>IF(N545="zákl. přenesená",J545,0)</f>
        <v>0</v>
      </c>
      <c r="BH545" s="208">
        <f>IF(N545="sníž. přenesená",J545,0)</f>
        <v>0</v>
      </c>
      <c r="BI545" s="208">
        <f>IF(N545="nulová",J545,0)</f>
        <v>0</v>
      </c>
      <c r="BJ545" s="17" t="s">
        <v>81</v>
      </c>
      <c r="BK545" s="208">
        <f>ROUND(I545*H545,2)</f>
        <v>0</v>
      </c>
      <c r="BL545" s="17" t="s">
        <v>319</v>
      </c>
      <c r="BM545" s="207" t="s">
        <v>1048</v>
      </c>
    </row>
    <row r="546" spans="1:65" s="1" customFormat="1" ht="19.5">
      <c r="A546" s="34"/>
      <c r="B546" s="35"/>
      <c r="C546" s="36"/>
      <c r="D546" s="209" t="s">
        <v>321</v>
      </c>
      <c r="E546" s="36"/>
      <c r="F546" s="210" t="s">
        <v>1049</v>
      </c>
      <c r="G546" s="36"/>
      <c r="H546" s="36"/>
      <c r="I546" s="116"/>
      <c r="J546" s="36"/>
      <c r="K546" s="36"/>
      <c r="L546" s="39"/>
      <c r="M546" s="211"/>
      <c r="N546" s="212"/>
      <c r="O546" s="64"/>
      <c r="P546" s="64"/>
      <c r="Q546" s="64"/>
      <c r="R546" s="64"/>
      <c r="S546" s="64"/>
      <c r="T546" s="65"/>
      <c r="U546" s="34"/>
      <c r="V546" s="34"/>
      <c r="W546" s="34"/>
      <c r="X546" s="34"/>
      <c r="Y546" s="34"/>
      <c r="Z546" s="34"/>
      <c r="AA546" s="34"/>
      <c r="AB546" s="34"/>
      <c r="AC546" s="34"/>
      <c r="AD546" s="34"/>
      <c r="AE546" s="34"/>
      <c r="AT546" s="17" t="s">
        <v>321</v>
      </c>
      <c r="AU546" s="17" t="s">
        <v>83</v>
      </c>
    </row>
    <row r="547" spans="1:65" s="12" customFormat="1">
      <c r="B547" s="213"/>
      <c r="C547" s="214"/>
      <c r="D547" s="209" t="s">
        <v>323</v>
      </c>
      <c r="E547" s="215" t="s">
        <v>19</v>
      </c>
      <c r="F547" s="216" t="s">
        <v>1050</v>
      </c>
      <c r="G547" s="214"/>
      <c r="H547" s="217">
        <v>215.94300000000001</v>
      </c>
      <c r="I547" s="218"/>
      <c r="J547" s="214"/>
      <c r="K547" s="214"/>
      <c r="L547" s="219"/>
      <c r="M547" s="220"/>
      <c r="N547" s="221"/>
      <c r="O547" s="221"/>
      <c r="P547" s="221"/>
      <c r="Q547" s="221"/>
      <c r="R547" s="221"/>
      <c r="S547" s="221"/>
      <c r="T547" s="222"/>
      <c r="AT547" s="223" t="s">
        <v>323</v>
      </c>
      <c r="AU547" s="223" t="s">
        <v>83</v>
      </c>
      <c r="AV547" s="12" t="s">
        <v>83</v>
      </c>
      <c r="AW547" s="12" t="s">
        <v>36</v>
      </c>
      <c r="AX547" s="12" t="s">
        <v>81</v>
      </c>
      <c r="AY547" s="223" t="s">
        <v>313</v>
      </c>
    </row>
    <row r="548" spans="1:65" s="1" customFormat="1" ht="14.45" customHeight="1">
      <c r="A548" s="34"/>
      <c r="B548" s="35"/>
      <c r="C548" s="245" t="s">
        <v>1051</v>
      </c>
      <c r="D548" s="245" t="s">
        <v>473</v>
      </c>
      <c r="E548" s="246" t="s">
        <v>1052</v>
      </c>
      <c r="F548" s="247" t="s">
        <v>1053</v>
      </c>
      <c r="G548" s="248" t="s">
        <v>327</v>
      </c>
      <c r="H548" s="249">
        <v>211.83</v>
      </c>
      <c r="I548" s="250"/>
      <c r="J548" s="251">
        <f>ROUND(I548*H548,2)</f>
        <v>0</v>
      </c>
      <c r="K548" s="252"/>
      <c r="L548" s="253"/>
      <c r="M548" s="254" t="s">
        <v>19</v>
      </c>
      <c r="N548" s="255" t="s">
        <v>45</v>
      </c>
      <c r="O548" s="64"/>
      <c r="P548" s="205">
        <f>O548*H548</f>
        <v>0</v>
      </c>
      <c r="Q548" s="205">
        <v>1E-4</v>
      </c>
      <c r="R548" s="205">
        <f>Q548*H548</f>
        <v>2.1183000000000004E-2</v>
      </c>
      <c r="S548" s="205">
        <v>0</v>
      </c>
      <c r="T548" s="206">
        <f>S548*H548</f>
        <v>0</v>
      </c>
      <c r="U548" s="34"/>
      <c r="V548" s="34"/>
      <c r="W548" s="34"/>
      <c r="X548" s="34"/>
      <c r="Y548" s="34"/>
      <c r="Z548" s="34"/>
      <c r="AA548" s="34"/>
      <c r="AB548" s="34"/>
      <c r="AC548" s="34"/>
      <c r="AD548" s="34"/>
      <c r="AE548" s="34"/>
      <c r="AR548" s="207" t="s">
        <v>355</v>
      </c>
      <c r="AT548" s="207" t="s">
        <v>473</v>
      </c>
      <c r="AU548" s="207" t="s">
        <v>83</v>
      </c>
      <c r="AY548" s="17" t="s">
        <v>313</v>
      </c>
      <c r="BE548" s="208">
        <f>IF(N548="základní",J548,0)</f>
        <v>0</v>
      </c>
      <c r="BF548" s="208">
        <f>IF(N548="snížená",J548,0)</f>
        <v>0</v>
      </c>
      <c r="BG548" s="208">
        <f>IF(N548="zákl. přenesená",J548,0)</f>
        <v>0</v>
      </c>
      <c r="BH548" s="208">
        <f>IF(N548="sníž. přenesená",J548,0)</f>
        <v>0</v>
      </c>
      <c r="BI548" s="208">
        <f>IF(N548="nulová",J548,0)</f>
        <v>0</v>
      </c>
      <c r="BJ548" s="17" t="s">
        <v>81</v>
      </c>
      <c r="BK548" s="208">
        <f>ROUND(I548*H548,2)</f>
        <v>0</v>
      </c>
      <c r="BL548" s="17" t="s">
        <v>319</v>
      </c>
      <c r="BM548" s="207" t="s">
        <v>1054</v>
      </c>
    </row>
    <row r="549" spans="1:65" s="1" customFormat="1">
      <c r="A549" s="34"/>
      <c r="B549" s="35"/>
      <c r="C549" s="36"/>
      <c r="D549" s="209" t="s">
        <v>321</v>
      </c>
      <c r="E549" s="36"/>
      <c r="F549" s="210" t="s">
        <v>1053</v>
      </c>
      <c r="G549" s="36"/>
      <c r="H549" s="36"/>
      <c r="I549" s="116"/>
      <c r="J549" s="36"/>
      <c r="K549" s="36"/>
      <c r="L549" s="39"/>
      <c r="M549" s="211"/>
      <c r="N549" s="212"/>
      <c r="O549" s="64"/>
      <c r="P549" s="64"/>
      <c r="Q549" s="64"/>
      <c r="R549" s="64"/>
      <c r="S549" s="64"/>
      <c r="T549" s="65"/>
      <c r="U549" s="34"/>
      <c r="V549" s="34"/>
      <c r="W549" s="34"/>
      <c r="X549" s="34"/>
      <c r="Y549" s="34"/>
      <c r="Z549" s="34"/>
      <c r="AA549" s="34"/>
      <c r="AB549" s="34"/>
      <c r="AC549" s="34"/>
      <c r="AD549" s="34"/>
      <c r="AE549" s="34"/>
      <c r="AT549" s="17" t="s">
        <v>321</v>
      </c>
      <c r="AU549" s="17" t="s">
        <v>83</v>
      </c>
    </row>
    <row r="550" spans="1:65" s="12" customFormat="1">
      <c r="B550" s="213"/>
      <c r="C550" s="214"/>
      <c r="D550" s="209" t="s">
        <v>323</v>
      </c>
      <c r="E550" s="215" t="s">
        <v>19</v>
      </c>
      <c r="F550" s="216" t="s">
        <v>1055</v>
      </c>
      <c r="G550" s="214"/>
      <c r="H550" s="217">
        <v>211.83</v>
      </c>
      <c r="I550" s="218"/>
      <c r="J550" s="214"/>
      <c r="K550" s="214"/>
      <c r="L550" s="219"/>
      <c r="M550" s="220"/>
      <c r="N550" s="221"/>
      <c r="O550" s="221"/>
      <c r="P550" s="221"/>
      <c r="Q550" s="221"/>
      <c r="R550" s="221"/>
      <c r="S550" s="221"/>
      <c r="T550" s="222"/>
      <c r="AT550" s="223" t="s">
        <v>323</v>
      </c>
      <c r="AU550" s="223" t="s">
        <v>83</v>
      </c>
      <c r="AV550" s="12" t="s">
        <v>83</v>
      </c>
      <c r="AW550" s="12" t="s">
        <v>36</v>
      </c>
      <c r="AX550" s="12" t="s">
        <v>81</v>
      </c>
      <c r="AY550" s="223" t="s">
        <v>313</v>
      </c>
    </row>
    <row r="551" spans="1:65" s="1" customFormat="1" ht="14.45" customHeight="1">
      <c r="A551" s="34"/>
      <c r="B551" s="35"/>
      <c r="C551" s="195" t="s">
        <v>1056</v>
      </c>
      <c r="D551" s="195" t="s">
        <v>315</v>
      </c>
      <c r="E551" s="196" t="s">
        <v>1057</v>
      </c>
      <c r="F551" s="197" t="s">
        <v>1058</v>
      </c>
      <c r="G551" s="198" t="s">
        <v>327</v>
      </c>
      <c r="H551" s="199">
        <v>62.366999999999997</v>
      </c>
      <c r="I551" s="200"/>
      <c r="J551" s="201">
        <f>ROUND(I551*H551,2)</f>
        <v>0</v>
      </c>
      <c r="K551" s="202"/>
      <c r="L551" s="39"/>
      <c r="M551" s="203" t="s">
        <v>19</v>
      </c>
      <c r="N551" s="204" t="s">
        <v>45</v>
      </c>
      <c r="O551" s="64"/>
      <c r="P551" s="205">
        <f>O551*H551</f>
        <v>0</v>
      </c>
      <c r="Q551" s="205">
        <v>0</v>
      </c>
      <c r="R551" s="205">
        <f>Q551*H551</f>
        <v>0</v>
      </c>
      <c r="S551" s="205">
        <v>0</v>
      </c>
      <c r="T551" s="206">
        <f>S551*H551</f>
        <v>0</v>
      </c>
      <c r="U551" s="34"/>
      <c r="V551" s="34"/>
      <c r="W551" s="34"/>
      <c r="X551" s="34"/>
      <c r="Y551" s="34"/>
      <c r="Z551" s="34"/>
      <c r="AA551" s="34"/>
      <c r="AB551" s="34"/>
      <c r="AC551" s="34"/>
      <c r="AD551" s="34"/>
      <c r="AE551" s="34"/>
      <c r="AR551" s="207" t="s">
        <v>319</v>
      </c>
      <c r="AT551" s="207" t="s">
        <v>315</v>
      </c>
      <c r="AU551" s="207" t="s">
        <v>83</v>
      </c>
      <c r="AY551" s="17" t="s">
        <v>313</v>
      </c>
      <c r="BE551" s="208">
        <f>IF(N551="základní",J551,0)</f>
        <v>0</v>
      </c>
      <c r="BF551" s="208">
        <f>IF(N551="snížená",J551,0)</f>
        <v>0</v>
      </c>
      <c r="BG551" s="208">
        <f>IF(N551="zákl. přenesená",J551,0)</f>
        <v>0</v>
      </c>
      <c r="BH551" s="208">
        <f>IF(N551="sníž. přenesená",J551,0)</f>
        <v>0</v>
      </c>
      <c r="BI551" s="208">
        <f>IF(N551="nulová",J551,0)</f>
        <v>0</v>
      </c>
      <c r="BJ551" s="17" t="s">
        <v>81</v>
      </c>
      <c r="BK551" s="208">
        <f>ROUND(I551*H551,2)</f>
        <v>0</v>
      </c>
      <c r="BL551" s="17" t="s">
        <v>319</v>
      </c>
      <c r="BM551" s="207" t="s">
        <v>1059</v>
      </c>
    </row>
    <row r="552" spans="1:65" s="1" customFormat="1" ht="19.5">
      <c r="A552" s="34"/>
      <c r="B552" s="35"/>
      <c r="C552" s="36"/>
      <c r="D552" s="209" t="s">
        <v>321</v>
      </c>
      <c r="E552" s="36"/>
      <c r="F552" s="210" t="s">
        <v>1060</v>
      </c>
      <c r="G552" s="36"/>
      <c r="H552" s="36"/>
      <c r="I552" s="116"/>
      <c r="J552" s="36"/>
      <c r="K552" s="36"/>
      <c r="L552" s="39"/>
      <c r="M552" s="211"/>
      <c r="N552" s="212"/>
      <c r="O552" s="64"/>
      <c r="P552" s="64"/>
      <c r="Q552" s="64"/>
      <c r="R552" s="64"/>
      <c r="S552" s="64"/>
      <c r="T552" s="65"/>
      <c r="U552" s="34"/>
      <c r="V552" s="34"/>
      <c r="W552" s="34"/>
      <c r="X552" s="34"/>
      <c r="Y552" s="34"/>
      <c r="Z552" s="34"/>
      <c r="AA552" s="34"/>
      <c r="AB552" s="34"/>
      <c r="AC552" s="34"/>
      <c r="AD552" s="34"/>
      <c r="AE552" s="34"/>
      <c r="AT552" s="17" t="s">
        <v>321</v>
      </c>
      <c r="AU552" s="17" t="s">
        <v>83</v>
      </c>
    </row>
    <row r="553" spans="1:65" s="13" customFormat="1">
      <c r="B553" s="224"/>
      <c r="C553" s="225"/>
      <c r="D553" s="209" t="s">
        <v>323</v>
      </c>
      <c r="E553" s="226" t="s">
        <v>19</v>
      </c>
      <c r="F553" s="227" t="s">
        <v>1061</v>
      </c>
      <c r="G553" s="225"/>
      <c r="H553" s="226" t="s">
        <v>19</v>
      </c>
      <c r="I553" s="228"/>
      <c r="J553" s="225"/>
      <c r="K553" s="225"/>
      <c r="L553" s="229"/>
      <c r="M553" s="230"/>
      <c r="N553" s="231"/>
      <c r="O553" s="231"/>
      <c r="P553" s="231"/>
      <c r="Q553" s="231"/>
      <c r="R553" s="231"/>
      <c r="S553" s="231"/>
      <c r="T553" s="232"/>
      <c r="AT553" s="233" t="s">
        <v>323</v>
      </c>
      <c r="AU553" s="233" t="s">
        <v>83</v>
      </c>
      <c r="AV553" s="13" t="s">
        <v>81</v>
      </c>
      <c r="AW553" s="13" t="s">
        <v>36</v>
      </c>
      <c r="AX553" s="13" t="s">
        <v>74</v>
      </c>
      <c r="AY553" s="233" t="s">
        <v>313</v>
      </c>
    </row>
    <row r="554" spans="1:65" s="12" customFormat="1">
      <c r="B554" s="213"/>
      <c r="C554" s="214"/>
      <c r="D554" s="209" t="s">
        <v>323</v>
      </c>
      <c r="E554" s="215" t="s">
        <v>19</v>
      </c>
      <c r="F554" s="216" t="s">
        <v>1062</v>
      </c>
      <c r="G554" s="214"/>
      <c r="H554" s="217">
        <v>39.500999999999998</v>
      </c>
      <c r="I554" s="218"/>
      <c r="J554" s="214"/>
      <c r="K554" s="214"/>
      <c r="L554" s="219"/>
      <c r="M554" s="220"/>
      <c r="N554" s="221"/>
      <c r="O554" s="221"/>
      <c r="P554" s="221"/>
      <c r="Q554" s="221"/>
      <c r="R554" s="221"/>
      <c r="S554" s="221"/>
      <c r="T554" s="222"/>
      <c r="AT554" s="223" t="s">
        <v>323</v>
      </c>
      <c r="AU554" s="223" t="s">
        <v>83</v>
      </c>
      <c r="AV554" s="12" t="s">
        <v>83</v>
      </c>
      <c r="AW554" s="12" t="s">
        <v>36</v>
      </c>
      <c r="AX554" s="12" t="s">
        <v>74</v>
      </c>
      <c r="AY554" s="223" t="s">
        <v>313</v>
      </c>
    </row>
    <row r="555" spans="1:65" s="12" customFormat="1">
      <c r="B555" s="213"/>
      <c r="C555" s="214"/>
      <c r="D555" s="209" t="s">
        <v>323</v>
      </c>
      <c r="E555" s="215" t="s">
        <v>19</v>
      </c>
      <c r="F555" s="216" t="s">
        <v>1063</v>
      </c>
      <c r="G555" s="214"/>
      <c r="H555" s="217">
        <v>22.866</v>
      </c>
      <c r="I555" s="218"/>
      <c r="J555" s="214"/>
      <c r="K555" s="214"/>
      <c r="L555" s="219"/>
      <c r="M555" s="220"/>
      <c r="N555" s="221"/>
      <c r="O555" s="221"/>
      <c r="P555" s="221"/>
      <c r="Q555" s="221"/>
      <c r="R555" s="221"/>
      <c r="S555" s="221"/>
      <c r="T555" s="222"/>
      <c r="AT555" s="223" t="s">
        <v>323</v>
      </c>
      <c r="AU555" s="223" t="s">
        <v>83</v>
      </c>
      <c r="AV555" s="12" t="s">
        <v>83</v>
      </c>
      <c r="AW555" s="12" t="s">
        <v>36</v>
      </c>
      <c r="AX555" s="12" t="s">
        <v>74</v>
      </c>
      <c r="AY555" s="223" t="s">
        <v>313</v>
      </c>
    </row>
    <row r="556" spans="1:65" s="14" customFormat="1">
      <c r="B556" s="234"/>
      <c r="C556" s="235"/>
      <c r="D556" s="209" t="s">
        <v>323</v>
      </c>
      <c r="E556" s="236" t="s">
        <v>19</v>
      </c>
      <c r="F556" s="237" t="s">
        <v>410</v>
      </c>
      <c r="G556" s="235"/>
      <c r="H556" s="238">
        <v>62.366999999999997</v>
      </c>
      <c r="I556" s="239"/>
      <c r="J556" s="235"/>
      <c r="K556" s="235"/>
      <c r="L556" s="240"/>
      <c r="M556" s="241"/>
      <c r="N556" s="242"/>
      <c r="O556" s="242"/>
      <c r="P556" s="242"/>
      <c r="Q556" s="242"/>
      <c r="R556" s="242"/>
      <c r="S556" s="242"/>
      <c r="T556" s="243"/>
      <c r="AT556" s="244" t="s">
        <v>323</v>
      </c>
      <c r="AU556" s="244" t="s">
        <v>83</v>
      </c>
      <c r="AV556" s="14" t="s">
        <v>319</v>
      </c>
      <c r="AW556" s="14" t="s">
        <v>36</v>
      </c>
      <c r="AX556" s="14" t="s">
        <v>81</v>
      </c>
      <c r="AY556" s="244" t="s">
        <v>313</v>
      </c>
    </row>
    <row r="557" spans="1:65" s="1" customFormat="1" ht="14.45" customHeight="1">
      <c r="A557" s="34"/>
      <c r="B557" s="35"/>
      <c r="C557" s="245" t="s">
        <v>1064</v>
      </c>
      <c r="D557" s="245" t="s">
        <v>473</v>
      </c>
      <c r="E557" s="246" t="s">
        <v>1065</v>
      </c>
      <c r="F557" s="247" t="s">
        <v>1066</v>
      </c>
      <c r="G557" s="248" t="s">
        <v>327</v>
      </c>
      <c r="H557" s="249">
        <v>65.484999999999999</v>
      </c>
      <c r="I557" s="250"/>
      <c r="J557" s="251">
        <f>ROUND(I557*H557,2)</f>
        <v>0</v>
      </c>
      <c r="K557" s="252"/>
      <c r="L557" s="253"/>
      <c r="M557" s="254" t="s">
        <v>19</v>
      </c>
      <c r="N557" s="255" t="s">
        <v>45</v>
      </c>
      <c r="O557" s="64"/>
      <c r="P557" s="205">
        <f>O557*H557</f>
        <v>0</v>
      </c>
      <c r="Q557" s="205">
        <v>3.0000000000000001E-5</v>
      </c>
      <c r="R557" s="205">
        <f>Q557*H557</f>
        <v>1.9645500000000002E-3</v>
      </c>
      <c r="S557" s="205">
        <v>0</v>
      </c>
      <c r="T557" s="206">
        <f>S557*H557</f>
        <v>0</v>
      </c>
      <c r="U557" s="34"/>
      <c r="V557" s="34"/>
      <c r="W557" s="34"/>
      <c r="X557" s="34"/>
      <c r="Y557" s="34"/>
      <c r="Z557" s="34"/>
      <c r="AA557" s="34"/>
      <c r="AB557" s="34"/>
      <c r="AC557" s="34"/>
      <c r="AD557" s="34"/>
      <c r="AE557" s="34"/>
      <c r="AR557" s="207" t="s">
        <v>355</v>
      </c>
      <c r="AT557" s="207" t="s">
        <v>473</v>
      </c>
      <c r="AU557" s="207" t="s">
        <v>83</v>
      </c>
      <c r="AY557" s="17" t="s">
        <v>313</v>
      </c>
      <c r="BE557" s="208">
        <f>IF(N557="základní",J557,0)</f>
        <v>0</v>
      </c>
      <c r="BF557" s="208">
        <f>IF(N557="snížená",J557,0)</f>
        <v>0</v>
      </c>
      <c r="BG557" s="208">
        <f>IF(N557="zákl. přenesená",J557,0)</f>
        <v>0</v>
      </c>
      <c r="BH557" s="208">
        <f>IF(N557="sníž. přenesená",J557,0)</f>
        <v>0</v>
      </c>
      <c r="BI557" s="208">
        <f>IF(N557="nulová",J557,0)</f>
        <v>0</v>
      </c>
      <c r="BJ557" s="17" t="s">
        <v>81</v>
      </c>
      <c r="BK557" s="208">
        <f>ROUND(I557*H557,2)</f>
        <v>0</v>
      </c>
      <c r="BL557" s="17" t="s">
        <v>319</v>
      </c>
      <c r="BM557" s="207" t="s">
        <v>1067</v>
      </c>
    </row>
    <row r="558" spans="1:65" s="1" customFormat="1">
      <c r="A558" s="34"/>
      <c r="B558" s="35"/>
      <c r="C558" s="36"/>
      <c r="D558" s="209" t="s">
        <v>321</v>
      </c>
      <c r="E558" s="36"/>
      <c r="F558" s="210" t="s">
        <v>1066</v>
      </c>
      <c r="G558" s="36"/>
      <c r="H558" s="36"/>
      <c r="I558" s="116"/>
      <c r="J558" s="36"/>
      <c r="K558" s="36"/>
      <c r="L558" s="39"/>
      <c r="M558" s="211"/>
      <c r="N558" s="212"/>
      <c r="O558" s="64"/>
      <c r="P558" s="64"/>
      <c r="Q558" s="64"/>
      <c r="R558" s="64"/>
      <c r="S558" s="64"/>
      <c r="T558" s="65"/>
      <c r="U558" s="34"/>
      <c r="V558" s="34"/>
      <c r="W558" s="34"/>
      <c r="X558" s="34"/>
      <c r="Y558" s="34"/>
      <c r="Z558" s="34"/>
      <c r="AA558" s="34"/>
      <c r="AB558" s="34"/>
      <c r="AC558" s="34"/>
      <c r="AD558" s="34"/>
      <c r="AE558" s="34"/>
      <c r="AT558" s="17" t="s">
        <v>321</v>
      </c>
      <c r="AU558" s="17" t="s">
        <v>83</v>
      </c>
    </row>
    <row r="559" spans="1:65" s="12" customFormat="1">
      <c r="B559" s="213"/>
      <c r="C559" s="214"/>
      <c r="D559" s="209" t="s">
        <v>323</v>
      </c>
      <c r="E559" s="214"/>
      <c r="F559" s="216" t="s">
        <v>1068</v>
      </c>
      <c r="G559" s="214"/>
      <c r="H559" s="217">
        <v>65.484999999999999</v>
      </c>
      <c r="I559" s="218"/>
      <c r="J559" s="214"/>
      <c r="K559" s="214"/>
      <c r="L559" s="219"/>
      <c r="M559" s="220"/>
      <c r="N559" s="221"/>
      <c r="O559" s="221"/>
      <c r="P559" s="221"/>
      <c r="Q559" s="221"/>
      <c r="R559" s="221"/>
      <c r="S559" s="221"/>
      <c r="T559" s="222"/>
      <c r="AT559" s="223" t="s">
        <v>323</v>
      </c>
      <c r="AU559" s="223" t="s">
        <v>83</v>
      </c>
      <c r="AV559" s="12" t="s">
        <v>83</v>
      </c>
      <c r="AW559" s="12" t="s">
        <v>4</v>
      </c>
      <c r="AX559" s="12" t="s">
        <v>81</v>
      </c>
      <c r="AY559" s="223" t="s">
        <v>313</v>
      </c>
    </row>
    <row r="560" spans="1:65" s="1" customFormat="1" ht="14.45" customHeight="1">
      <c r="A560" s="34"/>
      <c r="B560" s="35"/>
      <c r="C560" s="195" t="s">
        <v>1069</v>
      </c>
      <c r="D560" s="195" t="s">
        <v>315</v>
      </c>
      <c r="E560" s="196" t="s">
        <v>1070</v>
      </c>
      <c r="F560" s="197" t="s">
        <v>1071</v>
      </c>
      <c r="G560" s="198" t="s">
        <v>327</v>
      </c>
      <c r="H560" s="199">
        <v>99.5</v>
      </c>
      <c r="I560" s="200"/>
      <c r="J560" s="201">
        <f>ROUND(I560*H560,2)</f>
        <v>0</v>
      </c>
      <c r="K560" s="202"/>
      <c r="L560" s="39"/>
      <c r="M560" s="203" t="s">
        <v>19</v>
      </c>
      <c r="N560" s="204" t="s">
        <v>45</v>
      </c>
      <c r="O560" s="64"/>
      <c r="P560" s="205">
        <f>O560*H560</f>
        <v>0</v>
      </c>
      <c r="Q560" s="205">
        <v>0</v>
      </c>
      <c r="R560" s="205">
        <f>Q560*H560</f>
        <v>0</v>
      </c>
      <c r="S560" s="205">
        <v>0</v>
      </c>
      <c r="T560" s="206">
        <f>S560*H560</f>
        <v>0</v>
      </c>
      <c r="U560" s="34"/>
      <c r="V560" s="34"/>
      <c r="W560" s="34"/>
      <c r="X560" s="34"/>
      <c r="Y560" s="34"/>
      <c r="Z560" s="34"/>
      <c r="AA560" s="34"/>
      <c r="AB560" s="34"/>
      <c r="AC560" s="34"/>
      <c r="AD560" s="34"/>
      <c r="AE560" s="34"/>
      <c r="AR560" s="207" t="s">
        <v>319</v>
      </c>
      <c r="AT560" s="207" t="s">
        <v>315</v>
      </c>
      <c r="AU560" s="207" t="s">
        <v>83</v>
      </c>
      <c r="AY560" s="17" t="s">
        <v>313</v>
      </c>
      <c r="BE560" s="208">
        <f>IF(N560="základní",J560,0)</f>
        <v>0</v>
      </c>
      <c r="BF560" s="208">
        <f>IF(N560="snížená",J560,0)</f>
        <v>0</v>
      </c>
      <c r="BG560" s="208">
        <f>IF(N560="zákl. přenesená",J560,0)</f>
        <v>0</v>
      </c>
      <c r="BH560" s="208">
        <f>IF(N560="sníž. přenesená",J560,0)</f>
        <v>0</v>
      </c>
      <c r="BI560" s="208">
        <f>IF(N560="nulová",J560,0)</f>
        <v>0</v>
      </c>
      <c r="BJ560" s="17" t="s">
        <v>81</v>
      </c>
      <c r="BK560" s="208">
        <f>ROUND(I560*H560,2)</f>
        <v>0</v>
      </c>
      <c r="BL560" s="17" t="s">
        <v>319</v>
      </c>
      <c r="BM560" s="207" t="s">
        <v>1072</v>
      </c>
    </row>
    <row r="561" spans="1:65" s="1" customFormat="1" ht="19.5">
      <c r="A561" s="34"/>
      <c r="B561" s="35"/>
      <c r="C561" s="36"/>
      <c r="D561" s="209" t="s">
        <v>321</v>
      </c>
      <c r="E561" s="36"/>
      <c r="F561" s="210" t="s">
        <v>1073</v>
      </c>
      <c r="G561" s="36"/>
      <c r="H561" s="36"/>
      <c r="I561" s="116"/>
      <c r="J561" s="36"/>
      <c r="K561" s="36"/>
      <c r="L561" s="39"/>
      <c r="M561" s="211"/>
      <c r="N561" s="212"/>
      <c r="O561" s="64"/>
      <c r="P561" s="64"/>
      <c r="Q561" s="64"/>
      <c r="R561" s="64"/>
      <c r="S561" s="64"/>
      <c r="T561" s="65"/>
      <c r="U561" s="34"/>
      <c r="V561" s="34"/>
      <c r="W561" s="34"/>
      <c r="X561" s="34"/>
      <c r="Y561" s="34"/>
      <c r="Z561" s="34"/>
      <c r="AA561" s="34"/>
      <c r="AB561" s="34"/>
      <c r="AC561" s="34"/>
      <c r="AD561" s="34"/>
      <c r="AE561" s="34"/>
      <c r="AT561" s="17" t="s">
        <v>321</v>
      </c>
      <c r="AU561" s="17" t="s">
        <v>83</v>
      </c>
    </row>
    <row r="562" spans="1:65" s="13" customFormat="1">
      <c r="B562" s="224"/>
      <c r="C562" s="225"/>
      <c r="D562" s="209" t="s">
        <v>323</v>
      </c>
      <c r="E562" s="226" t="s">
        <v>19</v>
      </c>
      <c r="F562" s="227" t="s">
        <v>1074</v>
      </c>
      <c r="G562" s="225"/>
      <c r="H562" s="226" t="s">
        <v>19</v>
      </c>
      <c r="I562" s="228"/>
      <c r="J562" s="225"/>
      <c r="K562" s="225"/>
      <c r="L562" s="229"/>
      <c r="M562" s="230"/>
      <c r="N562" s="231"/>
      <c r="O562" s="231"/>
      <c r="P562" s="231"/>
      <c r="Q562" s="231"/>
      <c r="R562" s="231"/>
      <c r="S562" s="231"/>
      <c r="T562" s="232"/>
      <c r="AT562" s="233" t="s">
        <v>323</v>
      </c>
      <c r="AU562" s="233" t="s">
        <v>83</v>
      </c>
      <c r="AV562" s="13" t="s">
        <v>81</v>
      </c>
      <c r="AW562" s="13" t="s">
        <v>36</v>
      </c>
      <c r="AX562" s="13" t="s">
        <v>74</v>
      </c>
      <c r="AY562" s="233" t="s">
        <v>313</v>
      </c>
    </row>
    <row r="563" spans="1:65" s="12" customFormat="1">
      <c r="B563" s="213"/>
      <c r="C563" s="214"/>
      <c r="D563" s="209" t="s">
        <v>323</v>
      </c>
      <c r="E563" s="215" t="s">
        <v>19</v>
      </c>
      <c r="F563" s="216" t="s">
        <v>1075</v>
      </c>
      <c r="G563" s="214"/>
      <c r="H563" s="217">
        <v>5.8</v>
      </c>
      <c r="I563" s="218"/>
      <c r="J563" s="214"/>
      <c r="K563" s="214"/>
      <c r="L563" s="219"/>
      <c r="M563" s="220"/>
      <c r="N563" s="221"/>
      <c r="O563" s="221"/>
      <c r="P563" s="221"/>
      <c r="Q563" s="221"/>
      <c r="R563" s="221"/>
      <c r="S563" s="221"/>
      <c r="T563" s="222"/>
      <c r="AT563" s="223" t="s">
        <v>323</v>
      </c>
      <c r="AU563" s="223" t="s">
        <v>83</v>
      </c>
      <c r="AV563" s="12" t="s">
        <v>83</v>
      </c>
      <c r="AW563" s="12" t="s">
        <v>36</v>
      </c>
      <c r="AX563" s="12" t="s">
        <v>74</v>
      </c>
      <c r="AY563" s="223" t="s">
        <v>313</v>
      </c>
    </row>
    <row r="564" spans="1:65" s="12" customFormat="1">
      <c r="B564" s="213"/>
      <c r="C564" s="214"/>
      <c r="D564" s="209" t="s">
        <v>323</v>
      </c>
      <c r="E564" s="215" t="s">
        <v>19</v>
      </c>
      <c r="F564" s="216" t="s">
        <v>1076</v>
      </c>
      <c r="G564" s="214"/>
      <c r="H564" s="217">
        <v>30</v>
      </c>
      <c r="I564" s="218"/>
      <c r="J564" s="214"/>
      <c r="K564" s="214"/>
      <c r="L564" s="219"/>
      <c r="M564" s="220"/>
      <c r="N564" s="221"/>
      <c r="O564" s="221"/>
      <c r="P564" s="221"/>
      <c r="Q564" s="221"/>
      <c r="R564" s="221"/>
      <c r="S564" s="221"/>
      <c r="T564" s="222"/>
      <c r="AT564" s="223" t="s">
        <v>323</v>
      </c>
      <c r="AU564" s="223" t="s">
        <v>83</v>
      </c>
      <c r="AV564" s="12" t="s">
        <v>83</v>
      </c>
      <c r="AW564" s="12" t="s">
        <v>36</v>
      </c>
      <c r="AX564" s="12" t="s">
        <v>74</v>
      </c>
      <c r="AY564" s="223" t="s">
        <v>313</v>
      </c>
    </row>
    <row r="565" spans="1:65" s="12" customFormat="1">
      <c r="B565" s="213"/>
      <c r="C565" s="214"/>
      <c r="D565" s="209" t="s">
        <v>323</v>
      </c>
      <c r="E565" s="215" t="s">
        <v>19</v>
      </c>
      <c r="F565" s="216" t="s">
        <v>1077</v>
      </c>
      <c r="G565" s="214"/>
      <c r="H565" s="217">
        <v>5.9</v>
      </c>
      <c r="I565" s="218"/>
      <c r="J565" s="214"/>
      <c r="K565" s="214"/>
      <c r="L565" s="219"/>
      <c r="M565" s="220"/>
      <c r="N565" s="221"/>
      <c r="O565" s="221"/>
      <c r="P565" s="221"/>
      <c r="Q565" s="221"/>
      <c r="R565" s="221"/>
      <c r="S565" s="221"/>
      <c r="T565" s="222"/>
      <c r="AT565" s="223" t="s">
        <v>323</v>
      </c>
      <c r="AU565" s="223" t="s">
        <v>83</v>
      </c>
      <c r="AV565" s="12" t="s">
        <v>83</v>
      </c>
      <c r="AW565" s="12" t="s">
        <v>36</v>
      </c>
      <c r="AX565" s="12" t="s">
        <v>74</v>
      </c>
      <c r="AY565" s="223" t="s">
        <v>313</v>
      </c>
    </row>
    <row r="566" spans="1:65" s="12" customFormat="1">
      <c r="B566" s="213"/>
      <c r="C566" s="214"/>
      <c r="D566" s="209" t="s">
        <v>323</v>
      </c>
      <c r="E566" s="215" t="s">
        <v>19</v>
      </c>
      <c r="F566" s="216" t="s">
        <v>1078</v>
      </c>
      <c r="G566" s="214"/>
      <c r="H566" s="217">
        <v>5.45</v>
      </c>
      <c r="I566" s="218"/>
      <c r="J566" s="214"/>
      <c r="K566" s="214"/>
      <c r="L566" s="219"/>
      <c r="M566" s="220"/>
      <c r="N566" s="221"/>
      <c r="O566" s="221"/>
      <c r="P566" s="221"/>
      <c r="Q566" s="221"/>
      <c r="R566" s="221"/>
      <c r="S566" s="221"/>
      <c r="T566" s="222"/>
      <c r="AT566" s="223" t="s">
        <v>323</v>
      </c>
      <c r="AU566" s="223" t="s">
        <v>83</v>
      </c>
      <c r="AV566" s="12" t="s">
        <v>83</v>
      </c>
      <c r="AW566" s="12" t="s">
        <v>36</v>
      </c>
      <c r="AX566" s="12" t="s">
        <v>74</v>
      </c>
      <c r="AY566" s="223" t="s">
        <v>313</v>
      </c>
    </row>
    <row r="567" spans="1:65" s="12" customFormat="1">
      <c r="B567" s="213"/>
      <c r="C567" s="214"/>
      <c r="D567" s="209" t="s">
        <v>323</v>
      </c>
      <c r="E567" s="215" t="s">
        <v>19</v>
      </c>
      <c r="F567" s="216" t="s">
        <v>1079</v>
      </c>
      <c r="G567" s="214"/>
      <c r="H567" s="217">
        <v>45</v>
      </c>
      <c r="I567" s="218"/>
      <c r="J567" s="214"/>
      <c r="K567" s="214"/>
      <c r="L567" s="219"/>
      <c r="M567" s="220"/>
      <c r="N567" s="221"/>
      <c r="O567" s="221"/>
      <c r="P567" s="221"/>
      <c r="Q567" s="221"/>
      <c r="R567" s="221"/>
      <c r="S567" s="221"/>
      <c r="T567" s="222"/>
      <c r="AT567" s="223" t="s">
        <v>323</v>
      </c>
      <c r="AU567" s="223" t="s">
        <v>83</v>
      </c>
      <c r="AV567" s="12" t="s">
        <v>83</v>
      </c>
      <c r="AW567" s="12" t="s">
        <v>36</v>
      </c>
      <c r="AX567" s="12" t="s">
        <v>74</v>
      </c>
      <c r="AY567" s="223" t="s">
        <v>313</v>
      </c>
    </row>
    <row r="568" spans="1:65" s="12" customFormat="1">
      <c r="B568" s="213"/>
      <c r="C568" s="214"/>
      <c r="D568" s="209" t="s">
        <v>323</v>
      </c>
      <c r="E568" s="215" t="s">
        <v>19</v>
      </c>
      <c r="F568" s="216" t="s">
        <v>1080</v>
      </c>
      <c r="G568" s="214"/>
      <c r="H568" s="217">
        <v>7.35</v>
      </c>
      <c r="I568" s="218"/>
      <c r="J568" s="214"/>
      <c r="K568" s="214"/>
      <c r="L568" s="219"/>
      <c r="M568" s="220"/>
      <c r="N568" s="221"/>
      <c r="O568" s="221"/>
      <c r="P568" s="221"/>
      <c r="Q568" s="221"/>
      <c r="R568" s="221"/>
      <c r="S568" s="221"/>
      <c r="T568" s="222"/>
      <c r="AT568" s="223" t="s">
        <v>323</v>
      </c>
      <c r="AU568" s="223" t="s">
        <v>83</v>
      </c>
      <c r="AV568" s="12" t="s">
        <v>83</v>
      </c>
      <c r="AW568" s="12" t="s">
        <v>36</v>
      </c>
      <c r="AX568" s="12" t="s">
        <v>74</v>
      </c>
      <c r="AY568" s="223" t="s">
        <v>313</v>
      </c>
    </row>
    <row r="569" spans="1:65" s="14" customFormat="1">
      <c r="B569" s="234"/>
      <c r="C569" s="235"/>
      <c r="D569" s="209" t="s">
        <v>323</v>
      </c>
      <c r="E569" s="236" t="s">
        <v>19</v>
      </c>
      <c r="F569" s="237" t="s">
        <v>410</v>
      </c>
      <c r="G569" s="235"/>
      <c r="H569" s="238">
        <v>99.5</v>
      </c>
      <c r="I569" s="239"/>
      <c r="J569" s="235"/>
      <c r="K569" s="235"/>
      <c r="L569" s="240"/>
      <c r="M569" s="241"/>
      <c r="N569" s="242"/>
      <c r="O569" s="242"/>
      <c r="P569" s="242"/>
      <c r="Q569" s="242"/>
      <c r="R569" s="242"/>
      <c r="S569" s="242"/>
      <c r="T569" s="243"/>
      <c r="AT569" s="244" t="s">
        <v>323</v>
      </c>
      <c r="AU569" s="244" t="s">
        <v>83</v>
      </c>
      <c r="AV569" s="14" t="s">
        <v>319</v>
      </c>
      <c r="AW569" s="14" t="s">
        <v>36</v>
      </c>
      <c r="AX569" s="14" t="s">
        <v>81</v>
      </c>
      <c r="AY569" s="244" t="s">
        <v>313</v>
      </c>
    </row>
    <row r="570" spans="1:65" s="1" customFormat="1" ht="14.45" customHeight="1">
      <c r="A570" s="34"/>
      <c r="B570" s="35"/>
      <c r="C570" s="245" t="s">
        <v>1081</v>
      </c>
      <c r="D570" s="245" t="s">
        <v>473</v>
      </c>
      <c r="E570" s="246" t="s">
        <v>1082</v>
      </c>
      <c r="F570" s="247" t="s">
        <v>1083</v>
      </c>
      <c r="G570" s="248" t="s">
        <v>327</v>
      </c>
      <c r="H570" s="249">
        <v>104.47499999999999</v>
      </c>
      <c r="I570" s="250"/>
      <c r="J570" s="251">
        <f>ROUND(I570*H570,2)</f>
        <v>0</v>
      </c>
      <c r="K570" s="252"/>
      <c r="L570" s="253"/>
      <c r="M570" s="254" t="s">
        <v>19</v>
      </c>
      <c r="N570" s="255" t="s">
        <v>45</v>
      </c>
      <c r="O570" s="64"/>
      <c r="P570" s="205">
        <f>O570*H570</f>
        <v>0</v>
      </c>
      <c r="Q570" s="205">
        <v>4.0000000000000003E-5</v>
      </c>
      <c r="R570" s="205">
        <f>Q570*H570</f>
        <v>4.1790000000000004E-3</v>
      </c>
      <c r="S570" s="205">
        <v>0</v>
      </c>
      <c r="T570" s="206">
        <f>S570*H570</f>
        <v>0</v>
      </c>
      <c r="U570" s="34"/>
      <c r="V570" s="34"/>
      <c r="W570" s="34"/>
      <c r="X570" s="34"/>
      <c r="Y570" s="34"/>
      <c r="Z570" s="34"/>
      <c r="AA570" s="34"/>
      <c r="AB570" s="34"/>
      <c r="AC570" s="34"/>
      <c r="AD570" s="34"/>
      <c r="AE570" s="34"/>
      <c r="AR570" s="207" t="s">
        <v>355</v>
      </c>
      <c r="AT570" s="207" t="s">
        <v>473</v>
      </c>
      <c r="AU570" s="207" t="s">
        <v>83</v>
      </c>
      <c r="AY570" s="17" t="s">
        <v>313</v>
      </c>
      <c r="BE570" s="208">
        <f>IF(N570="základní",J570,0)</f>
        <v>0</v>
      </c>
      <c r="BF570" s="208">
        <f>IF(N570="snížená",J570,0)</f>
        <v>0</v>
      </c>
      <c r="BG570" s="208">
        <f>IF(N570="zákl. přenesená",J570,0)</f>
        <v>0</v>
      </c>
      <c r="BH570" s="208">
        <f>IF(N570="sníž. přenesená",J570,0)</f>
        <v>0</v>
      </c>
      <c r="BI570" s="208">
        <f>IF(N570="nulová",J570,0)</f>
        <v>0</v>
      </c>
      <c r="BJ570" s="17" t="s">
        <v>81</v>
      </c>
      <c r="BK570" s="208">
        <f>ROUND(I570*H570,2)</f>
        <v>0</v>
      </c>
      <c r="BL570" s="17" t="s">
        <v>319</v>
      </c>
      <c r="BM570" s="207" t="s">
        <v>1084</v>
      </c>
    </row>
    <row r="571" spans="1:65" s="1" customFormat="1">
      <c r="A571" s="34"/>
      <c r="B571" s="35"/>
      <c r="C571" s="36"/>
      <c r="D571" s="209" t="s">
        <v>321</v>
      </c>
      <c r="E571" s="36"/>
      <c r="F571" s="210" t="s">
        <v>1083</v>
      </c>
      <c r="G571" s="36"/>
      <c r="H571" s="36"/>
      <c r="I571" s="116"/>
      <c r="J571" s="36"/>
      <c r="K571" s="36"/>
      <c r="L571" s="39"/>
      <c r="M571" s="211"/>
      <c r="N571" s="212"/>
      <c r="O571" s="64"/>
      <c r="P571" s="64"/>
      <c r="Q571" s="64"/>
      <c r="R571" s="64"/>
      <c r="S571" s="64"/>
      <c r="T571" s="65"/>
      <c r="U571" s="34"/>
      <c r="V571" s="34"/>
      <c r="W571" s="34"/>
      <c r="X571" s="34"/>
      <c r="Y571" s="34"/>
      <c r="Z571" s="34"/>
      <c r="AA571" s="34"/>
      <c r="AB571" s="34"/>
      <c r="AC571" s="34"/>
      <c r="AD571" s="34"/>
      <c r="AE571" s="34"/>
      <c r="AT571" s="17" t="s">
        <v>321</v>
      </c>
      <c r="AU571" s="17" t="s">
        <v>83</v>
      </c>
    </row>
    <row r="572" spans="1:65" s="12" customFormat="1">
      <c r="B572" s="213"/>
      <c r="C572" s="214"/>
      <c r="D572" s="209" t="s">
        <v>323</v>
      </c>
      <c r="E572" s="214"/>
      <c r="F572" s="216" t="s">
        <v>1085</v>
      </c>
      <c r="G572" s="214"/>
      <c r="H572" s="217">
        <v>104.47499999999999</v>
      </c>
      <c r="I572" s="218"/>
      <c r="J572" s="214"/>
      <c r="K572" s="214"/>
      <c r="L572" s="219"/>
      <c r="M572" s="220"/>
      <c r="N572" s="221"/>
      <c r="O572" s="221"/>
      <c r="P572" s="221"/>
      <c r="Q572" s="221"/>
      <c r="R572" s="221"/>
      <c r="S572" s="221"/>
      <c r="T572" s="222"/>
      <c r="AT572" s="223" t="s">
        <v>323</v>
      </c>
      <c r="AU572" s="223" t="s">
        <v>83</v>
      </c>
      <c r="AV572" s="12" t="s">
        <v>83</v>
      </c>
      <c r="AW572" s="12" t="s">
        <v>4</v>
      </c>
      <c r="AX572" s="12" t="s">
        <v>81</v>
      </c>
      <c r="AY572" s="223" t="s">
        <v>313</v>
      </c>
    </row>
    <row r="573" spans="1:65" s="1" customFormat="1" ht="21.6" customHeight="1">
      <c r="A573" s="34"/>
      <c r="B573" s="35"/>
      <c r="C573" s="195" t="s">
        <v>1086</v>
      </c>
      <c r="D573" s="195" t="s">
        <v>315</v>
      </c>
      <c r="E573" s="196" t="s">
        <v>1087</v>
      </c>
      <c r="F573" s="197" t="s">
        <v>1088</v>
      </c>
      <c r="G573" s="198" t="s">
        <v>318</v>
      </c>
      <c r="H573" s="199">
        <v>272.2</v>
      </c>
      <c r="I573" s="200"/>
      <c r="J573" s="201">
        <f>ROUND(I573*H573,2)</f>
        <v>0</v>
      </c>
      <c r="K573" s="202"/>
      <c r="L573" s="39"/>
      <c r="M573" s="203" t="s">
        <v>19</v>
      </c>
      <c r="N573" s="204" t="s">
        <v>45</v>
      </c>
      <c r="O573" s="64"/>
      <c r="P573" s="205">
        <f>O573*H573</f>
        <v>0</v>
      </c>
      <c r="Q573" s="205">
        <v>8.3499999999999998E-3</v>
      </c>
      <c r="R573" s="205">
        <f>Q573*H573</f>
        <v>2.2728699999999997</v>
      </c>
      <c r="S573" s="205">
        <v>0</v>
      </c>
      <c r="T573" s="206">
        <f>S573*H573</f>
        <v>0</v>
      </c>
      <c r="U573" s="34"/>
      <c r="V573" s="34"/>
      <c r="W573" s="34"/>
      <c r="X573" s="34"/>
      <c r="Y573" s="34"/>
      <c r="Z573" s="34"/>
      <c r="AA573" s="34"/>
      <c r="AB573" s="34"/>
      <c r="AC573" s="34"/>
      <c r="AD573" s="34"/>
      <c r="AE573" s="34"/>
      <c r="AR573" s="207" t="s">
        <v>319</v>
      </c>
      <c r="AT573" s="207" t="s">
        <v>315</v>
      </c>
      <c r="AU573" s="207" t="s">
        <v>83</v>
      </c>
      <c r="AY573" s="17" t="s">
        <v>313</v>
      </c>
      <c r="BE573" s="208">
        <f>IF(N573="základní",J573,0)</f>
        <v>0</v>
      </c>
      <c r="BF573" s="208">
        <f>IF(N573="snížená",J573,0)</f>
        <v>0</v>
      </c>
      <c r="BG573" s="208">
        <f>IF(N573="zákl. přenesená",J573,0)</f>
        <v>0</v>
      </c>
      <c r="BH573" s="208">
        <f>IF(N573="sníž. přenesená",J573,0)</f>
        <v>0</v>
      </c>
      <c r="BI573" s="208">
        <f>IF(N573="nulová",J573,0)</f>
        <v>0</v>
      </c>
      <c r="BJ573" s="17" t="s">
        <v>81</v>
      </c>
      <c r="BK573" s="208">
        <f>ROUND(I573*H573,2)</f>
        <v>0</v>
      </c>
      <c r="BL573" s="17" t="s">
        <v>319</v>
      </c>
      <c r="BM573" s="207" t="s">
        <v>1089</v>
      </c>
    </row>
    <row r="574" spans="1:65" s="1" customFormat="1" ht="19.5">
      <c r="A574" s="34"/>
      <c r="B574" s="35"/>
      <c r="C574" s="36"/>
      <c r="D574" s="209" t="s">
        <v>321</v>
      </c>
      <c r="E574" s="36"/>
      <c r="F574" s="210" t="s">
        <v>1090</v>
      </c>
      <c r="G574" s="36"/>
      <c r="H574" s="36"/>
      <c r="I574" s="116"/>
      <c r="J574" s="36"/>
      <c r="K574" s="36"/>
      <c r="L574" s="39"/>
      <c r="M574" s="211"/>
      <c r="N574" s="212"/>
      <c r="O574" s="64"/>
      <c r="P574" s="64"/>
      <c r="Q574" s="64"/>
      <c r="R574" s="64"/>
      <c r="S574" s="64"/>
      <c r="T574" s="65"/>
      <c r="U574" s="34"/>
      <c r="V574" s="34"/>
      <c r="W574" s="34"/>
      <c r="X574" s="34"/>
      <c r="Y574" s="34"/>
      <c r="Z574" s="34"/>
      <c r="AA574" s="34"/>
      <c r="AB574" s="34"/>
      <c r="AC574" s="34"/>
      <c r="AD574" s="34"/>
      <c r="AE574" s="34"/>
      <c r="AT574" s="17" t="s">
        <v>321</v>
      </c>
      <c r="AU574" s="17" t="s">
        <v>83</v>
      </c>
    </row>
    <row r="575" spans="1:65" s="12" customFormat="1">
      <c r="B575" s="213"/>
      <c r="C575" s="214"/>
      <c r="D575" s="209" t="s">
        <v>323</v>
      </c>
      <c r="E575" s="215" t="s">
        <v>19</v>
      </c>
      <c r="F575" s="216" t="s">
        <v>1091</v>
      </c>
      <c r="G575" s="214"/>
      <c r="H575" s="217">
        <v>2.4119999999999999</v>
      </c>
      <c r="I575" s="218"/>
      <c r="J575" s="214"/>
      <c r="K575" s="214"/>
      <c r="L575" s="219"/>
      <c r="M575" s="220"/>
      <c r="N575" s="221"/>
      <c r="O575" s="221"/>
      <c r="P575" s="221"/>
      <c r="Q575" s="221"/>
      <c r="R575" s="221"/>
      <c r="S575" s="221"/>
      <c r="T575" s="222"/>
      <c r="AT575" s="223" t="s">
        <v>323</v>
      </c>
      <c r="AU575" s="223" t="s">
        <v>83</v>
      </c>
      <c r="AV575" s="12" t="s">
        <v>83</v>
      </c>
      <c r="AW575" s="12" t="s">
        <v>36</v>
      </c>
      <c r="AX575" s="12" t="s">
        <v>74</v>
      </c>
      <c r="AY575" s="223" t="s">
        <v>313</v>
      </c>
    </row>
    <row r="576" spans="1:65" s="12" customFormat="1">
      <c r="B576" s="213"/>
      <c r="C576" s="214"/>
      <c r="D576" s="209" t="s">
        <v>323</v>
      </c>
      <c r="E576" s="215" t="s">
        <v>19</v>
      </c>
      <c r="F576" s="216" t="s">
        <v>1092</v>
      </c>
      <c r="G576" s="214"/>
      <c r="H576" s="217">
        <v>269.78800000000001</v>
      </c>
      <c r="I576" s="218"/>
      <c r="J576" s="214"/>
      <c r="K576" s="214"/>
      <c r="L576" s="219"/>
      <c r="M576" s="220"/>
      <c r="N576" s="221"/>
      <c r="O576" s="221"/>
      <c r="P576" s="221"/>
      <c r="Q576" s="221"/>
      <c r="R576" s="221"/>
      <c r="S576" s="221"/>
      <c r="T576" s="222"/>
      <c r="AT576" s="223" t="s">
        <v>323</v>
      </c>
      <c r="AU576" s="223" t="s">
        <v>83</v>
      </c>
      <c r="AV576" s="12" t="s">
        <v>83</v>
      </c>
      <c r="AW576" s="12" t="s">
        <v>36</v>
      </c>
      <c r="AX576" s="12" t="s">
        <v>74</v>
      </c>
      <c r="AY576" s="223" t="s">
        <v>313</v>
      </c>
    </row>
    <row r="577" spans="1:65" s="14" customFormat="1">
      <c r="B577" s="234"/>
      <c r="C577" s="235"/>
      <c r="D577" s="209" t="s">
        <v>323</v>
      </c>
      <c r="E577" s="236" t="s">
        <v>19</v>
      </c>
      <c r="F577" s="237" t="s">
        <v>410</v>
      </c>
      <c r="G577" s="235"/>
      <c r="H577" s="238">
        <v>272.2</v>
      </c>
      <c r="I577" s="239"/>
      <c r="J577" s="235"/>
      <c r="K577" s="235"/>
      <c r="L577" s="240"/>
      <c r="M577" s="241"/>
      <c r="N577" s="242"/>
      <c r="O577" s="242"/>
      <c r="P577" s="242"/>
      <c r="Q577" s="242"/>
      <c r="R577" s="242"/>
      <c r="S577" s="242"/>
      <c r="T577" s="243"/>
      <c r="AT577" s="244" t="s">
        <v>323</v>
      </c>
      <c r="AU577" s="244" t="s">
        <v>83</v>
      </c>
      <c r="AV577" s="14" t="s">
        <v>319</v>
      </c>
      <c r="AW577" s="14" t="s">
        <v>36</v>
      </c>
      <c r="AX577" s="14" t="s">
        <v>81</v>
      </c>
      <c r="AY577" s="244" t="s">
        <v>313</v>
      </c>
    </row>
    <row r="578" spans="1:65" s="1" customFormat="1" ht="14.45" customHeight="1">
      <c r="A578" s="34"/>
      <c r="B578" s="35"/>
      <c r="C578" s="245" t="s">
        <v>1093</v>
      </c>
      <c r="D578" s="245" t="s">
        <v>473</v>
      </c>
      <c r="E578" s="246" t="s">
        <v>1094</v>
      </c>
      <c r="F578" s="247" t="s">
        <v>1095</v>
      </c>
      <c r="G578" s="248" t="s">
        <v>318</v>
      </c>
      <c r="H578" s="249">
        <v>2.46</v>
      </c>
      <c r="I578" s="250"/>
      <c r="J578" s="251">
        <f>ROUND(I578*H578,2)</f>
        <v>0</v>
      </c>
      <c r="K578" s="252"/>
      <c r="L578" s="253"/>
      <c r="M578" s="254" t="s">
        <v>19</v>
      </c>
      <c r="N578" s="255" t="s">
        <v>45</v>
      </c>
      <c r="O578" s="64"/>
      <c r="P578" s="205">
        <f>O578*H578</f>
        <v>0</v>
      </c>
      <c r="Q578" s="205">
        <v>1.0200000000000001E-3</v>
      </c>
      <c r="R578" s="205">
        <f>Q578*H578</f>
        <v>2.5092000000000001E-3</v>
      </c>
      <c r="S578" s="205">
        <v>0</v>
      </c>
      <c r="T578" s="206">
        <f>S578*H578</f>
        <v>0</v>
      </c>
      <c r="U578" s="34"/>
      <c r="V578" s="34"/>
      <c r="W578" s="34"/>
      <c r="X578" s="34"/>
      <c r="Y578" s="34"/>
      <c r="Z578" s="34"/>
      <c r="AA578" s="34"/>
      <c r="AB578" s="34"/>
      <c r="AC578" s="34"/>
      <c r="AD578" s="34"/>
      <c r="AE578" s="34"/>
      <c r="AR578" s="207" t="s">
        <v>355</v>
      </c>
      <c r="AT578" s="207" t="s">
        <v>473</v>
      </c>
      <c r="AU578" s="207" t="s">
        <v>83</v>
      </c>
      <c r="AY578" s="17" t="s">
        <v>313</v>
      </c>
      <c r="BE578" s="208">
        <f>IF(N578="základní",J578,0)</f>
        <v>0</v>
      </c>
      <c r="BF578" s="208">
        <f>IF(N578="snížená",J578,0)</f>
        <v>0</v>
      </c>
      <c r="BG578" s="208">
        <f>IF(N578="zákl. přenesená",J578,0)</f>
        <v>0</v>
      </c>
      <c r="BH578" s="208">
        <f>IF(N578="sníž. přenesená",J578,0)</f>
        <v>0</v>
      </c>
      <c r="BI578" s="208">
        <f>IF(N578="nulová",J578,0)</f>
        <v>0</v>
      </c>
      <c r="BJ578" s="17" t="s">
        <v>81</v>
      </c>
      <c r="BK578" s="208">
        <f>ROUND(I578*H578,2)</f>
        <v>0</v>
      </c>
      <c r="BL578" s="17" t="s">
        <v>319</v>
      </c>
      <c r="BM578" s="207" t="s">
        <v>1096</v>
      </c>
    </row>
    <row r="579" spans="1:65" s="1" customFormat="1">
      <c r="A579" s="34"/>
      <c r="B579" s="35"/>
      <c r="C579" s="36"/>
      <c r="D579" s="209" t="s">
        <v>321</v>
      </c>
      <c r="E579" s="36"/>
      <c r="F579" s="210" t="s">
        <v>1095</v>
      </c>
      <c r="G579" s="36"/>
      <c r="H579" s="36"/>
      <c r="I579" s="116"/>
      <c r="J579" s="36"/>
      <c r="K579" s="36"/>
      <c r="L579" s="39"/>
      <c r="M579" s="211"/>
      <c r="N579" s="212"/>
      <c r="O579" s="64"/>
      <c r="P579" s="64"/>
      <c r="Q579" s="64"/>
      <c r="R579" s="64"/>
      <c r="S579" s="64"/>
      <c r="T579" s="65"/>
      <c r="U579" s="34"/>
      <c r="V579" s="34"/>
      <c r="W579" s="34"/>
      <c r="X579" s="34"/>
      <c r="Y579" s="34"/>
      <c r="Z579" s="34"/>
      <c r="AA579" s="34"/>
      <c r="AB579" s="34"/>
      <c r="AC579" s="34"/>
      <c r="AD579" s="34"/>
      <c r="AE579" s="34"/>
      <c r="AT579" s="17" t="s">
        <v>321</v>
      </c>
      <c r="AU579" s="17" t="s">
        <v>83</v>
      </c>
    </row>
    <row r="580" spans="1:65" s="12" customFormat="1">
      <c r="B580" s="213"/>
      <c r="C580" s="214"/>
      <c r="D580" s="209" t="s">
        <v>323</v>
      </c>
      <c r="E580" s="214"/>
      <c r="F580" s="216" t="s">
        <v>1097</v>
      </c>
      <c r="G580" s="214"/>
      <c r="H580" s="217">
        <v>2.46</v>
      </c>
      <c r="I580" s="218"/>
      <c r="J580" s="214"/>
      <c r="K580" s="214"/>
      <c r="L580" s="219"/>
      <c r="M580" s="220"/>
      <c r="N580" s="221"/>
      <c r="O580" s="221"/>
      <c r="P580" s="221"/>
      <c r="Q580" s="221"/>
      <c r="R580" s="221"/>
      <c r="S580" s="221"/>
      <c r="T580" s="222"/>
      <c r="AT580" s="223" t="s">
        <v>323</v>
      </c>
      <c r="AU580" s="223" t="s">
        <v>83</v>
      </c>
      <c r="AV580" s="12" t="s">
        <v>83</v>
      </c>
      <c r="AW580" s="12" t="s">
        <v>4</v>
      </c>
      <c r="AX580" s="12" t="s">
        <v>81</v>
      </c>
      <c r="AY580" s="223" t="s">
        <v>313</v>
      </c>
    </row>
    <row r="581" spans="1:65" s="1" customFormat="1" ht="14.45" customHeight="1">
      <c r="A581" s="34"/>
      <c r="B581" s="35"/>
      <c r="C581" s="245" t="s">
        <v>1098</v>
      </c>
      <c r="D581" s="245" t="s">
        <v>473</v>
      </c>
      <c r="E581" s="246" t="s">
        <v>1099</v>
      </c>
      <c r="F581" s="247" t="s">
        <v>1100</v>
      </c>
      <c r="G581" s="248" t="s">
        <v>318</v>
      </c>
      <c r="H581" s="249">
        <v>275.18400000000003</v>
      </c>
      <c r="I581" s="250"/>
      <c r="J581" s="251">
        <f>ROUND(I581*H581,2)</f>
        <v>0</v>
      </c>
      <c r="K581" s="252"/>
      <c r="L581" s="253"/>
      <c r="M581" s="254" t="s">
        <v>19</v>
      </c>
      <c r="N581" s="255" t="s">
        <v>45</v>
      </c>
      <c r="O581" s="64"/>
      <c r="P581" s="205">
        <f>O581*H581</f>
        <v>0</v>
      </c>
      <c r="Q581" s="205">
        <v>2.0999999999999999E-3</v>
      </c>
      <c r="R581" s="205">
        <f>Q581*H581</f>
        <v>0.57788640000000002</v>
      </c>
      <c r="S581" s="205">
        <v>0</v>
      </c>
      <c r="T581" s="206">
        <f>S581*H581</f>
        <v>0</v>
      </c>
      <c r="U581" s="34"/>
      <c r="V581" s="34"/>
      <c r="W581" s="34"/>
      <c r="X581" s="34"/>
      <c r="Y581" s="34"/>
      <c r="Z581" s="34"/>
      <c r="AA581" s="34"/>
      <c r="AB581" s="34"/>
      <c r="AC581" s="34"/>
      <c r="AD581" s="34"/>
      <c r="AE581" s="34"/>
      <c r="AR581" s="207" t="s">
        <v>355</v>
      </c>
      <c r="AT581" s="207" t="s">
        <v>473</v>
      </c>
      <c r="AU581" s="207" t="s">
        <v>83</v>
      </c>
      <c r="AY581" s="17" t="s">
        <v>313</v>
      </c>
      <c r="BE581" s="208">
        <f>IF(N581="základní",J581,0)</f>
        <v>0</v>
      </c>
      <c r="BF581" s="208">
        <f>IF(N581="snížená",J581,0)</f>
        <v>0</v>
      </c>
      <c r="BG581" s="208">
        <f>IF(N581="zákl. přenesená",J581,0)</f>
        <v>0</v>
      </c>
      <c r="BH581" s="208">
        <f>IF(N581="sníž. přenesená",J581,0)</f>
        <v>0</v>
      </c>
      <c r="BI581" s="208">
        <f>IF(N581="nulová",J581,0)</f>
        <v>0</v>
      </c>
      <c r="BJ581" s="17" t="s">
        <v>81</v>
      </c>
      <c r="BK581" s="208">
        <f>ROUND(I581*H581,2)</f>
        <v>0</v>
      </c>
      <c r="BL581" s="17" t="s">
        <v>319</v>
      </c>
      <c r="BM581" s="207" t="s">
        <v>1101</v>
      </c>
    </row>
    <row r="582" spans="1:65" s="1" customFormat="1">
      <c r="A582" s="34"/>
      <c r="B582" s="35"/>
      <c r="C582" s="36"/>
      <c r="D582" s="209" t="s">
        <v>321</v>
      </c>
      <c r="E582" s="36"/>
      <c r="F582" s="210" t="s">
        <v>1100</v>
      </c>
      <c r="G582" s="36"/>
      <c r="H582" s="36"/>
      <c r="I582" s="116"/>
      <c r="J582" s="36"/>
      <c r="K582" s="36"/>
      <c r="L582" s="39"/>
      <c r="M582" s="211"/>
      <c r="N582" s="212"/>
      <c r="O582" s="64"/>
      <c r="P582" s="64"/>
      <c r="Q582" s="64"/>
      <c r="R582" s="64"/>
      <c r="S582" s="64"/>
      <c r="T582" s="65"/>
      <c r="U582" s="34"/>
      <c r="V582" s="34"/>
      <c r="W582" s="34"/>
      <c r="X582" s="34"/>
      <c r="Y582" s="34"/>
      <c r="Z582" s="34"/>
      <c r="AA582" s="34"/>
      <c r="AB582" s="34"/>
      <c r="AC582" s="34"/>
      <c r="AD582" s="34"/>
      <c r="AE582" s="34"/>
      <c r="AT582" s="17" t="s">
        <v>321</v>
      </c>
      <c r="AU582" s="17" t="s">
        <v>83</v>
      </c>
    </row>
    <row r="583" spans="1:65" s="12" customFormat="1">
      <c r="B583" s="213"/>
      <c r="C583" s="214"/>
      <c r="D583" s="209" t="s">
        <v>323</v>
      </c>
      <c r="E583" s="215" t="s">
        <v>19</v>
      </c>
      <c r="F583" s="216" t="s">
        <v>1092</v>
      </c>
      <c r="G583" s="214"/>
      <c r="H583" s="217">
        <v>269.78800000000001</v>
      </c>
      <c r="I583" s="218"/>
      <c r="J583" s="214"/>
      <c r="K583" s="214"/>
      <c r="L583" s="219"/>
      <c r="M583" s="220"/>
      <c r="N583" s="221"/>
      <c r="O583" s="221"/>
      <c r="P583" s="221"/>
      <c r="Q583" s="221"/>
      <c r="R583" s="221"/>
      <c r="S583" s="221"/>
      <c r="T583" s="222"/>
      <c r="AT583" s="223" t="s">
        <v>323</v>
      </c>
      <c r="AU583" s="223" t="s">
        <v>83</v>
      </c>
      <c r="AV583" s="12" t="s">
        <v>83</v>
      </c>
      <c r="AW583" s="12" t="s">
        <v>36</v>
      </c>
      <c r="AX583" s="12" t="s">
        <v>81</v>
      </c>
      <c r="AY583" s="223" t="s">
        <v>313</v>
      </c>
    </row>
    <row r="584" spans="1:65" s="12" customFormat="1">
      <c r="B584" s="213"/>
      <c r="C584" s="214"/>
      <c r="D584" s="209" t="s">
        <v>323</v>
      </c>
      <c r="E584" s="214"/>
      <c r="F584" s="216" t="s">
        <v>1102</v>
      </c>
      <c r="G584" s="214"/>
      <c r="H584" s="217">
        <v>275.18400000000003</v>
      </c>
      <c r="I584" s="218"/>
      <c r="J584" s="214"/>
      <c r="K584" s="214"/>
      <c r="L584" s="219"/>
      <c r="M584" s="220"/>
      <c r="N584" s="221"/>
      <c r="O584" s="221"/>
      <c r="P584" s="221"/>
      <c r="Q584" s="221"/>
      <c r="R584" s="221"/>
      <c r="S584" s="221"/>
      <c r="T584" s="222"/>
      <c r="AT584" s="223" t="s">
        <v>323</v>
      </c>
      <c r="AU584" s="223" t="s">
        <v>83</v>
      </c>
      <c r="AV584" s="12" t="s">
        <v>83</v>
      </c>
      <c r="AW584" s="12" t="s">
        <v>4</v>
      </c>
      <c r="AX584" s="12" t="s">
        <v>81</v>
      </c>
      <c r="AY584" s="223" t="s">
        <v>313</v>
      </c>
    </row>
    <row r="585" spans="1:65" s="1" customFormat="1" ht="14.45" customHeight="1">
      <c r="A585" s="34"/>
      <c r="B585" s="35"/>
      <c r="C585" s="245" t="s">
        <v>1103</v>
      </c>
      <c r="D585" s="245" t="s">
        <v>473</v>
      </c>
      <c r="E585" s="246" t="s">
        <v>1104</v>
      </c>
      <c r="F585" s="247" t="s">
        <v>1105</v>
      </c>
      <c r="G585" s="248" t="s">
        <v>707</v>
      </c>
      <c r="H585" s="249">
        <v>1079.152</v>
      </c>
      <c r="I585" s="250"/>
      <c r="J585" s="251">
        <f>ROUND(I585*H585,2)</f>
        <v>0</v>
      </c>
      <c r="K585" s="252"/>
      <c r="L585" s="253"/>
      <c r="M585" s="254" t="s">
        <v>19</v>
      </c>
      <c r="N585" s="255" t="s">
        <v>45</v>
      </c>
      <c r="O585" s="64"/>
      <c r="P585" s="205">
        <f>O585*H585</f>
        <v>0</v>
      </c>
      <c r="Q585" s="205">
        <v>2.0000000000000002E-5</v>
      </c>
      <c r="R585" s="205">
        <f>Q585*H585</f>
        <v>2.1583040000000001E-2</v>
      </c>
      <c r="S585" s="205">
        <v>0</v>
      </c>
      <c r="T585" s="206">
        <f>S585*H585</f>
        <v>0</v>
      </c>
      <c r="U585" s="34"/>
      <c r="V585" s="34"/>
      <c r="W585" s="34"/>
      <c r="X585" s="34"/>
      <c r="Y585" s="34"/>
      <c r="Z585" s="34"/>
      <c r="AA585" s="34"/>
      <c r="AB585" s="34"/>
      <c r="AC585" s="34"/>
      <c r="AD585" s="34"/>
      <c r="AE585" s="34"/>
      <c r="AR585" s="207" t="s">
        <v>355</v>
      </c>
      <c r="AT585" s="207" t="s">
        <v>473</v>
      </c>
      <c r="AU585" s="207" t="s">
        <v>83</v>
      </c>
      <c r="AY585" s="17" t="s">
        <v>313</v>
      </c>
      <c r="BE585" s="208">
        <f>IF(N585="základní",J585,0)</f>
        <v>0</v>
      </c>
      <c r="BF585" s="208">
        <f>IF(N585="snížená",J585,0)</f>
        <v>0</v>
      </c>
      <c r="BG585" s="208">
        <f>IF(N585="zákl. přenesená",J585,0)</f>
        <v>0</v>
      </c>
      <c r="BH585" s="208">
        <f>IF(N585="sníž. přenesená",J585,0)</f>
        <v>0</v>
      </c>
      <c r="BI585" s="208">
        <f>IF(N585="nulová",J585,0)</f>
        <v>0</v>
      </c>
      <c r="BJ585" s="17" t="s">
        <v>81</v>
      </c>
      <c r="BK585" s="208">
        <f>ROUND(I585*H585,2)</f>
        <v>0</v>
      </c>
      <c r="BL585" s="17" t="s">
        <v>319</v>
      </c>
      <c r="BM585" s="207" t="s">
        <v>1106</v>
      </c>
    </row>
    <row r="586" spans="1:65" s="1" customFormat="1">
      <c r="A586" s="34"/>
      <c r="B586" s="35"/>
      <c r="C586" s="36"/>
      <c r="D586" s="209" t="s">
        <v>321</v>
      </c>
      <c r="E586" s="36"/>
      <c r="F586" s="210" t="s">
        <v>1105</v>
      </c>
      <c r="G586" s="36"/>
      <c r="H586" s="36"/>
      <c r="I586" s="116"/>
      <c r="J586" s="36"/>
      <c r="K586" s="36"/>
      <c r="L586" s="39"/>
      <c r="M586" s="211"/>
      <c r="N586" s="212"/>
      <c r="O586" s="64"/>
      <c r="P586" s="64"/>
      <c r="Q586" s="64"/>
      <c r="R586" s="64"/>
      <c r="S586" s="64"/>
      <c r="T586" s="65"/>
      <c r="U586" s="34"/>
      <c r="V586" s="34"/>
      <c r="W586" s="34"/>
      <c r="X586" s="34"/>
      <c r="Y586" s="34"/>
      <c r="Z586" s="34"/>
      <c r="AA586" s="34"/>
      <c r="AB586" s="34"/>
      <c r="AC586" s="34"/>
      <c r="AD586" s="34"/>
      <c r="AE586" s="34"/>
      <c r="AT586" s="17" t="s">
        <v>321</v>
      </c>
      <c r="AU586" s="17" t="s">
        <v>83</v>
      </c>
    </row>
    <row r="587" spans="1:65" s="12" customFormat="1">
      <c r="B587" s="213"/>
      <c r="C587" s="214"/>
      <c r="D587" s="209" t="s">
        <v>323</v>
      </c>
      <c r="E587" s="215" t="s">
        <v>19</v>
      </c>
      <c r="F587" s="216" t="s">
        <v>1107</v>
      </c>
      <c r="G587" s="214"/>
      <c r="H587" s="217">
        <v>1079.152</v>
      </c>
      <c r="I587" s="218"/>
      <c r="J587" s="214"/>
      <c r="K587" s="214"/>
      <c r="L587" s="219"/>
      <c r="M587" s="220"/>
      <c r="N587" s="221"/>
      <c r="O587" s="221"/>
      <c r="P587" s="221"/>
      <c r="Q587" s="221"/>
      <c r="R587" s="221"/>
      <c r="S587" s="221"/>
      <c r="T587" s="222"/>
      <c r="AT587" s="223" t="s">
        <v>323</v>
      </c>
      <c r="AU587" s="223" t="s">
        <v>83</v>
      </c>
      <c r="AV587" s="12" t="s">
        <v>83</v>
      </c>
      <c r="AW587" s="12" t="s">
        <v>36</v>
      </c>
      <c r="AX587" s="12" t="s">
        <v>81</v>
      </c>
      <c r="AY587" s="223" t="s">
        <v>313</v>
      </c>
    </row>
    <row r="588" spans="1:65" s="1" customFormat="1" ht="21.6" customHeight="1">
      <c r="A588" s="34"/>
      <c r="B588" s="35"/>
      <c r="C588" s="195" t="s">
        <v>1108</v>
      </c>
      <c r="D588" s="195" t="s">
        <v>315</v>
      </c>
      <c r="E588" s="196" t="s">
        <v>1109</v>
      </c>
      <c r="F588" s="197" t="s">
        <v>1110</v>
      </c>
      <c r="G588" s="198" t="s">
        <v>318</v>
      </c>
      <c r="H588" s="199">
        <v>112.29300000000001</v>
      </c>
      <c r="I588" s="200"/>
      <c r="J588" s="201">
        <f>ROUND(I588*H588,2)</f>
        <v>0</v>
      </c>
      <c r="K588" s="202"/>
      <c r="L588" s="39"/>
      <c r="M588" s="203" t="s">
        <v>19</v>
      </c>
      <c r="N588" s="204" t="s">
        <v>45</v>
      </c>
      <c r="O588" s="64"/>
      <c r="P588" s="205">
        <f>O588*H588</f>
        <v>0</v>
      </c>
      <c r="Q588" s="205">
        <v>8.5199999999999998E-3</v>
      </c>
      <c r="R588" s="205">
        <f>Q588*H588</f>
        <v>0.95673636000000006</v>
      </c>
      <c r="S588" s="205">
        <v>0</v>
      </c>
      <c r="T588" s="206">
        <f>S588*H588</f>
        <v>0</v>
      </c>
      <c r="U588" s="34"/>
      <c r="V588" s="34"/>
      <c r="W588" s="34"/>
      <c r="X588" s="34"/>
      <c r="Y588" s="34"/>
      <c r="Z588" s="34"/>
      <c r="AA588" s="34"/>
      <c r="AB588" s="34"/>
      <c r="AC588" s="34"/>
      <c r="AD588" s="34"/>
      <c r="AE588" s="34"/>
      <c r="AR588" s="207" t="s">
        <v>319</v>
      </c>
      <c r="AT588" s="207" t="s">
        <v>315</v>
      </c>
      <c r="AU588" s="207" t="s">
        <v>83</v>
      </c>
      <c r="AY588" s="17" t="s">
        <v>313</v>
      </c>
      <c r="BE588" s="208">
        <f>IF(N588="základní",J588,0)</f>
        <v>0</v>
      </c>
      <c r="BF588" s="208">
        <f>IF(N588="snížená",J588,0)</f>
        <v>0</v>
      </c>
      <c r="BG588" s="208">
        <f>IF(N588="zákl. přenesená",J588,0)</f>
        <v>0</v>
      </c>
      <c r="BH588" s="208">
        <f>IF(N588="sníž. přenesená",J588,0)</f>
        <v>0</v>
      </c>
      <c r="BI588" s="208">
        <f>IF(N588="nulová",J588,0)</f>
        <v>0</v>
      </c>
      <c r="BJ588" s="17" t="s">
        <v>81</v>
      </c>
      <c r="BK588" s="208">
        <f>ROUND(I588*H588,2)</f>
        <v>0</v>
      </c>
      <c r="BL588" s="17" t="s">
        <v>319</v>
      </c>
      <c r="BM588" s="207" t="s">
        <v>1111</v>
      </c>
    </row>
    <row r="589" spans="1:65" s="1" customFormat="1" ht="19.5">
      <c r="A589" s="34"/>
      <c r="B589" s="35"/>
      <c r="C589" s="36"/>
      <c r="D589" s="209" t="s">
        <v>321</v>
      </c>
      <c r="E589" s="36"/>
      <c r="F589" s="210" t="s">
        <v>1112</v>
      </c>
      <c r="G589" s="36"/>
      <c r="H589" s="36"/>
      <c r="I589" s="116"/>
      <c r="J589" s="36"/>
      <c r="K589" s="36"/>
      <c r="L589" s="39"/>
      <c r="M589" s="211"/>
      <c r="N589" s="212"/>
      <c r="O589" s="64"/>
      <c r="P589" s="64"/>
      <c r="Q589" s="64"/>
      <c r="R589" s="64"/>
      <c r="S589" s="64"/>
      <c r="T589" s="65"/>
      <c r="U589" s="34"/>
      <c r="V589" s="34"/>
      <c r="W589" s="34"/>
      <c r="X589" s="34"/>
      <c r="Y589" s="34"/>
      <c r="Z589" s="34"/>
      <c r="AA589" s="34"/>
      <c r="AB589" s="34"/>
      <c r="AC589" s="34"/>
      <c r="AD589" s="34"/>
      <c r="AE589" s="34"/>
      <c r="AT589" s="17" t="s">
        <v>321</v>
      </c>
      <c r="AU589" s="17" t="s">
        <v>83</v>
      </c>
    </row>
    <row r="590" spans="1:65" s="12" customFormat="1">
      <c r="B590" s="213"/>
      <c r="C590" s="214"/>
      <c r="D590" s="209" t="s">
        <v>323</v>
      </c>
      <c r="E590" s="215" t="s">
        <v>19</v>
      </c>
      <c r="F590" s="216" t="s">
        <v>1113</v>
      </c>
      <c r="G590" s="214"/>
      <c r="H590" s="217">
        <v>112.29300000000001</v>
      </c>
      <c r="I590" s="218"/>
      <c r="J590" s="214"/>
      <c r="K590" s="214"/>
      <c r="L590" s="219"/>
      <c r="M590" s="220"/>
      <c r="N590" s="221"/>
      <c r="O590" s="221"/>
      <c r="P590" s="221"/>
      <c r="Q590" s="221"/>
      <c r="R590" s="221"/>
      <c r="S590" s="221"/>
      <c r="T590" s="222"/>
      <c r="AT590" s="223" t="s">
        <v>323</v>
      </c>
      <c r="AU590" s="223" t="s">
        <v>83</v>
      </c>
      <c r="AV590" s="12" t="s">
        <v>83</v>
      </c>
      <c r="AW590" s="12" t="s">
        <v>36</v>
      </c>
      <c r="AX590" s="12" t="s">
        <v>81</v>
      </c>
      <c r="AY590" s="223" t="s">
        <v>313</v>
      </c>
    </row>
    <row r="591" spans="1:65" s="1" customFormat="1" ht="14.45" customHeight="1">
      <c r="A591" s="34"/>
      <c r="B591" s="35"/>
      <c r="C591" s="245" t="s">
        <v>1114</v>
      </c>
      <c r="D591" s="245" t="s">
        <v>473</v>
      </c>
      <c r="E591" s="246" t="s">
        <v>1115</v>
      </c>
      <c r="F591" s="247" t="s">
        <v>1116</v>
      </c>
      <c r="G591" s="248" t="s">
        <v>318</v>
      </c>
      <c r="H591" s="249">
        <v>114.539</v>
      </c>
      <c r="I591" s="250"/>
      <c r="J591" s="251">
        <f>ROUND(I591*H591,2)</f>
        <v>0</v>
      </c>
      <c r="K591" s="252"/>
      <c r="L591" s="253"/>
      <c r="M591" s="254" t="s">
        <v>19</v>
      </c>
      <c r="N591" s="255" t="s">
        <v>45</v>
      </c>
      <c r="O591" s="64"/>
      <c r="P591" s="205">
        <f>O591*H591</f>
        <v>0</v>
      </c>
      <c r="Q591" s="205">
        <v>1.6999999999999999E-3</v>
      </c>
      <c r="R591" s="205">
        <f>Q591*H591</f>
        <v>0.19471629999999998</v>
      </c>
      <c r="S591" s="205">
        <v>0</v>
      </c>
      <c r="T591" s="206">
        <f>S591*H591</f>
        <v>0</v>
      </c>
      <c r="U591" s="34"/>
      <c r="V591" s="34"/>
      <c r="W591" s="34"/>
      <c r="X591" s="34"/>
      <c r="Y591" s="34"/>
      <c r="Z591" s="34"/>
      <c r="AA591" s="34"/>
      <c r="AB591" s="34"/>
      <c r="AC591" s="34"/>
      <c r="AD591" s="34"/>
      <c r="AE591" s="34"/>
      <c r="AR591" s="207" t="s">
        <v>355</v>
      </c>
      <c r="AT591" s="207" t="s">
        <v>473</v>
      </c>
      <c r="AU591" s="207" t="s">
        <v>83</v>
      </c>
      <c r="AY591" s="17" t="s">
        <v>313</v>
      </c>
      <c r="BE591" s="208">
        <f>IF(N591="základní",J591,0)</f>
        <v>0</v>
      </c>
      <c r="BF591" s="208">
        <f>IF(N591="snížená",J591,0)</f>
        <v>0</v>
      </c>
      <c r="BG591" s="208">
        <f>IF(N591="zákl. přenesená",J591,0)</f>
        <v>0</v>
      </c>
      <c r="BH591" s="208">
        <f>IF(N591="sníž. přenesená",J591,0)</f>
        <v>0</v>
      </c>
      <c r="BI591" s="208">
        <f>IF(N591="nulová",J591,0)</f>
        <v>0</v>
      </c>
      <c r="BJ591" s="17" t="s">
        <v>81</v>
      </c>
      <c r="BK591" s="208">
        <f>ROUND(I591*H591,2)</f>
        <v>0</v>
      </c>
      <c r="BL591" s="17" t="s">
        <v>319</v>
      </c>
      <c r="BM591" s="207" t="s">
        <v>1117</v>
      </c>
    </row>
    <row r="592" spans="1:65" s="1" customFormat="1">
      <c r="A592" s="34"/>
      <c r="B592" s="35"/>
      <c r="C592" s="36"/>
      <c r="D592" s="209" t="s">
        <v>321</v>
      </c>
      <c r="E592" s="36"/>
      <c r="F592" s="210" t="s">
        <v>1116</v>
      </c>
      <c r="G592" s="36"/>
      <c r="H592" s="36"/>
      <c r="I592" s="116"/>
      <c r="J592" s="36"/>
      <c r="K592" s="36"/>
      <c r="L592" s="39"/>
      <c r="M592" s="211"/>
      <c r="N592" s="212"/>
      <c r="O592" s="64"/>
      <c r="P592" s="64"/>
      <c r="Q592" s="64"/>
      <c r="R592" s="64"/>
      <c r="S592" s="64"/>
      <c r="T592" s="65"/>
      <c r="U592" s="34"/>
      <c r="V592" s="34"/>
      <c r="W592" s="34"/>
      <c r="X592" s="34"/>
      <c r="Y592" s="34"/>
      <c r="Z592" s="34"/>
      <c r="AA592" s="34"/>
      <c r="AB592" s="34"/>
      <c r="AC592" s="34"/>
      <c r="AD592" s="34"/>
      <c r="AE592" s="34"/>
      <c r="AT592" s="17" t="s">
        <v>321</v>
      </c>
      <c r="AU592" s="17" t="s">
        <v>83</v>
      </c>
    </row>
    <row r="593" spans="1:65" s="12" customFormat="1">
      <c r="B593" s="213"/>
      <c r="C593" s="214"/>
      <c r="D593" s="209" t="s">
        <v>323</v>
      </c>
      <c r="E593" s="214"/>
      <c r="F593" s="216" t="s">
        <v>1118</v>
      </c>
      <c r="G593" s="214"/>
      <c r="H593" s="217">
        <v>114.539</v>
      </c>
      <c r="I593" s="218"/>
      <c r="J593" s="214"/>
      <c r="K593" s="214"/>
      <c r="L593" s="219"/>
      <c r="M593" s="220"/>
      <c r="N593" s="221"/>
      <c r="O593" s="221"/>
      <c r="P593" s="221"/>
      <c r="Q593" s="221"/>
      <c r="R593" s="221"/>
      <c r="S593" s="221"/>
      <c r="T593" s="222"/>
      <c r="AT593" s="223" t="s">
        <v>323</v>
      </c>
      <c r="AU593" s="223" t="s">
        <v>83</v>
      </c>
      <c r="AV593" s="12" t="s">
        <v>83</v>
      </c>
      <c r="AW593" s="12" t="s">
        <v>4</v>
      </c>
      <c r="AX593" s="12" t="s">
        <v>81</v>
      </c>
      <c r="AY593" s="223" t="s">
        <v>313</v>
      </c>
    </row>
    <row r="594" spans="1:65" s="1" customFormat="1" ht="14.45" customHeight="1">
      <c r="A594" s="34"/>
      <c r="B594" s="35"/>
      <c r="C594" s="245" t="s">
        <v>1119</v>
      </c>
      <c r="D594" s="245" t="s">
        <v>473</v>
      </c>
      <c r="E594" s="246" t="s">
        <v>1120</v>
      </c>
      <c r="F594" s="247" t="s">
        <v>1121</v>
      </c>
      <c r="G594" s="248" t="s">
        <v>707</v>
      </c>
      <c r="H594" s="249">
        <v>449.17099999999999</v>
      </c>
      <c r="I594" s="250"/>
      <c r="J594" s="251">
        <f>ROUND(I594*H594,2)</f>
        <v>0</v>
      </c>
      <c r="K594" s="252"/>
      <c r="L594" s="253"/>
      <c r="M594" s="254" t="s">
        <v>19</v>
      </c>
      <c r="N594" s="255" t="s">
        <v>45</v>
      </c>
      <c r="O594" s="64"/>
      <c r="P594" s="205">
        <f>O594*H594</f>
        <v>0</v>
      </c>
      <c r="Q594" s="205">
        <v>3.0000000000000001E-5</v>
      </c>
      <c r="R594" s="205">
        <f>Q594*H594</f>
        <v>1.347513E-2</v>
      </c>
      <c r="S594" s="205">
        <v>0</v>
      </c>
      <c r="T594" s="206">
        <f>S594*H594</f>
        <v>0</v>
      </c>
      <c r="U594" s="34"/>
      <c r="V594" s="34"/>
      <c r="W594" s="34"/>
      <c r="X594" s="34"/>
      <c r="Y594" s="34"/>
      <c r="Z594" s="34"/>
      <c r="AA594" s="34"/>
      <c r="AB594" s="34"/>
      <c r="AC594" s="34"/>
      <c r="AD594" s="34"/>
      <c r="AE594" s="34"/>
      <c r="AR594" s="207" t="s">
        <v>355</v>
      </c>
      <c r="AT594" s="207" t="s">
        <v>473</v>
      </c>
      <c r="AU594" s="207" t="s">
        <v>83</v>
      </c>
      <c r="AY594" s="17" t="s">
        <v>313</v>
      </c>
      <c r="BE594" s="208">
        <f>IF(N594="základní",J594,0)</f>
        <v>0</v>
      </c>
      <c r="BF594" s="208">
        <f>IF(N594="snížená",J594,0)</f>
        <v>0</v>
      </c>
      <c r="BG594" s="208">
        <f>IF(N594="zákl. přenesená",J594,0)</f>
        <v>0</v>
      </c>
      <c r="BH594" s="208">
        <f>IF(N594="sníž. přenesená",J594,0)</f>
        <v>0</v>
      </c>
      <c r="BI594" s="208">
        <f>IF(N594="nulová",J594,0)</f>
        <v>0</v>
      </c>
      <c r="BJ594" s="17" t="s">
        <v>81</v>
      </c>
      <c r="BK594" s="208">
        <f>ROUND(I594*H594,2)</f>
        <v>0</v>
      </c>
      <c r="BL594" s="17" t="s">
        <v>319</v>
      </c>
      <c r="BM594" s="207" t="s">
        <v>1122</v>
      </c>
    </row>
    <row r="595" spans="1:65" s="1" customFormat="1">
      <c r="A595" s="34"/>
      <c r="B595" s="35"/>
      <c r="C595" s="36"/>
      <c r="D595" s="209" t="s">
        <v>321</v>
      </c>
      <c r="E595" s="36"/>
      <c r="F595" s="210" t="s">
        <v>1121</v>
      </c>
      <c r="G595" s="36"/>
      <c r="H595" s="36"/>
      <c r="I595" s="116"/>
      <c r="J595" s="36"/>
      <c r="K595" s="36"/>
      <c r="L595" s="39"/>
      <c r="M595" s="211"/>
      <c r="N595" s="212"/>
      <c r="O595" s="64"/>
      <c r="P595" s="64"/>
      <c r="Q595" s="64"/>
      <c r="R595" s="64"/>
      <c r="S595" s="64"/>
      <c r="T595" s="65"/>
      <c r="U595" s="34"/>
      <c r="V595" s="34"/>
      <c r="W595" s="34"/>
      <c r="X595" s="34"/>
      <c r="Y595" s="34"/>
      <c r="Z595" s="34"/>
      <c r="AA595" s="34"/>
      <c r="AB595" s="34"/>
      <c r="AC595" s="34"/>
      <c r="AD595" s="34"/>
      <c r="AE595" s="34"/>
      <c r="AT595" s="17" t="s">
        <v>321</v>
      </c>
      <c r="AU595" s="17" t="s">
        <v>83</v>
      </c>
    </row>
    <row r="596" spans="1:65" s="12" customFormat="1">
      <c r="B596" s="213"/>
      <c r="C596" s="214"/>
      <c r="D596" s="209" t="s">
        <v>323</v>
      </c>
      <c r="E596" s="215" t="s">
        <v>19</v>
      </c>
      <c r="F596" s="216" t="s">
        <v>1123</v>
      </c>
      <c r="G596" s="214"/>
      <c r="H596" s="217">
        <v>449.17099999999999</v>
      </c>
      <c r="I596" s="218"/>
      <c r="J596" s="214"/>
      <c r="K596" s="214"/>
      <c r="L596" s="219"/>
      <c r="M596" s="220"/>
      <c r="N596" s="221"/>
      <c r="O596" s="221"/>
      <c r="P596" s="221"/>
      <c r="Q596" s="221"/>
      <c r="R596" s="221"/>
      <c r="S596" s="221"/>
      <c r="T596" s="222"/>
      <c r="AT596" s="223" t="s">
        <v>323</v>
      </c>
      <c r="AU596" s="223" t="s">
        <v>83</v>
      </c>
      <c r="AV596" s="12" t="s">
        <v>83</v>
      </c>
      <c r="AW596" s="12" t="s">
        <v>36</v>
      </c>
      <c r="AX596" s="12" t="s">
        <v>81</v>
      </c>
      <c r="AY596" s="223" t="s">
        <v>313</v>
      </c>
    </row>
    <row r="597" spans="1:65" s="1" customFormat="1" ht="14.45" customHeight="1">
      <c r="A597" s="34"/>
      <c r="B597" s="35"/>
      <c r="C597" s="195" t="s">
        <v>1124</v>
      </c>
      <c r="D597" s="195" t="s">
        <v>315</v>
      </c>
      <c r="E597" s="196" t="s">
        <v>1125</v>
      </c>
      <c r="F597" s="197" t="s">
        <v>1126</v>
      </c>
      <c r="G597" s="198" t="s">
        <v>318</v>
      </c>
      <c r="H597" s="199">
        <v>739.51800000000003</v>
      </c>
      <c r="I597" s="200"/>
      <c r="J597" s="201">
        <f>ROUND(I597*H597,2)</f>
        <v>0</v>
      </c>
      <c r="K597" s="202"/>
      <c r="L597" s="39"/>
      <c r="M597" s="203" t="s">
        <v>19</v>
      </c>
      <c r="N597" s="204" t="s">
        <v>45</v>
      </c>
      <c r="O597" s="64"/>
      <c r="P597" s="205">
        <f>O597*H597</f>
        <v>0</v>
      </c>
      <c r="Q597" s="205">
        <v>2.0500000000000001E-2</v>
      </c>
      <c r="R597" s="205">
        <f>Q597*H597</f>
        <v>15.160119000000002</v>
      </c>
      <c r="S597" s="205">
        <v>0</v>
      </c>
      <c r="T597" s="206">
        <f>S597*H597</f>
        <v>0</v>
      </c>
      <c r="U597" s="34"/>
      <c r="V597" s="34"/>
      <c r="W597" s="34"/>
      <c r="X597" s="34"/>
      <c r="Y597" s="34"/>
      <c r="Z597" s="34"/>
      <c r="AA597" s="34"/>
      <c r="AB597" s="34"/>
      <c r="AC597" s="34"/>
      <c r="AD597" s="34"/>
      <c r="AE597" s="34"/>
      <c r="AR597" s="207" t="s">
        <v>319</v>
      </c>
      <c r="AT597" s="207" t="s">
        <v>315</v>
      </c>
      <c r="AU597" s="207" t="s">
        <v>83</v>
      </c>
      <c r="AY597" s="17" t="s">
        <v>313</v>
      </c>
      <c r="BE597" s="208">
        <f>IF(N597="základní",J597,0)</f>
        <v>0</v>
      </c>
      <c r="BF597" s="208">
        <f>IF(N597="snížená",J597,0)</f>
        <v>0</v>
      </c>
      <c r="BG597" s="208">
        <f>IF(N597="zákl. přenesená",J597,0)</f>
        <v>0</v>
      </c>
      <c r="BH597" s="208">
        <f>IF(N597="sníž. přenesená",J597,0)</f>
        <v>0</v>
      </c>
      <c r="BI597" s="208">
        <f>IF(N597="nulová",J597,0)</f>
        <v>0</v>
      </c>
      <c r="BJ597" s="17" t="s">
        <v>81</v>
      </c>
      <c r="BK597" s="208">
        <f>ROUND(I597*H597,2)</f>
        <v>0</v>
      </c>
      <c r="BL597" s="17" t="s">
        <v>319</v>
      </c>
      <c r="BM597" s="207" t="s">
        <v>1127</v>
      </c>
    </row>
    <row r="598" spans="1:65" s="1" customFormat="1">
      <c r="A598" s="34"/>
      <c r="B598" s="35"/>
      <c r="C598" s="36"/>
      <c r="D598" s="209" t="s">
        <v>321</v>
      </c>
      <c r="E598" s="36"/>
      <c r="F598" s="210" t="s">
        <v>1128</v>
      </c>
      <c r="G598" s="36"/>
      <c r="H598" s="36"/>
      <c r="I598" s="116"/>
      <c r="J598" s="36"/>
      <c r="K598" s="36"/>
      <c r="L598" s="39"/>
      <c r="M598" s="211"/>
      <c r="N598" s="212"/>
      <c r="O598" s="64"/>
      <c r="P598" s="64"/>
      <c r="Q598" s="64"/>
      <c r="R598" s="64"/>
      <c r="S598" s="64"/>
      <c r="T598" s="65"/>
      <c r="U598" s="34"/>
      <c r="V598" s="34"/>
      <c r="W598" s="34"/>
      <c r="X598" s="34"/>
      <c r="Y598" s="34"/>
      <c r="Z598" s="34"/>
      <c r="AA598" s="34"/>
      <c r="AB598" s="34"/>
      <c r="AC598" s="34"/>
      <c r="AD598" s="34"/>
      <c r="AE598" s="34"/>
      <c r="AT598" s="17" t="s">
        <v>321</v>
      </c>
      <c r="AU598" s="17" t="s">
        <v>83</v>
      </c>
    </row>
    <row r="599" spans="1:65" s="12" customFormat="1">
      <c r="B599" s="213"/>
      <c r="C599" s="214"/>
      <c r="D599" s="209" t="s">
        <v>323</v>
      </c>
      <c r="E599" s="215" t="s">
        <v>19</v>
      </c>
      <c r="F599" s="216" t="s">
        <v>1129</v>
      </c>
      <c r="G599" s="214"/>
      <c r="H599" s="217">
        <v>469.73</v>
      </c>
      <c r="I599" s="218"/>
      <c r="J599" s="214"/>
      <c r="K599" s="214"/>
      <c r="L599" s="219"/>
      <c r="M599" s="220"/>
      <c r="N599" s="221"/>
      <c r="O599" s="221"/>
      <c r="P599" s="221"/>
      <c r="Q599" s="221"/>
      <c r="R599" s="221"/>
      <c r="S599" s="221"/>
      <c r="T599" s="222"/>
      <c r="AT599" s="223" t="s">
        <v>323</v>
      </c>
      <c r="AU599" s="223" t="s">
        <v>83</v>
      </c>
      <c r="AV599" s="12" t="s">
        <v>83</v>
      </c>
      <c r="AW599" s="12" t="s">
        <v>36</v>
      </c>
      <c r="AX599" s="12" t="s">
        <v>74</v>
      </c>
      <c r="AY599" s="223" t="s">
        <v>313</v>
      </c>
    </row>
    <row r="600" spans="1:65" s="12" customFormat="1">
      <c r="B600" s="213"/>
      <c r="C600" s="214"/>
      <c r="D600" s="209" t="s">
        <v>323</v>
      </c>
      <c r="E600" s="215" t="s">
        <v>19</v>
      </c>
      <c r="F600" s="216" t="s">
        <v>1130</v>
      </c>
      <c r="G600" s="214"/>
      <c r="H600" s="217">
        <v>269.78800000000001</v>
      </c>
      <c r="I600" s="218"/>
      <c r="J600" s="214"/>
      <c r="K600" s="214"/>
      <c r="L600" s="219"/>
      <c r="M600" s="220"/>
      <c r="N600" s="221"/>
      <c r="O600" s="221"/>
      <c r="P600" s="221"/>
      <c r="Q600" s="221"/>
      <c r="R600" s="221"/>
      <c r="S600" s="221"/>
      <c r="T600" s="222"/>
      <c r="AT600" s="223" t="s">
        <v>323</v>
      </c>
      <c r="AU600" s="223" t="s">
        <v>83</v>
      </c>
      <c r="AV600" s="12" t="s">
        <v>83</v>
      </c>
      <c r="AW600" s="12" t="s">
        <v>36</v>
      </c>
      <c r="AX600" s="12" t="s">
        <v>74</v>
      </c>
      <c r="AY600" s="223" t="s">
        <v>313</v>
      </c>
    </row>
    <row r="601" spans="1:65" s="14" customFormat="1">
      <c r="B601" s="234"/>
      <c r="C601" s="235"/>
      <c r="D601" s="209" t="s">
        <v>323</v>
      </c>
      <c r="E601" s="236" t="s">
        <v>19</v>
      </c>
      <c r="F601" s="237" t="s">
        <v>410</v>
      </c>
      <c r="G601" s="235"/>
      <c r="H601" s="238">
        <v>739.51800000000003</v>
      </c>
      <c r="I601" s="239"/>
      <c r="J601" s="235"/>
      <c r="K601" s="235"/>
      <c r="L601" s="240"/>
      <c r="M601" s="241"/>
      <c r="N601" s="242"/>
      <c r="O601" s="242"/>
      <c r="P601" s="242"/>
      <c r="Q601" s="242"/>
      <c r="R601" s="242"/>
      <c r="S601" s="242"/>
      <c r="T601" s="243"/>
      <c r="AT601" s="244" t="s">
        <v>323</v>
      </c>
      <c r="AU601" s="244" t="s">
        <v>83</v>
      </c>
      <c r="AV601" s="14" t="s">
        <v>319</v>
      </c>
      <c r="AW601" s="14" t="s">
        <v>36</v>
      </c>
      <c r="AX601" s="14" t="s">
        <v>81</v>
      </c>
      <c r="AY601" s="244" t="s">
        <v>313</v>
      </c>
    </row>
    <row r="602" spans="1:65" s="1" customFormat="1" ht="21.6" customHeight="1">
      <c r="A602" s="34"/>
      <c r="B602" s="35"/>
      <c r="C602" s="195" t="s">
        <v>1131</v>
      </c>
      <c r="D602" s="195" t="s">
        <v>315</v>
      </c>
      <c r="E602" s="196" t="s">
        <v>1132</v>
      </c>
      <c r="F602" s="197" t="s">
        <v>1133</v>
      </c>
      <c r="G602" s="198" t="s">
        <v>318</v>
      </c>
      <c r="H602" s="199">
        <v>469.73</v>
      </c>
      <c r="I602" s="200"/>
      <c r="J602" s="201">
        <f>ROUND(I602*H602,2)</f>
        <v>0</v>
      </c>
      <c r="K602" s="202"/>
      <c r="L602" s="39"/>
      <c r="M602" s="203" t="s">
        <v>19</v>
      </c>
      <c r="N602" s="204" t="s">
        <v>45</v>
      </c>
      <c r="O602" s="64"/>
      <c r="P602" s="205">
        <f>O602*H602</f>
        <v>0</v>
      </c>
      <c r="Q602" s="205">
        <v>6.7999999999999996E-3</v>
      </c>
      <c r="R602" s="205">
        <f>Q602*H602</f>
        <v>3.1941639999999998</v>
      </c>
      <c r="S602" s="205">
        <v>0</v>
      </c>
      <c r="T602" s="206">
        <f>S602*H602</f>
        <v>0</v>
      </c>
      <c r="U602" s="34"/>
      <c r="V602" s="34"/>
      <c r="W602" s="34"/>
      <c r="X602" s="34"/>
      <c r="Y602" s="34"/>
      <c r="Z602" s="34"/>
      <c r="AA602" s="34"/>
      <c r="AB602" s="34"/>
      <c r="AC602" s="34"/>
      <c r="AD602" s="34"/>
      <c r="AE602" s="34"/>
      <c r="AR602" s="207" t="s">
        <v>319</v>
      </c>
      <c r="AT602" s="207" t="s">
        <v>315</v>
      </c>
      <c r="AU602" s="207" t="s">
        <v>83</v>
      </c>
      <c r="AY602" s="17" t="s">
        <v>313</v>
      </c>
      <c r="BE602" s="208">
        <f>IF(N602="základní",J602,0)</f>
        <v>0</v>
      </c>
      <c r="BF602" s="208">
        <f>IF(N602="snížená",J602,0)</f>
        <v>0</v>
      </c>
      <c r="BG602" s="208">
        <f>IF(N602="zákl. přenesená",J602,0)</f>
        <v>0</v>
      </c>
      <c r="BH602" s="208">
        <f>IF(N602="sníž. přenesená",J602,0)</f>
        <v>0</v>
      </c>
      <c r="BI602" s="208">
        <f>IF(N602="nulová",J602,0)</f>
        <v>0</v>
      </c>
      <c r="BJ602" s="17" t="s">
        <v>81</v>
      </c>
      <c r="BK602" s="208">
        <f>ROUND(I602*H602,2)</f>
        <v>0</v>
      </c>
      <c r="BL602" s="17" t="s">
        <v>319</v>
      </c>
      <c r="BM602" s="207" t="s">
        <v>1134</v>
      </c>
    </row>
    <row r="603" spans="1:65" s="1" customFormat="1" ht="19.5">
      <c r="A603" s="34"/>
      <c r="B603" s="35"/>
      <c r="C603" s="36"/>
      <c r="D603" s="209" t="s">
        <v>321</v>
      </c>
      <c r="E603" s="36"/>
      <c r="F603" s="210" t="s">
        <v>1135</v>
      </c>
      <c r="G603" s="36"/>
      <c r="H603" s="36"/>
      <c r="I603" s="116"/>
      <c r="J603" s="36"/>
      <c r="K603" s="36"/>
      <c r="L603" s="39"/>
      <c r="M603" s="211"/>
      <c r="N603" s="212"/>
      <c r="O603" s="64"/>
      <c r="P603" s="64"/>
      <c r="Q603" s="64"/>
      <c r="R603" s="64"/>
      <c r="S603" s="64"/>
      <c r="T603" s="65"/>
      <c r="U603" s="34"/>
      <c r="V603" s="34"/>
      <c r="W603" s="34"/>
      <c r="X603" s="34"/>
      <c r="Y603" s="34"/>
      <c r="Z603" s="34"/>
      <c r="AA603" s="34"/>
      <c r="AB603" s="34"/>
      <c r="AC603" s="34"/>
      <c r="AD603" s="34"/>
      <c r="AE603" s="34"/>
      <c r="AT603" s="17" t="s">
        <v>321</v>
      </c>
      <c r="AU603" s="17" t="s">
        <v>83</v>
      </c>
    </row>
    <row r="604" spans="1:65" s="1" customFormat="1" ht="14.45" customHeight="1">
      <c r="A604" s="34"/>
      <c r="B604" s="35"/>
      <c r="C604" s="195" t="s">
        <v>1136</v>
      </c>
      <c r="D604" s="195" t="s">
        <v>315</v>
      </c>
      <c r="E604" s="196" t="s">
        <v>1137</v>
      </c>
      <c r="F604" s="197" t="s">
        <v>1138</v>
      </c>
      <c r="G604" s="198" t="s">
        <v>318</v>
      </c>
      <c r="H604" s="199">
        <v>582.02300000000002</v>
      </c>
      <c r="I604" s="200"/>
      <c r="J604" s="201">
        <f>ROUND(I604*H604,2)</f>
        <v>0</v>
      </c>
      <c r="K604" s="202"/>
      <c r="L604" s="39"/>
      <c r="M604" s="203" t="s">
        <v>19</v>
      </c>
      <c r="N604" s="204" t="s">
        <v>45</v>
      </c>
      <c r="O604" s="64"/>
      <c r="P604" s="205">
        <f>O604*H604</f>
        <v>0</v>
      </c>
      <c r="Q604" s="205">
        <v>2.2799999999999999E-3</v>
      </c>
      <c r="R604" s="205">
        <f>Q604*H604</f>
        <v>1.3270124400000001</v>
      </c>
      <c r="S604" s="205">
        <v>0</v>
      </c>
      <c r="T604" s="206">
        <f>S604*H604</f>
        <v>0</v>
      </c>
      <c r="U604" s="34"/>
      <c r="V604" s="34"/>
      <c r="W604" s="34"/>
      <c r="X604" s="34"/>
      <c r="Y604" s="34"/>
      <c r="Z604" s="34"/>
      <c r="AA604" s="34"/>
      <c r="AB604" s="34"/>
      <c r="AC604" s="34"/>
      <c r="AD604" s="34"/>
      <c r="AE604" s="34"/>
      <c r="AR604" s="207" t="s">
        <v>319</v>
      </c>
      <c r="AT604" s="207" t="s">
        <v>315</v>
      </c>
      <c r="AU604" s="207" t="s">
        <v>83</v>
      </c>
      <c r="AY604" s="17" t="s">
        <v>313</v>
      </c>
      <c r="BE604" s="208">
        <f>IF(N604="základní",J604,0)</f>
        <v>0</v>
      </c>
      <c r="BF604" s="208">
        <f>IF(N604="snížená",J604,0)</f>
        <v>0</v>
      </c>
      <c r="BG604" s="208">
        <f>IF(N604="zákl. přenesená",J604,0)</f>
        <v>0</v>
      </c>
      <c r="BH604" s="208">
        <f>IF(N604="sníž. přenesená",J604,0)</f>
        <v>0</v>
      </c>
      <c r="BI604" s="208">
        <f>IF(N604="nulová",J604,0)</f>
        <v>0</v>
      </c>
      <c r="BJ604" s="17" t="s">
        <v>81</v>
      </c>
      <c r="BK604" s="208">
        <f>ROUND(I604*H604,2)</f>
        <v>0</v>
      </c>
      <c r="BL604" s="17" t="s">
        <v>319</v>
      </c>
      <c r="BM604" s="207" t="s">
        <v>1139</v>
      </c>
    </row>
    <row r="605" spans="1:65" s="1" customFormat="1">
      <c r="A605" s="34"/>
      <c r="B605" s="35"/>
      <c r="C605" s="36"/>
      <c r="D605" s="209" t="s">
        <v>321</v>
      </c>
      <c r="E605" s="36"/>
      <c r="F605" s="210" t="s">
        <v>1140</v>
      </c>
      <c r="G605" s="36"/>
      <c r="H605" s="36"/>
      <c r="I605" s="116"/>
      <c r="J605" s="36"/>
      <c r="K605" s="36"/>
      <c r="L605" s="39"/>
      <c r="M605" s="211"/>
      <c r="N605" s="212"/>
      <c r="O605" s="64"/>
      <c r="P605" s="64"/>
      <c r="Q605" s="64"/>
      <c r="R605" s="64"/>
      <c r="S605" s="64"/>
      <c r="T605" s="65"/>
      <c r="U605" s="34"/>
      <c r="V605" s="34"/>
      <c r="W605" s="34"/>
      <c r="X605" s="34"/>
      <c r="Y605" s="34"/>
      <c r="Z605" s="34"/>
      <c r="AA605" s="34"/>
      <c r="AB605" s="34"/>
      <c r="AC605" s="34"/>
      <c r="AD605" s="34"/>
      <c r="AE605" s="34"/>
      <c r="AT605" s="17" t="s">
        <v>321</v>
      </c>
      <c r="AU605" s="17" t="s">
        <v>83</v>
      </c>
    </row>
    <row r="606" spans="1:65" s="12" customFormat="1">
      <c r="B606" s="213"/>
      <c r="C606" s="214"/>
      <c r="D606" s="209" t="s">
        <v>323</v>
      </c>
      <c r="E606" s="215" t="s">
        <v>19</v>
      </c>
      <c r="F606" s="216" t="s">
        <v>1141</v>
      </c>
      <c r="G606" s="214"/>
      <c r="H606" s="217">
        <v>582.02300000000002</v>
      </c>
      <c r="I606" s="218"/>
      <c r="J606" s="214"/>
      <c r="K606" s="214"/>
      <c r="L606" s="219"/>
      <c r="M606" s="220"/>
      <c r="N606" s="221"/>
      <c r="O606" s="221"/>
      <c r="P606" s="221"/>
      <c r="Q606" s="221"/>
      <c r="R606" s="221"/>
      <c r="S606" s="221"/>
      <c r="T606" s="222"/>
      <c r="AT606" s="223" t="s">
        <v>323</v>
      </c>
      <c r="AU606" s="223" t="s">
        <v>83</v>
      </c>
      <c r="AV606" s="12" t="s">
        <v>83</v>
      </c>
      <c r="AW606" s="12" t="s">
        <v>36</v>
      </c>
      <c r="AX606" s="12" t="s">
        <v>81</v>
      </c>
      <c r="AY606" s="223" t="s">
        <v>313</v>
      </c>
    </row>
    <row r="607" spans="1:65" s="1" customFormat="1" ht="14.45" customHeight="1">
      <c r="A607" s="34"/>
      <c r="B607" s="35"/>
      <c r="C607" s="195" t="s">
        <v>1142</v>
      </c>
      <c r="D607" s="195" t="s">
        <v>315</v>
      </c>
      <c r="E607" s="196" t="s">
        <v>1143</v>
      </c>
      <c r="F607" s="197" t="s">
        <v>1144</v>
      </c>
      <c r="G607" s="198" t="s">
        <v>318</v>
      </c>
      <c r="H607" s="199">
        <v>87.248999999999995</v>
      </c>
      <c r="I607" s="200"/>
      <c r="J607" s="201">
        <f>ROUND(I607*H607,2)</f>
        <v>0</v>
      </c>
      <c r="K607" s="202"/>
      <c r="L607" s="39"/>
      <c r="M607" s="203" t="s">
        <v>19</v>
      </c>
      <c r="N607" s="204" t="s">
        <v>45</v>
      </c>
      <c r="O607" s="64"/>
      <c r="P607" s="205">
        <f>O607*H607</f>
        <v>0</v>
      </c>
      <c r="Q607" s="205">
        <v>6.28E-3</v>
      </c>
      <c r="R607" s="205">
        <f>Q607*H607</f>
        <v>0.54792372</v>
      </c>
      <c r="S607" s="205">
        <v>0</v>
      </c>
      <c r="T607" s="206">
        <f>S607*H607</f>
        <v>0</v>
      </c>
      <c r="U607" s="34"/>
      <c r="V607" s="34"/>
      <c r="W607" s="34"/>
      <c r="X607" s="34"/>
      <c r="Y607" s="34"/>
      <c r="Z607" s="34"/>
      <c r="AA607" s="34"/>
      <c r="AB607" s="34"/>
      <c r="AC607" s="34"/>
      <c r="AD607" s="34"/>
      <c r="AE607" s="34"/>
      <c r="AR607" s="207" t="s">
        <v>319</v>
      </c>
      <c r="AT607" s="207" t="s">
        <v>315</v>
      </c>
      <c r="AU607" s="207" t="s">
        <v>83</v>
      </c>
      <c r="AY607" s="17" t="s">
        <v>313</v>
      </c>
      <c r="BE607" s="208">
        <f>IF(N607="základní",J607,0)</f>
        <v>0</v>
      </c>
      <c r="BF607" s="208">
        <f>IF(N607="snížená",J607,0)</f>
        <v>0</v>
      </c>
      <c r="BG607" s="208">
        <f>IF(N607="zákl. přenesená",J607,0)</f>
        <v>0</v>
      </c>
      <c r="BH607" s="208">
        <f>IF(N607="sníž. přenesená",J607,0)</f>
        <v>0</v>
      </c>
      <c r="BI607" s="208">
        <f>IF(N607="nulová",J607,0)</f>
        <v>0</v>
      </c>
      <c r="BJ607" s="17" t="s">
        <v>81</v>
      </c>
      <c r="BK607" s="208">
        <f>ROUND(I607*H607,2)</f>
        <v>0</v>
      </c>
      <c r="BL607" s="17" t="s">
        <v>319</v>
      </c>
      <c r="BM607" s="207" t="s">
        <v>1145</v>
      </c>
    </row>
    <row r="608" spans="1:65" s="1" customFormat="1">
      <c r="A608" s="34"/>
      <c r="B608" s="35"/>
      <c r="C608" s="36"/>
      <c r="D608" s="209" t="s">
        <v>321</v>
      </c>
      <c r="E608" s="36"/>
      <c r="F608" s="210" t="s">
        <v>1146</v>
      </c>
      <c r="G608" s="36"/>
      <c r="H608" s="36"/>
      <c r="I608" s="116"/>
      <c r="J608" s="36"/>
      <c r="K608" s="36"/>
      <c r="L608" s="39"/>
      <c r="M608" s="211"/>
      <c r="N608" s="212"/>
      <c r="O608" s="64"/>
      <c r="P608" s="64"/>
      <c r="Q608" s="64"/>
      <c r="R608" s="64"/>
      <c r="S608" s="64"/>
      <c r="T608" s="65"/>
      <c r="U608" s="34"/>
      <c r="V608" s="34"/>
      <c r="W608" s="34"/>
      <c r="X608" s="34"/>
      <c r="Y608" s="34"/>
      <c r="Z608" s="34"/>
      <c r="AA608" s="34"/>
      <c r="AB608" s="34"/>
      <c r="AC608" s="34"/>
      <c r="AD608" s="34"/>
      <c r="AE608" s="34"/>
      <c r="AT608" s="17" t="s">
        <v>321</v>
      </c>
      <c r="AU608" s="17" t="s">
        <v>83</v>
      </c>
    </row>
    <row r="609" spans="1:65" s="12" customFormat="1">
      <c r="B609" s="213"/>
      <c r="C609" s="214"/>
      <c r="D609" s="209" t="s">
        <v>323</v>
      </c>
      <c r="E609" s="215" t="s">
        <v>19</v>
      </c>
      <c r="F609" s="216" t="s">
        <v>1147</v>
      </c>
      <c r="G609" s="214"/>
      <c r="H609" s="217">
        <v>87.248999999999995</v>
      </c>
      <c r="I609" s="218"/>
      <c r="J609" s="214"/>
      <c r="K609" s="214"/>
      <c r="L609" s="219"/>
      <c r="M609" s="220"/>
      <c r="N609" s="221"/>
      <c r="O609" s="221"/>
      <c r="P609" s="221"/>
      <c r="Q609" s="221"/>
      <c r="R609" s="221"/>
      <c r="S609" s="221"/>
      <c r="T609" s="222"/>
      <c r="AT609" s="223" t="s">
        <v>323</v>
      </c>
      <c r="AU609" s="223" t="s">
        <v>83</v>
      </c>
      <c r="AV609" s="12" t="s">
        <v>83</v>
      </c>
      <c r="AW609" s="12" t="s">
        <v>36</v>
      </c>
      <c r="AX609" s="12" t="s">
        <v>81</v>
      </c>
      <c r="AY609" s="223" t="s">
        <v>313</v>
      </c>
    </row>
    <row r="610" spans="1:65" s="1" customFormat="1" ht="14.45" customHeight="1">
      <c r="A610" s="34"/>
      <c r="B610" s="35"/>
      <c r="C610" s="195" t="s">
        <v>1148</v>
      </c>
      <c r="D610" s="195" t="s">
        <v>315</v>
      </c>
      <c r="E610" s="196" t="s">
        <v>1149</v>
      </c>
      <c r="F610" s="197" t="s">
        <v>1150</v>
      </c>
      <c r="G610" s="198" t="s">
        <v>318</v>
      </c>
      <c r="H610" s="199">
        <v>91.629000000000005</v>
      </c>
      <c r="I610" s="200"/>
      <c r="J610" s="201">
        <f>ROUND(I610*H610,2)</f>
        <v>0</v>
      </c>
      <c r="K610" s="202"/>
      <c r="L610" s="39"/>
      <c r="M610" s="203" t="s">
        <v>19</v>
      </c>
      <c r="N610" s="204" t="s">
        <v>45</v>
      </c>
      <c r="O610" s="64"/>
      <c r="P610" s="205">
        <f>O610*H610</f>
        <v>0</v>
      </c>
      <c r="Q610" s="205">
        <v>0</v>
      </c>
      <c r="R610" s="205">
        <f>Q610*H610</f>
        <v>0</v>
      </c>
      <c r="S610" s="205">
        <v>0</v>
      </c>
      <c r="T610" s="206">
        <f>S610*H610</f>
        <v>0</v>
      </c>
      <c r="U610" s="34"/>
      <c r="V610" s="34"/>
      <c r="W610" s="34"/>
      <c r="X610" s="34"/>
      <c r="Y610" s="34"/>
      <c r="Z610" s="34"/>
      <c r="AA610" s="34"/>
      <c r="AB610" s="34"/>
      <c r="AC610" s="34"/>
      <c r="AD610" s="34"/>
      <c r="AE610" s="34"/>
      <c r="AR610" s="207" t="s">
        <v>319</v>
      </c>
      <c r="AT610" s="207" t="s">
        <v>315</v>
      </c>
      <c r="AU610" s="207" t="s">
        <v>83</v>
      </c>
      <c r="AY610" s="17" t="s">
        <v>313</v>
      </c>
      <c r="BE610" s="208">
        <f>IF(N610="základní",J610,0)</f>
        <v>0</v>
      </c>
      <c r="BF610" s="208">
        <f>IF(N610="snížená",J610,0)</f>
        <v>0</v>
      </c>
      <c r="BG610" s="208">
        <f>IF(N610="zákl. přenesená",J610,0)</f>
        <v>0</v>
      </c>
      <c r="BH610" s="208">
        <f>IF(N610="sníž. přenesená",J610,0)</f>
        <v>0</v>
      </c>
      <c r="BI610" s="208">
        <f>IF(N610="nulová",J610,0)</f>
        <v>0</v>
      </c>
      <c r="BJ610" s="17" t="s">
        <v>81</v>
      </c>
      <c r="BK610" s="208">
        <f>ROUND(I610*H610,2)</f>
        <v>0</v>
      </c>
      <c r="BL610" s="17" t="s">
        <v>319</v>
      </c>
      <c r="BM610" s="207" t="s">
        <v>1151</v>
      </c>
    </row>
    <row r="611" spans="1:65" s="1" customFormat="1" ht="19.5">
      <c r="A611" s="34"/>
      <c r="B611" s="35"/>
      <c r="C611" s="36"/>
      <c r="D611" s="209" t="s">
        <v>321</v>
      </c>
      <c r="E611" s="36"/>
      <c r="F611" s="210" t="s">
        <v>1152</v>
      </c>
      <c r="G611" s="36"/>
      <c r="H611" s="36"/>
      <c r="I611" s="116"/>
      <c r="J611" s="36"/>
      <c r="K611" s="36"/>
      <c r="L611" s="39"/>
      <c r="M611" s="211"/>
      <c r="N611" s="212"/>
      <c r="O611" s="64"/>
      <c r="P611" s="64"/>
      <c r="Q611" s="64"/>
      <c r="R611" s="64"/>
      <c r="S611" s="64"/>
      <c r="T611" s="65"/>
      <c r="U611" s="34"/>
      <c r="V611" s="34"/>
      <c r="W611" s="34"/>
      <c r="X611" s="34"/>
      <c r="Y611" s="34"/>
      <c r="Z611" s="34"/>
      <c r="AA611" s="34"/>
      <c r="AB611" s="34"/>
      <c r="AC611" s="34"/>
      <c r="AD611" s="34"/>
      <c r="AE611" s="34"/>
      <c r="AT611" s="17" t="s">
        <v>321</v>
      </c>
      <c r="AU611" s="17" t="s">
        <v>83</v>
      </c>
    </row>
    <row r="612" spans="1:65" s="12" customFormat="1">
      <c r="B612" s="213"/>
      <c r="C612" s="214"/>
      <c r="D612" s="209" t="s">
        <v>323</v>
      </c>
      <c r="E612" s="215" t="s">
        <v>19</v>
      </c>
      <c r="F612" s="216" t="s">
        <v>1153</v>
      </c>
      <c r="G612" s="214"/>
      <c r="H612" s="217">
        <v>53.57</v>
      </c>
      <c r="I612" s="218"/>
      <c r="J612" s="214"/>
      <c r="K612" s="214"/>
      <c r="L612" s="219"/>
      <c r="M612" s="220"/>
      <c r="N612" s="221"/>
      <c r="O612" s="221"/>
      <c r="P612" s="221"/>
      <c r="Q612" s="221"/>
      <c r="R612" s="221"/>
      <c r="S612" s="221"/>
      <c r="T612" s="222"/>
      <c r="AT612" s="223" t="s">
        <v>323</v>
      </c>
      <c r="AU612" s="223" t="s">
        <v>83</v>
      </c>
      <c r="AV612" s="12" t="s">
        <v>83</v>
      </c>
      <c r="AW612" s="12" t="s">
        <v>36</v>
      </c>
      <c r="AX612" s="12" t="s">
        <v>74</v>
      </c>
      <c r="AY612" s="223" t="s">
        <v>313</v>
      </c>
    </row>
    <row r="613" spans="1:65" s="12" customFormat="1">
      <c r="B613" s="213"/>
      <c r="C613" s="214"/>
      <c r="D613" s="209" t="s">
        <v>323</v>
      </c>
      <c r="E613" s="215" t="s">
        <v>19</v>
      </c>
      <c r="F613" s="216" t="s">
        <v>1154</v>
      </c>
      <c r="G613" s="214"/>
      <c r="H613" s="217">
        <v>38.058999999999997</v>
      </c>
      <c r="I613" s="218"/>
      <c r="J613" s="214"/>
      <c r="K613" s="214"/>
      <c r="L613" s="219"/>
      <c r="M613" s="220"/>
      <c r="N613" s="221"/>
      <c r="O613" s="221"/>
      <c r="P613" s="221"/>
      <c r="Q613" s="221"/>
      <c r="R613" s="221"/>
      <c r="S613" s="221"/>
      <c r="T613" s="222"/>
      <c r="AT613" s="223" t="s">
        <v>323</v>
      </c>
      <c r="AU613" s="223" t="s">
        <v>83</v>
      </c>
      <c r="AV613" s="12" t="s">
        <v>83</v>
      </c>
      <c r="AW613" s="12" t="s">
        <v>36</v>
      </c>
      <c r="AX613" s="12" t="s">
        <v>74</v>
      </c>
      <c r="AY613" s="223" t="s">
        <v>313</v>
      </c>
    </row>
    <row r="614" spans="1:65" s="14" customFormat="1">
      <c r="B614" s="234"/>
      <c r="C614" s="235"/>
      <c r="D614" s="209" t="s">
        <v>323</v>
      </c>
      <c r="E614" s="236" t="s">
        <v>19</v>
      </c>
      <c r="F614" s="237" t="s">
        <v>410</v>
      </c>
      <c r="G614" s="235"/>
      <c r="H614" s="238">
        <v>91.629000000000005</v>
      </c>
      <c r="I614" s="239"/>
      <c r="J614" s="235"/>
      <c r="K614" s="235"/>
      <c r="L614" s="240"/>
      <c r="M614" s="241"/>
      <c r="N614" s="242"/>
      <c r="O614" s="242"/>
      <c r="P614" s="242"/>
      <c r="Q614" s="242"/>
      <c r="R614" s="242"/>
      <c r="S614" s="242"/>
      <c r="T614" s="243"/>
      <c r="AT614" s="244" t="s">
        <v>323</v>
      </c>
      <c r="AU614" s="244" t="s">
        <v>83</v>
      </c>
      <c r="AV614" s="14" t="s">
        <v>319</v>
      </c>
      <c r="AW614" s="14" t="s">
        <v>36</v>
      </c>
      <c r="AX614" s="14" t="s">
        <v>81</v>
      </c>
      <c r="AY614" s="244" t="s">
        <v>313</v>
      </c>
    </row>
    <row r="615" spans="1:65" s="1" customFormat="1" ht="14.45" customHeight="1">
      <c r="A615" s="34"/>
      <c r="B615" s="35"/>
      <c r="C615" s="195" t="s">
        <v>1155</v>
      </c>
      <c r="D615" s="195" t="s">
        <v>315</v>
      </c>
      <c r="E615" s="196" t="s">
        <v>1156</v>
      </c>
      <c r="F615" s="197" t="s">
        <v>1157</v>
      </c>
      <c r="G615" s="198" t="s">
        <v>358</v>
      </c>
      <c r="H615" s="199">
        <v>40.561999999999998</v>
      </c>
      <c r="I615" s="200"/>
      <c r="J615" s="201">
        <f>ROUND(I615*H615,2)</f>
        <v>0</v>
      </c>
      <c r="K615" s="202"/>
      <c r="L615" s="39"/>
      <c r="M615" s="203" t="s">
        <v>19</v>
      </c>
      <c r="N615" s="204" t="s">
        <v>45</v>
      </c>
      <c r="O615" s="64"/>
      <c r="P615" s="205">
        <f>O615*H615</f>
        <v>0</v>
      </c>
      <c r="Q615" s="205">
        <v>2.2563399999999998</v>
      </c>
      <c r="R615" s="205">
        <f>Q615*H615</f>
        <v>91.521663079999982</v>
      </c>
      <c r="S615" s="205">
        <v>0</v>
      </c>
      <c r="T615" s="206">
        <f>S615*H615</f>
        <v>0</v>
      </c>
      <c r="U615" s="34"/>
      <c r="V615" s="34"/>
      <c r="W615" s="34"/>
      <c r="X615" s="34"/>
      <c r="Y615" s="34"/>
      <c r="Z615" s="34"/>
      <c r="AA615" s="34"/>
      <c r="AB615" s="34"/>
      <c r="AC615" s="34"/>
      <c r="AD615" s="34"/>
      <c r="AE615" s="34"/>
      <c r="AR615" s="207" t="s">
        <v>319</v>
      </c>
      <c r="AT615" s="207" t="s">
        <v>315</v>
      </c>
      <c r="AU615" s="207" t="s">
        <v>83</v>
      </c>
      <c r="AY615" s="17" t="s">
        <v>313</v>
      </c>
      <c r="BE615" s="208">
        <f>IF(N615="základní",J615,0)</f>
        <v>0</v>
      </c>
      <c r="BF615" s="208">
        <f>IF(N615="snížená",J615,0)</f>
        <v>0</v>
      </c>
      <c r="BG615" s="208">
        <f>IF(N615="zákl. přenesená",J615,0)</f>
        <v>0</v>
      </c>
      <c r="BH615" s="208">
        <f>IF(N615="sníž. přenesená",J615,0)</f>
        <v>0</v>
      </c>
      <c r="BI615" s="208">
        <f>IF(N615="nulová",J615,0)</f>
        <v>0</v>
      </c>
      <c r="BJ615" s="17" t="s">
        <v>81</v>
      </c>
      <c r="BK615" s="208">
        <f>ROUND(I615*H615,2)</f>
        <v>0</v>
      </c>
      <c r="BL615" s="17" t="s">
        <v>319</v>
      </c>
      <c r="BM615" s="207" t="s">
        <v>1158</v>
      </c>
    </row>
    <row r="616" spans="1:65" s="1" customFormat="1">
      <c r="A616" s="34"/>
      <c r="B616" s="35"/>
      <c r="C616" s="36"/>
      <c r="D616" s="209" t="s">
        <v>321</v>
      </c>
      <c r="E616" s="36"/>
      <c r="F616" s="210" t="s">
        <v>1159</v>
      </c>
      <c r="G616" s="36"/>
      <c r="H616" s="36"/>
      <c r="I616" s="116"/>
      <c r="J616" s="36"/>
      <c r="K616" s="36"/>
      <c r="L616" s="39"/>
      <c r="M616" s="211"/>
      <c r="N616" s="212"/>
      <c r="O616" s="64"/>
      <c r="P616" s="64"/>
      <c r="Q616" s="64"/>
      <c r="R616" s="64"/>
      <c r="S616" s="64"/>
      <c r="T616" s="65"/>
      <c r="U616" s="34"/>
      <c r="V616" s="34"/>
      <c r="W616" s="34"/>
      <c r="X616" s="34"/>
      <c r="Y616" s="34"/>
      <c r="Z616" s="34"/>
      <c r="AA616" s="34"/>
      <c r="AB616" s="34"/>
      <c r="AC616" s="34"/>
      <c r="AD616" s="34"/>
      <c r="AE616" s="34"/>
      <c r="AT616" s="17" t="s">
        <v>321</v>
      </c>
      <c r="AU616" s="17" t="s">
        <v>83</v>
      </c>
    </row>
    <row r="617" spans="1:65" s="12" customFormat="1" ht="22.5">
      <c r="B617" s="213"/>
      <c r="C617" s="214"/>
      <c r="D617" s="209" t="s">
        <v>323</v>
      </c>
      <c r="E617" s="215" t="s">
        <v>19</v>
      </c>
      <c r="F617" s="216" t="s">
        <v>1160</v>
      </c>
      <c r="G617" s="214"/>
      <c r="H617" s="217">
        <v>40.561999999999998</v>
      </c>
      <c r="I617" s="218"/>
      <c r="J617" s="214"/>
      <c r="K617" s="214"/>
      <c r="L617" s="219"/>
      <c r="M617" s="220"/>
      <c r="N617" s="221"/>
      <c r="O617" s="221"/>
      <c r="P617" s="221"/>
      <c r="Q617" s="221"/>
      <c r="R617" s="221"/>
      <c r="S617" s="221"/>
      <c r="T617" s="222"/>
      <c r="AT617" s="223" t="s">
        <v>323</v>
      </c>
      <c r="AU617" s="223" t="s">
        <v>83</v>
      </c>
      <c r="AV617" s="12" t="s">
        <v>83</v>
      </c>
      <c r="AW617" s="12" t="s">
        <v>36</v>
      </c>
      <c r="AX617" s="12" t="s">
        <v>81</v>
      </c>
      <c r="AY617" s="223" t="s">
        <v>313</v>
      </c>
    </row>
    <row r="618" spans="1:65" s="1" customFormat="1" ht="14.45" customHeight="1">
      <c r="A618" s="34"/>
      <c r="B618" s="35"/>
      <c r="C618" s="195" t="s">
        <v>1161</v>
      </c>
      <c r="D618" s="195" t="s">
        <v>315</v>
      </c>
      <c r="E618" s="196" t="s">
        <v>1162</v>
      </c>
      <c r="F618" s="197" t="s">
        <v>1163</v>
      </c>
      <c r="G618" s="198" t="s">
        <v>358</v>
      </c>
      <c r="H618" s="199">
        <v>15.614000000000001</v>
      </c>
      <c r="I618" s="200"/>
      <c r="J618" s="201">
        <f>ROUND(I618*H618,2)</f>
        <v>0</v>
      </c>
      <c r="K618" s="202"/>
      <c r="L618" s="39"/>
      <c r="M618" s="203" t="s">
        <v>19</v>
      </c>
      <c r="N618" s="204" t="s">
        <v>45</v>
      </c>
      <c r="O618" s="64"/>
      <c r="P618" s="205">
        <f>O618*H618</f>
        <v>0</v>
      </c>
      <c r="Q618" s="205">
        <v>2.45329</v>
      </c>
      <c r="R618" s="205">
        <f>Q618*H618</f>
        <v>38.305670060000004</v>
      </c>
      <c r="S618" s="205">
        <v>0</v>
      </c>
      <c r="T618" s="206">
        <f>S618*H618</f>
        <v>0</v>
      </c>
      <c r="U618" s="34"/>
      <c r="V618" s="34"/>
      <c r="W618" s="34"/>
      <c r="X618" s="34"/>
      <c r="Y618" s="34"/>
      <c r="Z618" s="34"/>
      <c r="AA618" s="34"/>
      <c r="AB618" s="34"/>
      <c r="AC618" s="34"/>
      <c r="AD618" s="34"/>
      <c r="AE618" s="34"/>
      <c r="AR618" s="207" t="s">
        <v>319</v>
      </c>
      <c r="AT618" s="207" t="s">
        <v>315</v>
      </c>
      <c r="AU618" s="207" t="s">
        <v>83</v>
      </c>
      <c r="AY618" s="17" t="s">
        <v>313</v>
      </c>
      <c r="BE618" s="208">
        <f>IF(N618="základní",J618,0)</f>
        <v>0</v>
      </c>
      <c r="BF618" s="208">
        <f>IF(N618="snížená",J618,0)</f>
        <v>0</v>
      </c>
      <c r="BG618" s="208">
        <f>IF(N618="zákl. přenesená",J618,0)</f>
        <v>0</v>
      </c>
      <c r="BH618" s="208">
        <f>IF(N618="sníž. přenesená",J618,0)</f>
        <v>0</v>
      </c>
      <c r="BI618" s="208">
        <f>IF(N618="nulová",J618,0)</f>
        <v>0</v>
      </c>
      <c r="BJ618" s="17" t="s">
        <v>81</v>
      </c>
      <c r="BK618" s="208">
        <f>ROUND(I618*H618,2)</f>
        <v>0</v>
      </c>
      <c r="BL618" s="17" t="s">
        <v>319</v>
      </c>
      <c r="BM618" s="207" t="s">
        <v>1164</v>
      </c>
    </row>
    <row r="619" spans="1:65" s="1" customFormat="1">
      <c r="A619" s="34"/>
      <c r="B619" s="35"/>
      <c r="C619" s="36"/>
      <c r="D619" s="209" t="s">
        <v>321</v>
      </c>
      <c r="E619" s="36"/>
      <c r="F619" s="210" t="s">
        <v>1165</v>
      </c>
      <c r="G619" s="36"/>
      <c r="H619" s="36"/>
      <c r="I619" s="116"/>
      <c r="J619" s="36"/>
      <c r="K619" s="36"/>
      <c r="L619" s="39"/>
      <c r="M619" s="211"/>
      <c r="N619" s="212"/>
      <c r="O619" s="64"/>
      <c r="P619" s="64"/>
      <c r="Q619" s="64"/>
      <c r="R619" s="64"/>
      <c r="S619" s="64"/>
      <c r="T619" s="65"/>
      <c r="U619" s="34"/>
      <c r="V619" s="34"/>
      <c r="W619" s="34"/>
      <c r="X619" s="34"/>
      <c r="Y619" s="34"/>
      <c r="Z619" s="34"/>
      <c r="AA619" s="34"/>
      <c r="AB619" s="34"/>
      <c r="AC619" s="34"/>
      <c r="AD619" s="34"/>
      <c r="AE619" s="34"/>
      <c r="AT619" s="17" t="s">
        <v>321</v>
      </c>
      <c r="AU619" s="17" t="s">
        <v>83</v>
      </c>
    </row>
    <row r="620" spans="1:65" s="12" customFormat="1">
      <c r="B620" s="213"/>
      <c r="C620" s="214"/>
      <c r="D620" s="209" t="s">
        <v>323</v>
      </c>
      <c r="E620" s="215" t="s">
        <v>19</v>
      </c>
      <c r="F620" s="216" t="s">
        <v>1166</v>
      </c>
      <c r="G620" s="214"/>
      <c r="H620" s="217">
        <v>15.614000000000001</v>
      </c>
      <c r="I620" s="218"/>
      <c r="J620" s="214"/>
      <c r="K620" s="214"/>
      <c r="L620" s="219"/>
      <c r="M620" s="220"/>
      <c r="N620" s="221"/>
      <c r="O620" s="221"/>
      <c r="P620" s="221"/>
      <c r="Q620" s="221"/>
      <c r="R620" s="221"/>
      <c r="S620" s="221"/>
      <c r="T620" s="222"/>
      <c r="AT620" s="223" t="s">
        <v>323</v>
      </c>
      <c r="AU620" s="223" t="s">
        <v>83</v>
      </c>
      <c r="AV620" s="12" t="s">
        <v>83</v>
      </c>
      <c r="AW620" s="12" t="s">
        <v>36</v>
      </c>
      <c r="AX620" s="12" t="s">
        <v>81</v>
      </c>
      <c r="AY620" s="223" t="s">
        <v>313</v>
      </c>
    </row>
    <row r="621" spans="1:65" s="1" customFormat="1" ht="14.45" customHeight="1">
      <c r="A621" s="34"/>
      <c r="B621" s="35"/>
      <c r="C621" s="195" t="s">
        <v>1167</v>
      </c>
      <c r="D621" s="195" t="s">
        <v>315</v>
      </c>
      <c r="E621" s="196" t="s">
        <v>1168</v>
      </c>
      <c r="F621" s="197" t="s">
        <v>1169</v>
      </c>
      <c r="G621" s="198" t="s">
        <v>358</v>
      </c>
      <c r="H621" s="199">
        <v>106.28400000000001</v>
      </c>
      <c r="I621" s="200"/>
      <c r="J621" s="201">
        <f>ROUND(I621*H621,2)</f>
        <v>0</v>
      </c>
      <c r="K621" s="202"/>
      <c r="L621" s="39"/>
      <c r="M621" s="203" t="s">
        <v>19</v>
      </c>
      <c r="N621" s="204" t="s">
        <v>45</v>
      </c>
      <c r="O621" s="64"/>
      <c r="P621" s="205">
        <f>O621*H621</f>
        <v>0</v>
      </c>
      <c r="Q621" s="205">
        <v>2.2563399999999998</v>
      </c>
      <c r="R621" s="205">
        <f>Q621*H621</f>
        <v>239.81284055999998</v>
      </c>
      <c r="S621" s="205">
        <v>0</v>
      </c>
      <c r="T621" s="206">
        <f>S621*H621</f>
        <v>0</v>
      </c>
      <c r="U621" s="34"/>
      <c r="V621" s="34"/>
      <c r="W621" s="34"/>
      <c r="X621" s="34"/>
      <c r="Y621" s="34"/>
      <c r="Z621" s="34"/>
      <c r="AA621" s="34"/>
      <c r="AB621" s="34"/>
      <c r="AC621" s="34"/>
      <c r="AD621" s="34"/>
      <c r="AE621" s="34"/>
      <c r="AR621" s="207" t="s">
        <v>319</v>
      </c>
      <c r="AT621" s="207" t="s">
        <v>315</v>
      </c>
      <c r="AU621" s="207" t="s">
        <v>83</v>
      </c>
      <c r="AY621" s="17" t="s">
        <v>313</v>
      </c>
      <c r="BE621" s="208">
        <f>IF(N621="základní",J621,0)</f>
        <v>0</v>
      </c>
      <c r="BF621" s="208">
        <f>IF(N621="snížená",J621,0)</f>
        <v>0</v>
      </c>
      <c r="BG621" s="208">
        <f>IF(N621="zákl. přenesená",J621,0)</f>
        <v>0</v>
      </c>
      <c r="BH621" s="208">
        <f>IF(N621="sníž. přenesená",J621,0)</f>
        <v>0</v>
      </c>
      <c r="BI621" s="208">
        <f>IF(N621="nulová",J621,0)</f>
        <v>0</v>
      </c>
      <c r="BJ621" s="17" t="s">
        <v>81</v>
      </c>
      <c r="BK621" s="208">
        <f>ROUND(I621*H621,2)</f>
        <v>0</v>
      </c>
      <c r="BL621" s="17" t="s">
        <v>319</v>
      </c>
      <c r="BM621" s="207" t="s">
        <v>1170</v>
      </c>
    </row>
    <row r="622" spans="1:65" s="1" customFormat="1">
      <c r="A622" s="34"/>
      <c r="B622" s="35"/>
      <c r="C622" s="36"/>
      <c r="D622" s="209" t="s">
        <v>321</v>
      </c>
      <c r="E622" s="36"/>
      <c r="F622" s="210" t="s">
        <v>1171</v>
      </c>
      <c r="G622" s="36"/>
      <c r="H622" s="36"/>
      <c r="I622" s="116"/>
      <c r="J622" s="36"/>
      <c r="K622" s="36"/>
      <c r="L622" s="39"/>
      <c r="M622" s="211"/>
      <c r="N622" s="212"/>
      <c r="O622" s="64"/>
      <c r="P622" s="64"/>
      <c r="Q622" s="64"/>
      <c r="R622" s="64"/>
      <c r="S622" s="64"/>
      <c r="T622" s="65"/>
      <c r="U622" s="34"/>
      <c r="V622" s="34"/>
      <c r="W622" s="34"/>
      <c r="X622" s="34"/>
      <c r="Y622" s="34"/>
      <c r="Z622" s="34"/>
      <c r="AA622" s="34"/>
      <c r="AB622" s="34"/>
      <c r="AC622" s="34"/>
      <c r="AD622" s="34"/>
      <c r="AE622" s="34"/>
      <c r="AT622" s="17" t="s">
        <v>321</v>
      </c>
      <c r="AU622" s="17" t="s">
        <v>83</v>
      </c>
    </row>
    <row r="623" spans="1:65" s="12" customFormat="1">
      <c r="B623" s="213"/>
      <c r="C623" s="214"/>
      <c r="D623" s="209" t="s">
        <v>323</v>
      </c>
      <c r="E623" s="215" t="s">
        <v>19</v>
      </c>
      <c r="F623" s="216" t="s">
        <v>1172</v>
      </c>
      <c r="G623" s="214"/>
      <c r="H623" s="217">
        <v>86.721000000000004</v>
      </c>
      <c r="I623" s="218"/>
      <c r="J623" s="214"/>
      <c r="K623" s="214"/>
      <c r="L623" s="219"/>
      <c r="M623" s="220"/>
      <c r="N623" s="221"/>
      <c r="O623" s="221"/>
      <c r="P623" s="221"/>
      <c r="Q623" s="221"/>
      <c r="R623" s="221"/>
      <c r="S623" s="221"/>
      <c r="T623" s="222"/>
      <c r="AT623" s="223" t="s">
        <v>323</v>
      </c>
      <c r="AU623" s="223" t="s">
        <v>83</v>
      </c>
      <c r="AV623" s="12" t="s">
        <v>83</v>
      </c>
      <c r="AW623" s="12" t="s">
        <v>36</v>
      </c>
      <c r="AX623" s="12" t="s">
        <v>74</v>
      </c>
      <c r="AY623" s="223" t="s">
        <v>313</v>
      </c>
    </row>
    <row r="624" spans="1:65" s="12" customFormat="1">
      <c r="B624" s="213"/>
      <c r="C624" s="214"/>
      <c r="D624" s="209" t="s">
        <v>323</v>
      </c>
      <c r="E624" s="215" t="s">
        <v>19</v>
      </c>
      <c r="F624" s="216" t="s">
        <v>1173</v>
      </c>
      <c r="G624" s="214"/>
      <c r="H624" s="217">
        <v>19.562999999999999</v>
      </c>
      <c r="I624" s="218"/>
      <c r="J624" s="214"/>
      <c r="K624" s="214"/>
      <c r="L624" s="219"/>
      <c r="M624" s="220"/>
      <c r="N624" s="221"/>
      <c r="O624" s="221"/>
      <c r="P624" s="221"/>
      <c r="Q624" s="221"/>
      <c r="R624" s="221"/>
      <c r="S624" s="221"/>
      <c r="T624" s="222"/>
      <c r="AT624" s="223" t="s">
        <v>323</v>
      </c>
      <c r="AU624" s="223" t="s">
        <v>83</v>
      </c>
      <c r="AV624" s="12" t="s">
        <v>83</v>
      </c>
      <c r="AW624" s="12" t="s">
        <v>36</v>
      </c>
      <c r="AX624" s="12" t="s">
        <v>74</v>
      </c>
      <c r="AY624" s="223" t="s">
        <v>313</v>
      </c>
    </row>
    <row r="625" spans="1:65" s="14" customFormat="1">
      <c r="B625" s="234"/>
      <c r="C625" s="235"/>
      <c r="D625" s="209" t="s">
        <v>323</v>
      </c>
      <c r="E625" s="236" t="s">
        <v>19</v>
      </c>
      <c r="F625" s="237" t="s">
        <v>410</v>
      </c>
      <c r="G625" s="235"/>
      <c r="H625" s="238">
        <v>106.28400000000001</v>
      </c>
      <c r="I625" s="239"/>
      <c r="J625" s="235"/>
      <c r="K625" s="235"/>
      <c r="L625" s="240"/>
      <c r="M625" s="241"/>
      <c r="N625" s="242"/>
      <c r="O625" s="242"/>
      <c r="P625" s="242"/>
      <c r="Q625" s="242"/>
      <c r="R625" s="242"/>
      <c r="S625" s="242"/>
      <c r="T625" s="243"/>
      <c r="AT625" s="244" t="s">
        <v>323</v>
      </c>
      <c r="AU625" s="244" t="s">
        <v>83</v>
      </c>
      <c r="AV625" s="14" t="s">
        <v>319</v>
      </c>
      <c r="AW625" s="14" t="s">
        <v>36</v>
      </c>
      <c r="AX625" s="14" t="s">
        <v>81</v>
      </c>
      <c r="AY625" s="244" t="s">
        <v>313</v>
      </c>
    </row>
    <row r="626" spans="1:65" s="1" customFormat="1" ht="14.45" customHeight="1">
      <c r="A626" s="34"/>
      <c r="B626" s="35"/>
      <c r="C626" s="195" t="s">
        <v>1174</v>
      </c>
      <c r="D626" s="195" t="s">
        <v>315</v>
      </c>
      <c r="E626" s="196" t="s">
        <v>1175</v>
      </c>
      <c r="F626" s="197" t="s">
        <v>1176</v>
      </c>
      <c r="G626" s="198" t="s">
        <v>358</v>
      </c>
      <c r="H626" s="199">
        <v>40.561999999999998</v>
      </c>
      <c r="I626" s="200"/>
      <c r="J626" s="201">
        <f>ROUND(I626*H626,2)</f>
        <v>0</v>
      </c>
      <c r="K626" s="202"/>
      <c r="L626" s="39"/>
      <c r="M626" s="203" t="s">
        <v>19</v>
      </c>
      <c r="N626" s="204" t="s">
        <v>45</v>
      </c>
      <c r="O626" s="64"/>
      <c r="P626" s="205">
        <f>O626*H626</f>
        <v>0</v>
      </c>
      <c r="Q626" s="205">
        <v>0</v>
      </c>
      <c r="R626" s="205">
        <f>Q626*H626</f>
        <v>0</v>
      </c>
      <c r="S626" s="205">
        <v>0</v>
      </c>
      <c r="T626" s="206">
        <f>S626*H626</f>
        <v>0</v>
      </c>
      <c r="U626" s="34"/>
      <c r="V626" s="34"/>
      <c r="W626" s="34"/>
      <c r="X626" s="34"/>
      <c r="Y626" s="34"/>
      <c r="Z626" s="34"/>
      <c r="AA626" s="34"/>
      <c r="AB626" s="34"/>
      <c r="AC626" s="34"/>
      <c r="AD626" s="34"/>
      <c r="AE626" s="34"/>
      <c r="AR626" s="207" t="s">
        <v>319</v>
      </c>
      <c r="AT626" s="207" t="s">
        <v>315</v>
      </c>
      <c r="AU626" s="207" t="s">
        <v>83</v>
      </c>
      <c r="AY626" s="17" t="s">
        <v>313</v>
      </c>
      <c r="BE626" s="208">
        <f>IF(N626="základní",J626,0)</f>
        <v>0</v>
      </c>
      <c r="BF626" s="208">
        <f>IF(N626="snížená",J626,0)</f>
        <v>0</v>
      </c>
      <c r="BG626" s="208">
        <f>IF(N626="zákl. přenesená",J626,0)</f>
        <v>0</v>
      </c>
      <c r="BH626" s="208">
        <f>IF(N626="sníž. přenesená",J626,0)</f>
        <v>0</v>
      </c>
      <c r="BI626" s="208">
        <f>IF(N626="nulová",J626,0)</f>
        <v>0</v>
      </c>
      <c r="BJ626" s="17" t="s">
        <v>81</v>
      </c>
      <c r="BK626" s="208">
        <f>ROUND(I626*H626,2)</f>
        <v>0</v>
      </c>
      <c r="BL626" s="17" t="s">
        <v>319</v>
      </c>
      <c r="BM626" s="207" t="s">
        <v>1177</v>
      </c>
    </row>
    <row r="627" spans="1:65" s="1" customFormat="1" ht="19.5">
      <c r="A627" s="34"/>
      <c r="B627" s="35"/>
      <c r="C627" s="36"/>
      <c r="D627" s="209" t="s">
        <v>321</v>
      </c>
      <c r="E627" s="36"/>
      <c r="F627" s="210" t="s">
        <v>1178</v>
      </c>
      <c r="G627" s="36"/>
      <c r="H627" s="36"/>
      <c r="I627" s="116"/>
      <c r="J627" s="36"/>
      <c r="K627" s="36"/>
      <c r="L627" s="39"/>
      <c r="M627" s="211"/>
      <c r="N627" s="212"/>
      <c r="O627" s="64"/>
      <c r="P627" s="64"/>
      <c r="Q627" s="64"/>
      <c r="R627" s="64"/>
      <c r="S627" s="64"/>
      <c r="T627" s="65"/>
      <c r="U627" s="34"/>
      <c r="V627" s="34"/>
      <c r="W627" s="34"/>
      <c r="X627" s="34"/>
      <c r="Y627" s="34"/>
      <c r="Z627" s="34"/>
      <c r="AA627" s="34"/>
      <c r="AB627" s="34"/>
      <c r="AC627" s="34"/>
      <c r="AD627" s="34"/>
      <c r="AE627" s="34"/>
      <c r="AT627" s="17" t="s">
        <v>321</v>
      </c>
      <c r="AU627" s="17" t="s">
        <v>83</v>
      </c>
    </row>
    <row r="628" spans="1:65" s="12" customFormat="1">
      <c r="B628" s="213"/>
      <c r="C628" s="214"/>
      <c r="D628" s="209" t="s">
        <v>323</v>
      </c>
      <c r="E628" s="215" t="s">
        <v>19</v>
      </c>
      <c r="F628" s="216" t="s">
        <v>1179</v>
      </c>
      <c r="G628" s="214"/>
      <c r="H628" s="217">
        <v>40.561999999999998</v>
      </c>
      <c r="I628" s="218"/>
      <c r="J628" s="214"/>
      <c r="K628" s="214"/>
      <c r="L628" s="219"/>
      <c r="M628" s="220"/>
      <c r="N628" s="221"/>
      <c r="O628" s="221"/>
      <c r="P628" s="221"/>
      <c r="Q628" s="221"/>
      <c r="R628" s="221"/>
      <c r="S628" s="221"/>
      <c r="T628" s="222"/>
      <c r="AT628" s="223" t="s">
        <v>323</v>
      </c>
      <c r="AU628" s="223" t="s">
        <v>83</v>
      </c>
      <c r="AV628" s="12" t="s">
        <v>83</v>
      </c>
      <c r="AW628" s="12" t="s">
        <v>36</v>
      </c>
      <c r="AX628" s="12" t="s">
        <v>81</v>
      </c>
      <c r="AY628" s="223" t="s">
        <v>313</v>
      </c>
    </row>
    <row r="629" spans="1:65" s="1" customFormat="1" ht="14.45" customHeight="1">
      <c r="A629" s="34"/>
      <c r="B629" s="35"/>
      <c r="C629" s="195" t="s">
        <v>1180</v>
      </c>
      <c r="D629" s="195" t="s">
        <v>315</v>
      </c>
      <c r="E629" s="196" t="s">
        <v>1181</v>
      </c>
      <c r="F629" s="197" t="s">
        <v>1182</v>
      </c>
      <c r="G629" s="198" t="s">
        <v>358</v>
      </c>
      <c r="H629" s="199">
        <v>86.721000000000004</v>
      </c>
      <c r="I629" s="200"/>
      <c r="J629" s="201">
        <f>ROUND(I629*H629,2)</f>
        <v>0</v>
      </c>
      <c r="K629" s="202"/>
      <c r="L629" s="39"/>
      <c r="M629" s="203" t="s">
        <v>19</v>
      </c>
      <c r="N629" s="204" t="s">
        <v>45</v>
      </c>
      <c r="O629" s="64"/>
      <c r="P629" s="205">
        <f>O629*H629</f>
        <v>0</v>
      </c>
      <c r="Q629" s="205">
        <v>0</v>
      </c>
      <c r="R629" s="205">
        <f>Q629*H629</f>
        <v>0</v>
      </c>
      <c r="S629" s="205">
        <v>0</v>
      </c>
      <c r="T629" s="206">
        <f>S629*H629</f>
        <v>0</v>
      </c>
      <c r="U629" s="34"/>
      <c r="V629" s="34"/>
      <c r="W629" s="34"/>
      <c r="X629" s="34"/>
      <c r="Y629" s="34"/>
      <c r="Z629" s="34"/>
      <c r="AA629" s="34"/>
      <c r="AB629" s="34"/>
      <c r="AC629" s="34"/>
      <c r="AD629" s="34"/>
      <c r="AE629" s="34"/>
      <c r="AR629" s="207" t="s">
        <v>319</v>
      </c>
      <c r="AT629" s="207" t="s">
        <v>315</v>
      </c>
      <c r="AU629" s="207" t="s">
        <v>83</v>
      </c>
      <c r="AY629" s="17" t="s">
        <v>313</v>
      </c>
      <c r="BE629" s="208">
        <f>IF(N629="základní",J629,0)</f>
        <v>0</v>
      </c>
      <c r="BF629" s="208">
        <f>IF(N629="snížená",J629,0)</f>
        <v>0</v>
      </c>
      <c r="BG629" s="208">
        <f>IF(N629="zákl. přenesená",J629,0)</f>
        <v>0</v>
      </c>
      <c r="BH629" s="208">
        <f>IF(N629="sníž. přenesená",J629,0)</f>
        <v>0</v>
      </c>
      <c r="BI629" s="208">
        <f>IF(N629="nulová",J629,0)</f>
        <v>0</v>
      </c>
      <c r="BJ629" s="17" t="s">
        <v>81</v>
      </c>
      <c r="BK629" s="208">
        <f>ROUND(I629*H629,2)</f>
        <v>0</v>
      </c>
      <c r="BL629" s="17" t="s">
        <v>319</v>
      </c>
      <c r="BM629" s="207" t="s">
        <v>1183</v>
      </c>
    </row>
    <row r="630" spans="1:65" s="1" customFormat="1" ht="19.5">
      <c r="A630" s="34"/>
      <c r="B630" s="35"/>
      <c r="C630" s="36"/>
      <c r="D630" s="209" t="s">
        <v>321</v>
      </c>
      <c r="E630" s="36"/>
      <c r="F630" s="210" t="s">
        <v>1184</v>
      </c>
      <c r="G630" s="36"/>
      <c r="H630" s="36"/>
      <c r="I630" s="116"/>
      <c r="J630" s="36"/>
      <c r="K630" s="36"/>
      <c r="L630" s="39"/>
      <c r="M630" s="211"/>
      <c r="N630" s="212"/>
      <c r="O630" s="64"/>
      <c r="P630" s="64"/>
      <c r="Q630" s="64"/>
      <c r="R630" s="64"/>
      <c r="S630" s="64"/>
      <c r="T630" s="65"/>
      <c r="U630" s="34"/>
      <c r="V630" s="34"/>
      <c r="W630" s="34"/>
      <c r="X630" s="34"/>
      <c r="Y630" s="34"/>
      <c r="Z630" s="34"/>
      <c r="AA630" s="34"/>
      <c r="AB630" s="34"/>
      <c r="AC630" s="34"/>
      <c r="AD630" s="34"/>
      <c r="AE630" s="34"/>
      <c r="AT630" s="17" t="s">
        <v>321</v>
      </c>
      <c r="AU630" s="17" t="s">
        <v>83</v>
      </c>
    </row>
    <row r="631" spans="1:65" s="12" customFormat="1">
      <c r="B631" s="213"/>
      <c r="C631" s="214"/>
      <c r="D631" s="209" t="s">
        <v>323</v>
      </c>
      <c r="E631" s="215" t="s">
        <v>19</v>
      </c>
      <c r="F631" s="216" t="s">
        <v>1172</v>
      </c>
      <c r="G631" s="214"/>
      <c r="H631" s="217">
        <v>86.721000000000004</v>
      </c>
      <c r="I631" s="218"/>
      <c r="J631" s="214"/>
      <c r="K631" s="214"/>
      <c r="L631" s="219"/>
      <c r="M631" s="220"/>
      <c r="N631" s="221"/>
      <c r="O631" s="221"/>
      <c r="P631" s="221"/>
      <c r="Q631" s="221"/>
      <c r="R631" s="221"/>
      <c r="S631" s="221"/>
      <c r="T631" s="222"/>
      <c r="AT631" s="223" t="s">
        <v>323</v>
      </c>
      <c r="AU631" s="223" t="s">
        <v>83</v>
      </c>
      <c r="AV631" s="12" t="s">
        <v>83</v>
      </c>
      <c r="AW631" s="12" t="s">
        <v>36</v>
      </c>
      <c r="AX631" s="12" t="s">
        <v>81</v>
      </c>
      <c r="AY631" s="223" t="s">
        <v>313</v>
      </c>
    </row>
    <row r="632" spans="1:65" s="1" customFormat="1" ht="21.6" customHeight="1">
      <c r="A632" s="34"/>
      <c r="B632" s="35"/>
      <c r="C632" s="195" t="s">
        <v>1185</v>
      </c>
      <c r="D632" s="195" t="s">
        <v>315</v>
      </c>
      <c r="E632" s="196" t="s">
        <v>1186</v>
      </c>
      <c r="F632" s="197" t="s">
        <v>1187</v>
      </c>
      <c r="G632" s="198" t="s">
        <v>358</v>
      </c>
      <c r="H632" s="199">
        <v>15.614000000000001</v>
      </c>
      <c r="I632" s="200"/>
      <c r="J632" s="201">
        <f>ROUND(I632*H632,2)</f>
        <v>0</v>
      </c>
      <c r="K632" s="202"/>
      <c r="L632" s="39"/>
      <c r="M632" s="203" t="s">
        <v>19</v>
      </c>
      <c r="N632" s="204" t="s">
        <v>45</v>
      </c>
      <c r="O632" s="64"/>
      <c r="P632" s="205">
        <f>O632*H632</f>
        <v>0</v>
      </c>
      <c r="Q632" s="205">
        <v>3.0300000000000001E-2</v>
      </c>
      <c r="R632" s="205">
        <f>Q632*H632</f>
        <v>0.47310420000000003</v>
      </c>
      <c r="S632" s="205">
        <v>0</v>
      </c>
      <c r="T632" s="206">
        <f>S632*H632</f>
        <v>0</v>
      </c>
      <c r="U632" s="34"/>
      <c r="V632" s="34"/>
      <c r="W632" s="34"/>
      <c r="X632" s="34"/>
      <c r="Y632" s="34"/>
      <c r="Z632" s="34"/>
      <c r="AA632" s="34"/>
      <c r="AB632" s="34"/>
      <c r="AC632" s="34"/>
      <c r="AD632" s="34"/>
      <c r="AE632" s="34"/>
      <c r="AR632" s="207" t="s">
        <v>319</v>
      </c>
      <c r="AT632" s="207" t="s">
        <v>315</v>
      </c>
      <c r="AU632" s="207" t="s">
        <v>83</v>
      </c>
      <c r="AY632" s="17" t="s">
        <v>313</v>
      </c>
      <c r="BE632" s="208">
        <f>IF(N632="základní",J632,0)</f>
        <v>0</v>
      </c>
      <c r="BF632" s="208">
        <f>IF(N632="snížená",J632,0)</f>
        <v>0</v>
      </c>
      <c r="BG632" s="208">
        <f>IF(N632="zákl. přenesená",J632,0)</f>
        <v>0</v>
      </c>
      <c r="BH632" s="208">
        <f>IF(N632="sníž. přenesená",J632,0)</f>
        <v>0</v>
      </c>
      <c r="BI632" s="208">
        <f>IF(N632="nulová",J632,0)</f>
        <v>0</v>
      </c>
      <c r="BJ632" s="17" t="s">
        <v>81</v>
      </c>
      <c r="BK632" s="208">
        <f>ROUND(I632*H632,2)</f>
        <v>0</v>
      </c>
      <c r="BL632" s="17" t="s">
        <v>319</v>
      </c>
      <c r="BM632" s="207" t="s">
        <v>1188</v>
      </c>
    </row>
    <row r="633" spans="1:65" s="1" customFormat="1">
      <c r="A633" s="34"/>
      <c r="B633" s="35"/>
      <c r="C633" s="36"/>
      <c r="D633" s="209" t="s">
        <v>321</v>
      </c>
      <c r="E633" s="36"/>
      <c r="F633" s="210" t="s">
        <v>1189</v>
      </c>
      <c r="G633" s="36"/>
      <c r="H633" s="36"/>
      <c r="I633" s="116"/>
      <c r="J633" s="36"/>
      <c r="K633" s="36"/>
      <c r="L633" s="39"/>
      <c r="M633" s="211"/>
      <c r="N633" s="212"/>
      <c r="O633" s="64"/>
      <c r="P633" s="64"/>
      <c r="Q633" s="64"/>
      <c r="R633" s="64"/>
      <c r="S633" s="64"/>
      <c r="T633" s="65"/>
      <c r="U633" s="34"/>
      <c r="V633" s="34"/>
      <c r="W633" s="34"/>
      <c r="X633" s="34"/>
      <c r="Y633" s="34"/>
      <c r="Z633" s="34"/>
      <c r="AA633" s="34"/>
      <c r="AB633" s="34"/>
      <c r="AC633" s="34"/>
      <c r="AD633" s="34"/>
      <c r="AE633" s="34"/>
      <c r="AT633" s="17" t="s">
        <v>321</v>
      </c>
      <c r="AU633" s="17" t="s">
        <v>83</v>
      </c>
    </row>
    <row r="634" spans="1:65" s="12" customFormat="1">
      <c r="B634" s="213"/>
      <c r="C634" s="214"/>
      <c r="D634" s="209" t="s">
        <v>323</v>
      </c>
      <c r="E634" s="215" t="s">
        <v>19</v>
      </c>
      <c r="F634" s="216" t="s">
        <v>1190</v>
      </c>
      <c r="G634" s="214"/>
      <c r="H634" s="217">
        <v>15.614000000000001</v>
      </c>
      <c r="I634" s="218"/>
      <c r="J634" s="214"/>
      <c r="K634" s="214"/>
      <c r="L634" s="219"/>
      <c r="M634" s="220"/>
      <c r="N634" s="221"/>
      <c r="O634" s="221"/>
      <c r="P634" s="221"/>
      <c r="Q634" s="221"/>
      <c r="R634" s="221"/>
      <c r="S634" s="221"/>
      <c r="T634" s="222"/>
      <c r="AT634" s="223" t="s">
        <v>323</v>
      </c>
      <c r="AU634" s="223" t="s">
        <v>83</v>
      </c>
      <c r="AV634" s="12" t="s">
        <v>83</v>
      </c>
      <c r="AW634" s="12" t="s">
        <v>36</v>
      </c>
      <c r="AX634" s="12" t="s">
        <v>81</v>
      </c>
      <c r="AY634" s="223" t="s">
        <v>313</v>
      </c>
    </row>
    <row r="635" spans="1:65" s="1" customFormat="1" ht="14.45" customHeight="1">
      <c r="A635" s="34"/>
      <c r="B635" s="35"/>
      <c r="C635" s="195" t="s">
        <v>1191</v>
      </c>
      <c r="D635" s="195" t="s">
        <v>315</v>
      </c>
      <c r="E635" s="196" t="s">
        <v>1192</v>
      </c>
      <c r="F635" s="197" t="s">
        <v>1193</v>
      </c>
      <c r="G635" s="198" t="s">
        <v>430</v>
      </c>
      <c r="H635" s="199">
        <v>2.8740000000000001</v>
      </c>
      <c r="I635" s="200"/>
      <c r="J635" s="201">
        <f>ROUND(I635*H635,2)</f>
        <v>0</v>
      </c>
      <c r="K635" s="202"/>
      <c r="L635" s="39"/>
      <c r="M635" s="203" t="s">
        <v>19</v>
      </c>
      <c r="N635" s="204" t="s">
        <v>45</v>
      </c>
      <c r="O635" s="64"/>
      <c r="P635" s="205">
        <f>O635*H635</f>
        <v>0</v>
      </c>
      <c r="Q635" s="205">
        <v>1.06277</v>
      </c>
      <c r="R635" s="205">
        <f>Q635*H635</f>
        <v>3.05440098</v>
      </c>
      <c r="S635" s="205">
        <v>0</v>
      </c>
      <c r="T635" s="206">
        <f>S635*H635</f>
        <v>0</v>
      </c>
      <c r="U635" s="34"/>
      <c r="V635" s="34"/>
      <c r="W635" s="34"/>
      <c r="X635" s="34"/>
      <c r="Y635" s="34"/>
      <c r="Z635" s="34"/>
      <c r="AA635" s="34"/>
      <c r="AB635" s="34"/>
      <c r="AC635" s="34"/>
      <c r="AD635" s="34"/>
      <c r="AE635" s="34"/>
      <c r="AR635" s="207" t="s">
        <v>319</v>
      </c>
      <c r="AT635" s="207" t="s">
        <v>315</v>
      </c>
      <c r="AU635" s="207" t="s">
        <v>83</v>
      </c>
      <c r="AY635" s="17" t="s">
        <v>313</v>
      </c>
      <c r="BE635" s="208">
        <f>IF(N635="základní",J635,0)</f>
        <v>0</v>
      </c>
      <c r="BF635" s="208">
        <f>IF(N635="snížená",J635,0)</f>
        <v>0</v>
      </c>
      <c r="BG635" s="208">
        <f>IF(N635="zákl. přenesená",J635,0)</f>
        <v>0</v>
      </c>
      <c r="BH635" s="208">
        <f>IF(N635="sníž. přenesená",J635,0)</f>
        <v>0</v>
      </c>
      <c r="BI635" s="208">
        <f>IF(N635="nulová",J635,0)</f>
        <v>0</v>
      </c>
      <c r="BJ635" s="17" t="s">
        <v>81</v>
      </c>
      <c r="BK635" s="208">
        <f>ROUND(I635*H635,2)</f>
        <v>0</v>
      </c>
      <c r="BL635" s="17" t="s">
        <v>319</v>
      </c>
      <c r="BM635" s="207" t="s">
        <v>1194</v>
      </c>
    </row>
    <row r="636" spans="1:65" s="1" customFormat="1">
      <c r="A636" s="34"/>
      <c r="B636" s="35"/>
      <c r="C636" s="36"/>
      <c r="D636" s="209" t="s">
        <v>321</v>
      </c>
      <c r="E636" s="36"/>
      <c r="F636" s="210" t="s">
        <v>1195</v>
      </c>
      <c r="G636" s="36"/>
      <c r="H636" s="36"/>
      <c r="I636" s="116"/>
      <c r="J636" s="36"/>
      <c r="K636" s="36"/>
      <c r="L636" s="39"/>
      <c r="M636" s="211"/>
      <c r="N636" s="212"/>
      <c r="O636" s="64"/>
      <c r="P636" s="64"/>
      <c r="Q636" s="64"/>
      <c r="R636" s="64"/>
      <c r="S636" s="64"/>
      <c r="T636" s="65"/>
      <c r="U636" s="34"/>
      <c r="V636" s="34"/>
      <c r="W636" s="34"/>
      <c r="X636" s="34"/>
      <c r="Y636" s="34"/>
      <c r="Z636" s="34"/>
      <c r="AA636" s="34"/>
      <c r="AB636" s="34"/>
      <c r="AC636" s="34"/>
      <c r="AD636" s="34"/>
      <c r="AE636" s="34"/>
      <c r="AT636" s="17" t="s">
        <v>321</v>
      </c>
      <c r="AU636" s="17" t="s">
        <v>83</v>
      </c>
    </row>
    <row r="637" spans="1:65" s="12" customFormat="1">
      <c r="B637" s="213"/>
      <c r="C637" s="214"/>
      <c r="D637" s="209" t="s">
        <v>323</v>
      </c>
      <c r="E637" s="215" t="s">
        <v>19</v>
      </c>
      <c r="F637" s="216" t="s">
        <v>1196</v>
      </c>
      <c r="G637" s="214"/>
      <c r="H637" s="217">
        <v>0.73499999999999999</v>
      </c>
      <c r="I637" s="218"/>
      <c r="J637" s="214"/>
      <c r="K637" s="214"/>
      <c r="L637" s="219"/>
      <c r="M637" s="220"/>
      <c r="N637" s="221"/>
      <c r="O637" s="221"/>
      <c r="P637" s="221"/>
      <c r="Q637" s="221"/>
      <c r="R637" s="221"/>
      <c r="S637" s="221"/>
      <c r="T637" s="222"/>
      <c r="AT637" s="223" t="s">
        <v>323</v>
      </c>
      <c r="AU637" s="223" t="s">
        <v>83</v>
      </c>
      <c r="AV637" s="12" t="s">
        <v>83</v>
      </c>
      <c r="AW637" s="12" t="s">
        <v>36</v>
      </c>
      <c r="AX637" s="12" t="s">
        <v>74</v>
      </c>
      <c r="AY637" s="223" t="s">
        <v>313</v>
      </c>
    </row>
    <row r="638" spans="1:65" s="12" customFormat="1">
      <c r="B638" s="213"/>
      <c r="C638" s="214"/>
      <c r="D638" s="209" t="s">
        <v>323</v>
      </c>
      <c r="E638" s="215" t="s">
        <v>19</v>
      </c>
      <c r="F638" s="216" t="s">
        <v>1197</v>
      </c>
      <c r="G638" s="214"/>
      <c r="H638" s="217">
        <v>2.1389999999999998</v>
      </c>
      <c r="I638" s="218"/>
      <c r="J638" s="214"/>
      <c r="K638" s="214"/>
      <c r="L638" s="219"/>
      <c r="M638" s="220"/>
      <c r="N638" s="221"/>
      <c r="O638" s="221"/>
      <c r="P638" s="221"/>
      <c r="Q638" s="221"/>
      <c r="R638" s="221"/>
      <c r="S638" s="221"/>
      <c r="T638" s="222"/>
      <c r="AT638" s="223" t="s">
        <v>323</v>
      </c>
      <c r="AU638" s="223" t="s">
        <v>83</v>
      </c>
      <c r="AV638" s="12" t="s">
        <v>83</v>
      </c>
      <c r="AW638" s="12" t="s">
        <v>36</v>
      </c>
      <c r="AX638" s="12" t="s">
        <v>74</v>
      </c>
      <c r="AY638" s="223" t="s">
        <v>313</v>
      </c>
    </row>
    <row r="639" spans="1:65" s="14" customFormat="1">
      <c r="B639" s="234"/>
      <c r="C639" s="235"/>
      <c r="D639" s="209" t="s">
        <v>323</v>
      </c>
      <c r="E639" s="236" t="s">
        <v>19</v>
      </c>
      <c r="F639" s="237" t="s">
        <v>410</v>
      </c>
      <c r="G639" s="235"/>
      <c r="H639" s="238">
        <v>2.8740000000000001</v>
      </c>
      <c r="I639" s="239"/>
      <c r="J639" s="235"/>
      <c r="K639" s="235"/>
      <c r="L639" s="240"/>
      <c r="M639" s="241"/>
      <c r="N639" s="242"/>
      <c r="O639" s="242"/>
      <c r="P639" s="242"/>
      <c r="Q639" s="242"/>
      <c r="R639" s="242"/>
      <c r="S639" s="242"/>
      <c r="T639" s="243"/>
      <c r="AT639" s="244" t="s">
        <v>323</v>
      </c>
      <c r="AU639" s="244" t="s">
        <v>83</v>
      </c>
      <c r="AV639" s="14" t="s">
        <v>319</v>
      </c>
      <c r="AW639" s="14" t="s">
        <v>36</v>
      </c>
      <c r="AX639" s="14" t="s">
        <v>81</v>
      </c>
      <c r="AY639" s="244" t="s">
        <v>313</v>
      </c>
    </row>
    <row r="640" spans="1:65" s="1" customFormat="1" ht="14.45" customHeight="1">
      <c r="A640" s="34"/>
      <c r="B640" s="35"/>
      <c r="C640" s="195" t="s">
        <v>1198</v>
      </c>
      <c r="D640" s="195" t="s">
        <v>315</v>
      </c>
      <c r="E640" s="196" t="s">
        <v>1199</v>
      </c>
      <c r="F640" s="197" t="s">
        <v>1200</v>
      </c>
      <c r="G640" s="198" t="s">
        <v>318</v>
      </c>
      <c r="H640" s="199">
        <v>34.463999999999999</v>
      </c>
      <c r="I640" s="200"/>
      <c r="J640" s="201">
        <f>ROUND(I640*H640,2)</f>
        <v>0</v>
      </c>
      <c r="K640" s="202"/>
      <c r="L640" s="39"/>
      <c r="M640" s="203" t="s">
        <v>19</v>
      </c>
      <c r="N640" s="204" t="s">
        <v>45</v>
      </c>
      <c r="O640" s="64"/>
      <c r="P640" s="205">
        <f>O640*H640</f>
        <v>0</v>
      </c>
      <c r="Q640" s="205">
        <v>2.7779999999999999E-2</v>
      </c>
      <c r="R640" s="205">
        <f>Q640*H640</f>
        <v>0.95740991999999991</v>
      </c>
      <c r="S640" s="205">
        <v>0</v>
      </c>
      <c r="T640" s="206">
        <f>S640*H640</f>
        <v>0</v>
      </c>
      <c r="U640" s="34"/>
      <c r="V640" s="34"/>
      <c r="W640" s="34"/>
      <c r="X640" s="34"/>
      <c r="Y640" s="34"/>
      <c r="Z640" s="34"/>
      <c r="AA640" s="34"/>
      <c r="AB640" s="34"/>
      <c r="AC640" s="34"/>
      <c r="AD640" s="34"/>
      <c r="AE640" s="34"/>
      <c r="AR640" s="207" t="s">
        <v>319</v>
      </c>
      <c r="AT640" s="207" t="s">
        <v>315</v>
      </c>
      <c r="AU640" s="207" t="s">
        <v>83</v>
      </c>
      <c r="AY640" s="17" t="s">
        <v>313</v>
      </c>
      <c r="BE640" s="208">
        <f>IF(N640="základní",J640,0)</f>
        <v>0</v>
      </c>
      <c r="BF640" s="208">
        <f>IF(N640="snížená",J640,0)</f>
        <v>0</v>
      </c>
      <c r="BG640" s="208">
        <f>IF(N640="zákl. přenesená",J640,0)</f>
        <v>0</v>
      </c>
      <c r="BH640" s="208">
        <f>IF(N640="sníž. přenesená",J640,0)</f>
        <v>0</v>
      </c>
      <c r="BI640" s="208">
        <f>IF(N640="nulová",J640,0)</f>
        <v>0</v>
      </c>
      <c r="BJ640" s="17" t="s">
        <v>81</v>
      </c>
      <c r="BK640" s="208">
        <f>ROUND(I640*H640,2)</f>
        <v>0</v>
      </c>
      <c r="BL640" s="17" t="s">
        <v>319</v>
      </c>
      <c r="BM640" s="207" t="s">
        <v>1201</v>
      </c>
    </row>
    <row r="641" spans="1:65" s="1" customFormat="1">
      <c r="A641" s="34"/>
      <c r="B641" s="35"/>
      <c r="C641" s="36"/>
      <c r="D641" s="209" t="s">
        <v>321</v>
      </c>
      <c r="E641" s="36"/>
      <c r="F641" s="210" t="s">
        <v>1202</v>
      </c>
      <c r="G641" s="36"/>
      <c r="H641" s="36"/>
      <c r="I641" s="116"/>
      <c r="J641" s="36"/>
      <c r="K641" s="36"/>
      <c r="L641" s="39"/>
      <c r="M641" s="211"/>
      <c r="N641" s="212"/>
      <c r="O641" s="64"/>
      <c r="P641" s="64"/>
      <c r="Q641" s="64"/>
      <c r="R641" s="64"/>
      <c r="S641" s="64"/>
      <c r="T641" s="65"/>
      <c r="U641" s="34"/>
      <c r="V641" s="34"/>
      <c r="W641" s="34"/>
      <c r="X641" s="34"/>
      <c r="Y641" s="34"/>
      <c r="Z641" s="34"/>
      <c r="AA641" s="34"/>
      <c r="AB641" s="34"/>
      <c r="AC641" s="34"/>
      <c r="AD641" s="34"/>
      <c r="AE641" s="34"/>
      <c r="AT641" s="17" t="s">
        <v>321</v>
      </c>
      <c r="AU641" s="17" t="s">
        <v>83</v>
      </c>
    </row>
    <row r="642" spans="1:65" s="12" customFormat="1">
      <c r="B642" s="213"/>
      <c r="C642" s="214"/>
      <c r="D642" s="209" t="s">
        <v>323</v>
      </c>
      <c r="E642" s="215" t="s">
        <v>19</v>
      </c>
      <c r="F642" s="216" t="s">
        <v>1203</v>
      </c>
      <c r="G642" s="214"/>
      <c r="H642" s="217">
        <v>34.463999999999999</v>
      </c>
      <c r="I642" s="218"/>
      <c r="J642" s="214"/>
      <c r="K642" s="214"/>
      <c r="L642" s="219"/>
      <c r="M642" s="220"/>
      <c r="N642" s="221"/>
      <c r="O642" s="221"/>
      <c r="P642" s="221"/>
      <c r="Q642" s="221"/>
      <c r="R642" s="221"/>
      <c r="S642" s="221"/>
      <c r="T642" s="222"/>
      <c r="AT642" s="223" t="s">
        <v>323</v>
      </c>
      <c r="AU642" s="223" t="s">
        <v>83</v>
      </c>
      <c r="AV642" s="12" t="s">
        <v>83</v>
      </c>
      <c r="AW642" s="12" t="s">
        <v>36</v>
      </c>
      <c r="AX642" s="12" t="s">
        <v>81</v>
      </c>
      <c r="AY642" s="223" t="s">
        <v>313</v>
      </c>
    </row>
    <row r="643" spans="1:65" s="1" customFormat="1" ht="14.45" customHeight="1">
      <c r="A643" s="34"/>
      <c r="B643" s="35"/>
      <c r="C643" s="195" t="s">
        <v>1204</v>
      </c>
      <c r="D643" s="195" t="s">
        <v>315</v>
      </c>
      <c r="E643" s="196" t="s">
        <v>1205</v>
      </c>
      <c r="F643" s="197" t="s">
        <v>1206</v>
      </c>
      <c r="G643" s="198" t="s">
        <v>318</v>
      </c>
      <c r="H643" s="199">
        <v>78.012</v>
      </c>
      <c r="I643" s="200"/>
      <c r="J643" s="201">
        <f>ROUND(I643*H643,2)</f>
        <v>0</v>
      </c>
      <c r="K643" s="202"/>
      <c r="L643" s="39"/>
      <c r="M643" s="203" t="s">
        <v>19</v>
      </c>
      <c r="N643" s="204" t="s">
        <v>45</v>
      </c>
      <c r="O643" s="64"/>
      <c r="P643" s="205">
        <f>O643*H643</f>
        <v>0</v>
      </c>
      <c r="Q643" s="205">
        <v>5.5320000000000001E-2</v>
      </c>
      <c r="R643" s="205">
        <f>Q643*H643</f>
        <v>4.3156238399999998</v>
      </c>
      <c r="S643" s="205">
        <v>0</v>
      </c>
      <c r="T643" s="206">
        <f>S643*H643</f>
        <v>0</v>
      </c>
      <c r="U643" s="34"/>
      <c r="V643" s="34"/>
      <c r="W643" s="34"/>
      <c r="X643" s="34"/>
      <c r="Y643" s="34"/>
      <c r="Z643" s="34"/>
      <c r="AA643" s="34"/>
      <c r="AB643" s="34"/>
      <c r="AC643" s="34"/>
      <c r="AD643" s="34"/>
      <c r="AE643" s="34"/>
      <c r="AR643" s="207" t="s">
        <v>319</v>
      </c>
      <c r="AT643" s="207" t="s">
        <v>315</v>
      </c>
      <c r="AU643" s="207" t="s">
        <v>83</v>
      </c>
      <c r="AY643" s="17" t="s">
        <v>313</v>
      </c>
      <c r="BE643" s="208">
        <f>IF(N643="základní",J643,0)</f>
        <v>0</v>
      </c>
      <c r="BF643" s="208">
        <f>IF(N643="snížená",J643,0)</f>
        <v>0</v>
      </c>
      <c r="BG643" s="208">
        <f>IF(N643="zákl. přenesená",J643,0)</f>
        <v>0</v>
      </c>
      <c r="BH643" s="208">
        <f>IF(N643="sníž. přenesená",J643,0)</f>
        <v>0</v>
      </c>
      <c r="BI643" s="208">
        <f>IF(N643="nulová",J643,0)</f>
        <v>0</v>
      </c>
      <c r="BJ643" s="17" t="s">
        <v>81</v>
      </c>
      <c r="BK643" s="208">
        <f>ROUND(I643*H643,2)</f>
        <v>0</v>
      </c>
      <c r="BL643" s="17" t="s">
        <v>319</v>
      </c>
      <c r="BM643" s="207" t="s">
        <v>1207</v>
      </c>
    </row>
    <row r="644" spans="1:65" s="1" customFormat="1">
      <c r="A644" s="34"/>
      <c r="B644" s="35"/>
      <c r="C644" s="36"/>
      <c r="D644" s="209" t="s">
        <v>321</v>
      </c>
      <c r="E644" s="36"/>
      <c r="F644" s="210" t="s">
        <v>1208</v>
      </c>
      <c r="G644" s="36"/>
      <c r="H644" s="36"/>
      <c r="I644" s="116"/>
      <c r="J644" s="36"/>
      <c r="K644" s="36"/>
      <c r="L644" s="39"/>
      <c r="M644" s="211"/>
      <c r="N644" s="212"/>
      <c r="O644" s="64"/>
      <c r="P644" s="64"/>
      <c r="Q644" s="64"/>
      <c r="R644" s="64"/>
      <c r="S644" s="64"/>
      <c r="T644" s="65"/>
      <c r="U644" s="34"/>
      <c r="V644" s="34"/>
      <c r="W644" s="34"/>
      <c r="X644" s="34"/>
      <c r="Y644" s="34"/>
      <c r="Z644" s="34"/>
      <c r="AA644" s="34"/>
      <c r="AB644" s="34"/>
      <c r="AC644" s="34"/>
      <c r="AD644" s="34"/>
      <c r="AE644" s="34"/>
      <c r="AT644" s="17" t="s">
        <v>321</v>
      </c>
      <c r="AU644" s="17" t="s">
        <v>83</v>
      </c>
    </row>
    <row r="645" spans="1:65" s="12" customFormat="1">
      <c r="B645" s="213"/>
      <c r="C645" s="214"/>
      <c r="D645" s="209" t="s">
        <v>323</v>
      </c>
      <c r="E645" s="215" t="s">
        <v>19</v>
      </c>
      <c r="F645" s="216" t="s">
        <v>1209</v>
      </c>
      <c r="G645" s="214"/>
      <c r="H645" s="217">
        <v>78.012</v>
      </c>
      <c r="I645" s="218"/>
      <c r="J645" s="214"/>
      <c r="K645" s="214"/>
      <c r="L645" s="219"/>
      <c r="M645" s="220"/>
      <c r="N645" s="221"/>
      <c r="O645" s="221"/>
      <c r="P645" s="221"/>
      <c r="Q645" s="221"/>
      <c r="R645" s="221"/>
      <c r="S645" s="221"/>
      <c r="T645" s="222"/>
      <c r="AT645" s="223" t="s">
        <v>323</v>
      </c>
      <c r="AU645" s="223" t="s">
        <v>83</v>
      </c>
      <c r="AV645" s="12" t="s">
        <v>83</v>
      </c>
      <c r="AW645" s="12" t="s">
        <v>36</v>
      </c>
      <c r="AX645" s="12" t="s">
        <v>81</v>
      </c>
      <c r="AY645" s="223" t="s">
        <v>313</v>
      </c>
    </row>
    <row r="646" spans="1:65" s="1" customFormat="1" ht="21.6" customHeight="1">
      <c r="A646" s="34"/>
      <c r="B646" s="35"/>
      <c r="C646" s="195" t="s">
        <v>1210</v>
      </c>
      <c r="D646" s="195" t="s">
        <v>315</v>
      </c>
      <c r="E646" s="196" t="s">
        <v>1211</v>
      </c>
      <c r="F646" s="197" t="s">
        <v>1212</v>
      </c>
      <c r="G646" s="198" t="s">
        <v>327</v>
      </c>
      <c r="H646" s="199">
        <v>616.08000000000004</v>
      </c>
      <c r="I646" s="200"/>
      <c r="J646" s="201">
        <f>ROUND(I646*H646,2)</f>
        <v>0</v>
      </c>
      <c r="K646" s="202"/>
      <c r="L646" s="39"/>
      <c r="M646" s="203" t="s">
        <v>19</v>
      </c>
      <c r="N646" s="204" t="s">
        <v>45</v>
      </c>
      <c r="O646" s="64"/>
      <c r="P646" s="205">
        <f>O646*H646</f>
        <v>0</v>
      </c>
      <c r="Q646" s="205">
        <v>2.0000000000000002E-5</v>
      </c>
      <c r="R646" s="205">
        <f>Q646*H646</f>
        <v>1.2321600000000002E-2</v>
      </c>
      <c r="S646" s="205">
        <v>0</v>
      </c>
      <c r="T646" s="206">
        <f>S646*H646</f>
        <v>0</v>
      </c>
      <c r="U646" s="34"/>
      <c r="V646" s="34"/>
      <c r="W646" s="34"/>
      <c r="X646" s="34"/>
      <c r="Y646" s="34"/>
      <c r="Z646" s="34"/>
      <c r="AA646" s="34"/>
      <c r="AB646" s="34"/>
      <c r="AC646" s="34"/>
      <c r="AD646" s="34"/>
      <c r="AE646" s="34"/>
      <c r="AR646" s="207" t="s">
        <v>319</v>
      </c>
      <c r="AT646" s="207" t="s">
        <v>315</v>
      </c>
      <c r="AU646" s="207" t="s">
        <v>83</v>
      </c>
      <c r="AY646" s="17" t="s">
        <v>313</v>
      </c>
      <c r="BE646" s="208">
        <f>IF(N646="základní",J646,0)</f>
        <v>0</v>
      </c>
      <c r="BF646" s="208">
        <f>IF(N646="snížená",J646,0)</f>
        <v>0</v>
      </c>
      <c r="BG646" s="208">
        <f>IF(N646="zákl. přenesená",J646,0)</f>
        <v>0</v>
      </c>
      <c r="BH646" s="208">
        <f>IF(N646="sníž. přenesená",J646,0)</f>
        <v>0</v>
      </c>
      <c r="BI646" s="208">
        <f>IF(N646="nulová",J646,0)</f>
        <v>0</v>
      </c>
      <c r="BJ646" s="17" t="s">
        <v>81</v>
      </c>
      <c r="BK646" s="208">
        <f>ROUND(I646*H646,2)</f>
        <v>0</v>
      </c>
      <c r="BL646" s="17" t="s">
        <v>319</v>
      </c>
      <c r="BM646" s="207" t="s">
        <v>1213</v>
      </c>
    </row>
    <row r="647" spans="1:65" s="1" customFormat="1" ht="19.5">
      <c r="A647" s="34"/>
      <c r="B647" s="35"/>
      <c r="C647" s="36"/>
      <c r="D647" s="209" t="s">
        <v>321</v>
      </c>
      <c r="E647" s="36"/>
      <c r="F647" s="210" t="s">
        <v>1214</v>
      </c>
      <c r="G647" s="36"/>
      <c r="H647" s="36"/>
      <c r="I647" s="116"/>
      <c r="J647" s="36"/>
      <c r="K647" s="36"/>
      <c r="L647" s="39"/>
      <c r="M647" s="211"/>
      <c r="N647" s="212"/>
      <c r="O647" s="64"/>
      <c r="P647" s="64"/>
      <c r="Q647" s="64"/>
      <c r="R647" s="64"/>
      <c r="S647" s="64"/>
      <c r="T647" s="65"/>
      <c r="U647" s="34"/>
      <c r="V647" s="34"/>
      <c r="W647" s="34"/>
      <c r="X647" s="34"/>
      <c r="Y647" s="34"/>
      <c r="Z647" s="34"/>
      <c r="AA647" s="34"/>
      <c r="AB647" s="34"/>
      <c r="AC647" s="34"/>
      <c r="AD647" s="34"/>
      <c r="AE647" s="34"/>
      <c r="AT647" s="17" t="s">
        <v>321</v>
      </c>
      <c r="AU647" s="17" t="s">
        <v>83</v>
      </c>
    </row>
    <row r="648" spans="1:65" s="13" customFormat="1">
      <c r="B648" s="224"/>
      <c r="C648" s="225"/>
      <c r="D648" s="209" t="s">
        <v>323</v>
      </c>
      <c r="E648" s="226" t="s">
        <v>19</v>
      </c>
      <c r="F648" s="227" t="s">
        <v>1215</v>
      </c>
      <c r="G648" s="225"/>
      <c r="H648" s="226" t="s">
        <v>19</v>
      </c>
      <c r="I648" s="228"/>
      <c r="J648" s="225"/>
      <c r="K648" s="225"/>
      <c r="L648" s="229"/>
      <c r="M648" s="230"/>
      <c r="N648" s="231"/>
      <c r="O648" s="231"/>
      <c r="P648" s="231"/>
      <c r="Q648" s="231"/>
      <c r="R648" s="231"/>
      <c r="S648" s="231"/>
      <c r="T648" s="232"/>
      <c r="AT648" s="233" t="s">
        <v>323</v>
      </c>
      <c r="AU648" s="233" t="s">
        <v>83</v>
      </c>
      <c r="AV648" s="13" t="s">
        <v>81</v>
      </c>
      <c r="AW648" s="13" t="s">
        <v>36</v>
      </c>
      <c r="AX648" s="13" t="s">
        <v>74</v>
      </c>
      <c r="AY648" s="233" t="s">
        <v>313</v>
      </c>
    </row>
    <row r="649" spans="1:65" s="12" customFormat="1">
      <c r="B649" s="213"/>
      <c r="C649" s="214"/>
      <c r="D649" s="209" t="s">
        <v>323</v>
      </c>
      <c r="E649" s="215" t="s">
        <v>19</v>
      </c>
      <c r="F649" s="216" t="s">
        <v>1216</v>
      </c>
      <c r="G649" s="214"/>
      <c r="H649" s="217">
        <v>97.09</v>
      </c>
      <c r="I649" s="218"/>
      <c r="J649" s="214"/>
      <c r="K649" s="214"/>
      <c r="L649" s="219"/>
      <c r="M649" s="220"/>
      <c r="N649" s="221"/>
      <c r="O649" s="221"/>
      <c r="P649" s="221"/>
      <c r="Q649" s="221"/>
      <c r="R649" s="221"/>
      <c r="S649" s="221"/>
      <c r="T649" s="222"/>
      <c r="AT649" s="223" t="s">
        <v>323</v>
      </c>
      <c r="AU649" s="223" t="s">
        <v>83</v>
      </c>
      <c r="AV649" s="12" t="s">
        <v>83</v>
      </c>
      <c r="AW649" s="12" t="s">
        <v>36</v>
      </c>
      <c r="AX649" s="12" t="s">
        <v>74</v>
      </c>
      <c r="AY649" s="223" t="s">
        <v>313</v>
      </c>
    </row>
    <row r="650" spans="1:65" s="12" customFormat="1">
      <c r="B650" s="213"/>
      <c r="C650" s="214"/>
      <c r="D650" s="209" t="s">
        <v>323</v>
      </c>
      <c r="E650" s="215" t="s">
        <v>19</v>
      </c>
      <c r="F650" s="216" t="s">
        <v>1217</v>
      </c>
      <c r="G650" s="214"/>
      <c r="H650" s="217">
        <v>138.49</v>
      </c>
      <c r="I650" s="218"/>
      <c r="J650" s="214"/>
      <c r="K650" s="214"/>
      <c r="L650" s="219"/>
      <c r="M650" s="220"/>
      <c r="N650" s="221"/>
      <c r="O650" s="221"/>
      <c r="P650" s="221"/>
      <c r="Q650" s="221"/>
      <c r="R650" s="221"/>
      <c r="S650" s="221"/>
      <c r="T650" s="222"/>
      <c r="AT650" s="223" t="s">
        <v>323</v>
      </c>
      <c r="AU650" s="223" t="s">
        <v>83</v>
      </c>
      <c r="AV650" s="12" t="s">
        <v>83</v>
      </c>
      <c r="AW650" s="12" t="s">
        <v>36</v>
      </c>
      <c r="AX650" s="12" t="s">
        <v>74</v>
      </c>
      <c r="AY650" s="223" t="s">
        <v>313</v>
      </c>
    </row>
    <row r="651" spans="1:65" s="12" customFormat="1">
      <c r="B651" s="213"/>
      <c r="C651" s="214"/>
      <c r="D651" s="209" t="s">
        <v>323</v>
      </c>
      <c r="E651" s="215" t="s">
        <v>19</v>
      </c>
      <c r="F651" s="216" t="s">
        <v>1218</v>
      </c>
      <c r="G651" s="214"/>
      <c r="H651" s="217">
        <v>56.68</v>
      </c>
      <c r="I651" s="218"/>
      <c r="J651" s="214"/>
      <c r="K651" s="214"/>
      <c r="L651" s="219"/>
      <c r="M651" s="220"/>
      <c r="N651" s="221"/>
      <c r="O651" s="221"/>
      <c r="P651" s="221"/>
      <c r="Q651" s="221"/>
      <c r="R651" s="221"/>
      <c r="S651" s="221"/>
      <c r="T651" s="222"/>
      <c r="AT651" s="223" t="s">
        <v>323</v>
      </c>
      <c r="AU651" s="223" t="s">
        <v>83</v>
      </c>
      <c r="AV651" s="12" t="s">
        <v>83</v>
      </c>
      <c r="AW651" s="12" t="s">
        <v>36</v>
      </c>
      <c r="AX651" s="12" t="s">
        <v>74</v>
      </c>
      <c r="AY651" s="223" t="s">
        <v>313</v>
      </c>
    </row>
    <row r="652" spans="1:65" s="12" customFormat="1">
      <c r="B652" s="213"/>
      <c r="C652" s="214"/>
      <c r="D652" s="209" t="s">
        <v>323</v>
      </c>
      <c r="E652" s="215" t="s">
        <v>19</v>
      </c>
      <c r="F652" s="216" t="s">
        <v>1219</v>
      </c>
      <c r="G652" s="214"/>
      <c r="H652" s="217">
        <v>66.62</v>
      </c>
      <c r="I652" s="218"/>
      <c r="J652" s="214"/>
      <c r="K652" s="214"/>
      <c r="L652" s="219"/>
      <c r="M652" s="220"/>
      <c r="N652" s="221"/>
      <c r="O652" s="221"/>
      <c r="P652" s="221"/>
      <c r="Q652" s="221"/>
      <c r="R652" s="221"/>
      <c r="S652" s="221"/>
      <c r="T652" s="222"/>
      <c r="AT652" s="223" t="s">
        <v>323</v>
      </c>
      <c r="AU652" s="223" t="s">
        <v>83</v>
      </c>
      <c r="AV652" s="12" t="s">
        <v>83</v>
      </c>
      <c r="AW652" s="12" t="s">
        <v>36</v>
      </c>
      <c r="AX652" s="12" t="s">
        <v>74</v>
      </c>
      <c r="AY652" s="223" t="s">
        <v>313</v>
      </c>
    </row>
    <row r="653" spans="1:65" s="12" customFormat="1">
      <c r="B653" s="213"/>
      <c r="C653" s="214"/>
      <c r="D653" s="209" t="s">
        <v>323</v>
      </c>
      <c r="E653" s="215" t="s">
        <v>19</v>
      </c>
      <c r="F653" s="216" t="s">
        <v>1220</v>
      </c>
      <c r="G653" s="214"/>
      <c r="H653" s="217">
        <v>126.02</v>
      </c>
      <c r="I653" s="218"/>
      <c r="J653" s="214"/>
      <c r="K653" s="214"/>
      <c r="L653" s="219"/>
      <c r="M653" s="220"/>
      <c r="N653" s="221"/>
      <c r="O653" s="221"/>
      <c r="P653" s="221"/>
      <c r="Q653" s="221"/>
      <c r="R653" s="221"/>
      <c r="S653" s="221"/>
      <c r="T653" s="222"/>
      <c r="AT653" s="223" t="s">
        <v>323</v>
      </c>
      <c r="AU653" s="223" t="s">
        <v>83</v>
      </c>
      <c r="AV653" s="12" t="s">
        <v>83</v>
      </c>
      <c r="AW653" s="12" t="s">
        <v>36</v>
      </c>
      <c r="AX653" s="12" t="s">
        <v>74</v>
      </c>
      <c r="AY653" s="223" t="s">
        <v>313</v>
      </c>
    </row>
    <row r="654" spans="1:65" s="12" customFormat="1">
      <c r="B654" s="213"/>
      <c r="C654" s="214"/>
      <c r="D654" s="209" t="s">
        <v>323</v>
      </c>
      <c r="E654" s="215" t="s">
        <v>19</v>
      </c>
      <c r="F654" s="216" t="s">
        <v>1221</v>
      </c>
      <c r="G654" s="214"/>
      <c r="H654" s="217">
        <v>65.16</v>
      </c>
      <c r="I654" s="218"/>
      <c r="J654" s="214"/>
      <c r="K654" s="214"/>
      <c r="L654" s="219"/>
      <c r="M654" s="220"/>
      <c r="N654" s="221"/>
      <c r="O654" s="221"/>
      <c r="P654" s="221"/>
      <c r="Q654" s="221"/>
      <c r="R654" s="221"/>
      <c r="S654" s="221"/>
      <c r="T654" s="222"/>
      <c r="AT654" s="223" t="s">
        <v>323</v>
      </c>
      <c r="AU654" s="223" t="s">
        <v>83</v>
      </c>
      <c r="AV654" s="12" t="s">
        <v>83</v>
      </c>
      <c r="AW654" s="12" t="s">
        <v>36</v>
      </c>
      <c r="AX654" s="12" t="s">
        <v>74</v>
      </c>
      <c r="AY654" s="223" t="s">
        <v>313</v>
      </c>
    </row>
    <row r="655" spans="1:65" s="12" customFormat="1">
      <c r="B655" s="213"/>
      <c r="C655" s="214"/>
      <c r="D655" s="209" t="s">
        <v>323</v>
      </c>
      <c r="E655" s="215" t="s">
        <v>19</v>
      </c>
      <c r="F655" s="216" t="s">
        <v>1222</v>
      </c>
      <c r="G655" s="214"/>
      <c r="H655" s="217">
        <v>30.38</v>
      </c>
      <c r="I655" s="218"/>
      <c r="J655" s="214"/>
      <c r="K655" s="214"/>
      <c r="L655" s="219"/>
      <c r="M655" s="220"/>
      <c r="N655" s="221"/>
      <c r="O655" s="221"/>
      <c r="P655" s="221"/>
      <c r="Q655" s="221"/>
      <c r="R655" s="221"/>
      <c r="S655" s="221"/>
      <c r="T655" s="222"/>
      <c r="AT655" s="223" t="s">
        <v>323</v>
      </c>
      <c r="AU655" s="223" t="s">
        <v>83</v>
      </c>
      <c r="AV655" s="12" t="s">
        <v>83</v>
      </c>
      <c r="AW655" s="12" t="s">
        <v>36</v>
      </c>
      <c r="AX655" s="12" t="s">
        <v>74</v>
      </c>
      <c r="AY655" s="223" t="s">
        <v>313</v>
      </c>
    </row>
    <row r="656" spans="1:65" s="12" customFormat="1">
      <c r="B656" s="213"/>
      <c r="C656" s="214"/>
      <c r="D656" s="209" t="s">
        <v>323</v>
      </c>
      <c r="E656" s="215" t="s">
        <v>19</v>
      </c>
      <c r="F656" s="216" t="s">
        <v>1223</v>
      </c>
      <c r="G656" s="214"/>
      <c r="H656" s="217">
        <v>35.64</v>
      </c>
      <c r="I656" s="218"/>
      <c r="J656" s="214"/>
      <c r="K656" s="214"/>
      <c r="L656" s="219"/>
      <c r="M656" s="220"/>
      <c r="N656" s="221"/>
      <c r="O656" s="221"/>
      <c r="P656" s="221"/>
      <c r="Q656" s="221"/>
      <c r="R656" s="221"/>
      <c r="S656" s="221"/>
      <c r="T656" s="222"/>
      <c r="AT656" s="223" t="s">
        <v>323</v>
      </c>
      <c r="AU656" s="223" t="s">
        <v>83</v>
      </c>
      <c r="AV656" s="12" t="s">
        <v>83</v>
      </c>
      <c r="AW656" s="12" t="s">
        <v>36</v>
      </c>
      <c r="AX656" s="12" t="s">
        <v>74</v>
      </c>
      <c r="AY656" s="223" t="s">
        <v>313</v>
      </c>
    </row>
    <row r="657" spans="1:65" s="14" customFormat="1">
      <c r="B657" s="234"/>
      <c r="C657" s="235"/>
      <c r="D657" s="209" t="s">
        <v>323</v>
      </c>
      <c r="E657" s="236" t="s">
        <v>19</v>
      </c>
      <c r="F657" s="237" t="s">
        <v>410</v>
      </c>
      <c r="G657" s="235"/>
      <c r="H657" s="238">
        <v>616.08000000000004</v>
      </c>
      <c r="I657" s="239"/>
      <c r="J657" s="235"/>
      <c r="K657" s="235"/>
      <c r="L657" s="240"/>
      <c r="M657" s="241"/>
      <c r="N657" s="242"/>
      <c r="O657" s="242"/>
      <c r="P657" s="242"/>
      <c r="Q657" s="242"/>
      <c r="R657" s="242"/>
      <c r="S657" s="242"/>
      <c r="T657" s="243"/>
      <c r="AT657" s="244" t="s">
        <v>323</v>
      </c>
      <c r="AU657" s="244" t="s">
        <v>83</v>
      </c>
      <c r="AV657" s="14" t="s">
        <v>319</v>
      </c>
      <c r="AW657" s="14" t="s">
        <v>36</v>
      </c>
      <c r="AX657" s="14" t="s">
        <v>81</v>
      </c>
      <c r="AY657" s="244" t="s">
        <v>313</v>
      </c>
    </row>
    <row r="658" spans="1:65" s="1" customFormat="1" ht="21.6" customHeight="1">
      <c r="A658" s="34"/>
      <c r="B658" s="35"/>
      <c r="C658" s="195" t="s">
        <v>1224</v>
      </c>
      <c r="D658" s="195" t="s">
        <v>315</v>
      </c>
      <c r="E658" s="196" t="s">
        <v>1225</v>
      </c>
      <c r="F658" s="197" t="s">
        <v>1226</v>
      </c>
      <c r="G658" s="198" t="s">
        <v>327</v>
      </c>
      <c r="H658" s="199">
        <v>57.24</v>
      </c>
      <c r="I658" s="200"/>
      <c r="J658" s="201">
        <f>ROUND(I658*H658,2)</f>
        <v>0</v>
      </c>
      <c r="K658" s="202"/>
      <c r="L658" s="39"/>
      <c r="M658" s="203" t="s">
        <v>19</v>
      </c>
      <c r="N658" s="204" t="s">
        <v>45</v>
      </c>
      <c r="O658" s="64"/>
      <c r="P658" s="205">
        <f>O658*H658</f>
        <v>0</v>
      </c>
      <c r="Q658" s="205">
        <v>2.0000000000000002E-5</v>
      </c>
      <c r="R658" s="205">
        <f>Q658*H658</f>
        <v>1.1448000000000001E-3</v>
      </c>
      <c r="S658" s="205">
        <v>0</v>
      </c>
      <c r="T658" s="206">
        <f>S658*H658</f>
        <v>0</v>
      </c>
      <c r="U658" s="34"/>
      <c r="V658" s="34"/>
      <c r="W658" s="34"/>
      <c r="X658" s="34"/>
      <c r="Y658" s="34"/>
      <c r="Z658" s="34"/>
      <c r="AA658" s="34"/>
      <c r="AB658" s="34"/>
      <c r="AC658" s="34"/>
      <c r="AD658" s="34"/>
      <c r="AE658" s="34"/>
      <c r="AR658" s="207" t="s">
        <v>319</v>
      </c>
      <c r="AT658" s="207" t="s">
        <v>315</v>
      </c>
      <c r="AU658" s="207" t="s">
        <v>83</v>
      </c>
      <c r="AY658" s="17" t="s">
        <v>313</v>
      </c>
      <c r="BE658" s="208">
        <f>IF(N658="základní",J658,0)</f>
        <v>0</v>
      </c>
      <c r="BF658" s="208">
        <f>IF(N658="snížená",J658,0)</f>
        <v>0</v>
      </c>
      <c r="BG658" s="208">
        <f>IF(N658="zákl. přenesená",J658,0)</f>
        <v>0</v>
      </c>
      <c r="BH658" s="208">
        <f>IF(N658="sníž. přenesená",J658,0)</f>
        <v>0</v>
      </c>
      <c r="BI658" s="208">
        <f>IF(N658="nulová",J658,0)</f>
        <v>0</v>
      </c>
      <c r="BJ658" s="17" t="s">
        <v>81</v>
      </c>
      <c r="BK658" s="208">
        <f>ROUND(I658*H658,2)</f>
        <v>0</v>
      </c>
      <c r="BL658" s="17" t="s">
        <v>319</v>
      </c>
      <c r="BM658" s="207" t="s">
        <v>1227</v>
      </c>
    </row>
    <row r="659" spans="1:65" s="1" customFormat="1" ht="19.5">
      <c r="A659" s="34"/>
      <c r="B659" s="35"/>
      <c r="C659" s="36"/>
      <c r="D659" s="209" t="s">
        <v>321</v>
      </c>
      <c r="E659" s="36"/>
      <c r="F659" s="210" t="s">
        <v>1228</v>
      </c>
      <c r="G659" s="36"/>
      <c r="H659" s="36"/>
      <c r="I659" s="116"/>
      <c r="J659" s="36"/>
      <c r="K659" s="36"/>
      <c r="L659" s="39"/>
      <c r="M659" s="211"/>
      <c r="N659" s="212"/>
      <c r="O659" s="64"/>
      <c r="P659" s="64"/>
      <c r="Q659" s="64"/>
      <c r="R659" s="64"/>
      <c r="S659" s="64"/>
      <c r="T659" s="65"/>
      <c r="U659" s="34"/>
      <c r="V659" s="34"/>
      <c r="W659" s="34"/>
      <c r="X659" s="34"/>
      <c r="Y659" s="34"/>
      <c r="Z659" s="34"/>
      <c r="AA659" s="34"/>
      <c r="AB659" s="34"/>
      <c r="AC659" s="34"/>
      <c r="AD659" s="34"/>
      <c r="AE659" s="34"/>
      <c r="AT659" s="17" t="s">
        <v>321</v>
      </c>
      <c r="AU659" s="17" t="s">
        <v>83</v>
      </c>
    </row>
    <row r="660" spans="1:65" s="13" customFormat="1">
      <c r="B660" s="224"/>
      <c r="C660" s="225"/>
      <c r="D660" s="209" t="s">
        <v>323</v>
      </c>
      <c r="E660" s="226" t="s">
        <v>19</v>
      </c>
      <c r="F660" s="227" t="s">
        <v>1229</v>
      </c>
      <c r="G660" s="225"/>
      <c r="H660" s="226" t="s">
        <v>19</v>
      </c>
      <c r="I660" s="228"/>
      <c r="J660" s="225"/>
      <c r="K660" s="225"/>
      <c r="L660" s="229"/>
      <c r="M660" s="230"/>
      <c r="N660" s="231"/>
      <c r="O660" s="231"/>
      <c r="P660" s="231"/>
      <c r="Q660" s="231"/>
      <c r="R660" s="231"/>
      <c r="S660" s="231"/>
      <c r="T660" s="232"/>
      <c r="AT660" s="233" t="s">
        <v>323</v>
      </c>
      <c r="AU660" s="233" t="s">
        <v>83</v>
      </c>
      <c r="AV660" s="13" t="s">
        <v>81</v>
      </c>
      <c r="AW660" s="13" t="s">
        <v>36</v>
      </c>
      <c r="AX660" s="13" t="s">
        <v>74</v>
      </c>
      <c r="AY660" s="233" t="s">
        <v>313</v>
      </c>
    </row>
    <row r="661" spans="1:65" s="12" customFormat="1">
      <c r="B661" s="213"/>
      <c r="C661" s="214"/>
      <c r="D661" s="209" t="s">
        <v>323</v>
      </c>
      <c r="E661" s="215" t="s">
        <v>19</v>
      </c>
      <c r="F661" s="216" t="s">
        <v>1230</v>
      </c>
      <c r="G661" s="214"/>
      <c r="H661" s="217">
        <v>47.5</v>
      </c>
      <c r="I661" s="218"/>
      <c r="J661" s="214"/>
      <c r="K661" s="214"/>
      <c r="L661" s="219"/>
      <c r="M661" s="220"/>
      <c r="N661" s="221"/>
      <c r="O661" s="221"/>
      <c r="P661" s="221"/>
      <c r="Q661" s="221"/>
      <c r="R661" s="221"/>
      <c r="S661" s="221"/>
      <c r="T661" s="222"/>
      <c r="AT661" s="223" t="s">
        <v>323</v>
      </c>
      <c r="AU661" s="223" t="s">
        <v>83</v>
      </c>
      <c r="AV661" s="12" t="s">
        <v>83</v>
      </c>
      <c r="AW661" s="12" t="s">
        <v>36</v>
      </c>
      <c r="AX661" s="12" t="s">
        <v>74</v>
      </c>
      <c r="AY661" s="223" t="s">
        <v>313</v>
      </c>
    </row>
    <row r="662" spans="1:65" s="12" customFormat="1">
      <c r="B662" s="213"/>
      <c r="C662" s="214"/>
      <c r="D662" s="209" t="s">
        <v>323</v>
      </c>
      <c r="E662" s="215" t="s">
        <v>19</v>
      </c>
      <c r="F662" s="216" t="s">
        <v>1231</v>
      </c>
      <c r="G662" s="214"/>
      <c r="H662" s="217">
        <v>9.74</v>
      </c>
      <c r="I662" s="218"/>
      <c r="J662" s="214"/>
      <c r="K662" s="214"/>
      <c r="L662" s="219"/>
      <c r="M662" s="220"/>
      <c r="N662" s="221"/>
      <c r="O662" s="221"/>
      <c r="P662" s="221"/>
      <c r="Q662" s="221"/>
      <c r="R662" s="221"/>
      <c r="S662" s="221"/>
      <c r="T662" s="222"/>
      <c r="AT662" s="223" t="s">
        <v>323</v>
      </c>
      <c r="AU662" s="223" t="s">
        <v>83</v>
      </c>
      <c r="AV662" s="12" t="s">
        <v>83</v>
      </c>
      <c r="AW662" s="12" t="s">
        <v>36</v>
      </c>
      <c r="AX662" s="12" t="s">
        <v>74</v>
      </c>
      <c r="AY662" s="223" t="s">
        <v>313</v>
      </c>
    </row>
    <row r="663" spans="1:65" s="14" customFormat="1">
      <c r="B663" s="234"/>
      <c r="C663" s="235"/>
      <c r="D663" s="209" t="s">
        <v>323</v>
      </c>
      <c r="E663" s="236" t="s">
        <v>19</v>
      </c>
      <c r="F663" s="237" t="s">
        <v>410</v>
      </c>
      <c r="G663" s="235"/>
      <c r="H663" s="238">
        <v>57.24</v>
      </c>
      <c r="I663" s="239"/>
      <c r="J663" s="235"/>
      <c r="K663" s="235"/>
      <c r="L663" s="240"/>
      <c r="M663" s="241"/>
      <c r="N663" s="242"/>
      <c r="O663" s="242"/>
      <c r="P663" s="242"/>
      <c r="Q663" s="242"/>
      <c r="R663" s="242"/>
      <c r="S663" s="242"/>
      <c r="T663" s="243"/>
      <c r="AT663" s="244" t="s">
        <v>323</v>
      </c>
      <c r="AU663" s="244" t="s">
        <v>83</v>
      </c>
      <c r="AV663" s="14" t="s">
        <v>319</v>
      </c>
      <c r="AW663" s="14" t="s">
        <v>36</v>
      </c>
      <c r="AX663" s="14" t="s">
        <v>81</v>
      </c>
      <c r="AY663" s="244" t="s">
        <v>313</v>
      </c>
    </row>
    <row r="664" spans="1:65" s="1" customFormat="1" ht="14.45" customHeight="1">
      <c r="A664" s="34"/>
      <c r="B664" s="35"/>
      <c r="C664" s="195" t="s">
        <v>1232</v>
      </c>
      <c r="D664" s="195" t="s">
        <v>315</v>
      </c>
      <c r="E664" s="196" t="s">
        <v>1233</v>
      </c>
      <c r="F664" s="197" t="s">
        <v>1234</v>
      </c>
      <c r="G664" s="198" t="s">
        <v>327</v>
      </c>
      <c r="H664" s="199">
        <v>68.194999999999993</v>
      </c>
      <c r="I664" s="200"/>
      <c r="J664" s="201">
        <f>ROUND(I664*H664,2)</f>
        <v>0</v>
      </c>
      <c r="K664" s="202"/>
      <c r="L664" s="39"/>
      <c r="M664" s="203" t="s">
        <v>19</v>
      </c>
      <c r="N664" s="204" t="s">
        <v>45</v>
      </c>
      <c r="O664" s="64"/>
      <c r="P664" s="205">
        <f>O664*H664</f>
        <v>0</v>
      </c>
      <c r="Q664" s="205">
        <v>2.1000000000000001E-4</v>
      </c>
      <c r="R664" s="205">
        <f>Q664*H664</f>
        <v>1.4320949999999999E-2</v>
      </c>
      <c r="S664" s="205">
        <v>0</v>
      </c>
      <c r="T664" s="206">
        <f>S664*H664</f>
        <v>0</v>
      </c>
      <c r="U664" s="34"/>
      <c r="V664" s="34"/>
      <c r="W664" s="34"/>
      <c r="X664" s="34"/>
      <c r="Y664" s="34"/>
      <c r="Z664" s="34"/>
      <c r="AA664" s="34"/>
      <c r="AB664" s="34"/>
      <c r="AC664" s="34"/>
      <c r="AD664" s="34"/>
      <c r="AE664" s="34"/>
      <c r="AR664" s="207" t="s">
        <v>319</v>
      </c>
      <c r="AT664" s="207" t="s">
        <v>315</v>
      </c>
      <c r="AU664" s="207" t="s">
        <v>83</v>
      </c>
      <c r="AY664" s="17" t="s">
        <v>313</v>
      </c>
      <c r="BE664" s="208">
        <f>IF(N664="základní",J664,0)</f>
        <v>0</v>
      </c>
      <c r="BF664" s="208">
        <f>IF(N664="snížená",J664,0)</f>
        <v>0</v>
      </c>
      <c r="BG664" s="208">
        <f>IF(N664="zákl. přenesená",J664,0)</f>
        <v>0</v>
      </c>
      <c r="BH664" s="208">
        <f>IF(N664="sníž. přenesená",J664,0)</f>
        <v>0</v>
      </c>
      <c r="BI664" s="208">
        <f>IF(N664="nulová",J664,0)</f>
        <v>0</v>
      </c>
      <c r="BJ664" s="17" t="s">
        <v>81</v>
      </c>
      <c r="BK664" s="208">
        <f>ROUND(I664*H664,2)</f>
        <v>0</v>
      </c>
      <c r="BL664" s="17" t="s">
        <v>319</v>
      </c>
      <c r="BM664" s="207" t="s">
        <v>1235</v>
      </c>
    </row>
    <row r="665" spans="1:65" s="1" customFormat="1">
      <c r="A665" s="34"/>
      <c r="B665" s="35"/>
      <c r="C665" s="36"/>
      <c r="D665" s="209" t="s">
        <v>321</v>
      </c>
      <c r="E665" s="36"/>
      <c r="F665" s="210" t="s">
        <v>1236</v>
      </c>
      <c r="G665" s="36"/>
      <c r="H665" s="36"/>
      <c r="I665" s="116"/>
      <c r="J665" s="36"/>
      <c r="K665" s="36"/>
      <c r="L665" s="39"/>
      <c r="M665" s="211"/>
      <c r="N665" s="212"/>
      <c r="O665" s="64"/>
      <c r="P665" s="64"/>
      <c r="Q665" s="64"/>
      <c r="R665" s="64"/>
      <c r="S665" s="64"/>
      <c r="T665" s="65"/>
      <c r="U665" s="34"/>
      <c r="V665" s="34"/>
      <c r="W665" s="34"/>
      <c r="X665" s="34"/>
      <c r="Y665" s="34"/>
      <c r="Z665" s="34"/>
      <c r="AA665" s="34"/>
      <c r="AB665" s="34"/>
      <c r="AC665" s="34"/>
      <c r="AD665" s="34"/>
      <c r="AE665" s="34"/>
      <c r="AT665" s="17" t="s">
        <v>321</v>
      </c>
      <c r="AU665" s="17" t="s">
        <v>83</v>
      </c>
    </row>
    <row r="666" spans="1:65" s="12" customFormat="1">
      <c r="B666" s="213"/>
      <c r="C666" s="214"/>
      <c r="D666" s="209" t="s">
        <v>323</v>
      </c>
      <c r="E666" s="215" t="s">
        <v>19</v>
      </c>
      <c r="F666" s="216" t="s">
        <v>1237</v>
      </c>
      <c r="G666" s="214"/>
      <c r="H666" s="217">
        <v>47.64</v>
      </c>
      <c r="I666" s="218"/>
      <c r="J666" s="214"/>
      <c r="K666" s="214"/>
      <c r="L666" s="219"/>
      <c r="M666" s="220"/>
      <c r="N666" s="221"/>
      <c r="O666" s="221"/>
      <c r="P666" s="221"/>
      <c r="Q666" s="221"/>
      <c r="R666" s="221"/>
      <c r="S666" s="221"/>
      <c r="T666" s="222"/>
      <c r="AT666" s="223" t="s">
        <v>323</v>
      </c>
      <c r="AU666" s="223" t="s">
        <v>83</v>
      </c>
      <c r="AV666" s="12" t="s">
        <v>83</v>
      </c>
      <c r="AW666" s="12" t="s">
        <v>36</v>
      </c>
      <c r="AX666" s="12" t="s">
        <v>74</v>
      </c>
      <c r="AY666" s="223" t="s">
        <v>313</v>
      </c>
    </row>
    <row r="667" spans="1:65" s="12" customFormat="1">
      <c r="B667" s="213"/>
      <c r="C667" s="214"/>
      <c r="D667" s="209" t="s">
        <v>323</v>
      </c>
      <c r="E667" s="215" t="s">
        <v>19</v>
      </c>
      <c r="F667" s="216" t="s">
        <v>1238</v>
      </c>
      <c r="G667" s="214"/>
      <c r="H667" s="217">
        <v>20.555</v>
      </c>
      <c r="I667" s="218"/>
      <c r="J667" s="214"/>
      <c r="K667" s="214"/>
      <c r="L667" s="219"/>
      <c r="M667" s="220"/>
      <c r="N667" s="221"/>
      <c r="O667" s="221"/>
      <c r="P667" s="221"/>
      <c r="Q667" s="221"/>
      <c r="R667" s="221"/>
      <c r="S667" s="221"/>
      <c r="T667" s="222"/>
      <c r="AT667" s="223" t="s">
        <v>323</v>
      </c>
      <c r="AU667" s="223" t="s">
        <v>83</v>
      </c>
      <c r="AV667" s="12" t="s">
        <v>83</v>
      </c>
      <c r="AW667" s="12" t="s">
        <v>36</v>
      </c>
      <c r="AX667" s="12" t="s">
        <v>74</v>
      </c>
      <c r="AY667" s="223" t="s">
        <v>313</v>
      </c>
    </row>
    <row r="668" spans="1:65" s="14" customFormat="1">
      <c r="B668" s="234"/>
      <c r="C668" s="235"/>
      <c r="D668" s="209" t="s">
        <v>323</v>
      </c>
      <c r="E668" s="236" t="s">
        <v>19</v>
      </c>
      <c r="F668" s="237" t="s">
        <v>410</v>
      </c>
      <c r="G668" s="235"/>
      <c r="H668" s="238">
        <v>68.194999999999993</v>
      </c>
      <c r="I668" s="239"/>
      <c r="J668" s="235"/>
      <c r="K668" s="235"/>
      <c r="L668" s="240"/>
      <c r="M668" s="241"/>
      <c r="N668" s="242"/>
      <c r="O668" s="242"/>
      <c r="P668" s="242"/>
      <c r="Q668" s="242"/>
      <c r="R668" s="242"/>
      <c r="S668" s="242"/>
      <c r="T668" s="243"/>
      <c r="AT668" s="244" t="s">
        <v>323</v>
      </c>
      <c r="AU668" s="244" t="s">
        <v>83</v>
      </c>
      <c r="AV668" s="14" t="s">
        <v>319</v>
      </c>
      <c r="AW668" s="14" t="s">
        <v>36</v>
      </c>
      <c r="AX668" s="14" t="s">
        <v>81</v>
      </c>
      <c r="AY668" s="244" t="s">
        <v>313</v>
      </c>
    </row>
    <row r="669" spans="1:65" s="1" customFormat="1" ht="14.45" customHeight="1">
      <c r="A669" s="34"/>
      <c r="B669" s="35"/>
      <c r="C669" s="195" t="s">
        <v>1239</v>
      </c>
      <c r="D669" s="195" t="s">
        <v>315</v>
      </c>
      <c r="E669" s="196" t="s">
        <v>1240</v>
      </c>
      <c r="F669" s="197" t="s">
        <v>1241</v>
      </c>
      <c r="G669" s="198" t="s">
        <v>327</v>
      </c>
      <c r="H669" s="199">
        <v>68.194999999999993</v>
      </c>
      <c r="I669" s="200"/>
      <c r="J669" s="201">
        <f>ROUND(I669*H669,2)</f>
        <v>0</v>
      </c>
      <c r="K669" s="202"/>
      <c r="L669" s="39"/>
      <c r="M669" s="203" t="s">
        <v>19</v>
      </c>
      <c r="N669" s="204" t="s">
        <v>45</v>
      </c>
      <c r="O669" s="64"/>
      <c r="P669" s="205">
        <f>O669*H669</f>
        <v>0</v>
      </c>
      <c r="Q669" s="205">
        <v>0</v>
      </c>
      <c r="R669" s="205">
        <f>Q669*H669</f>
        <v>0</v>
      </c>
      <c r="S669" s="205">
        <v>0</v>
      </c>
      <c r="T669" s="206">
        <f>S669*H669</f>
        <v>0</v>
      </c>
      <c r="U669" s="34"/>
      <c r="V669" s="34"/>
      <c r="W669" s="34"/>
      <c r="X669" s="34"/>
      <c r="Y669" s="34"/>
      <c r="Z669" s="34"/>
      <c r="AA669" s="34"/>
      <c r="AB669" s="34"/>
      <c r="AC669" s="34"/>
      <c r="AD669" s="34"/>
      <c r="AE669" s="34"/>
      <c r="AR669" s="207" t="s">
        <v>319</v>
      </c>
      <c r="AT669" s="207" t="s">
        <v>315</v>
      </c>
      <c r="AU669" s="207" t="s">
        <v>83</v>
      </c>
      <c r="AY669" s="17" t="s">
        <v>313</v>
      </c>
      <c r="BE669" s="208">
        <f>IF(N669="základní",J669,0)</f>
        <v>0</v>
      </c>
      <c r="BF669" s="208">
        <f>IF(N669="snížená",J669,0)</f>
        <v>0</v>
      </c>
      <c r="BG669" s="208">
        <f>IF(N669="zákl. přenesená",J669,0)</f>
        <v>0</v>
      </c>
      <c r="BH669" s="208">
        <f>IF(N669="sníž. přenesená",J669,0)</f>
        <v>0</v>
      </c>
      <c r="BI669" s="208">
        <f>IF(N669="nulová",J669,0)</f>
        <v>0</v>
      </c>
      <c r="BJ669" s="17" t="s">
        <v>81</v>
      </c>
      <c r="BK669" s="208">
        <f>ROUND(I669*H669,2)</f>
        <v>0</v>
      </c>
      <c r="BL669" s="17" t="s">
        <v>319</v>
      </c>
      <c r="BM669" s="207" t="s">
        <v>1242</v>
      </c>
    </row>
    <row r="670" spans="1:65" s="1" customFormat="1" ht="19.5">
      <c r="A670" s="34"/>
      <c r="B670" s="35"/>
      <c r="C670" s="36"/>
      <c r="D670" s="209" t="s">
        <v>321</v>
      </c>
      <c r="E670" s="36"/>
      <c r="F670" s="210" t="s">
        <v>1243</v>
      </c>
      <c r="G670" s="36"/>
      <c r="H670" s="36"/>
      <c r="I670" s="116"/>
      <c r="J670" s="36"/>
      <c r="K670" s="36"/>
      <c r="L670" s="39"/>
      <c r="M670" s="211"/>
      <c r="N670" s="212"/>
      <c r="O670" s="64"/>
      <c r="P670" s="64"/>
      <c r="Q670" s="64"/>
      <c r="R670" s="64"/>
      <c r="S670" s="64"/>
      <c r="T670" s="65"/>
      <c r="U670" s="34"/>
      <c r="V670" s="34"/>
      <c r="W670" s="34"/>
      <c r="X670" s="34"/>
      <c r="Y670" s="34"/>
      <c r="Z670" s="34"/>
      <c r="AA670" s="34"/>
      <c r="AB670" s="34"/>
      <c r="AC670" s="34"/>
      <c r="AD670" s="34"/>
      <c r="AE670" s="34"/>
      <c r="AT670" s="17" t="s">
        <v>321</v>
      </c>
      <c r="AU670" s="17" t="s">
        <v>83</v>
      </c>
    </row>
    <row r="671" spans="1:65" s="1" customFormat="1" ht="14.45" customHeight="1">
      <c r="A671" s="34"/>
      <c r="B671" s="35"/>
      <c r="C671" s="195" t="s">
        <v>1244</v>
      </c>
      <c r="D671" s="195" t="s">
        <v>315</v>
      </c>
      <c r="E671" s="196" t="s">
        <v>1245</v>
      </c>
      <c r="F671" s="197" t="s">
        <v>1246</v>
      </c>
      <c r="G671" s="198" t="s">
        <v>358</v>
      </c>
      <c r="H671" s="199">
        <v>348.86799999999999</v>
      </c>
      <c r="I671" s="200"/>
      <c r="J671" s="201">
        <f>ROUND(I671*H671,2)</f>
        <v>0</v>
      </c>
      <c r="K671" s="202"/>
      <c r="L671" s="39"/>
      <c r="M671" s="203" t="s">
        <v>19</v>
      </c>
      <c r="N671" s="204" t="s">
        <v>45</v>
      </c>
      <c r="O671" s="64"/>
      <c r="P671" s="205">
        <f>O671*H671</f>
        <v>0</v>
      </c>
      <c r="Q671" s="205">
        <v>2.16</v>
      </c>
      <c r="R671" s="205">
        <f>Q671*H671</f>
        <v>753.55488000000003</v>
      </c>
      <c r="S671" s="205">
        <v>0</v>
      </c>
      <c r="T671" s="206">
        <f>S671*H671</f>
        <v>0</v>
      </c>
      <c r="U671" s="34"/>
      <c r="V671" s="34"/>
      <c r="W671" s="34"/>
      <c r="X671" s="34"/>
      <c r="Y671" s="34"/>
      <c r="Z671" s="34"/>
      <c r="AA671" s="34"/>
      <c r="AB671" s="34"/>
      <c r="AC671" s="34"/>
      <c r="AD671" s="34"/>
      <c r="AE671" s="34"/>
      <c r="AR671" s="207" t="s">
        <v>319</v>
      </c>
      <c r="AT671" s="207" t="s">
        <v>315</v>
      </c>
      <c r="AU671" s="207" t="s">
        <v>83</v>
      </c>
      <c r="AY671" s="17" t="s">
        <v>313</v>
      </c>
      <c r="BE671" s="208">
        <f>IF(N671="základní",J671,0)</f>
        <v>0</v>
      </c>
      <c r="BF671" s="208">
        <f>IF(N671="snížená",J671,0)</f>
        <v>0</v>
      </c>
      <c r="BG671" s="208">
        <f>IF(N671="zákl. přenesená",J671,0)</f>
        <v>0</v>
      </c>
      <c r="BH671" s="208">
        <f>IF(N671="sníž. přenesená",J671,0)</f>
        <v>0</v>
      </c>
      <c r="BI671" s="208">
        <f>IF(N671="nulová",J671,0)</f>
        <v>0</v>
      </c>
      <c r="BJ671" s="17" t="s">
        <v>81</v>
      </c>
      <c r="BK671" s="208">
        <f>ROUND(I671*H671,2)</f>
        <v>0</v>
      </c>
      <c r="BL671" s="17" t="s">
        <v>319</v>
      </c>
      <c r="BM671" s="207" t="s">
        <v>1247</v>
      </c>
    </row>
    <row r="672" spans="1:65" s="1" customFormat="1">
      <c r="A672" s="34"/>
      <c r="B672" s="35"/>
      <c r="C672" s="36"/>
      <c r="D672" s="209" t="s">
        <v>321</v>
      </c>
      <c r="E672" s="36"/>
      <c r="F672" s="210" t="s">
        <v>1248</v>
      </c>
      <c r="G672" s="36"/>
      <c r="H672" s="36"/>
      <c r="I672" s="116"/>
      <c r="J672" s="36"/>
      <c r="K672" s="36"/>
      <c r="L672" s="39"/>
      <c r="M672" s="211"/>
      <c r="N672" s="212"/>
      <c r="O672" s="64"/>
      <c r="P672" s="64"/>
      <c r="Q672" s="64"/>
      <c r="R672" s="64"/>
      <c r="S672" s="64"/>
      <c r="T672" s="65"/>
      <c r="U672" s="34"/>
      <c r="V672" s="34"/>
      <c r="W672" s="34"/>
      <c r="X672" s="34"/>
      <c r="Y672" s="34"/>
      <c r="Z672" s="34"/>
      <c r="AA672" s="34"/>
      <c r="AB672" s="34"/>
      <c r="AC672" s="34"/>
      <c r="AD672" s="34"/>
      <c r="AE672" s="34"/>
      <c r="AT672" s="17" t="s">
        <v>321</v>
      </c>
      <c r="AU672" s="17" t="s">
        <v>83</v>
      </c>
    </row>
    <row r="673" spans="1:65" s="12" customFormat="1">
      <c r="B673" s="213"/>
      <c r="C673" s="214"/>
      <c r="D673" s="209" t="s">
        <v>323</v>
      </c>
      <c r="E673" s="215" t="s">
        <v>19</v>
      </c>
      <c r="F673" s="216" t="s">
        <v>1249</v>
      </c>
      <c r="G673" s="214"/>
      <c r="H673" s="217">
        <v>180.67</v>
      </c>
      <c r="I673" s="218"/>
      <c r="J673" s="214"/>
      <c r="K673" s="214"/>
      <c r="L673" s="219"/>
      <c r="M673" s="220"/>
      <c r="N673" s="221"/>
      <c r="O673" s="221"/>
      <c r="P673" s="221"/>
      <c r="Q673" s="221"/>
      <c r="R673" s="221"/>
      <c r="S673" s="221"/>
      <c r="T673" s="222"/>
      <c r="AT673" s="223" t="s">
        <v>323</v>
      </c>
      <c r="AU673" s="223" t="s">
        <v>83</v>
      </c>
      <c r="AV673" s="12" t="s">
        <v>83</v>
      </c>
      <c r="AW673" s="12" t="s">
        <v>36</v>
      </c>
      <c r="AX673" s="12" t="s">
        <v>74</v>
      </c>
      <c r="AY673" s="223" t="s">
        <v>313</v>
      </c>
    </row>
    <row r="674" spans="1:65" s="12" customFormat="1">
      <c r="B674" s="213"/>
      <c r="C674" s="214"/>
      <c r="D674" s="209" t="s">
        <v>323</v>
      </c>
      <c r="E674" s="215" t="s">
        <v>19</v>
      </c>
      <c r="F674" s="216" t="s">
        <v>1250</v>
      </c>
      <c r="G674" s="214"/>
      <c r="H674" s="217">
        <v>24.71</v>
      </c>
      <c r="I674" s="218"/>
      <c r="J674" s="214"/>
      <c r="K674" s="214"/>
      <c r="L674" s="219"/>
      <c r="M674" s="220"/>
      <c r="N674" s="221"/>
      <c r="O674" s="221"/>
      <c r="P674" s="221"/>
      <c r="Q674" s="221"/>
      <c r="R674" s="221"/>
      <c r="S674" s="221"/>
      <c r="T674" s="222"/>
      <c r="AT674" s="223" t="s">
        <v>323</v>
      </c>
      <c r="AU674" s="223" t="s">
        <v>83</v>
      </c>
      <c r="AV674" s="12" t="s">
        <v>83</v>
      </c>
      <c r="AW674" s="12" t="s">
        <v>36</v>
      </c>
      <c r="AX674" s="12" t="s">
        <v>74</v>
      </c>
      <c r="AY674" s="223" t="s">
        <v>313</v>
      </c>
    </row>
    <row r="675" spans="1:65" s="12" customFormat="1">
      <c r="B675" s="213"/>
      <c r="C675" s="214"/>
      <c r="D675" s="209" t="s">
        <v>323</v>
      </c>
      <c r="E675" s="215" t="s">
        <v>19</v>
      </c>
      <c r="F675" s="216" t="s">
        <v>1251</v>
      </c>
      <c r="G675" s="214"/>
      <c r="H675" s="217">
        <v>143.488</v>
      </c>
      <c r="I675" s="218"/>
      <c r="J675" s="214"/>
      <c r="K675" s="214"/>
      <c r="L675" s="219"/>
      <c r="M675" s="220"/>
      <c r="N675" s="221"/>
      <c r="O675" s="221"/>
      <c r="P675" s="221"/>
      <c r="Q675" s="221"/>
      <c r="R675" s="221"/>
      <c r="S675" s="221"/>
      <c r="T675" s="222"/>
      <c r="AT675" s="223" t="s">
        <v>323</v>
      </c>
      <c r="AU675" s="223" t="s">
        <v>83</v>
      </c>
      <c r="AV675" s="12" t="s">
        <v>83</v>
      </c>
      <c r="AW675" s="12" t="s">
        <v>36</v>
      </c>
      <c r="AX675" s="12" t="s">
        <v>74</v>
      </c>
      <c r="AY675" s="223" t="s">
        <v>313</v>
      </c>
    </row>
    <row r="676" spans="1:65" s="14" customFormat="1">
      <c r="B676" s="234"/>
      <c r="C676" s="235"/>
      <c r="D676" s="209" t="s">
        <v>323</v>
      </c>
      <c r="E676" s="236" t="s">
        <v>19</v>
      </c>
      <c r="F676" s="237" t="s">
        <v>410</v>
      </c>
      <c r="G676" s="235"/>
      <c r="H676" s="238">
        <v>348.86799999999999</v>
      </c>
      <c r="I676" s="239"/>
      <c r="J676" s="235"/>
      <c r="K676" s="235"/>
      <c r="L676" s="240"/>
      <c r="M676" s="241"/>
      <c r="N676" s="242"/>
      <c r="O676" s="242"/>
      <c r="P676" s="242"/>
      <c r="Q676" s="242"/>
      <c r="R676" s="242"/>
      <c r="S676" s="242"/>
      <c r="T676" s="243"/>
      <c r="AT676" s="244" t="s">
        <v>323</v>
      </c>
      <c r="AU676" s="244" t="s">
        <v>83</v>
      </c>
      <c r="AV676" s="14" t="s">
        <v>319</v>
      </c>
      <c r="AW676" s="14" t="s">
        <v>36</v>
      </c>
      <c r="AX676" s="14" t="s">
        <v>81</v>
      </c>
      <c r="AY676" s="244" t="s">
        <v>313</v>
      </c>
    </row>
    <row r="677" spans="1:65" s="1" customFormat="1" ht="21.6" customHeight="1">
      <c r="A677" s="34"/>
      <c r="B677" s="35"/>
      <c r="C677" s="195" t="s">
        <v>1252</v>
      </c>
      <c r="D677" s="195" t="s">
        <v>315</v>
      </c>
      <c r="E677" s="196" t="s">
        <v>1253</v>
      </c>
      <c r="F677" s="197" t="s">
        <v>1254</v>
      </c>
      <c r="G677" s="198" t="s">
        <v>318</v>
      </c>
      <c r="H677" s="199">
        <v>235.952</v>
      </c>
      <c r="I677" s="200"/>
      <c r="J677" s="201">
        <f>ROUND(I677*H677,2)</f>
        <v>0</v>
      </c>
      <c r="K677" s="202"/>
      <c r="L677" s="39"/>
      <c r="M677" s="203" t="s">
        <v>19</v>
      </c>
      <c r="N677" s="204" t="s">
        <v>45</v>
      </c>
      <c r="O677" s="64"/>
      <c r="P677" s="205">
        <f>O677*H677</f>
        <v>0</v>
      </c>
      <c r="Q677" s="205">
        <v>2.1000000000000001E-2</v>
      </c>
      <c r="R677" s="205">
        <f>Q677*H677</f>
        <v>4.9549919999999998</v>
      </c>
      <c r="S677" s="205">
        <v>0</v>
      </c>
      <c r="T677" s="206">
        <f>S677*H677</f>
        <v>0</v>
      </c>
      <c r="U677" s="34"/>
      <c r="V677" s="34"/>
      <c r="W677" s="34"/>
      <c r="X677" s="34"/>
      <c r="Y677" s="34"/>
      <c r="Z677" s="34"/>
      <c r="AA677" s="34"/>
      <c r="AB677" s="34"/>
      <c r="AC677" s="34"/>
      <c r="AD677" s="34"/>
      <c r="AE677" s="34"/>
      <c r="AR677" s="207" t="s">
        <v>319</v>
      </c>
      <c r="AT677" s="207" t="s">
        <v>315</v>
      </c>
      <c r="AU677" s="207" t="s">
        <v>83</v>
      </c>
      <c r="AY677" s="17" t="s">
        <v>313</v>
      </c>
      <c r="BE677" s="208">
        <f>IF(N677="základní",J677,0)</f>
        <v>0</v>
      </c>
      <c r="BF677" s="208">
        <f>IF(N677="snížená",J677,0)</f>
        <v>0</v>
      </c>
      <c r="BG677" s="208">
        <f>IF(N677="zákl. přenesená",J677,0)</f>
        <v>0</v>
      </c>
      <c r="BH677" s="208">
        <f>IF(N677="sníž. přenesená",J677,0)</f>
        <v>0</v>
      </c>
      <c r="BI677" s="208">
        <f>IF(N677="nulová",J677,0)</f>
        <v>0</v>
      </c>
      <c r="BJ677" s="17" t="s">
        <v>81</v>
      </c>
      <c r="BK677" s="208">
        <f>ROUND(I677*H677,2)</f>
        <v>0</v>
      </c>
      <c r="BL677" s="17" t="s">
        <v>319</v>
      </c>
      <c r="BM677" s="207" t="s">
        <v>1255</v>
      </c>
    </row>
    <row r="678" spans="1:65" s="1" customFormat="1" ht="19.5">
      <c r="A678" s="34"/>
      <c r="B678" s="35"/>
      <c r="C678" s="36"/>
      <c r="D678" s="209" t="s">
        <v>321</v>
      </c>
      <c r="E678" s="36"/>
      <c r="F678" s="210" t="s">
        <v>1256</v>
      </c>
      <c r="G678" s="36"/>
      <c r="H678" s="36"/>
      <c r="I678" s="116"/>
      <c r="J678" s="36"/>
      <c r="K678" s="36"/>
      <c r="L678" s="39"/>
      <c r="M678" s="211"/>
      <c r="N678" s="212"/>
      <c r="O678" s="64"/>
      <c r="P678" s="64"/>
      <c r="Q678" s="64"/>
      <c r="R678" s="64"/>
      <c r="S678" s="64"/>
      <c r="T678" s="65"/>
      <c r="U678" s="34"/>
      <c r="V678" s="34"/>
      <c r="W678" s="34"/>
      <c r="X678" s="34"/>
      <c r="Y678" s="34"/>
      <c r="Z678" s="34"/>
      <c r="AA678" s="34"/>
      <c r="AB678" s="34"/>
      <c r="AC678" s="34"/>
      <c r="AD678" s="34"/>
      <c r="AE678" s="34"/>
      <c r="AT678" s="17" t="s">
        <v>321</v>
      </c>
      <c r="AU678" s="17" t="s">
        <v>83</v>
      </c>
    </row>
    <row r="679" spans="1:65" s="12" customFormat="1">
      <c r="B679" s="213"/>
      <c r="C679" s="214"/>
      <c r="D679" s="209" t="s">
        <v>323</v>
      </c>
      <c r="E679" s="215" t="s">
        <v>19</v>
      </c>
      <c r="F679" s="216" t="s">
        <v>1257</v>
      </c>
      <c r="G679" s="214"/>
      <c r="H679" s="217">
        <v>235.952</v>
      </c>
      <c r="I679" s="218"/>
      <c r="J679" s="214"/>
      <c r="K679" s="214"/>
      <c r="L679" s="219"/>
      <c r="M679" s="220"/>
      <c r="N679" s="221"/>
      <c r="O679" s="221"/>
      <c r="P679" s="221"/>
      <c r="Q679" s="221"/>
      <c r="R679" s="221"/>
      <c r="S679" s="221"/>
      <c r="T679" s="222"/>
      <c r="AT679" s="223" t="s">
        <v>323</v>
      </c>
      <c r="AU679" s="223" t="s">
        <v>83</v>
      </c>
      <c r="AV679" s="12" t="s">
        <v>83</v>
      </c>
      <c r="AW679" s="12" t="s">
        <v>36</v>
      </c>
      <c r="AX679" s="12" t="s">
        <v>81</v>
      </c>
      <c r="AY679" s="223" t="s">
        <v>313</v>
      </c>
    </row>
    <row r="680" spans="1:65" s="1" customFormat="1" ht="21.6" customHeight="1">
      <c r="A680" s="34"/>
      <c r="B680" s="35"/>
      <c r="C680" s="195" t="s">
        <v>1258</v>
      </c>
      <c r="D680" s="195" t="s">
        <v>315</v>
      </c>
      <c r="E680" s="196" t="s">
        <v>1259</v>
      </c>
      <c r="F680" s="197" t="s">
        <v>1260</v>
      </c>
      <c r="G680" s="198" t="s">
        <v>318</v>
      </c>
      <c r="H680" s="199">
        <v>1.2</v>
      </c>
      <c r="I680" s="200"/>
      <c r="J680" s="201">
        <f>ROUND(I680*H680,2)</f>
        <v>0</v>
      </c>
      <c r="K680" s="202"/>
      <c r="L680" s="39"/>
      <c r="M680" s="203" t="s">
        <v>19</v>
      </c>
      <c r="N680" s="204" t="s">
        <v>45</v>
      </c>
      <c r="O680" s="64"/>
      <c r="P680" s="205">
        <f>O680*H680</f>
        <v>0</v>
      </c>
      <c r="Q680" s="205">
        <v>2.1000000000000001E-2</v>
      </c>
      <c r="R680" s="205">
        <f>Q680*H680</f>
        <v>2.52E-2</v>
      </c>
      <c r="S680" s="205">
        <v>0</v>
      </c>
      <c r="T680" s="206">
        <f>S680*H680</f>
        <v>0</v>
      </c>
      <c r="U680" s="34"/>
      <c r="V680" s="34"/>
      <c r="W680" s="34"/>
      <c r="X680" s="34"/>
      <c r="Y680" s="34"/>
      <c r="Z680" s="34"/>
      <c r="AA680" s="34"/>
      <c r="AB680" s="34"/>
      <c r="AC680" s="34"/>
      <c r="AD680" s="34"/>
      <c r="AE680" s="34"/>
      <c r="AR680" s="207" t="s">
        <v>319</v>
      </c>
      <c r="AT680" s="207" t="s">
        <v>315</v>
      </c>
      <c r="AU680" s="207" t="s">
        <v>83</v>
      </c>
      <c r="AY680" s="17" t="s">
        <v>313</v>
      </c>
      <c r="BE680" s="208">
        <f>IF(N680="základní",J680,0)</f>
        <v>0</v>
      </c>
      <c r="BF680" s="208">
        <f>IF(N680="snížená",J680,0)</f>
        <v>0</v>
      </c>
      <c r="BG680" s="208">
        <f>IF(N680="zákl. přenesená",J680,0)</f>
        <v>0</v>
      </c>
      <c r="BH680" s="208">
        <f>IF(N680="sníž. přenesená",J680,0)</f>
        <v>0</v>
      </c>
      <c r="BI680" s="208">
        <f>IF(N680="nulová",J680,0)</f>
        <v>0</v>
      </c>
      <c r="BJ680" s="17" t="s">
        <v>81</v>
      </c>
      <c r="BK680" s="208">
        <f>ROUND(I680*H680,2)</f>
        <v>0</v>
      </c>
      <c r="BL680" s="17" t="s">
        <v>319</v>
      </c>
      <c r="BM680" s="207" t="s">
        <v>1261</v>
      </c>
    </row>
    <row r="681" spans="1:65" s="1" customFormat="1" ht="19.5">
      <c r="A681" s="34"/>
      <c r="B681" s="35"/>
      <c r="C681" s="36"/>
      <c r="D681" s="209" t="s">
        <v>321</v>
      </c>
      <c r="E681" s="36"/>
      <c r="F681" s="210" t="s">
        <v>1262</v>
      </c>
      <c r="G681" s="36"/>
      <c r="H681" s="36"/>
      <c r="I681" s="116"/>
      <c r="J681" s="36"/>
      <c r="K681" s="36"/>
      <c r="L681" s="39"/>
      <c r="M681" s="211"/>
      <c r="N681" s="212"/>
      <c r="O681" s="64"/>
      <c r="P681" s="64"/>
      <c r="Q681" s="64"/>
      <c r="R681" s="64"/>
      <c r="S681" s="64"/>
      <c r="T681" s="65"/>
      <c r="U681" s="34"/>
      <c r="V681" s="34"/>
      <c r="W681" s="34"/>
      <c r="X681" s="34"/>
      <c r="Y681" s="34"/>
      <c r="Z681" s="34"/>
      <c r="AA681" s="34"/>
      <c r="AB681" s="34"/>
      <c r="AC681" s="34"/>
      <c r="AD681" s="34"/>
      <c r="AE681" s="34"/>
      <c r="AT681" s="17" t="s">
        <v>321</v>
      </c>
      <c r="AU681" s="17" t="s">
        <v>83</v>
      </c>
    </row>
    <row r="682" spans="1:65" s="12" customFormat="1">
      <c r="B682" s="213"/>
      <c r="C682" s="214"/>
      <c r="D682" s="209" t="s">
        <v>323</v>
      </c>
      <c r="E682" s="215" t="s">
        <v>19</v>
      </c>
      <c r="F682" s="216" t="s">
        <v>1263</v>
      </c>
      <c r="G682" s="214"/>
      <c r="H682" s="217">
        <v>1.2</v>
      </c>
      <c r="I682" s="218"/>
      <c r="J682" s="214"/>
      <c r="K682" s="214"/>
      <c r="L682" s="219"/>
      <c r="M682" s="220"/>
      <c r="N682" s="221"/>
      <c r="O682" s="221"/>
      <c r="P682" s="221"/>
      <c r="Q682" s="221"/>
      <c r="R682" s="221"/>
      <c r="S682" s="221"/>
      <c r="T682" s="222"/>
      <c r="AT682" s="223" t="s">
        <v>323</v>
      </c>
      <c r="AU682" s="223" t="s">
        <v>83</v>
      </c>
      <c r="AV682" s="12" t="s">
        <v>83</v>
      </c>
      <c r="AW682" s="12" t="s">
        <v>36</v>
      </c>
      <c r="AX682" s="12" t="s">
        <v>81</v>
      </c>
      <c r="AY682" s="223" t="s">
        <v>313</v>
      </c>
    </row>
    <row r="683" spans="1:65" s="1" customFormat="1" ht="14.45" customHeight="1">
      <c r="A683" s="34"/>
      <c r="B683" s="35"/>
      <c r="C683" s="195" t="s">
        <v>1264</v>
      </c>
      <c r="D683" s="195" t="s">
        <v>315</v>
      </c>
      <c r="E683" s="196" t="s">
        <v>1265</v>
      </c>
      <c r="F683" s="197" t="s">
        <v>1266</v>
      </c>
      <c r="G683" s="198" t="s">
        <v>318</v>
      </c>
      <c r="H683" s="199">
        <v>32.311</v>
      </c>
      <c r="I683" s="200"/>
      <c r="J683" s="201">
        <f>ROUND(I683*H683,2)</f>
        <v>0</v>
      </c>
      <c r="K683" s="202"/>
      <c r="L683" s="39"/>
      <c r="M683" s="203" t="s">
        <v>19</v>
      </c>
      <c r="N683" s="204" t="s">
        <v>45</v>
      </c>
      <c r="O683" s="64"/>
      <c r="P683" s="205">
        <f>O683*H683</f>
        <v>0</v>
      </c>
      <c r="Q683" s="205">
        <v>0.28361999999999998</v>
      </c>
      <c r="R683" s="205">
        <f>Q683*H683</f>
        <v>9.1640458200000001</v>
      </c>
      <c r="S683" s="205">
        <v>0</v>
      </c>
      <c r="T683" s="206">
        <f>S683*H683</f>
        <v>0</v>
      </c>
      <c r="U683" s="34"/>
      <c r="V683" s="34"/>
      <c r="W683" s="34"/>
      <c r="X683" s="34"/>
      <c r="Y683" s="34"/>
      <c r="Z683" s="34"/>
      <c r="AA683" s="34"/>
      <c r="AB683" s="34"/>
      <c r="AC683" s="34"/>
      <c r="AD683" s="34"/>
      <c r="AE683" s="34"/>
      <c r="AR683" s="207" t="s">
        <v>319</v>
      </c>
      <c r="AT683" s="207" t="s">
        <v>315</v>
      </c>
      <c r="AU683" s="207" t="s">
        <v>83</v>
      </c>
      <c r="AY683" s="17" t="s">
        <v>313</v>
      </c>
      <c r="BE683" s="208">
        <f>IF(N683="základní",J683,0)</f>
        <v>0</v>
      </c>
      <c r="BF683" s="208">
        <f>IF(N683="snížená",J683,0)</f>
        <v>0</v>
      </c>
      <c r="BG683" s="208">
        <f>IF(N683="zákl. přenesená",J683,0)</f>
        <v>0</v>
      </c>
      <c r="BH683" s="208">
        <f>IF(N683="sníž. přenesená",J683,0)</f>
        <v>0</v>
      </c>
      <c r="BI683" s="208">
        <f>IF(N683="nulová",J683,0)</f>
        <v>0</v>
      </c>
      <c r="BJ683" s="17" t="s">
        <v>81</v>
      </c>
      <c r="BK683" s="208">
        <f>ROUND(I683*H683,2)</f>
        <v>0</v>
      </c>
      <c r="BL683" s="17" t="s">
        <v>319</v>
      </c>
      <c r="BM683" s="207" t="s">
        <v>1267</v>
      </c>
    </row>
    <row r="684" spans="1:65" s="1" customFormat="1">
      <c r="A684" s="34"/>
      <c r="B684" s="35"/>
      <c r="C684" s="36"/>
      <c r="D684" s="209" t="s">
        <v>321</v>
      </c>
      <c r="E684" s="36"/>
      <c r="F684" s="210" t="s">
        <v>1268</v>
      </c>
      <c r="G684" s="36"/>
      <c r="H684" s="36"/>
      <c r="I684" s="116"/>
      <c r="J684" s="36"/>
      <c r="K684" s="36"/>
      <c r="L684" s="39"/>
      <c r="M684" s="211"/>
      <c r="N684" s="212"/>
      <c r="O684" s="64"/>
      <c r="P684" s="64"/>
      <c r="Q684" s="64"/>
      <c r="R684" s="64"/>
      <c r="S684" s="64"/>
      <c r="T684" s="65"/>
      <c r="U684" s="34"/>
      <c r="V684" s="34"/>
      <c r="W684" s="34"/>
      <c r="X684" s="34"/>
      <c r="Y684" s="34"/>
      <c r="Z684" s="34"/>
      <c r="AA684" s="34"/>
      <c r="AB684" s="34"/>
      <c r="AC684" s="34"/>
      <c r="AD684" s="34"/>
      <c r="AE684" s="34"/>
      <c r="AT684" s="17" t="s">
        <v>321</v>
      </c>
      <c r="AU684" s="17" t="s">
        <v>83</v>
      </c>
    </row>
    <row r="685" spans="1:65" s="12" customFormat="1">
      <c r="B685" s="213"/>
      <c r="C685" s="214"/>
      <c r="D685" s="209" t="s">
        <v>323</v>
      </c>
      <c r="E685" s="215" t="s">
        <v>19</v>
      </c>
      <c r="F685" s="216" t="s">
        <v>1269</v>
      </c>
      <c r="G685" s="214"/>
      <c r="H685" s="217">
        <v>32.311</v>
      </c>
      <c r="I685" s="218"/>
      <c r="J685" s="214"/>
      <c r="K685" s="214"/>
      <c r="L685" s="219"/>
      <c r="M685" s="220"/>
      <c r="N685" s="221"/>
      <c r="O685" s="221"/>
      <c r="P685" s="221"/>
      <c r="Q685" s="221"/>
      <c r="R685" s="221"/>
      <c r="S685" s="221"/>
      <c r="T685" s="222"/>
      <c r="AT685" s="223" t="s">
        <v>323</v>
      </c>
      <c r="AU685" s="223" t="s">
        <v>83</v>
      </c>
      <c r="AV685" s="12" t="s">
        <v>83</v>
      </c>
      <c r="AW685" s="12" t="s">
        <v>36</v>
      </c>
      <c r="AX685" s="12" t="s">
        <v>81</v>
      </c>
      <c r="AY685" s="223" t="s">
        <v>313</v>
      </c>
    </row>
    <row r="686" spans="1:65" s="1" customFormat="1" ht="14.45" customHeight="1">
      <c r="A686" s="34"/>
      <c r="B686" s="35"/>
      <c r="C686" s="195" t="s">
        <v>1270</v>
      </c>
      <c r="D686" s="195" t="s">
        <v>315</v>
      </c>
      <c r="E686" s="196" t="s">
        <v>1271</v>
      </c>
      <c r="F686" s="197" t="s">
        <v>1272</v>
      </c>
      <c r="G686" s="198" t="s">
        <v>327</v>
      </c>
      <c r="H686" s="199">
        <v>64.319999999999993</v>
      </c>
      <c r="I686" s="200"/>
      <c r="J686" s="201">
        <f>ROUND(I686*H686,2)</f>
        <v>0</v>
      </c>
      <c r="K686" s="202"/>
      <c r="L686" s="39"/>
      <c r="M686" s="203" t="s">
        <v>19</v>
      </c>
      <c r="N686" s="204" t="s">
        <v>45</v>
      </c>
      <c r="O686" s="64"/>
      <c r="P686" s="205">
        <f>O686*H686</f>
        <v>0</v>
      </c>
      <c r="Q686" s="205">
        <v>0.12895000000000001</v>
      </c>
      <c r="R686" s="205">
        <f>Q686*H686</f>
        <v>8.2940640000000005</v>
      </c>
      <c r="S686" s="205">
        <v>0</v>
      </c>
      <c r="T686" s="206">
        <f>S686*H686</f>
        <v>0</v>
      </c>
      <c r="U686" s="34"/>
      <c r="V686" s="34"/>
      <c r="W686" s="34"/>
      <c r="X686" s="34"/>
      <c r="Y686" s="34"/>
      <c r="Z686" s="34"/>
      <c r="AA686" s="34"/>
      <c r="AB686" s="34"/>
      <c r="AC686" s="34"/>
      <c r="AD686" s="34"/>
      <c r="AE686" s="34"/>
      <c r="AR686" s="207" t="s">
        <v>319</v>
      </c>
      <c r="AT686" s="207" t="s">
        <v>315</v>
      </c>
      <c r="AU686" s="207" t="s">
        <v>83</v>
      </c>
      <c r="AY686" s="17" t="s">
        <v>313</v>
      </c>
      <c r="BE686" s="208">
        <f>IF(N686="základní",J686,0)</f>
        <v>0</v>
      </c>
      <c r="BF686" s="208">
        <f>IF(N686="snížená",J686,0)</f>
        <v>0</v>
      </c>
      <c r="BG686" s="208">
        <f>IF(N686="zákl. přenesená",J686,0)</f>
        <v>0</v>
      </c>
      <c r="BH686" s="208">
        <f>IF(N686="sníž. přenesená",J686,0)</f>
        <v>0</v>
      </c>
      <c r="BI686" s="208">
        <f>IF(N686="nulová",J686,0)</f>
        <v>0</v>
      </c>
      <c r="BJ686" s="17" t="s">
        <v>81</v>
      </c>
      <c r="BK686" s="208">
        <f>ROUND(I686*H686,2)</f>
        <v>0</v>
      </c>
      <c r="BL686" s="17" t="s">
        <v>319</v>
      </c>
      <c r="BM686" s="207" t="s">
        <v>1273</v>
      </c>
    </row>
    <row r="687" spans="1:65" s="1" customFormat="1">
      <c r="A687" s="34"/>
      <c r="B687" s="35"/>
      <c r="C687" s="36"/>
      <c r="D687" s="209" t="s">
        <v>321</v>
      </c>
      <c r="E687" s="36"/>
      <c r="F687" s="210" t="s">
        <v>1274</v>
      </c>
      <c r="G687" s="36"/>
      <c r="H687" s="36"/>
      <c r="I687" s="116"/>
      <c r="J687" s="36"/>
      <c r="K687" s="36"/>
      <c r="L687" s="39"/>
      <c r="M687" s="211"/>
      <c r="N687" s="212"/>
      <c r="O687" s="64"/>
      <c r="P687" s="64"/>
      <c r="Q687" s="64"/>
      <c r="R687" s="64"/>
      <c r="S687" s="64"/>
      <c r="T687" s="65"/>
      <c r="U687" s="34"/>
      <c r="V687" s="34"/>
      <c r="W687" s="34"/>
      <c r="X687" s="34"/>
      <c r="Y687" s="34"/>
      <c r="Z687" s="34"/>
      <c r="AA687" s="34"/>
      <c r="AB687" s="34"/>
      <c r="AC687" s="34"/>
      <c r="AD687" s="34"/>
      <c r="AE687" s="34"/>
      <c r="AT687" s="17" t="s">
        <v>321</v>
      </c>
      <c r="AU687" s="17" t="s">
        <v>83</v>
      </c>
    </row>
    <row r="688" spans="1:65" s="12" customFormat="1">
      <c r="B688" s="213"/>
      <c r="C688" s="214"/>
      <c r="D688" s="209" t="s">
        <v>323</v>
      </c>
      <c r="E688" s="215" t="s">
        <v>19</v>
      </c>
      <c r="F688" s="216" t="s">
        <v>1275</v>
      </c>
      <c r="G688" s="214"/>
      <c r="H688" s="217">
        <v>33.020000000000003</v>
      </c>
      <c r="I688" s="218"/>
      <c r="J688" s="214"/>
      <c r="K688" s="214"/>
      <c r="L688" s="219"/>
      <c r="M688" s="220"/>
      <c r="N688" s="221"/>
      <c r="O688" s="221"/>
      <c r="P688" s="221"/>
      <c r="Q688" s="221"/>
      <c r="R688" s="221"/>
      <c r="S688" s="221"/>
      <c r="T688" s="222"/>
      <c r="AT688" s="223" t="s">
        <v>323</v>
      </c>
      <c r="AU688" s="223" t="s">
        <v>83</v>
      </c>
      <c r="AV688" s="12" t="s">
        <v>83</v>
      </c>
      <c r="AW688" s="12" t="s">
        <v>36</v>
      </c>
      <c r="AX688" s="12" t="s">
        <v>74</v>
      </c>
      <c r="AY688" s="223" t="s">
        <v>313</v>
      </c>
    </row>
    <row r="689" spans="1:65" s="12" customFormat="1">
      <c r="B689" s="213"/>
      <c r="C689" s="214"/>
      <c r="D689" s="209" t="s">
        <v>323</v>
      </c>
      <c r="E689" s="215" t="s">
        <v>19</v>
      </c>
      <c r="F689" s="216" t="s">
        <v>1276</v>
      </c>
      <c r="G689" s="214"/>
      <c r="H689" s="217">
        <v>31.3</v>
      </c>
      <c r="I689" s="218"/>
      <c r="J689" s="214"/>
      <c r="K689" s="214"/>
      <c r="L689" s="219"/>
      <c r="M689" s="220"/>
      <c r="N689" s="221"/>
      <c r="O689" s="221"/>
      <c r="P689" s="221"/>
      <c r="Q689" s="221"/>
      <c r="R689" s="221"/>
      <c r="S689" s="221"/>
      <c r="T689" s="222"/>
      <c r="AT689" s="223" t="s">
        <v>323</v>
      </c>
      <c r="AU689" s="223" t="s">
        <v>83</v>
      </c>
      <c r="AV689" s="12" t="s">
        <v>83</v>
      </c>
      <c r="AW689" s="12" t="s">
        <v>36</v>
      </c>
      <c r="AX689" s="12" t="s">
        <v>74</v>
      </c>
      <c r="AY689" s="223" t="s">
        <v>313</v>
      </c>
    </row>
    <row r="690" spans="1:65" s="14" customFormat="1">
      <c r="B690" s="234"/>
      <c r="C690" s="235"/>
      <c r="D690" s="209" t="s">
        <v>323</v>
      </c>
      <c r="E690" s="236" t="s">
        <v>19</v>
      </c>
      <c r="F690" s="237" t="s">
        <v>410</v>
      </c>
      <c r="G690" s="235"/>
      <c r="H690" s="238">
        <v>64.319999999999993</v>
      </c>
      <c r="I690" s="239"/>
      <c r="J690" s="235"/>
      <c r="K690" s="235"/>
      <c r="L690" s="240"/>
      <c r="M690" s="241"/>
      <c r="N690" s="242"/>
      <c r="O690" s="242"/>
      <c r="P690" s="242"/>
      <c r="Q690" s="242"/>
      <c r="R690" s="242"/>
      <c r="S690" s="242"/>
      <c r="T690" s="243"/>
      <c r="AT690" s="244" t="s">
        <v>323</v>
      </c>
      <c r="AU690" s="244" t="s">
        <v>83</v>
      </c>
      <c r="AV690" s="14" t="s">
        <v>319</v>
      </c>
      <c r="AW690" s="14" t="s">
        <v>36</v>
      </c>
      <c r="AX690" s="14" t="s">
        <v>81</v>
      </c>
      <c r="AY690" s="244" t="s">
        <v>313</v>
      </c>
    </row>
    <row r="691" spans="1:65" s="1" customFormat="1" ht="14.45" customHeight="1">
      <c r="A691" s="34"/>
      <c r="B691" s="35"/>
      <c r="C691" s="195" t="s">
        <v>1277</v>
      </c>
      <c r="D691" s="195" t="s">
        <v>315</v>
      </c>
      <c r="E691" s="196" t="s">
        <v>1278</v>
      </c>
      <c r="F691" s="197" t="s">
        <v>1279</v>
      </c>
      <c r="G691" s="198" t="s">
        <v>707</v>
      </c>
      <c r="H691" s="199">
        <v>37</v>
      </c>
      <c r="I691" s="200"/>
      <c r="J691" s="201">
        <f>ROUND(I691*H691,2)</f>
        <v>0</v>
      </c>
      <c r="K691" s="202"/>
      <c r="L691" s="39"/>
      <c r="M691" s="203" t="s">
        <v>19</v>
      </c>
      <c r="N691" s="204" t="s">
        <v>45</v>
      </c>
      <c r="O691" s="64"/>
      <c r="P691" s="205">
        <f>O691*H691</f>
        <v>0</v>
      </c>
      <c r="Q691" s="205">
        <v>1.7770000000000001E-2</v>
      </c>
      <c r="R691" s="205">
        <f>Q691*H691</f>
        <v>0.65749000000000002</v>
      </c>
      <c r="S691" s="205">
        <v>0</v>
      </c>
      <c r="T691" s="206">
        <f>S691*H691</f>
        <v>0</v>
      </c>
      <c r="U691" s="34"/>
      <c r="V691" s="34"/>
      <c r="W691" s="34"/>
      <c r="X691" s="34"/>
      <c r="Y691" s="34"/>
      <c r="Z691" s="34"/>
      <c r="AA691" s="34"/>
      <c r="AB691" s="34"/>
      <c r="AC691" s="34"/>
      <c r="AD691" s="34"/>
      <c r="AE691" s="34"/>
      <c r="AR691" s="207" t="s">
        <v>319</v>
      </c>
      <c r="AT691" s="207" t="s">
        <v>315</v>
      </c>
      <c r="AU691" s="207" t="s">
        <v>83</v>
      </c>
      <c r="AY691" s="17" t="s">
        <v>313</v>
      </c>
      <c r="BE691" s="208">
        <f>IF(N691="základní",J691,0)</f>
        <v>0</v>
      </c>
      <c r="BF691" s="208">
        <f>IF(N691="snížená",J691,0)</f>
        <v>0</v>
      </c>
      <c r="BG691" s="208">
        <f>IF(N691="zákl. přenesená",J691,0)</f>
        <v>0</v>
      </c>
      <c r="BH691" s="208">
        <f>IF(N691="sníž. přenesená",J691,0)</f>
        <v>0</v>
      </c>
      <c r="BI691" s="208">
        <f>IF(N691="nulová",J691,0)</f>
        <v>0</v>
      </c>
      <c r="BJ691" s="17" t="s">
        <v>81</v>
      </c>
      <c r="BK691" s="208">
        <f>ROUND(I691*H691,2)</f>
        <v>0</v>
      </c>
      <c r="BL691" s="17" t="s">
        <v>319</v>
      </c>
      <c r="BM691" s="207" t="s">
        <v>1280</v>
      </c>
    </row>
    <row r="692" spans="1:65" s="1" customFormat="1" ht="19.5">
      <c r="A692" s="34"/>
      <c r="B692" s="35"/>
      <c r="C692" s="36"/>
      <c r="D692" s="209" t="s">
        <v>321</v>
      </c>
      <c r="E692" s="36"/>
      <c r="F692" s="210" t="s">
        <v>1281</v>
      </c>
      <c r="G692" s="36"/>
      <c r="H692" s="36"/>
      <c r="I692" s="116"/>
      <c r="J692" s="36"/>
      <c r="K692" s="36"/>
      <c r="L692" s="39"/>
      <c r="M692" s="211"/>
      <c r="N692" s="212"/>
      <c r="O692" s="64"/>
      <c r="P692" s="64"/>
      <c r="Q692" s="64"/>
      <c r="R692" s="64"/>
      <c r="S692" s="64"/>
      <c r="T692" s="65"/>
      <c r="U692" s="34"/>
      <c r="V692" s="34"/>
      <c r="W692" s="34"/>
      <c r="X692" s="34"/>
      <c r="Y692" s="34"/>
      <c r="Z692" s="34"/>
      <c r="AA692" s="34"/>
      <c r="AB692" s="34"/>
      <c r="AC692" s="34"/>
      <c r="AD692" s="34"/>
      <c r="AE692" s="34"/>
      <c r="AT692" s="17" t="s">
        <v>321</v>
      </c>
      <c r="AU692" s="17" t="s">
        <v>83</v>
      </c>
    </row>
    <row r="693" spans="1:65" s="1" customFormat="1" ht="136.5">
      <c r="A693" s="34"/>
      <c r="B693" s="35"/>
      <c r="C693" s="36"/>
      <c r="D693" s="209" t="s">
        <v>1282</v>
      </c>
      <c r="E693" s="36"/>
      <c r="F693" s="267" t="s">
        <v>1283</v>
      </c>
      <c r="G693" s="36"/>
      <c r="H693" s="36"/>
      <c r="I693" s="116"/>
      <c r="J693" s="36"/>
      <c r="K693" s="36"/>
      <c r="L693" s="39"/>
      <c r="M693" s="211"/>
      <c r="N693" s="212"/>
      <c r="O693" s="64"/>
      <c r="P693" s="64"/>
      <c r="Q693" s="64"/>
      <c r="R693" s="64"/>
      <c r="S693" s="64"/>
      <c r="T693" s="65"/>
      <c r="U693" s="34"/>
      <c r="V693" s="34"/>
      <c r="W693" s="34"/>
      <c r="X693" s="34"/>
      <c r="Y693" s="34"/>
      <c r="Z693" s="34"/>
      <c r="AA693" s="34"/>
      <c r="AB693" s="34"/>
      <c r="AC693" s="34"/>
      <c r="AD693" s="34"/>
      <c r="AE693" s="34"/>
      <c r="AT693" s="17" t="s">
        <v>1282</v>
      </c>
      <c r="AU693" s="17" t="s">
        <v>83</v>
      </c>
    </row>
    <row r="694" spans="1:65" s="12" customFormat="1">
      <c r="B694" s="213"/>
      <c r="C694" s="214"/>
      <c r="D694" s="209" t="s">
        <v>323</v>
      </c>
      <c r="E694" s="215" t="s">
        <v>19</v>
      </c>
      <c r="F694" s="216" t="s">
        <v>1284</v>
      </c>
      <c r="G694" s="214"/>
      <c r="H694" s="217">
        <v>5</v>
      </c>
      <c r="I694" s="218"/>
      <c r="J694" s="214"/>
      <c r="K694" s="214"/>
      <c r="L694" s="219"/>
      <c r="M694" s="220"/>
      <c r="N694" s="221"/>
      <c r="O694" s="221"/>
      <c r="P694" s="221"/>
      <c r="Q694" s="221"/>
      <c r="R694" s="221"/>
      <c r="S694" s="221"/>
      <c r="T694" s="222"/>
      <c r="AT694" s="223" t="s">
        <v>323</v>
      </c>
      <c r="AU694" s="223" t="s">
        <v>83</v>
      </c>
      <c r="AV694" s="12" t="s">
        <v>83</v>
      </c>
      <c r="AW694" s="12" t="s">
        <v>36</v>
      </c>
      <c r="AX694" s="12" t="s">
        <v>74</v>
      </c>
      <c r="AY694" s="223" t="s">
        <v>313</v>
      </c>
    </row>
    <row r="695" spans="1:65" s="12" customFormat="1">
      <c r="B695" s="213"/>
      <c r="C695" s="214"/>
      <c r="D695" s="209" t="s">
        <v>323</v>
      </c>
      <c r="E695" s="215" t="s">
        <v>19</v>
      </c>
      <c r="F695" s="216" t="s">
        <v>1285</v>
      </c>
      <c r="G695" s="214"/>
      <c r="H695" s="217">
        <v>1</v>
      </c>
      <c r="I695" s="218"/>
      <c r="J695" s="214"/>
      <c r="K695" s="214"/>
      <c r="L695" s="219"/>
      <c r="M695" s="220"/>
      <c r="N695" s="221"/>
      <c r="O695" s="221"/>
      <c r="P695" s="221"/>
      <c r="Q695" s="221"/>
      <c r="R695" s="221"/>
      <c r="S695" s="221"/>
      <c r="T695" s="222"/>
      <c r="AT695" s="223" t="s">
        <v>323</v>
      </c>
      <c r="AU695" s="223" t="s">
        <v>83</v>
      </c>
      <c r="AV695" s="12" t="s">
        <v>83</v>
      </c>
      <c r="AW695" s="12" t="s">
        <v>36</v>
      </c>
      <c r="AX695" s="12" t="s">
        <v>74</v>
      </c>
      <c r="AY695" s="223" t="s">
        <v>313</v>
      </c>
    </row>
    <row r="696" spans="1:65" s="12" customFormat="1">
      <c r="B696" s="213"/>
      <c r="C696" s="214"/>
      <c r="D696" s="209" t="s">
        <v>323</v>
      </c>
      <c r="E696" s="215" t="s">
        <v>19</v>
      </c>
      <c r="F696" s="216" t="s">
        <v>1286</v>
      </c>
      <c r="G696" s="214"/>
      <c r="H696" s="217">
        <v>9</v>
      </c>
      <c r="I696" s="218"/>
      <c r="J696" s="214"/>
      <c r="K696" s="214"/>
      <c r="L696" s="219"/>
      <c r="M696" s="220"/>
      <c r="N696" s="221"/>
      <c r="O696" s="221"/>
      <c r="P696" s="221"/>
      <c r="Q696" s="221"/>
      <c r="R696" s="221"/>
      <c r="S696" s="221"/>
      <c r="T696" s="222"/>
      <c r="AT696" s="223" t="s">
        <v>323</v>
      </c>
      <c r="AU696" s="223" t="s">
        <v>83</v>
      </c>
      <c r="AV696" s="12" t="s">
        <v>83</v>
      </c>
      <c r="AW696" s="12" t="s">
        <v>36</v>
      </c>
      <c r="AX696" s="12" t="s">
        <v>74</v>
      </c>
      <c r="AY696" s="223" t="s">
        <v>313</v>
      </c>
    </row>
    <row r="697" spans="1:65" s="12" customFormat="1">
      <c r="B697" s="213"/>
      <c r="C697" s="214"/>
      <c r="D697" s="209" t="s">
        <v>323</v>
      </c>
      <c r="E697" s="215" t="s">
        <v>19</v>
      </c>
      <c r="F697" s="216" t="s">
        <v>1287</v>
      </c>
      <c r="G697" s="214"/>
      <c r="H697" s="217">
        <v>1</v>
      </c>
      <c r="I697" s="218"/>
      <c r="J697" s="214"/>
      <c r="K697" s="214"/>
      <c r="L697" s="219"/>
      <c r="M697" s="220"/>
      <c r="N697" s="221"/>
      <c r="O697" s="221"/>
      <c r="P697" s="221"/>
      <c r="Q697" s="221"/>
      <c r="R697" s="221"/>
      <c r="S697" s="221"/>
      <c r="T697" s="222"/>
      <c r="AT697" s="223" t="s">
        <v>323</v>
      </c>
      <c r="AU697" s="223" t="s">
        <v>83</v>
      </c>
      <c r="AV697" s="12" t="s">
        <v>83</v>
      </c>
      <c r="AW697" s="12" t="s">
        <v>36</v>
      </c>
      <c r="AX697" s="12" t="s">
        <v>74</v>
      </c>
      <c r="AY697" s="223" t="s">
        <v>313</v>
      </c>
    </row>
    <row r="698" spans="1:65" s="12" customFormat="1">
      <c r="B698" s="213"/>
      <c r="C698" s="214"/>
      <c r="D698" s="209" t="s">
        <v>323</v>
      </c>
      <c r="E698" s="215" t="s">
        <v>19</v>
      </c>
      <c r="F698" s="216" t="s">
        <v>1288</v>
      </c>
      <c r="G698" s="214"/>
      <c r="H698" s="217">
        <v>1</v>
      </c>
      <c r="I698" s="218"/>
      <c r="J698" s="214"/>
      <c r="K698" s="214"/>
      <c r="L698" s="219"/>
      <c r="M698" s="220"/>
      <c r="N698" s="221"/>
      <c r="O698" s="221"/>
      <c r="P698" s="221"/>
      <c r="Q698" s="221"/>
      <c r="R698" s="221"/>
      <c r="S698" s="221"/>
      <c r="T698" s="222"/>
      <c r="AT698" s="223" t="s">
        <v>323</v>
      </c>
      <c r="AU698" s="223" t="s">
        <v>83</v>
      </c>
      <c r="AV698" s="12" t="s">
        <v>83</v>
      </c>
      <c r="AW698" s="12" t="s">
        <v>36</v>
      </c>
      <c r="AX698" s="12" t="s">
        <v>74</v>
      </c>
      <c r="AY698" s="223" t="s">
        <v>313</v>
      </c>
    </row>
    <row r="699" spans="1:65" s="12" customFormat="1">
      <c r="B699" s="213"/>
      <c r="C699" s="214"/>
      <c r="D699" s="209" t="s">
        <v>323</v>
      </c>
      <c r="E699" s="215" t="s">
        <v>19</v>
      </c>
      <c r="F699" s="216" t="s">
        <v>1289</v>
      </c>
      <c r="G699" s="214"/>
      <c r="H699" s="217">
        <v>1</v>
      </c>
      <c r="I699" s="218"/>
      <c r="J699" s="214"/>
      <c r="K699" s="214"/>
      <c r="L699" s="219"/>
      <c r="M699" s="220"/>
      <c r="N699" s="221"/>
      <c r="O699" s="221"/>
      <c r="P699" s="221"/>
      <c r="Q699" s="221"/>
      <c r="R699" s="221"/>
      <c r="S699" s="221"/>
      <c r="T699" s="222"/>
      <c r="AT699" s="223" t="s">
        <v>323</v>
      </c>
      <c r="AU699" s="223" t="s">
        <v>83</v>
      </c>
      <c r="AV699" s="12" t="s">
        <v>83</v>
      </c>
      <c r="AW699" s="12" t="s">
        <v>36</v>
      </c>
      <c r="AX699" s="12" t="s">
        <v>74</v>
      </c>
      <c r="AY699" s="223" t="s">
        <v>313</v>
      </c>
    </row>
    <row r="700" spans="1:65" s="12" customFormat="1">
      <c r="B700" s="213"/>
      <c r="C700" s="214"/>
      <c r="D700" s="209" t="s">
        <v>323</v>
      </c>
      <c r="E700" s="215" t="s">
        <v>19</v>
      </c>
      <c r="F700" s="216" t="s">
        <v>1290</v>
      </c>
      <c r="G700" s="214"/>
      <c r="H700" s="217">
        <v>1</v>
      </c>
      <c r="I700" s="218"/>
      <c r="J700" s="214"/>
      <c r="K700" s="214"/>
      <c r="L700" s="219"/>
      <c r="M700" s="220"/>
      <c r="N700" s="221"/>
      <c r="O700" s="221"/>
      <c r="P700" s="221"/>
      <c r="Q700" s="221"/>
      <c r="R700" s="221"/>
      <c r="S700" s="221"/>
      <c r="T700" s="222"/>
      <c r="AT700" s="223" t="s">
        <v>323</v>
      </c>
      <c r="AU700" s="223" t="s">
        <v>83</v>
      </c>
      <c r="AV700" s="12" t="s">
        <v>83</v>
      </c>
      <c r="AW700" s="12" t="s">
        <v>36</v>
      </c>
      <c r="AX700" s="12" t="s">
        <v>74</v>
      </c>
      <c r="AY700" s="223" t="s">
        <v>313</v>
      </c>
    </row>
    <row r="701" spans="1:65" s="12" customFormat="1">
      <c r="B701" s="213"/>
      <c r="C701" s="214"/>
      <c r="D701" s="209" t="s">
        <v>323</v>
      </c>
      <c r="E701" s="215" t="s">
        <v>19</v>
      </c>
      <c r="F701" s="216" t="s">
        <v>1291</v>
      </c>
      <c r="G701" s="214"/>
      <c r="H701" s="217">
        <v>1</v>
      </c>
      <c r="I701" s="218"/>
      <c r="J701" s="214"/>
      <c r="K701" s="214"/>
      <c r="L701" s="219"/>
      <c r="M701" s="220"/>
      <c r="N701" s="221"/>
      <c r="O701" s="221"/>
      <c r="P701" s="221"/>
      <c r="Q701" s="221"/>
      <c r="R701" s="221"/>
      <c r="S701" s="221"/>
      <c r="T701" s="222"/>
      <c r="AT701" s="223" t="s">
        <v>323</v>
      </c>
      <c r="AU701" s="223" t="s">
        <v>83</v>
      </c>
      <c r="AV701" s="12" t="s">
        <v>83</v>
      </c>
      <c r="AW701" s="12" t="s">
        <v>36</v>
      </c>
      <c r="AX701" s="12" t="s">
        <v>74</v>
      </c>
      <c r="AY701" s="223" t="s">
        <v>313</v>
      </c>
    </row>
    <row r="702" spans="1:65" s="12" customFormat="1">
      <c r="B702" s="213"/>
      <c r="C702" s="214"/>
      <c r="D702" s="209" t="s">
        <v>323</v>
      </c>
      <c r="E702" s="215" t="s">
        <v>19</v>
      </c>
      <c r="F702" s="216" t="s">
        <v>1292</v>
      </c>
      <c r="G702" s="214"/>
      <c r="H702" s="217">
        <v>3</v>
      </c>
      <c r="I702" s="218"/>
      <c r="J702" s="214"/>
      <c r="K702" s="214"/>
      <c r="L702" s="219"/>
      <c r="M702" s="220"/>
      <c r="N702" s="221"/>
      <c r="O702" s="221"/>
      <c r="P702" s="221"/>
      <c r="Q702" s="221"/>
      <c r="R702" s="221"/>
      <c r="S702" s="221"/>
      <c r="T702" s="222"/>
      <c r="AT702" s="223" t="s">
        <v>323</v>
      </c>
      <c r="AU702" s="223" t="s">
        <v>83</v>
      </c>
      <c r="AV702" s="12" t="s">
        <v>83</v>
      </c>
      <c r="AW702" s="12" t="s">
        <v>36</v>
      </c>
      <c r="AX702" s="12" t="s">
        <v>74</v>
      </c>
      <c r="AY702" s="223" t="s">
        <v>313</v>
      </c>
    </row>
    <row r="703" spans="1:65" s="12" customFormat="1">
      <c r="B703" s="213"/>
      <c r="C703" s="214"/>
      <c r="D703" s="209" t="s">
        <v>323</v>
      </c>
      <c r="E703" s="215" t="s">
        <v>19</v>
      </c>
      <c r="F703" s="216" t="s">
        <v>1293</v>
      </c>
      <c r="G703" s="214"/>
      <c r="H703" s="217">
        <v>2</v>
      </c>
      <c r="I703" s="218"/>
      <c r="J703" s="214"/>
      <c r="K703" s="214"/>
      <c r="L703" s="219"/>
      <c r="M703" s="220"/>
      <c r="N703" s="221"/>
      <c r="O703" s="221"/>
      <c r="P703" s="221"/>
      <c r="Q703" s="221"/>
      <c r="R703" s="221"/>
      <c r="S703" s="221"/>
      <c r="T703" s="222"/>
      <c r="AT703" s="223" t="s">
        <v>323</v>
      </c>
      <c r="AU703" s="223" t="s">
        <v>83</v>
      </c>
      <c r="AV703" s="12" t="s">
        <v>83</v>
      </c>
      <c r="AW703" s="12" t="s">
        <v>36</v>
      </c>
      <c r="AX703" s="12" t="s">
        <v>74</v>
      </c>
      <c r="AY703" s="223" t="s">
        <v>313</v>
      </c>
    </row>
    <row r="704" spans="1:65" s="12" customFormat="1">
      <c r="B704" s="213"/>
      <c r="C704" s="214"/>
      <c r="D704" s="209" t="s">
        <v>323</v>
      </c>
      <c r="E704" s="215" t="s">
        <v>19</v>
      </c>
      <c r="F704" s="216" t="s">
        <v>1294</v>
      </c>
      <c r="G704" s="214"/>
      <c r="H704" s="217">
        <v>4</v>
      </c>
      <c r="I704" s="218"/>
      <c r="J704" s="214"/>
      <c r="K704" s="214"/>
      <c r="L704" s="219"/>
      <c r="M704" s="220"/>
      <c r="N704" s="221"/>
      <c r="O704" s="221"/>
      <c r="P704" s="221"/>
      <c r="Q704" s="221"/>
      <c r="R704" s="221"/>
      <c r="S704" s="221"/>
      <c r="T704" s="222"/>
      <c r="AT704" s="223" t="s">
        <v>323</v>
      </c>
      <c r="AU704" s="223" t="s">
        <v>83</v>
      </c>
      <c r="AV704" s="12" t="s">
        <v>83</v>
      </c>
      <c r="AW704" s="12" t="s">
        <v>36</v>
      </c>
      <c r="AX704" s="12" t="s">
        <v>74</v>
      </c>
      <c r="AY704" s="223" t="s">
        <v>313</v>
      </c>
    </row>
    <row r="705" spans="1:65" s="12" customFormat="1">
      <c r="B705" s="213"/>
      <c r="C705" s="214"/>
      <c r="D705" s="209" t="s">
        <v>323</v>
      </c>
      <c r="E705" s="215" t="s">
        <v>19</v>
      </c>
      <c r="F705" s="216" t="s">
        <v>1295</v>
      </c>
      <c r="G705" s="214"/>
      <c r="H705" s="217">
        <v>8</v>
      </c>
      <c r="I705" s="218"/>
      <c r="J705" s="214"/>
      <c r="K705" s="214"/>
      <c r="L705" s="219"/>
      <c r="M705" s="220"/>
      <c r="N705" s="221"/>
      <c r="O705" s="221"/>
      <c r="P705" s="221"/>
      <c r="Q705" s="221"/>
      <c r="R705" s="221"/>
      <c r="S705" s="221"/>
      <c r="T705" s="222"/>
      <c r="AT705" s="223" t="s">
        <v>323</v>
      </c>
      <c r="AU705" s="223" t="s">
        <v>83</v>
      </c>
      <c r="AV705" s="12" t="s">
        <v>83</v>
      </c>
      <c r="AW705" s="12" t="s">
        <v>36</v>
      </c>
      <c r="AX705" s="12" t="s">
        <v>74</v>
      </c>
      <c r="AY705" s="223" t="s">
        <v>313</v>
      </c>
    </row>
    <row r="706" spans="1:65" s="14" customFormat="1">
      <c r="B706" s="234"/>
      <c r="C706" s="235"/>
      <c r="D706" s="209" t="s">
        <v>323</v>
      </c>
      <c r="E706" s="236" t="s">
        <v>19</v>
      </c>
      <c r="F706" s="237" t="s">
        <v>410</v>
      </c>
      <c r="G706" s="235"/>
      <c r="H706" s="238">
        <v>37</v>
      </c>
      <c r="I706" s="239"/>
      <c r="J706" s="235"/>
      <c r="K706" s="235"/>
      <c r="L706" s="240"/>
      <c r="M706" s="241"/>
      <c r="N706" s="242"/>
      <c r="O706" s="242"/>
      <c r="P706" s="242"/>
      <c r="Q706" s="242"/>
      <c r="R706" s="242"/>
      <c r="S706" s="242"/>
      <c r="T706" s="243"/>
      <c r="AT706" s="244" t="s">
        <v>323</v>
      </c>
      <c r="AU706" s="244" t="s">
        <v>83</v>
      </c>
      <c r="AV706" s="14" t="s">
        <v>319</v>
      </c>
      <c r="AW706" s="14" t="s">
        <v>36</v>
      </c>
      <c r="AX706" s="14" t="s">
        <v>81</v>
      </c>
      <c r="AY706" s="244" t="s">
        <v>313</v>
      </c>
    </row>
    <row r="707" spans="1:65" s="1" customFormat="1" ht="14.45" customHeight="1">
      <c r="A707" s="34"/>
      <c r="B707" s="35"/>
      <c r="C707" s="245" t="s">
        <v>1296</v>
      </c>
      <c r="D707" s="245" t="s">
        <v>473</v>
      </c>
      <c r="E707" s="246" t="s">
        <v>1297</v>
      </c>
      <c r="F707" s="247" t="s">
        <v>1298</v>
      </c>
      <c r="G707" s="248" t="s">
        <v>707</v>
      </c>
      <c r="H707" s="249">
        <v>9</v>
      </c>
      <c r="I707" s="250"/>
      <c r="J707" s="251">
        <f>ROUND(I707*H707,2)</f>
        <v>0</v>
      </c>
      <c r="K707" s="252"/>
      <c r="L707" s="253"/>
      <c r="M707" s="254" t="s">
        <v>19</v>
      </c>
      <c r="N707" s="255" t="s">
        <v>45</v>
      </c>
      <c r="O707" s="64"/>
      <c r="P707" s="205">
        <f>O707*H707</f>
        <v>0</v>
      </c>
      <c r="Q707" s="205">
        <v>1.2489999999999999E-2</v>
      </c>
      <c r="R707" s="205">
        <f>Q707*H707</f>
        <v>0.11241</v>
      </c>
      <c r="S707" s="205">
        <v>0</v>
      </c>
      <c r="T707" s="206">
        <f>S707*H707</f>
        <v>0</v>
      </c>
      <c r="U707" s="34"/>
      <c r="V707" s="34"/>
      <c r="W707" s="34"/>
      <c r="X707" s="34"/>
      <c r="Y707" s="34"/>
      <c r="Z707" s="34"/>
      <c r="AA707" s="34"/>
      <c r="AB707" s="34"/>
      <c r="AC707" s="34"/>
      <c r="AD707" s="34"/>
      <c r="AE707" s="34"/>
      <c r="AR707" s="207" t="s">
        <v>355</v>
      </c>
      <c r="AT707" s="207" t="s">
        <v>473</v>
      </c>
      <c r="AU707" s="207" t="s">
        <v>83</v>
      </c>
      <c r="AY707" s="17" t="s">
        <v>313</v>
      </c>
      <c r="BE707" s="208">
        <f>IF(N707="základní",J707,0)</f>
        <v>0</v>
      </c>
      <c r="BF707" s="208">
        <f>IF(N707="snížená",J707,0)</f>
        <v>0</v>
      </c>
      <c r="BG707" s="208">
        <f>IF(N707="zákl. přenesená",J707,0)</f>
        <v>0</v>
      </c>
      <c r="BH707" s="208">
        <f>IF(N707="sníž. přenesená",J707,0)</f>
        <v>0</v>
      </c>
      <c r="BI707" s="208">
        <f>IF(N707="nulová",J707,0)</f>
        <v>0</v>
      </c>
      <c r="BJ707" s="17" t="s">
        <v>81</v>
      </c>
      <c r="BK707" s="208">
        <f>ROUND(I707*H707,2)</f>
        <v>0</v>
      </c>
      <c r="BL707" s="17" t="s">
        <v>319</v>
      </c>
      <c r="BM707" s="207" t="s">
        <v>1299</v>
      </c>
    </row>
    <row r="708" spans="1:65" s="1" customFormat="1">
      <c r="A708" s="34"/>
      <c r="B708" s="35"/>
      <c r="C708" s="36"/>
      <c r="D708" s="209" t="s">
        <v>321</v>
      </c>
      <c r="E708" s="36"/>
      <c r="F708" s="210" t="s">
        <v>1298</v>
      </c>
      <c r="G708" s="36"/>
      <c r="H708" s="36"/>
      <c r="I708" s="116"/>
      <c r="J708" s="36"/>
      <c r="K708" s="36"/>
      <c r="L708" s="39"/>
      <c r="M708" s="211"/>
      <c r="N708" s="212"/>
      <c r="O708" s="64"/>
      <c r="P708" s="64"/>
      <c r="Q708" s="64"/>
      <c r="R708" s="64"/>
      <c r="S708" s="64"/>
      <c r="T708" s="65"/>
      <c r="U708" s="34"/>
      <c r="V708" s="34"/>
      <c r="W708" s="34"/>
      <c r="X708" s="34"/>
      <c r="Y708" s="34"/>
      <c r="Z708" s="34"/>
      <c r="AA708" s="34"/>
      <c r="AB708" s="34"/>
      <c r="AC708" s="34"/>
      <c r="AD708" s="34"/>
      <c r="AE708" s="34"/>
      <c r="AT708" s="17" t="s">
        <v>321</v>
      </c>
      <c r="AU708" s="17" t="s">
        <v>83</v>
      </c>
    </row>
    <row r="709" spans="1:65" s="12" customFormat="1">
      <c r="B709" s="213"/>
      <c r="C709" s="214"/>
      <c r="D709" s="209" t="s">
        <v>323</v>
      </c>
      <c r="E709" s="215" t="s">
        <v>19</v>
      </c>
      <c r="F709" s="216" t="s">
        <v>1300</v>
      </c>
      <c r="G709" s="214"/>
      <c r="H709" s="217">
        <v>9</v>
      </c>
      <c r="I709" s="218"/>
      <c r="J709" s="214"/>
      <c r="K709" s="214"/>
      <c r="L709" s="219"/>
      <c r="M709" s="220"/>
      <c r="N709" s="221"/>
      <c r="O709" s="221"/>
      <c r="P709" s="221"/>
      <c r="Q709" s="221"/>
      <c r="R709" s="221"/>
      <c r="S709" s="221"/>
      <c r="T709" s="222"/>
      <c r="AT709" s="223" t="s">
        <v>323</v>
      </c>
      <c r="AU709" s="223" t="s">
        <v>83</v>
      </c>
      <c r="AV709" s="12" t="s">
        <v>83</v>
      </c>
      <c r="AW709" s="12" t="s">
        <v>36</v>
      </c>
      <c r="AX709" s="12" t="s">
        <v>81</v>
      </c>
      <c r="AY709" s="223" t="s">
        <v>313</v>
      </c>
    </row>
    <row r="710" spans="1:65" s="1" customFormat="1" ht="14.45" customHeight="1">
      <c r="A710" s="34"/>
      <c r="B710" s="35"/>
      <c r="C710" s="245" t="s">
        <v>1301</v>
      </c>
      <c r="D710" s="245" t="s">
        <v>473</v>
      </c>
      <c r="E710" s="246" t="s">
        <v>1302</v>
      </c>
      <c r="F710" s="247" t="s">
        <v>1303</v>
      </c>
      <c r="G710" s="248" t="s">
        <v>707</v>
      </c>
      <c r="H710" s="249">
        <v>1</v>
      </c>
      <c r="I710" s="250"/>
      <c r="J710" s="251">
        <f>ROUND(I710*H710,2)</f>
        <v>0</v>
      </c>
      <c r="K710" s="252"/>
      <c r="L710" s="253"/>
      <c r="M710" s="254" t="s">
        <v>19</v>
      </c>
      <c r="N710" s="255" t="s">
        <v>45</v>
      </c>
      <c r="O710" s="64"/>
      <c r="P710" s="205">
        <f>O710*H710</f>
        <v>0</v>
      </c>
      <c r="Q710" s="205">
        <v>1.272E-2</v>
      </c>
      <c r="R710" s="205">
        <f>Q710*H710</f>
        <v>1.272E-2</v>
      </c>
      <c r="S710" s="205">
        <v>0</v>
      </c>
      <c r="T710" s="206">
        <f>S710*H710</f>
        <v>0</v>
      </c>
      <c r="U710" s="34"/>
      <c r="V710" s="34"/>
      <c r="W710" s="34"/>
      <c r="X710" s="34"/>
      <c r="Y710" s="34"/>
      <c r="Z710" s="34"/>
      <c r="AA710" s="34"/>
      <c r="AB710" s="34"/>
      <c r="AC710" s="34"/>
      <c r="AD710" s="34"/>
      <c r="AE710" s="34"/>
      <c r="AR710" s="207" t="s">
        <v>355</v>
      </c>
      <c r="AT710" s="207" t="s">
        <v>473</v>
      </c>
      <c r="AU710" s="207" t="s">
        <v>83</v>
      </c>
      <c r="AY710" s="17" t="s">
        <v>313</v>
      </c>
      <c r="BE710" s="208">
        <f>IF(N710="základní",J710,0)</f>
        <v>0</v>
      </c>
      <c r="BF710" s="208">
        <f>IF(N710="snížená",J710,0)</f>
        <v>0</v>
      </c>
      <c r="BG710" s="208">
        <f>IF(N710="zákl. přenesená",J710,0)</f>
        <v>0</v>
      </c>
      <c r="BH710" s="208">
        <f>IF(N710="sníž. přenesená",J710,0)</f>
        <v>0</v>
      </c>
      <c r="BI710" s="208">
        <f>IF(N710="nulová",J710,0)</f>
        <v>0</v>
      </c>
      <c r="BJ710" s="17" t="s">
        <v>81</v>
      </c>
      <c r="BK710" s="208">
        <f>ROUND(I710*H710,2)</f>
        <v>0</v>
      </c>
      <c r="BL710" s="17" t="s">
        <v>319</v>
      </c>
      <c r="BM710" s="207" t="s">
        <v>1304</v>
      </c>
    </row>
    <row r="711" spans="1:65" s="1" customFormat="1">
      <c r="A711" s="34"/>
      <c r="B711" s="35"/>
      <c r="C711" s="36"/>
      <c r="D711" s="209" t="s">
        <v>321</v>
      </c>
      <c r="E711" s="36"/>
      <c r="F711" s="210" t="s">
        <v>1303</v>
      </c>
      <c r="G711" s="36"/>
      <c r="H711" s="36"/>
      <c r="I711" s="116"/>
      <c r="J711" s="36"/>
      <c r="K711" s="36"/>
      <c r="L711" s="39"/>
      <c r="M711" s="211"/>
      <c r="N711" s="212"/>
      <c r="O711" s="64"/>
      <c r="P711" s="64"/>
      <c r="Q711" s="64"/>
      <c r="R711" s="64"/>
      <c r="S711" s="64"/>
      <c r="T711" s="65"/>
      <c r="U711" s="34"/>
      <c r="V711" s="34"/>
      <c r="W711" s="34"/>
      <c r="X711" s="34"/>
      <c r="Y711" s="34"/>
      <c r="Z711" s="34"/>
      <c r="AA711" s="34"/>
      <c r="AB711" s="34"/>
      <c r="AC711" s="34"/>
      <c r="AD711" s="34"/>
      <c r="AE711" s="34"/>
      <c r="AT711" s="17" t="s">
        <v>321</v>
      </c>
      <c r="AU711" s="17" t="s">
        <v>83</v>
      </c>
    </row>
    <row r="712" spans="1:65" s="1" customFormat="1" ht="14.45" customHeight="1">
      <c r="A712" s="34"/>
      <c r="B712" s="35"/>
      <c r="C712" s="245" t="s">
        <v>1305</v>
      </c>
      <c r="D712" s="245" t="s">
        <v>473</v>
      </c>
      <c r="E712" s="246" t="s">
        <v>1306</v>
      </c>
      <c r="F712" s="247" t="s">
        <v>1307</v>
      </c>
      <c r="G712" s="248" t="s">
        <v>707</v>
      </c>
      <c r="H712" s="249">
        <v>5</v>
      </c>
      <c r="I712" s="250"/>
      <c r="J712" s="251">
        <f>ROUND(I712*H712,2)</f>
        <v>0</v>
      </c>
      <c r="K712" s="252"/>
      <c r="L712" s="253"/>
      <c r="M712" s="254" t="s">
        <v>19</v>
      </c>
      <c r="N712" s="255" t="s">
        <v>45</v>
      </c>
      <c r="O712" s="64"/>
      <c r="P712" s="205">
        <f>O712*H712</f>
        <v>0</v>
      </c>
      <c r="Q712" s="205">
        <v>1.521E-2</v>
      </c>
      <c r="R712" s="205">
        <f>Q712*H712</f>
        <v>7.6049999999999993E-2</v>
      </c>
      <c r="S712" s="205">
        <v>0</v>
      </c>
      <c r="T712" s="206">
        <f>S712*H712</f>
        <v>0</v>
      </c>
      <c r="U712" s="34"/>
      <c r="V712" s="34"/>
      <c r="W712" s="34"/>
      <c r="X712" s="34"/>
      <c r="Y712" s="34"/>
      <c r="Z712" s="34"/>
      <c r="AA712" s="34"/>
      <c r="AB712" s="34"/>
      <c r="AC712" s="34"/>
      <c r="AD712" s="34"/>
      <c r="AE712" s="34"/>
      <c r="AR712" s="207" t="s">
        <v>355</v>
      </c>
      <c r="AT712" s="207" t="s">
        <v>473</v>
      </c>
      <c r="AU712" s="207" t="s">
        <v>83</v>
      </c>
      <c r="AY712" s="17" t="s">
        <v>313</v>
      </c>
      <c r="BE712" s="208">
        <f>IF(N712="základní",J712,0)</f>
        <v>0</v>
      </c>
      <c r="BF712" s="208">
        <f>IF(N712="snížená",J712,0)</f>
        <v>0</v>
      </c>
      <c r="BG712" s="208">
        <f>IF(N712="zákl. přenesená",J712,0)</f>
        <v>0</v>
      </c>
      <c r="BH712" s="208">
        <f>IF(N712="sníž. přenesená",J712,0)</f>
        <v>0</v>
      </c>
      <c r="BI712" s="208">
        <f>IF(N712="nulová",J712,0)</f>
        <v>0</v>
      </c>
      <c r="BJ712" s="17" t="s">
        <v>81</v>
      </c>
      <c r="BK712" s="208">
        <f>ROUND(I712*H712,2)</f>
        <v>0</v>
      </c>
      <c r="BL712" s="17" t="s">
        <v>319</v>
      </c>
      <c r="BM712" s="207" t="s">
        <v>1308</v>
      </c>
    </row>
    <row r="713" spans="1:65" s="1" customFormat="1">
      <c r="A713" s="34"/>
      <c r="B713" s="35"/>
      <c r="C713" s="36"/>
      <c r="D713" s="209" t="s">
        <v>321</v>
      </c>
      <c r="E713" s="36"/>
      <c r="F713" s="210" t="s">
        <v>1307</v>
      </c>
      <c r="G713" s="36"/>
      <c r="H713" s="36"/>
      <c r="I713" s="116"/>
      <c r="J713" s="36"/>
      <c r="K713" s="36"/>
      <c r="L713" s="39"/>
      <c r="M713" s="211"/>
      <c r="N713" s="212"/>
      <c r="O713" s="64"/>
      <c r="P713" s="64"/>
      <c r="Q713" s="64"/>
      <c r="R713" s="64"/>
      <c r="S713" s="64"/>
      <c r="T713" s="65"/>
      <c r="U713" s="34"/>
      <c r="V713" s="34"/>
      <c r="W713" s="34"/>
      <c r="X713" s="34"/>
      <c r="Y713" s="34"/>
      <c r="Z713" s="34"/>
      <c r="AA713" s="34"/>
      <c r="AB713" s="34"/>
      <c r="AC713" s="34"/>
      <c r="AD713" s="34"/>
      <c r="AE713" s="34"/>
      <c r="AT713" s="17" t="s">
        <v>321</v>
      </c>
      <c r="AU713" s="17" t="s">
        <v>83</v>
      </c>
    </row>
    <row r="714" spans="1:65" s="12" customFormat="1">
      <c r="B714" s="213"/>
      <c r="C714" s="214"/>
      <c r="D714" s="209" t="s">
        <v>323</v>
      </c>
      <c r="E714" s="215" t="s">
        <v>19</v>
      </c>
      <c r="F714" s="216" t="s">
        <v>1309</v>
      </c>
      <c r="G714" s="214"/>
      <c r="H714" s="217">
        <v>5</v>
      </c>
      <c r="I714" s="218"/>
      <c r="J714" s="214"/>
      <c r="K714" s="214"/>
      <c r="L714" s="219"/>
      <c r="M714" s="220"/>
      <c r="N714" s="221"/>
      <c r="O714" s="221"/>
      <c r="P714" s="221"/>
      <c r="Q714" s="221"/>
      <c r="R714" s="221"/>
      <c r="S714" s="221"/>
      <c r="T714" s="222"/>
      <c r="AT714" s="223" t="s">
        <v>323</v>
      </c>
      <c r="AU714" s="223" t="s">
        <v>83</v>
      </c>
      <c r="AV714" s="12" t="s">
        <v>83</v>
      </c>
      <c r="AW714" s="12" t="s">
        <v>36</v>
      </c>
      <c r="AX714" s="12" t="s">
        <v>81</v>
      </c>
      <c r="AY714" s="223" t="s">
        <v>313</v>
      </c>
    </row>
    <row r="715" spans="1:65" s="1" customFormat="1" ht="14.45" customHeight="1">
      <c r="A715" s="34"/>
      <c r="B715" s="35"/>
      <c r="C715" s="245" t="s">
        <v>1310</v>
      </c>
      <c r="D715" s="245" t="s">
        <v>473</v>
      </c>
      <c r="E715" s="246" t="s">
        <v>1311</v>
      </c>
      <c r="F715" s="247" t="s">
        <v>1312</v>
      </c>
      <c r="G715" s="248" t="s">
        <v>707</v>
      </c>
      <c r="H715" s="249">
        <v>1</v>
      </c>
      <c r="I715" s="250"/>
      <c r="J715" s="251">
        <f>ROUND(I715*H715,2)</f>
        <v>0</v>
      </c>
      <c r="K715" s="252"/>
      <c r="L715" s="253"/>
      <c r="M715" s="254" t="s">
        <v>19</v>
      </c>
      <c r="N715" s="255" t="s">
        <v>45</v>
      </c>
      <c r="O715" s="64"/>
      <c r="P715" s="205">
        <f>O715*H715</f>
        <v>0</v>
      </c>
      <c r="Q715" s="205">
        <v>1.489E-2</v>
      </c>
      <c r="R715" s="205">
        <f>Q715*H715</f>
        <v>1.489E-2</v>
      </c>
      <c r="S715" s="205">
        <v>0</v>
      </c>
      <c r="T715" s="206">
        <f>S715*H715</f>
        <v>0</v>
      </c>
      <c r="U715" s="34"/>
      <c r="V715" s="34"/>
      <c r="W715" s="34"/>
      <c r="X715" s="34"/>
      <c r="Y715" s="34"/>
      <c r="Z715" s="34"/>
      <c r="AA715" s="34"/>
      <c r="AB715" s="34"/>
      <c r="AC715" s="34"/>
      <c r="AD715" s="34"/>
      <c r="AE715" s="34"/>
      <c r="AR715" s="207" t="s">
        <v>355</v>
      </c>
      <c r="AT715" s="207" t="s">
        <v>473</v>
      </c>
      <c r="AU715" s="207" t="s">
        <v>83</v>
      </c>
      <c r="AY715" s="17" t="s">
        <v>313</v>
      </c>
      <c r="BE715" s="208">
        <f>IF(N715="základní",J715,0)</f>
        <v>0</v>
      </c>
      <c r="BF715" s="208">
        <f>IF(N715="snížená",J715,0)</f>
        <v>0</v>
      </c>
      <c r="BG715" s="208">
        <f>IF(N715="zákl. přenesená",J715,0)</f>
        <v>0</v>
      </c>
      <c r="BH715" s="208">
        <f>IF(N715="sníž. přenesená",J715,0)</f>
        <v>0</v>
      </c>
      <c r="BI715" s="208">
        <f>IF(N715="nulová",J715,0)</f>
        <v>0</v>
      </c>
      <c r="BJ715" s="17" t="s">
        <v>81</v>
      </c>
      <c r="BK715" s="208">
        <f>ROUND(I715*H715,2)</f>
        <v>0</v>
      </c>
      <c r="BL715" s="17" t="s">
        <v>319</v>
      </c>
      <c r="BM715" s="207" t="s">
        <v>1313</v>
      </c>
    </row>
    <row r="716" spans="1:65" s="1" customFormat="1">
      <c r="A716" s="34"/>
      <c r="B716" s="35"/>
      <c r="C716" s="36"/>
      <c r="D716" s="209" t="s">
        <v>321</v>
      </c>
      <c r="E716" s="36"/>
      <c r="F716" s="210" t="s">
        <v>1312</v>
      </c>
      <c r="G716" s="36"/>
      <c r="H716" s="36"/>
      <c r="I716" s="116"/>
      <c r="J716" s="36"/>
      <c r="K716" s="36"/>
      <c r="L716" s="39"/>
      <c r="M716" s="211"/>
      <c r="N716" s="212"/>
      <c r="O716" s="64"/>
      <c r="P716" s="64"/>
      <c r="Q716" s="64"/>
      <c r="R716" s="64"/>
      <c r="S716" s="64"/>
      <c r="T716" s="65"/>
      <c r="U716" s="34"/>
      <c r="V716" s="34"/>
      <c r="W716" s="34"/>
      <c r="X716" s="34"/>
      <c r="Y716" s="34"/>
      <c r="Z716" s="34"/>
      <c r="AA716" s="34"/>
      <c r="AB716" s="34"/>
      <c r="AC716" s="34"/>
      <c r="AD716" s="34"/>
      <c r="AE716" s="34"/>
      <c r="AT716" s="17" t="s">
        <v>321</v>
      </c>
      <c r="AU716" s="17" t="s">
        <v>83</v>
      </c>
    </row>
    <row r="717" spans="1:65" s="1" customFormat="1" ht="14.45" customHeight="1">
      <c r="A717" s="34"/>
      <c r="B717" s="35"/>
      <c r="C717" s="245" t="s">
        <v>1314</v>
      </c>
      <c r="D717" s="245" t="s">
        <v>473</v>
      </c>
      <c r="E717" s="246" t="s">
        <v>1315</v>
      </c>
      <c r="F717" s="247" t="s">
        <v>1316</v>
      </c>
      <c r="G717" s="248" t="s">
        <v>707</v>
      </c>
      <c r="H717" s="249">
        <v>1</v>
      </c>
      <c r="I717" s="250"/>
      <c r="J717" s="251">
        <f>ROUND(I717*H717,2)</f>
        <v>0</v>
      </c>
      <c r="K717" s="252"/>
      <c r="L717" s="253"/>
      <c r="M717" s="254" t="s">
        <v>19</v>
      </c>
      <c r="N717" s="255" t="s">
        <v>45</v>
      </c>
      <c r="O717" s="64"/>
      <c r="P717" s="205">
        <f>O717*H717</f>
        <v>0</v>
      </c>
      <c r="Q717" s="205">
        <v>1.553E-2</v>
      </c>
      <c r="R717" s="205">
        <f>Q717*H717</f>
        <v>1.553E-2</v>
      </c>
      <c r="S717" s="205">
        <v>0</v>
      </c>
      <c r="T717" s="206">
        <f>S717*H717</f>
        <v>0</v>
      </c>
      <c r="U717" s="34"/>
      <c r="V717" s="34"/>
      <c r="W717" s="34"/>
      <c r="X717" s="34"/>
      <c r="Y717" s="34"/>
      <c r="Z717" s="34"/>
      <c r="AA717" s="34"/>
      <c r="AB717" s="34"/>
      <c r="AC717" s="34"/>
      <c r="AD717" s="34"/>
      <c r="AE717" s="34"/>
      <c r="AR717" s="207" t="s">
        <v>355</v>
      </c>
      <c r="AT717" s="207" t="s">
        <v>473</v>
      </c>
      <c r="AU717" s="207" t="s">
        <v>83</v>
      </c>
      <c r="AY717" s="17" t="s">
        <v>313</v>
      </c>
      <c r="BE717" s="208">
        <f>IF(N717="základní",J717,0)</f>
        <v>0</v>
      </c>
      <c r="BF717" s="208">
        <f>IF(N717="snížená",J717,0)</f>
        <v>0</v>
      </c>
      <c r="BG717" s="208">
        <f>IF(N717="zákl. přenesená",J717,0)</f>
        <v>0</v>
      </c>
      <c r="BH717" s="208">
        <f>IF(N717="sníž. přenesená",J717,0)</f>
        <v>0</v>
      </c>
      <c r="BI717" s="208">
        <f>IF(N717="nulová",J717,0)</f>
        <v>0</v>
      </c>
      <c r="BJ717" s="17" t="s">
        <v>81</v>
      </c>
      <c r="BK717" s="208">
        <f>ROUND(I717*H717,2)</f>
        <v>0</v>
      </c>
      <c r="BL717" s="17" t="s">
        <v>319</v>
      </c>
      <c r="BM717" s="207" t="s">
        <v>1317</v>
      </c>
    </row>
    <row r="718" spans="1:65" s="1" customFormat="1">
      <c r="A718" s="34"/>
      <c r="B718" s="35"/>
      <c r="C718" s="36"/>
      <c r="D718" s="209" t="s">
        <v>321</v>
      </c>
      <c r="E718" s="36"/>
      <c r="F718" s="210" t="s">
        <v>1316</v>
      </c>
      <c r="G718" s="36"/>
      <c r="H718" s="36"/>
      <c r="I718" s="116"/>
      <c r="J718" s="36"/>
      <c r="K718" s="36"/>
      <c r="L718" s="39"/>
      <c r="M718" s="211"/>
      <c r="N718" s="212"/>
      <c r="O718" s="64"/>
      <c r="P718" s="64"/>
      <c r="Q718" s="64"/>
      <c r="R718" s="64"/>
      <c r="S718" s="64"/>
      <c r="T718" s="65"/>
      <c r="U718" s="34"/>
      <c r="V718" s="34"/>
      <c r="W718" s="34"/>
      <c r="X718" s="34"/>
      <c r="Y718" s="34"/>
      <c r="Z718" s="34"/>
      <c r="AA718" s="34"/>
      <c r="AB718" s="34"/>
      <c r="AC718" s="34"/>
      <c r="AD718" s="34"/>
      <c r="AE718" s="34"/>
      <c r="AT718" s="17" t="s">
        <v>321</v>
      </c>
      <c r="AU718" s="17" t="s">
        <v>83</v>
      </c>
    </row>
    <row r="719" spans="1:65" s="1" customFormat="1" ht="14.45" customHeight="1">
      <c r="A719" s="34"/>
      <c r="B719" s="35"/>
      <c r="C719" s="245" t="s">
        <v>1318</v>
      </c>
      <c r="D719" s="245" t="s">
        <v>473</v>
      </c>
      <c r="E719" s="246" t="s">
        <v>1319</v>
      </c>
      <c r="F719" s="247" t="s">
        <v>1320</v>
      </c>
      <c r="G719" s="248" t="s">
        <v>707</v>
      </c>
      <c r="H719" s="249">
        <v>2</v>
      </c>
      <c r="I719" s="250"/>
      <c r="J719" s="251">
        <f>ROUND(I719*H719,2)</f>
        <v>0</v>
      </c>
      <c r="K719" s="252"/>
      <c r="L719" s="253"/>
      <c r="M719" s="254" t="s">
        <v>19</v>
      </c>
      <c r="N719" s="255" t="s">
        <v>45</v>
      </c>
      <c r="O719" s="64"/>
      <c r="P719" s="205">
        <f>O719*H719</f>
        <v>0</v>
      </c>
      <c r="Q719" s="205">
        <v>1.286E-2</v>
      </c>
      <c r="R719" s="205">
        <f>Q719*H719</f>
        <v>2.572E-2</v>
      </c>
      <c r="S719" s="205">
        <v>0</v>
      </c>
      <c r="T719" s="206">
        <f>S719*H719</f>
        <v>0</v>
      </c>
      <c r="U719" s="34"/>
      <c r="V719" s="34"/>
      <c r="W719" s="34"/>
      <c r="X719" s="34"/>
      <c r="Y719" s="34"/>
      <c r="Z719" s="34"/>
      <c r="AA719" s="34"/>
      <c r="AB719" s="34"/>
      <c r="AC719" s="34"/>
      <c r="AD719" s="34"/>
      <c r="AE719" s="34"/>
      <c r="AR719" s="207" t="s">
        <v>355</v>
      </c>
      <c r="AT719" s="207" t="s">
        <v>473</v>
      </c>
      <c r="AU719" s="207" t="s">
        <v>83</v>
      </c>
      <c r="AY719" s="17" t="s">
        <v>313</v>
      </c>
      <c r="BE719" s="208">
        <f>IF(N719="základní",J719,0)</f>
        <v>0</v>
      </c>
      <c r="BF719" s="208">
        <f>IF(N719="snížená",J719,0)</f>
        <v>0</v>
      </c>
      <c r="BG719" s="208">
        <f>IF(N719="zákl. přenesená",J719,0)</f>
        <v>0</v>
      </c>
      <c r="BH719" s="208">
        <f>IF(N719="sníž. přenesená",J719,0)</f>
        <v>0</v>
      </c>
      <c r="BI719" s="208">
        <f>IF(N719="nulová",J719,0)</f>
        <v>0</v>
      </c>
      <c r="BJ719" s="17" t="s">
        <v>81</v>
      </c>
      <c r="BK719" s="208">
        <f>ROUND(I719*H719,2)</f>
        <v>0</v>
      </c>
      <c r="BL719" s="17" t="s">
        <v>319</v>
      </c>
      <c r="BM719" s="207" t="s">
        <v>1321</v>
      </c>
    </row>
    <row r="720" spans="1:65" s="1" customFormat="1">
      <c r="A720" s="34"/>
      <c r="B720" s="35"/>
      <c r="C720" s="36"/>
      <c r="D720" s="209" t="s">
        <v>321</v>
      </c>
      <c r="E720" s="36"/>
      <c r="F720" s="210" t="s">
        <v>1320</v>
      </c>
      <c r="G720" s="36"/>
      <c r="H720" s="36"/>
      <c r="I720" s="116"/>
      <c r="J720" s="36"/>
      <c r="K720" s="36"/>
      <c r="L720" s="39"/>
      <c r="M720" s="211"/>
      <c r="N720" s="212"/>
      <c r="O720" s="64"/>
      <c r="P720" s="64"/>
      <c r="Q720" s="64"/>
      <c r="R720" s="64"/>
      <c r="S720" s="64"/>
      <c r="T720" s="65"/>
      <c r="U720" s="34"/>
      <c r="V720" s="34"/>
      <c r="W720" s="34"/>
      <c r="X720" s="34"/>
      <c r="Y720" s="34"/>
      <c r="Z720" s="34"/>
      <c r="AA720" s="34"/>
      <c r="AB720" s="34"/>
      <c r="AC720" s="34"/>
      <c r="AD720" s="34"/>
      <c r="AE720" s="34"/>
      <c r="AT720" s="17" t="s">
        <v>321</v>
      </c>
      <c r="AU720" s="17" t="s">
        <v>83</v>
      </c>
    </row>
    <row r="721" spans="1:65" s="12" customFormat="1">
      <c r="B721" s="213"/>
      <c r="C721" s="214"/>
      <c r="D721" s="209" t="s">
        <v>323</v>
      </c>
      <c r="E721" s="215" t="s">
        <v>19</v>
      </c>
      <c r="F721" s="216" t="s">
        <v>1322</v>
      </c>
      <c r="G721" s="214"/>
      <c r="H721" s="217">
        <v>2</v>
      </c>
      <c r="I721" s="218"/>
      <c r="J721" s="214"/>
      <c r="K721" s="214"/>
      <c r="L721" s="219"/>
      <c r="M721" s="220"/>
      <c r="N721" s="221"/>
      <c r="O721" s="221"/>
      <c r="P721" s="221"/>
      <c r="Q721" s="221"/>
      <c r="R721" s="221"/>
      <c r="S721" s="221"/>
      <c r="T721" s="222"/>
      <c r="AT721" s="223" t="s">
        <v>323</v>
      </c>
      <c r="AU721" s="223" t="s">
        <v>83</v>
      </c>
      <c r="AV721" s="12" t="s">
        <v>83</v>
      </c>
      <c r="AW721" s="12" t="s">
        <v>36</v>
      </c>
      <c r="AX721" s="12" t="s">
        <v>81</v>
      </c>
      <c r="AY721" s="223" t="s">
        <v>313</v>
      </c>
    </row>
    <row r="722" spans="1:65" s="1" customFormat="1" ht="14.45" customHeight="1">
      <c r="A722" s="34"/>
      <c r="B722" s="35"/>
      <c r="C722" s="245" t="s">
        <v>1323</v>
      </c>
      <c r="D722" s="245" t="s">
        <v>473</v>
      </c>
      <c r="E722" s="246" t="s">
        <v>1324</v>
      </c>
      <c r="F722" s="247" t="s">
        <v>1325</v>
      </c>
      <c r="G722" s="248" t="s">
        <v>707</v>
      </c>
      <c r="H722" s="249">
        <v>4</v>
      </c>
      <c r="I722" s="250"/>
      <c r="J722" s="251">
        <f>ROUND(I722*H722,2)</f>
        <v>0</v>
      </c>
      <c r="K722" s="252"/>
      <c r="L722" s="253"/>
      <c r="M722" s="254" t="s">
        <v>19</v>
      </c>
      <c r="N722" s="255" t="s">
        <v>45</v>
      </c>
      <c r="O722" s="64"/>
      <c r="P722" s="205">
        <f>O722*H722</f>
        <v>0</v>
      </c>
      <c r="Q722" s="205">
        <v>1.336E-2</v>
      </c>
      <c r="R722" s="205">
        <f>Q722*H722</f>
        <v>5.3440000000000001E-2</v>
      </c>
      <c r="S722" s="205">
        <v>0</v>
      </c>
      <c r="T722" s="206">
        <f>S722*H722</f>
        <v>0</v>
      </c>
      <c r="U722" s="34"/>
      <c r="V722" s="34"/>
      <c r="W722" s="34"/>
      <c r="X722" s="34"/>
      <c r="Y722" s="34"/>
      <c r="Z722" s="34"/>
      <c r="AA722" s="34"/>
      <c r="AB722" s="34"/>
      <c r="AC722" s="34"/>
      <c r="AD722" s="34"/>
      <c r="AE722" s="34"/>
      <c r="AR722" s="207" t="s">
        <v>355</v>
      </c>
      <c r="AT722" s="207" t="s">
        <v>473</v>
      </c>
      <c r="AU722" s="207" t="s">
        <v>83</v>
      </c>
      <c r="AY722" s="17" t="s">
        <v>313</v>
      </c>
      <c r="BE722" s="208">
        <f>IF(N722="základní",J722,0)</f>
        <v>0</v>
      </c>
      <c r="BF722" s="208">
        <f>IF(N722="snížená",J722,0)</f>
        <v>0</v>
      </c>
      <c r="BG722" s="208">
        <f>IF(N722="zákl. přenesená",J722,0)</f>
        <v>0</v>
      </c>
      <c r="BH722" s="208">
        <f>IF(N722="sníž. přenesená",J722,0)</f>
        <v>0</v>
      </c>
      <c r="BI722" s="208">
        <f>IF(N722="nulová",J722,0)</f>
        <v>0</v>
      </c>
      <c r="BJ722" s="17" t="s">
        <v>81</v>
      </c>
      <c r="BK722" s="208">
        <f>ROUND(I722*H722,2)</f>
        <v>0</v>
      </c>
      <c r="BL722" s="17" t="s">
        <v>319</v>
      </c>
      <c r="BM722" s="207" t="s">
        <v>1326</v>
      </c>
    </row>
    <row r="723" spans="1:65" s="1" customFormat="1">
      <c r="A723" s="34"/>
      <c r="B723" s="35"/>
      <c r="C723" s="36"/>
      <c r="D723" s="209" t="s">
        <v>321</v>
      </c>
      <c r="E723" s="36"/>
      <c r="F723" s="210" t="s">
        <v>1325</v>
      </c>
      <c r="G723" s="36"/>
      <c r="H723" s="36"/>
      <c r="I723" s="116"/>
      <c r="J723" s="36"/>
      <c r="K723" s="36"/>
      <c r="L723" s="39"/>
      <c r="M723" s="211"/>
      <c r="N723" s="212"/>
      <c r="O723" s="64"/>
      <c r="P723" s="64"/>
      <c r="Q723" s="64"/>
      <c r="R723" s="64"/>
      <c r="S723" s="64"/>
      <c r="T723" s="65"/>
      <c r="U723" s="34"/>
      <c r="V723" s="34"/>
      <c r="W723" s="34"/>
      <c r="X723" s="34"/>
      <c r="Y723" s="34"/>
      <c r="Z723" s="34"/>
      <c r="AA723" s="34"/>
      <c r="AB723" s="34"/>
      <c r="AC723" s="34"/>
      <c r="AD723" s="34"/>
      <c r="AE723" s="34"/>
      <c r="AT723" s="17" t="s">
        <v>321</v>
      </c>
      <c r="AU723" s="17" t="s">
        <v>83</v>
      </c>
    </row>
    <row r="724" spans="1:65" s="12" customFormat="1">
      <c r="B724" s="213"/>
      <c r="C724" s="214"/>
      <c r="D724" s="209" t="s">
        <v>323</v>
      </c>
      <c r="E724" s="215" t="s">
        <v>19</v>
      </c>
      <c r="F724" s="216" t="s">
        <v>1327</v>
      </c>
      <c r="G724" s="214"/>
      <c r="H724" s="217">
        <v>4</v>
      </c>
      <c r="I724" s="218"/>
      <c r="J724" s="214"/>
      <c r="K724" s="214"/>
      <c r="L724" s="219"/>
      <c r="M724" s="220"/>
      <c r="N724" s="221"/>
      <c r="O724" s="221"/>
      <c r="P724" s="221"/>
      <c r="Q724" s="221"/>
      <c r="R724" s="221"/>
      <c r="S724" s="221"/>
      <c r="T724" s="222"/>
      <c r="AT724" s="223" t="s">
        <v>323</v>
      </c>
      <c r="AU724" s="223" t="s">
        <v>83</v>
      </c>
      <c r="AV724" s="12" t="s">
        <v>83</v>
      </c>
      <c r="AW724" s="12" t="s">
        <v>36</v>
      </c>
      <c r="AX724" s="12" t="s">
        <v>81</v>
      </c>
      <c r="AY724" s="223" t="s">
        <v>313</v>
      </c>
    </row>
    <row r="725" spans="1:65" s="1" customFormat="1" ht="14.45" customHeight="1">
      <c r="A725" s="34"/>
      <c r="B725" s="35"/>
      <c r="C725" s="245" t="s">
        <v>1328</v>
      </c>
      <c r="D725" s="245" t="s">
        <v>473</v>
      </c>
      <c r="E725" s="246" t="s">
        <v>1329</v>
      </c>
      <c r="F725" s="247" t="s">
        <v>1307</v>
      </c>
      <c r="G725" s="248" t="s">
        <v>707</v>
      </c>
      <c r="H725" s="249">
        <v>5</v>
      </c>
      <c r="I725" s="250"/>
      <c r="J725" s="251">
        <f>ROUND(I725*H725,2)</f>
        <v>0</v>
      </c>
      <c r="K725" s="252"/>
      <c r="L725" s="253"/>
      <c r="M725" s="254" t="s">
        <v>19</v>
      </c>
      <c r="N725" s="255" t="s">
        <v>45</v>
      </c>
      <c r="O725" s="64"/>
      <c r="P725" s="205">
        <f>O725*H725</f>
        <v>0</v>
      </c>
      <c r="Q725" s="205">
        <v>1.521E-2</v>
      </c>
      <c r="R725" s="205">
        <f>Q725*H725</f>
        <v>7.6049999999999993E-2</v>
      </c>
      <c r="S725" s="205">
        <v>0</v>
      </c>
      <c r="T725" s="206">
        <f>S725*H725</f>
        <v>0</v>
      </c>
      <c r="U725" s="34"/>
      <c r="V725" s="34"/>
      <c r="W725" s="34"/>
      <c r="X725" s="34"/>
      <c r="Y725" s="34"/>
      <c r="Z725" s="34"/>
      <c r="AA725" s="34"/>
      <c r="AB725" s="34"/>
      <c r="AC725" s="34"/>
      <c r="AD725" s="34"/>
      <c r="AE725" s="34"/>
      <c r="AR725" s="207" t="s">
        <v>355</v>
      </c>
      <c r="AT725" s="207" t="s">
        <v>473</v>
      </c>
      <c r="AU725" s="207" t="s">
        <v>83</v>
      </c>
      <c r="AY725" s="17" t="s">
        <v>313</v>
      </c>
      <c r="BE725" s="208">
        <f>IF(N725="základní",J725,0)</f>
        <v>0</v>
      </c>
      <c r="BF725" s="208">
        <f>IF(N725="snížená",J725,0)</f>
        <v>0</v>
      </c>
      <c r="BG725" s="208">
        <f>IF(N725="zákl. přenesená",J725,0)</f>
        <v>0</v>
      </c>
      <c r="BH725" s="208">
        <f>IF(N725="sníž. přenesená",J725,0)</f>
        <v>0</v>
      </c>
      <c r="BI725" s="208">
        <f>IF(N725="nulová",J725,0)</f>
        <v>0</v>
      </c>
      <c r="BJ725" s="17" t="s">
        <v>81</v>
      </c>
      <c r="BK725" s="208">
        <f>ROUND(I725*H725,2)</f>
        <v>0</v>
      </c>
      <c r="BL725" s="17" t="s">
        <v>319</v>
      </c>
      <c r="BM725" s="207" t="s">
        <v>1330</v>
      </c>
    </row>
    <row r="726" spans="1:65" s="1" customFormat="1">
      <c r="A726" s="34"/>
      <c r="B726" s="35"/>
      <c r="C726" s="36"/>
      <c r="D726" s="209" t="s">
        <v>321</v>
      </c>
      <c r="E726" s="36"/>
      <c r="F726" s="210" t="s">
        <v>1331</v>
      </c>
      <c r="G726" s="36"/>
      <c r="H726" s="36"/>
      <c r="I726" s="116"/>
      <c r="J726" s="36"/>
      <c r="K726" s="36"/>
      <c r="L726" s="39"/>
      <c r="M726" s="211"/>
      <c r="N726" s="212"/>
      <c r="O726" s="64"/>
      <c r="P726" s="64"/>
      <c r="Q726" s="64"/>
      <c r="R726" s="64"/>
      <c r="S726" s="64"/>
      <c r="T726" s="65"/>
      <c r="U726" s="34"/>
      <c r="V726" s="34"/>
      <c r="W726" s="34"/>
      <c r="X726" s="34"/>
      <c r="Y726" s="34"/>
      <c r="Z726" s="34"/>
      <c r="AA726" s="34"/>
      <c r="AB726" s="34"/>
      <c r="AC726" s="34"/>
      <c r="AD726" s="34"/>
      <c r="AE726" s="34"/>
      <c r="AT726" s="17" t="s">
        <v>321</v>
      </c>
      <c r="AU726" s="17" t="s">
        <v>83</v>
      </c>
    </row>
    <row r="727" spans="1:65" s="12" customFormat="1">
      <c r="B727" s="213"/>
      <c r="C727" s="214"/>
      <c r="D727" s="209" t="s">
        <v>323</v>
      </c>
      <c r="E727" s="215" t="s">
        <v>19</v>
      </c>
      <c r="F727" s="216" t="s">
        <v>340</v>
      </c>
      <c r="G727" s="214"/>
      <c r="H727" s="217">
        <v>5</v>
      </c>
      <c r="I727" s="218"/>
      <c r="J727" s="214"/>
      <c r="K727" s="214"/>
      <c r="L727" s="219"/>
      <c r="M727" s="220"/>
      <c r="N727" s="221"/>
      <c r="O727" s="221"/>
      <c r="P727" s="221"/>
      <c r="Q727" s="221"/>
      <c r="R727" s="221"/>
      <c r="S727" s="221"/>
      <c r="T727" s="222"/>
      <c r="AT727" s="223" t="s">
        <v>323</v>
      </c>
      <c r="AU727" s="223" t="s">
        <v>83</v>
      </c>
      <c r="AV727" s="12" t="s">
        <v>83</v>
      </c>
      <c r="AW727" s="12" t="s">
        <v>36</v>
      </c>
      <c r="AX727" s="12" t="s">
        <v>81</v>
      </c>
      <c r="AY727" s="223" t="s">
        <v>313</v>
      </c>
    </row>
    <row r="728" spans="1:65" s="1" customFormat="1" ht="14.45" customHeight="1">
      <c r="A728" s="34"/>
      <c r="B728" s="35"/>
      <c r="C728" s="245" t="s">
        <v>1332</v>
      </c>
      <c r="D728" s="245" t="s">
        <v>473</v>
      </c>
      <c r="E728" s="246" t="s">
        <v>1333</v>
      </c>
      <c r="F728" s="247" t="s">
        <v>1334</v>
      </c>
      <c r="G728" s="248" t="s">
        <v>707</v>
      </c>
      <c r="H728" s="249">
        <v>1</v>
      </c>
      <c r="I728" s="250"/>
      <c r="J728" s="251">
        <f>ROUND(I728*H728,2)</f>
        <v>0</v>
      </c>
      <c r="K728" s="252"/>
      <c r="L728" s="253"/>
      <c r="M728" s="254" t="s">
        <v>19</v>
      </c>
      <c r="N728" s="255" t="s">
        <v>45</v>
      </c>
      <c r="O728" s="64"/>
      <c r="P728" s="205">
        <f>O728*H728</f>
        <v>0</v>
      </c>
      <c r="Q728" s="205">
        <v>1.3100000000000001E-2</v>
      </c>
      <c r="R728" s="205">
        <f>Q728*H728</f>
        <v>1.3100000000000001E-2</v>
      </c>
      <c r="S728" s="205">
        <v>0</v>
      </c>
      <c r="T728" s="206">
        <f>S728*H728</f>
        <v>0</v>
      </c>
      <c r="U728" s="34"/>
      <c r="V728" s="34"/>
      <c r="W728" s="34"/>
      <c r="X728" s="34"/>
      <c r="Y728" s="34"/>
      <c r="Z728" s="34"/>
      <c r="AA728" s="34"/>
      <c r="AB728" s="34"/>
      <c r="AC728" s="34"/>
      <c r="AD728" s="34"/>
      <c r="AE728" s="34"/>
      <c r="AR728" s="207" t="s">
        <v>355</v>
      </c>
      <c r="AT728" s="207" t="s">
        <v>473</v>
      </c>
      <c r="AU728" s="207" t="s">
        <v>83</v>
      </c>
      <c r="AY728" s="17" t="s">
        <v>313</v>
      </c>
      <c r="BE728" s="208">
        <f>IF(N728="základní",J728,0)</f>
        <v>0</v>
      </c>
      <c r="BF728" s="208">
        <f>IF(N728="snížená",J728,0)</f>
        <v>0</v>
      </c>
      <c r="BG728" s="208">
        <f>IF(N728="zákl. přenesená",J728,0)</f>
        <v>0</v>
      </c>
      <c r="BH728" s="208">
        <f>IF(N728="sníž. přenesená",J728,0)</f>
        <v>0</v>
      </c>
      <c r="BI728" s="208">
        <f>IF(N728="nulová",J728,0)</f>
        <v>0</v>
      </c>
      <c r="BJ728" s="17" t="s">
        <v>81</v>
      </c>
      <c r="BK728" s="208">
        <f>ROUND(I728*H728,2)</f>
        <v>0</v>
      </c>
      <c r="BL728" s="17" t="s">
        <v>319</v>
      </c>
      <c r="BM728" s="207" t="s">
        <v>1335</v>
      </c>
    </row>
    <row r="729" spans="1:65" s="1" customFormat="1">
      <c r="A729" s="34"/>
      <c r="B729" s="35"/>
      <c r="C729" s="36"/>
      <c r="D729" s="209" t="s">
        <v>321</v>
      </c>
      <c r="E729" s="36"/>
      <c r="F729" s="210" t="s">
        <v>1334</v>
      </c>
      <c r="G729" s="36"/>
      <c r="H729" s="36"/>
      <c r="I729" s="116"/>
      <c r="J729" s="36"/>
      <c r="K729" s="36"/>
      <c r="L729" s="39"/>
      <c r="M729" s="211"/>
      <c r="N729" s="212"/>
      <c r="O729" s="64"/>
      <c r="P729" s="64"/>
      <c r="Q729" s="64"/>
      <c r="R729" s="64"/>
      <c r="S729" s="64"/>
      <c r="T729" s="65"/>
      <c r="U729" s="34"/>
      <c r="V729" s="34"/>
      <c r="W729" s="34"/>
      <c r="X729" s="34"/>
      <c r="Y729" s="34"/>
      <c r="Z729" s="34"/>
      <c r="AA729" s="34"/>
      <c r="AB729" s="34"/>
      <c r="AC729" s="34"/>
      <c r="AD729" s="34"/>
      <c r="AE729" s="34"/>
      <c r="AT729" s="17" t="s">
        <v>321</v>
      </c>
      <c r="AU729" s="17" t="s">
        <v>83</v>
      </c>
    </row>
    <row r="730" spans="1:65" s="1" customFormat="1" ht="14.45" customHeight="1">
      <c r="A730" s="34"/>
      <c r="B730" s="35"/>
      <c r="C730" s="245" t="s">
        <v>1336</v>
      </c>
      <c r="D730" s="245" t="s">
        <v>473</v>
      </c>
      <c r="E730" s="246" t="s">
        <v>1337</v>
      </c>
      <c r="F730" s="247" t="s">
        <v>1338</v>
      </c>
      <c r="G730" s="248" t="s">
        <v>707</v>
      </c>
      <c r="H730" s="249">
        <v>1</v>
      </c>
      <c r="I730" s="250"/>
      <c r="J730" s="251">
        <f>ROUND(I730*H730,2)</f>
        <v>0</v>
      </c>
      <c r="K730" s="252"/>
      <c r="L730" s="253"/>
      <c r="M730" s="254" t="s">
        <v>19</v>
      </c>
      <c r="N730" s="255" t="s">
        <v>45</v>
      </c>
      <c r="O730" s="64"/>
      <c r="P730" s="205">
        <f>O730*H730</f>
        <v>0</v>
      </c>
      <c r="Q730" s="205">
        <v>1.9359999999999999E-2</v>
      </c>
      <c r="R730" s="205">
        <f>Q730*H730</f>
        <v>1.9359999999999999E-2</v>
      </c>
      <c r="S730" s="205">
        <v>0</v>
      </c>
      <c r="T730" s="206">
        <f>S730*H730</f>
        <v>0</v>
      </c>
      <c r="U730" s="34"/>
      <c r="V730" s="34"/>
      <c r="W730" s="34"/>
      <c r="X730" s="34"/>
      <c r="Y730" s="34"/>
      <c r="Z730" s="34"/>
      <c r="AA730" s="34"/>
      <c r="AB730" s="34"/>
      <c r="AC730" s="34"/>
      <c r="AD730" s="34"/>
      <c r="AE730" s="34"/>
      <c r="AR730" s="207" t="s">
        <v>355</v>
      </c>
      <c r="AT730" s="207" t="s">
        <v>473</v>
      </c>
      <c r="AU730" s="207" t="s">
        <v>83</v>
      </c>
      <c r="AY730" s="17" t="s">
        <v>313</v>
      </c>
      <c r="BE730" s="208">
        <f>IF(N730="základní",J730,0)</f>
        <v>0</v>
      </c>
      <c r="BF730" s="208">
        <f>IF(N730="snížená",J730,0)</f>
        <v>0</v>
      </c>
      <c r="BG730" s="208">
        <f>IF(N730="zákl. přenesená",J730,0)</f>
        <v>0</v>
      </c>
      <c r="BH730" s="208">
        <f>IF(N730="sníž. přenesená",J730,0)</f>
        <v>0</v>
      </c>
      <c r="BI730" s="208">
        <f>IF(N730="nulová",J730,0)</f>
        <v>0</v>
      </c>
      <c r="BJ730" s="17" t="s">
        <v>81</v>
      </c>
      <c r="BK730" s="208">
        <f>ROUND(I730*H730,2)</f>
        <v>0</v>
      </c>
      <c r="BL730" s="17" t="s">
        <v>319</v>
      </c>
      <c r="BM730" s="207" t="s">
        <v>1339</v>
      </c>
    </row>
    <row r="731" spans="1:65" s="1" customFormat="1">
      <c r="A731" s="34"/>
      <c r="B731" s="35"/>
      <c r="C731" s="36"/>
      <c r="D731" s="209" t="s">
        <v>321</v>
      </c>
      <c r="E731" s="36"/>
      <c r="F731" s="210" t="s">
        <v>1338</v>
      </c>
      <c r="G731" s="36"/>
      <c r="H731" s="36"/>
      <c r="I731" s="116"/>
      <c r="J731" s="36"/>
      <c r="K731" s="36"/>
      <c r="L731" s="39"/>
      <c r="M731" s="211"/>
      <c r="N731" s="212"/>
      <c r="O731" s="64"/>
      <c r="P731" s="64"/>
      <c r="Q731" s="64"/>
      <c r="R731" s="64"/>
      <c r="S731" s="64"/>
      <c r="T731" s="65"/>
      <c r="U731" s="34"/>
      <c r="V731" s="34"/>
      <c r="W731" s="34"/>
      <c r="X731" s="34"/>
      <c r="Y731" s="34"/>
      <c r="Z731" s="34"/>
      <c r="AA731" s="34"/>
      <c r="AB731" s="34"/>
      <c r="AC731" s="34"/>
      <c r="AD731" s="34"/>
      <c r="AE731" s="34"/>
      <c r="AT731" s="17" t="s">
        <v>321</v>
      </c>
      <c r="AU731" s="17" t="s">
        <v>83</v>
      </c>
    </row>
    <row r="732" spans="1:65" s="1" customFormat="1" ht="14.45" customHeight="1">
      <c r="A732" s="34"/>
      <c r="B732" s="35"/>
      <c r="C732" s="245" t="s">
        <v>1340</v>
      </c>
      <c r="D732" s="245" t="s">
        <v>473</v>
      </c>
      <c r="E732" s="246" t="s">
        <v>1341</v>
      </c>
      <c r="F732" s="247" t="s">
        <v>1342</v>
      </c>
      <c r="G732" s="248" t="s">
        <v>707</v>
      </c>
      <c r="H732" s="249">
        <v>2</v>
      </c>
      <c r="I732" s="250"/>
      <c r="J732" s="251">
        <f>ROUND(I732*H732,2)</f>
        <v>0</v>
      </c>
      <c r="K732" s="252"/>
      <c r="L732" s="253"/>
      <c r="M732" s="254" t="s">
        <v>19</v>
      </c>
      <c r="N732" s="255" t="s">
        <v>45</v>
      </c>
      <c r="O732" s="64"/>
      <c r="P732" s="205">
        <f>O732*H732</f>
        <v>0</v>
      </c>
      <c r="Q732" s="205">
        <v>1.992E-2</v>
      </c>
      <c r="R732" s="205">
        <f>Q732*H732</f>
        <v>3.984E-2</v>
      </c>
      <c r="S732" s="205">
        <v>0</v>
      </c>
      <c r="T732" s="206">
        <f>S732*H732</f>
        <v>0</v>
      </c>
      <c r="U732" s="34"/>
      <c r="V732" s="34"/>
      <c r="W732" s="34"/>
      <c r="X732" s="34"/>
      <c r="Y732" s="34"/>
      <c r="Z732" s="34"/>
      <c r="AA732" s="34"/>
      <c r="AB732" s="34"/>
      <c r="AC732" s="34"/>
      <c r="AD732" s="34"/>
      <c r="AE732" s="34"/>
      <c r="AR732" s="207" t="s">
        <v>355</v>
      </c>
      <c r="AT732" s="207" t="s">
        <v>473</v>
      </c>
      <c r="AU732" s="207" t="s">
        <v>83</v>
      </c>
      <c r="AY732" s="17" t="s">
        <v>313</v>
      </c>
      <c r="BE732" s="208">
        <f>IF(N732="základní",J732,0)</f>
        <v>0</v>
      </c>
      <c r="BF732" s="208">
        <f>IF(N732="snížená",J732,0)</f>
        <v>0</v>
      </c>
      <c r="BG732" s="208">
        <f>IF(N732="zákl. přenesená",J732,0)</f>
        <v>0</v>
      </c>
      <c r="BH732" s="208">
        <f>IF(N732="sníž. přenesená",J732,0)</f>
        <v>0</v>
      </c>
      <c r="BI732" s="208">
        <f>IF(N732="nulová",J732,0)</f>
        <v>0</v>
      </c>
      <c r="BJ732" s="17" t="s">
        <v>81</v>
      </c>
      <c r="BK732" s="208">
        <f>ROUND(I732*H732,2)</f>
        <v>0</v>
      </c>
      <c r="BL732" s="17" t="s">
        <v>319</v>
      </c>
      <c r="BM732" s="207" t="s">
        <v>1343</v>
      </c>
    </row>
    <row r="733" spans="1:65" s="1" customFormat="1">
      <c r="A733" s="34"/>
      <c r="B733" s="35"/>
      <c r="C733" s="36"/>
      <c r="D733" s="209" t="s">
        <v>321</v>
      </c>
      <c r="E733" s="36"/>
      <c r="F733" s="210" t="s">
        <v>1342</v>
      </c>
      <c r="G733" s="36"/>
      <c r="H733" s="36"/>
      <c r="I733" s="116"/>
      <c r="J733" s="36"/>
      <c r="K733" s="36"/>
      <c r="L733" s="39"/>
      <c r="M733" s="211"/>
      <c r="N733" s="212"/>
      <c r="O733" s="64"/>
      <c r="P733" s="64"/>
      <c r="Q733" s="64"/>
      <c r="R733" s="64"/>
      <c r="S733" s="64"/>
      <c r="T733" s="65"/>
      <c r="U733" s="34"/>
      <c r="V733" s="34"/>
      <c r="W733" s="34"/>
      <c r="X733" s="34"/>
      <c r="Y733" s="34"/>
      <c r="Z733" s="34"/>
      <c r="AA733" s="34"/>
      <c r="AB733" s="34"/>
      <c r="AC733" s="34"/>
      <c r="AD733" s="34"/>
      <c r="AE733" s="34"/>
      <c r="AT733" s="17" t="s">
        <v>321</v>
      </c>
      <c r="AU733" s="17" t="s">
        <v>83</v>
      </c>
    </row>
    <row r="734" spans="1:65" s="12" customFormat="1">
      <c r="B734" s="213"/>
      <c r="C734" s="214"/>
      <c r="D734" s="209" t="s">
        <v>323</v>
      </c>
      <c r="E734" s="215" t="s">
        <v>19</v>
      </c>
      <c r="F734" s="216" t="s">
        <v>1322</v>
      </c>
      <c r="G734" s="214"/>
      <c r="H734" s="217">
        <v>2</v>
      </c>
      <c r="I734" s="218"/>
      <c r="J734" s="214"/>
      <c r="K734" s="214"/>
      <c r="L734" s="219"/>
      <c r="M734" s="220"/>
      <c r="N734" s="221"/>
      <c r="O734" s="221"/>
      <c r="P734" s="221"/>
      <c r="Q734" s="221"/>
      <c r="R734" s="221"/>
      <c r="S734" s="221"/>
      <c r="T734" s="222"/>
      <c r="AT734" s="223" t="s">
        <v>323</v>
      </c>
      <c r="AU734" s="223" t="s">
        <v>83</v>
      </c>
      <c r="AV734" s="12" t="s">
        <v>83</v>
      </c>
      <c r="AW734" s="12" t="s">
        <v>36</v>
      </c>
      <c r="AX734" s="12" t="s">
        <v>81</v>
      </c>
      <c r="AY734" s="223" t="s">
        <v>313</v>
      </c>
    </row>
    <row r="735" spans="1:65" s="1" customFormat="1" ht="14.45" customHeight="1">
      <c r="A735" s="34"/>
      <c r="B735" s="35"/>
      <c r="C735" s="245" t="s">
        <v>1344</v>
      </c>
      <c r="D735" s="245" t="s">
        <v>473</v>
      </c>
      <c r="E735" s="246" t="s">
        <v>1345</v>
      </c>
      <c r="F735" s="247" t="s">
        <v>1346</v>
      </c>
      <c r="G735" s="248" t="s">
        <v>707</v>
      </c>
      <c r="H735" s="249">
        <v>1</v>
      </c>
      <c r="I735" s="250"/>
      <c r="J735" s="251">
        <f>ROUND(I735*H735,2)</f>
        <v>0</v>
      </c>
      <c r="K735" s="252"/>
      <c r="L735" s="253"/>
      <c r="M735" s="254" t="s">
        <v>19</v>
      </c>
      <c r="N735" s="255" t="s">
        <v>45</v>
      </c>
      <c r="O735" s="64"/>
      <c r="P735" s="205">
        <f>O735*H735</f>
        <v>0</v>
      </c>
      <c r="Q735" s="205">
        <v>2.265E-2</v>
      </c>
      <c r="R735" s="205">
        <f>Q735*H735</f>
        <v>2.265E-2</v>
      </c>
      <c r="S735" s="205">
        <v>0</v>
      </c>
      <c r="T735" s="206">
        <f>S735*H735</f>
        <v>0</v>
      </c>
      <c r="U735" s="34"/>
      <c r="V735" s="34"/>
      <c r="W735" s="34"/>
      <c r="X735" s="34"/>
      <c r="Y735" s="34"/>
      <c r="Z735" s="34"/>
      <c r="AA735" s="34"/>
      <c r="AB735" s="34"/>
      <c r="AC735" s="34"/>
      <c r="AD735" s="34"/>
      <c r="AE735" s="34"/>
      <c r="AR735" s="207" t="s">
        <v>355</v>
      </c>
      <c r="AT735" s="207" t="s">
        <v>473</v>
      </c>
      <c r="AU735" s="207" t="s">
        <v>83</v>
      </c>
      <c r="AY735" s="17" t="s">
        <v>313</v>
      </c>
      <c r="BE735" s="208">
        <f>IF(N735="základní",J735,0)</f>
        <v>0</v>
      </c>
      <c r="BF735" s="208">
        <f>IF(N735="snížená",J735,0)</f>
        <v>0</v>
      </c>
      <c r="BG735" s="208">
        <f>IF(N735="zákl. přenesená",J735,0)</f>
        <v>0</v>
      </c>
      <c r="BH735" s="208">
        <f>IF(N735="sníž. přenesená",J735,0)</f>
        <v>0</v>
      </c>
      <c r="BI735" s="208">
        <f>IF(N735="nulová",J735,0)</f>
        <v>0</v>
      </c>
      <c r="BJ735" s="17" t="s">
        <v>81</v>
      </c>
      <c r="BK735" s="208">
        <f>ROUND(I735*H735,2)</f>
        <v>0</v>
      </c>
      <c r="BL735" s="17" t="s">
        <v>319</v>
      </c>
      <c r="BM735" s="207" t="s">
        <v>1347</v>
      </c>
    </row>
    <row r="736" spans="1:65" s="1" customFormat="1">
      <c r="A736" s="34"/>
      <c r="B736" s="35"/>
      <c r="C736" s="36"/>
      <c r="D736" s="209" t="s">
        <v>321</v>
      </c>
      <c r="E736" s="36"/>
      <c r="F736" s="210" t="s">
        <v>1346</v>
      </c>
      <c r="G736" s="36"/>
      <c r="H736" s="36"/>
      <c r="I736" s="116"/>
      <c r="J736" s="36"/>
      <c r="K736" s="36"/>
      <c r="L736" s="39"/>
      <c r="M736" s="211"/>
      <c r="N736" s="212"/>
      <c r="O736" s="64"/>
      <c r="P736" s="64"/>
      <c r="Q736" s="64"/>
      <c r="R736" s="64"/>
      <c r="S736" s="64"/>
      <c r="T736" s="65"/>
      <c r="U736" s="34"/>
      <c r="V736" s="34"/>
      <c r="W736" s="34"/>
      <c r="X736" s="34"/>
      <c r="Y736" s="34"/>
      <c r="Z736" s="34"/>
      <c r="AA736" s="34"/>
      <c r="AB736" s="34"/>
      <c r="AC736" s="34"/>
      <c r="AD736" s="34"/>
      <c r="AE736" s="34"/>
      <c r="AT736" s="17" t="s">
        <v>321</v>
      </c>
      <c r="AU736" s="17" t="s">
        <v>83</v>
      </c>
    </row>
    <row r="737" spans="1:65" s="1" customFormat="1" ht="14.45" customHeight="1">
      <c r="A737" s="34"/>
      <c r="B737" s="35"/>
      <c r="C737" s="245" t="s">
        <v>1348</v>
      </c>
      <c r="D737" s="245" t="s">
        <v>473</v>
      </c>
      <c r="E737" s="246" t="s">
        <v>1349</v>
      </c>
      <c r="F737" s="247" t="s">
        <v>1350</v>
      </c>
      <c r="G737" s="248" t="s">
        <v>707</v>
      </c>
      <c r="H737" s="249">
        <v>4</v>
      </c>
      <c r="I737" s="250"/>
      <c r="J737" s="251">
        <f>ROUND(I737*H737,2)</f>
        <v>0</v>
      </c>
      <c r="K737" s="252"/>
      <c r="L737" s="253"/>
      <c r="M737" s="254" t="s">
        <v>19</v>
      </c>
      <c r="N737" s="255" t="s">
        <v>45</v>
      </c>
      <c r="O737" s="64"/>
      <c r="P737" s="205">
        <f>O737*H737</f>
        <v>0</v>
      </c>
      <c r="Q737" s="205">
        <v>2.1690000000000001E-2</v>
      </c>
      <c r="R737" s="205">
        <f>Q737*H737</f>
        <v>8.6760000000000004E-2</v>
      </c>
      <c r="S737" s="205">
        <v>0</v>
      </c>
      <c r="T737" s="206">
        <f>S737*H737</f>
        <v>0</v>
      </c>
      <c r="U737" s="34"/>
      <c r="V737" s="34"/>
      <c r="W737" s="34"/>
      <c r="X737" s="34"/>
      <c r="Y737" s="34"/>
      <c r="Z737" s="34"/>
      <c r="AA737" s="34"/>
      <c r="AB737" s="34"/>
      <c r="AC737" s="34"/>
      <c r="AD737" s="34"/>
      <c r="AE737" s="34"/>
      <c r="AR737" s="207" t="s">
        <v>355</v>
      </c>
      <c r="AT737" s="207" t="s">
        <v>473</v>
      </c>
      <c r="AU737" s="207" t="s">
        <v>83</v>
      </c>
      <c r="AY737" s="17" t="s">
        <v>313</v>
      </c>
      <c r="BE737" s="208">
        <f>IF(N737="základní",J737,0)</f>
        <v>0</v>
      </c>
      <c r="BF737" s="208">
        <f>IF(N737="snížená",J737,0)</f>
        <v>0</v>
      </c>
      <c r="BG737" s="208">
        <f>IF(N737="zákl. přenesená",J737,0)</f>
        <v>0</v>
      </c>
      <c r="BH737" s="208">
        <f>IF(N737="sníž. přenesená",J737,0)</f>
        <v>0</v>
      </c>
      <c r="BI737" s="208">
        <f>IF(N737="nulová",J737,0)</f>
        <v>0</v>
      </c>
      <c r="BJ737" s="17" t="s">
        <v>81</v>
      </c>
      <c r="BK737" s="208">
        <f>ROUND(I737*H737,2)</f>
        <v>0</v>
      </c>
      <c r="BL737" s="17" t="s">
        <v>319</v>
      </c>
      <c r="BM737" s="207" t="s">
        <v>1351</v>
      </c>
    </row>
    <row r="738" spans="1:65" s="1" customFormat="1">
      <c r="A738" s="34"/>
      <c r="B738" s="35"/>
      <c r="C738" s="36"/>
      <c r="D738" s="209" t="s">
        <v>321</v>
      </c>
      <c r="E738" s="36"/>
      <c r="F738" s="210" t="s">
        <v>1350</v>
      </c>
      <c r="G738" s="36"/>
      <c r="H738" s="36"/>
      <c r="I738" s="116"/>
      <c r="J738" s="36"/>
      <c r="K738" s="36"/>
      <c r="L738" s="39"/>
      <c r="M738" s="211"/>
      <c r="N738" s="212"/>
      <c r="O738" s="64"/>
      <c r="P738" s="64"/>
      <c r="Q738" s="64"/>
      <c r="R738" s="64"/>
      <c r="S738" s="64"/>
      <c r="T738" s="65"/>
      <c r="U738" s="34"/>
      <c r="V738" s="34"/>
      <c r="W738" s="34"/>
      <c r="X738" s="34"/>
      <c r="Y738" s="34"/>
      <c r="Z738" s="34"/>
      <c r="AA738" s="34"/>
      <c r="AB738" s="34"/>
      <c r="AC738" s="34"/>
      <c r="AD738" s="34"/>
      <c r="AE738" s="34"/>
      <c r="AT738" s="17" t="s">
        <v>321</v>
      </c>
      <c r="AU738" s="17" t="s">
        <v>83</v>
      </c>
    </row>
    <row r="739" spans="1:65" s="12" customFormat="1">
      <c r="B739" s="213"/>
      <c r="C739" s="214"/>
      <c r="D739" s="209" t="s">
        <v>323</v>
      </c>
      <c r="E739" s="215" t="s">
        <v>19</v>
      </c>
      <c r="F739" s="216" t="s">
        <v>1352</v>
      </c>
      <c r="G739" s="214"/>
      <c r="H739" s="217">
        <v>4</v>
      </c>
      <c r="I739" s="218"/>
      <c r="J739" s="214"/>
      <c r="K739" s="214"/>
      <c r="L739" s="219"/>
      <c r="M739" s="220"/>
      <c r="N739" s="221"/>
      <c r="O739" s="221"/>
      <c r="P739" s="221"/>
      <c r="Q739" s="221"/>
      <c r="R739" s="221"/>
      <c r="S739" s="221"/>
      <c r="T739" s="222"/>
      <c r="AT739" s="223" t="s">
        <v>323</v>
      </c>
      <c r="AU739" s="223" t="s">
        <v>83</v>
      </c>
      <c r="AV739" s="12" t="s">
        <v>83</v>
      </c>
      <c r="AW739" s="12" t="s">
        <v>36</v>
      </c>
      <c r="AX739" s="12" t="s">
        <v>81</v>
      </c>
      <c r="AY739" s="223" t="s">
        <v>313</v>
      </c>
    </row>
    <row r="740" spans="1:65" s="1" customFormat="1" ht="14.45" customHeight="1">
      <c r="A740" s="34"/>
      <c r="B740" s="35"/>
      <c r="C740" s="195" t="s">
        <v>1353</v>
      </c>
      <c r="D740" s="195" t="s">
        <v>315</v>
      </c>
      <c r="E740" s="196" t="s">
        <v>1354</v>
      </c>
      <c r="F740" s="197" t="s">
        <v>1355</v>
      </c>
      <c r="G740" s="198" t="s">
        <v>707</v>
      </c>
      <c r="H740" s="199">
        <v>1</v>
      </c>
      <c r="I740" s="200"/>
      <c r="J740" s="201">
        <f>ROUND(I740*H740,2)</f>
        <v>0</v>
      </c>
      <c r="K740" s="202"/>
      <c r="L740" s="39"/>
      <c r="M740" s="203" t="s">
        <v>19</v>
      </c>
      <c r="N740" s="204" t="s">
        <v>45</v>
      </c>
      <c r="O740" s="64"/>
      <c r="P740" s="205">
        <f>O740*H740</f>
        <v>0</v>
      </c>
      <c r="Q740" s="205">
        <v>3.3730000000000003E-2</v>
      </c>
      <c r="R740" s="205">
        <f>Q740*H740</f>
        <v>3.3730000000000003E-2</v>
      </c>
      <c r="S740" s="205">
        <v>0</v>
      </c>
      <c r="T740" s="206">
        <f>S740*H740</f>
        <v>0</v>
      </c>
      <c r="U740" s="34"/>
      <c r="V740" s="34"/>
      <c r="W740" s="34"/>
      <c r="X740" s="34"/>
      <c r="Y740" s="34"/>
      <c r="Z740" s="34"/>
      <c r="AA740" s="34"/>
      <c r="AB740" s="34"/>
      <c r="AC740" s="34"/>
      <c r="AD740" s="34"/>
      <c r="AE740" s="34"/>
      <c r="AR740" s="207" t="s">
        <v>319</v>
      </c>
      <c r="AT740" s="207" t="s">
        <v>315</v>
      </c>
      <c r="AU740" s="207" t="s">
        <v>83</v>
      </c>
      <c r="AY740" s="17" t="s">
        <v>313</v>
      </c>
      <c r="BE740" s="208">
        <f>IF(N740="základní",J740,0)</f>
        <v>0</v>
      </c>
      <c r="BF740" s="208">
        <f>IF(N740="snížená",J740,0)</f>
        <v>0</v>
      </c>
      <c r="BG740" s="208">
        <f>IF(N740="zákl. přenesená",J740,0)</f>
        <v>0</v>
      </c>
      <c r="BH740" s="208">
        <f>IF(N740="sníž. přenesená",J740,0)</f>
        <v>0</v>
      </c>
      <c r="BI740" s="208">
        <f>IF(N740="nulová",J740,0)</f>
        <v>0</v>
      </c>
      <c r="BJ740" s="17" t="s">
        <v>81</v>
      </c>
      <c r="BK740" s="208">
        <f>ROUND(I740*H740,2)</f>
        <v>0</v>
      </c>
      <c r="BL740" s="17" t="s">
        <v>319</v>
      </c>
      <c r="BM740" s="207" t="s">
        <v>1356</v>
      </c>
    </row>
    <row r="741" spans="1:65" s="1" customFormat="1" ht="19.5">
      <c r="A741" s="34"/>
      <c r="B741" s="35"/>
      <c r="C741" s="36"/>
      <c r="D741" s="209" t="s">
        <v>321</v>
      </c>
      <c r="E741" s="36"/>
      <c r="F741" s="210" t="s">
        <v>1357</v>
      </c>
      <c r="G741" s="36"/>
      <c r="H741" s="36"/>
      <c r="I741" s="116"/>
      <c r="J741" s="36"/>
      <c r="K741" s="36"/>
      <c r="L741" s="39"/>
      <c r="M741" s="211"/>
      <c r="N741" s="212"/>
      <c r="O741" s="64"/>
      <c r="P741" s="64"/>
      <c r="Q741" s="64"/>
      <c r="R741" s="64"/>
      <c r="S741" s="64"/>
      <c r="T741" s="65"/>
      <c r="U741" s="34"/>
      <c r="V741" s="34"/>
      <c r="W741" s="34"/>
      <c r="X741" s="34"/>
      <c r="Y741" s="34"/>
      <c r="Z741" s="34"/>
      <c r="AA741" s="34"/>
      <c r="AB741" s="34"/>
      <c r="AC741" s="34"/>
      <c r="AD741" s="34"/>
      <c r="AE741" s="34"/>
      <c r="AT741" s="17" t="s">
        <v>321</v>
      </c>
      <c r="AU741" s="17" t="s">
        <v>83</v>
      </c>
    </row>
    <row r="742" spans="1:65" s="1" customFormat="1" ht="14.45" customHeight="1">
      <c r="A742" s="34"/>
      <c r="B742" s="35"/>
      <c r="C742" s="245" t="s">
        <v>1358</v>
      </c>
      <c r="D742" s="245" t="s">
        <v>473</v>
      </c>
      <c r="E742" s="246" t="s">
        <v>1359</v>
      </c>
      <c r="F742" s="247" t="s">
        <v>1360</v>
      </c>
      <c r="G742" s="248" t="s">
        <v>707</v>
      </c>
      <c r="H742" s="249">
        <v>1</v>
      </c>
      <c r="I742" s="250"/>
      <c r="J742" s="251">
        <f>ROUND(I742*H742,2)</f>
        <v>0</v>
      </c>
      <c r="K742" s="252"/>
      <c r="L742" s="253"/>
      <c r="M742" s="254" t="s">
        <v>19</v>
      </c>
      <c r="N742" s="255" t="s">
        <v>45</v>
      </c>
      <c r="O742" s="64"/>
      <c r="P742" s="205">
        <f>O742*H742</f>
        <v>0</v>
      </c>
      <c r="Q742" s="205">
        <v>1.95E-2</v>
      </c>
      <c r="R742" s="205">
        <f>Q742*H742</f>
        <v>1.95E-2</v>
      </c>
      <c r="S742" s="205">
        <v>0</v>
      </c>
      <c r="T742" s="206">
        <f>S742*H742</f>
        <v>0</v>
      </c>
      <c r="U742" s="34"/>
      <c r="V742" s="34"/>
      <c r="W742" s="34"/>
      <c r="X742" s="34"/>
      <c r="Y742" s="34"/>
      <c r="Z742" s="34"/>
      <c r="AA742" s="34"/>
      <c r="AB742" s="34"/>
      <c r="AC742" s="34"/>
      <c r="AD742" s="34"/>
      <c r="AE742" s="34"/>
      <c r="AR742" s="207" t="s">
        <v>355</v>
      </c>
      <c r="AT742" s="207" t="s">
        <v>473</v>
      </c>
      <c r="AU742" s="207" t="s">
        <v>83</v>
      </c>
      <c r="AY742" s="17" t="s">
        <v>313</v>
      </c>
      <c r="BE742" s="208">
        <f>IF(N742="základní",J742,0)</f>
        <v>0</v>
      </c>
      <c r="BF742" s="208">
        <f>IF(N742="snížená",J742,0)</f>
        <v>0</v>
      </c>
      <c r="BG742" s="208">
        <f>IF(N742="zákl. přenesená",J742,0)</f>
        <v>0</v>
      </c>
      <c r="BH742" s="208">
        <f>IF(N742="sníž. přenesená",J742,0)</f>
        <v>0</v>
      </c>
      <c r="BI742" s="208">
        <f>IF(N742="nulová",J742,0)</f>
        <v>0</v>
      </c>
      <c r="BJ742" s="17" t="s">
        <v>81</v>
      </c>
      <c r="BK742" s="208">
        <f>ROUND(I742*H742,2)</f>
        <v>0</v>
      </c>
      <c r="BL742" s="17" t="s">
        <v>319</v>
      </c>
      <c r="BM742" s="207" t="s">
        <v>1361</v>
      </c>
    </row>
    <row r="743" spans="1:65" s="1" customFormat="1">
      <c r="A743" s="34"/>
      <c r="B743" s="35"/>
      <c r="C743" s="36"/>
      <c r="D743" s="209" t="s">
        <v>321</v>
      </c>
      <c r="E743" s="36"/>
      <c r="F743" s="210" t="s">
        <v>1360</v>
      </c>
      <c r="G743" s="36"/>
      <c r="H743" s="36"/>
      <c r="I743" s="116"/>
      <c r="J743" s="36"/>
      <c r="K743" s="36"/>
      <c r="L743" s="39"/>
      <c r="M743" s="211"/>
      <c r="N743" s="212"/>
      <c r="O743" s="64"/>
      <c r="P743" s="64"/>
      <c r="Q743" s="64"/>
      <c r="R743" s="64"/>
      <c r="S743" s="64"/>
      <c r="T743" s="65"/>
      <c r="U743" s="34"/>
      <c r="V743" s="34"/>
      <c r="W743" s="34"/>
      <c r="X743" s="34"/>
      <c r="Y743" s="34"/>
      <c r="Z743" s="34"/>
      <c r="AA743" s="34"/>
      <c r="AB743" s="34"/>
      <c r="AC743" s="34"/>
      <c r="AD743" s="34"/>
      <c r="AE743" s="34"/>
      <c r="AT743" s="17" t="s">
        <v>321</v>
      </c>
      <c r="AU743" s="17" t="s">
        <v>83</v>
      </c>
    </row>
    <row r="744" spans="1:65" s="11" customFormat="1" ht="22.9" customHeight="1">
      <c r="B744" s="179"/>
      <c r="C744" s="180"/>
      <c r="D744" s="181" t="s">
        <v>73</v>
      </c>
      <c r="E744" s="193" t="s">
        <v>355</v>
      </c>
      <c r="F744" s="193" t="s">
        <v>1362</v>
      </c>
      <c r="G744" s="180"/>
      <c r="H744" s="180"/>
      <c r="I744" s="183"/>
      <c r="J744" s="194">
        <f>BK744</f>
        <v>0</v>
      </c>
      <c r="K744" s="180"/>
      <c r="L744" s="185"/>
      <c r="M744" s="186"/>
      <c r="N744" s="187"/>
      <c r="O744" s="187"/>
      <c r="P744" s="188">
        <f>SUM(P745:P749)</f>
        <v>0</v>
      </c>
      <c r="Q744" s="187"/>
      <c r="R744" s="188">
        <f>SUM(R745:R749)</f>
        <v>19.054434630000003</v>
      </c>
      <c r="S744" s="187"/>
      <c r="T744" s="189">
        <f>SUM(T745:T749)</f>
        <v>0</v>
      </c>
      <c r="AR744" s="190" t="s">
        <v>81</v>
      </c>
      <c r="AT744" s="191" t="s">
        <v>73</v>
      </c>
      <c r="AU744" s="191" t="s">
        <v>81</v>
      </c>
      <c r="AY744" s="190" t="s">
        <v>313</v>
      </c>
      <c r="BK744" s="192">
        <f>SUM(BK745:BK749)</f>
        <v>0</v>
      </c>
    </row>
    <row r="745" spans="1:65" s="1" customFormat="1" ht="14.45" customHeight="1">
      <c r="A745" s="34"/>
      <c r="B745" s="35"/>
      <c r="C745" s="195" t="s">
        <v>1363</v>
      </c>
      <c r="D745" s="195" t="s">
        <v>315</v>
      </c>
      <c r="E745" s="196" t="s">
        <v>1364</v>
      </c>
      <c r="F745" s="197" t="s">
        <v>1365</v>
      </c>
      <c r="G745" s="198" t="s">
        <v>358</v>
      </c>
      <c r="H745" s="199">
        <v>12.957000000000001</v>
      </c>
      <c r="I745" s="200"/>
      <c r="J745" s="201">
        <f>ROUND(I745*H745,2)</f>
        <v>0</v>
      </c>
      <c r="K745" s="202"/>
      <c r="L745" s="39"/>
      <c r="M745" s="203" t="s">
        <v>19</v>
      </c>
      <c r="N745" s="204" t="s">
        <v>45</v>
      </c>
      <c r="O745" s="64"/>
      <c r="P745" s="205">
        <f>O745*H745</f>
        <v>0</v>
      </c>
      <c r="Q745" s="205">
        <v>1.4705900000000001</v>
      </c>
      <c r="R745" s="205">
        <f>Q745*H745</f>
        <v>19.054434630000003</v>
      </c>
      <c r="S745" s="205">
        <v>0</v>
      </c>
      <c r="T745" s="206">
        <f>S745*H745</f>
        <v>0</v>
      </c>
      <c r="U745" s="34"/>
      <c r="V745" s="34"/>
      <c r="W745" s="34"/>
      <c r="X745" s="34"/>
      <c r="Y745" s="34"/>
      <c r="Z745" s="34"/>
      <c r="AA745" s="34"/>
      <c r="AB745" s="34"/>
      <c r="AC745" s="34"/>
      <c r="AD745" s="34"/>
      <c r="AE745" s="34"/>
      <c r="AR745" s="207" t="s">
        <v>319</v>
      </c>
      <c r="AT745" s="207" t="s">
        <v>315</v>
      </c>
      <c r="AU745" s="207" t="s">
        <v>83</v>
      </c>
      <c r="AY745" s="17" t="s">
        <v>313</v>
      </c>
      <c r="BE745" s="208">
        <f>IF(N745="základní",J745,0)</f>
        <v>0</v>
      </c>
      <c r="BF745" s="208">
        <f>IF(N745="snížená",J745,0)</f>
        <v>0</v>
      </c>
      <c r="BG745" s="208">
        <f>IF(N745="zákl. přenesená",J745,0)</f>
        <v>0</v>
      </c>
      <c r="BH745" s="208">
        <f>IF(N745="sníž. přenesená",J745,0)</f>
        <v>0</v>
      </c>
      <c r="BI745" s="208">
        <f>IF(N745="nulová",J745,0)</f>
        <v>0</v>
      </c>
      <c r="BJ745" s="17" t="s">
        <v>81</v>
      </c>
      <c r="BK745" s="208">
        <f>ROUND(I745*H745,2)</f>
        <v>0</v>
      </c>
      <c r="BL745" s="17" t="s">
        <v>319</v>
      </c>
      <c r="BM745" s="207" t="s">
        <v>1366</v>
      </c>
    </row>
    <row r="746" spans="1:65" s="1" customFormat="1" ht="39">
      <c r="A746" s="34"/>
      <c r="B746" s="35"/>
      <c r="C746" s="36"/>
      <c r="D746" s="209" t="s">
        <v>321</v>
      </c>
      <c r="E746" s="36"/>
      <c r="F746" s="210" t="s">
        <v>1367</v>
      </c>
      <c r="G746" s="36"/>
      <c r="H746" s="36"/>
      <c r="I746" s="116"/>
      <c r="J746" s="36"/>
      <c r="K746" s="36"/>
      <c r="L746" s="39"/>
      <c r="M746" s="211"/>
      <c r="N746" s="212"/>
      <c r="O746" s="64"/>
      <c r="P746" s="64"/>
      <c r="Q746" s="64"/>
      <c r="R746" s="64"/>
      <c r="S746" s="64"/>
      <c r="T746" s="65"/>
      <c r="U746" s="34"/>
      <c r="V746" s="34"/>
      <c r="W746" s="34"/>
      <c r="X746" s="34"/>
      <c r="Y746" s="34"/>
      <c r="Z746" s="34"/>
      <c r="AA746" s="34"/>
      <c r="AB746" s="34"/>
      <c r="AC746" s="34"/>
      <c r="AD746" s="34"/>
      <c r="AE746" s="34"/>
      <c r="AT746" s="17" t="s">
        <v>321</v>
      </c>
      <c r="AU746" s="17" t="s">
        <v>83</v>
      </c>
    </row>
    <row r="747" spans="1:65" s="12" customFormat="1">
      <c r="B747" s="213"/>
      <c r="C747" s="214"/>
      <c r="D747" s="209" t="s">
        <v>323</v>
      </c>
      <c r="E747" s="215" t="s">
        <v>19</v>
      </c>
      <c r="F747" s="216" t="s">
        <v>1368</v>
      </c>
      <c r="G747" s="214"/>
      <c r="H747" s="217">
        <v>5.5549999999999997</v>
      </c>
      <c r="I747" s="218"/>
      <c r="J747" s="214"/>
      <c r="K747" s="214"/>
      <c r="L747" s="219"/>
      <c r="M747" s="220"/>
      <c r="N747" s="221"/>
      <c r="O747" s="221"/>
      <c r="P747" s="221"/>
      <c r="Q747" s="221"/>
      <c r="R747" s="221"/>
      <c r="S747" s="221"/>
      <c r="T747" s="222"/>
      <c r="AT747" s="223" t="s">
        <v>323</v>
      </c>
      <c r="AU747" s="223" t="s">
        <v>83</v>
      </c>
      <c r="AV747" s="12" t="s">
        <v>83</v>
      </c>
      <c r="AW747" s="12" t="s">
        <v>36</v>
      </c>
      <c r="AX747" s="12" t="s">
        <v>74</v>
      </c>
      <c r="AY747" s="223" t="s">
        <v>313</v>
      </c>
    </row>
    <row r="748" spans="1:65" s="12" customFormat="1">
      <c r="B748" s="213"/>
      <c r="C748" s="214"/>
      <c r="D748" s="209" t="s">
        <v>323</v>
      </c>
      <c r="E748" s="215" t="s">
        <v>19</v>
      </c>
      <c r="F748" s="216" t="s">
        <v>1369</v>
      </c>
      <c r="G748" s="214"/>
      <c r="H748" s="217">
        <v>7.4020000000000001</v>
      </c>
      <c r="I748" s="218"/>
      <c r="J748" s="214"/>
      <c r="K748" s="214"/>
      <c r="L748" s="219"/>
      <c r="M748" s="220"/>
      <c r="N748" s="221"/>
      <c r="O748" s="221"/>
      <c r="P748" s="221"/>
      <c r="Q748" s="221"/>
      <c r="R748" s="221"/>
      <c r="S748" s="221"/>
      <c r="T748" s="222"/>
      <c r="AT748" s="223" t="s">
        <v>323</v>
      </c>
      <c r="AU748" s="223" t="s">
        <v>83</v>
      </c>
      <c r="AV748" s="12" t="s">
        <v>83</v>
      </c>
      <c r="AW748" s="12" t="s">
        <v>36</v>
      </c>
      <c r="AX748" s="12" t="s">
        <v>74</v>
      </c>
      <c r="AY748" s="223" t="s">
        <v>313</v>
      </c>
    </row>
    <row r="749" spans="1:65" s="14" customFormat="1">
      <c r="B749" s="234"/>
      <c r="C749" s="235"/>
      <c r="D749" s="209" t="s">
        <v>323</v>
      </c>
      <c r="E749" s="236" t="s">
        <v>19</v>
      </c>
      <c r="F749" s="237" t="s">
        <v>410</v>
      </c>
      <c r="G749" s="235"/>
      <c r="H749" s="238">
        <v>12.957000000000001</v>
      </c>
      <c r="I749" s="239"/>
      <c r="J749" s="235"/>
      <c r="K749" s="235"/>
      <c r="L749" s="240"/>
      <c r="M749" s="241"/>
      <c r="N749" s="242"/>
      <c r="O749" s="242"/>
      <c r="P749" s="242"/>
      <c r="Q749" s="242"/>
      <c r="R749" s="242"/>
      <c r="S749" s="242"/>
      <c r="T749" s="243"/>
      <c r="AT749" s="244" t="s">
        <v>323</v>
      </c>
      <c r="AU749" s="244" t="s">
        <v>83</v>
      </c>
      <c r="AV749" s="14" t="s">
        <v>319</v>
      </c>
      <c r="AW749" s="14" t="s">
        <v>36</v>
      </c>
      <c r="AX749" s="14" t="s">
        <v>81</v>
      </c>
      <c r="AY749" s="244" t="s">
        <v>313</v>
      </c>
    </row>
    <row r="750" spans="1:65" s="11" customFormat="1" ht="22.9" customHeight="1">
      <c r="B750" s="179"/>
      <c r="C750" s="180"/>
      <c r="D750" s="181" t="s">
        <v>73</v>
      </c>
      <c r="E750" s="193" t="s">
        <v>362</v>
      </c>
      <c r="F750" s="193" t="s">
        <v>1370</v>
      </c>
      <c r="G750" s="180"/>
      <c r="H750" s="180"/>
      <c r="I750" s="183"/>
      <c r="J750" s="194">
        <f>BK750</f>
        <v>0</v>
      </c>
      <c r="K750" s="180"/>
      <c r="L750" s="185"/>
      <c r="M750" s="186"/>
      <c r="N750" s="187"/>
      <c r="O750" s="187"/>
      <c r="P750" s="188">
        <f>SUM(P751:P804)</f>
        <v>0</v>
      </c>
      <c r="Q750" s="187"/>
      <c r="R750" s="188">
        <f>SUM(R751:R804)</f>
        <v>0.94202559999999991</v>
      </c>
      <c r="S750" s="187"/>
      <c r="T750" s="189">
        <f>SUM(T751:T804)</f>
        <v>6.6385070000000006</v>
      </c>
      <c r="AR750" s="190" t="s">
        <v>81</v>
      </c>
      <c r="AT750" s="191" t="s">
        <v>73</v>
      </c>
      <c r="AU750" s="191" t="s">
        <v>81</v>
      </c>
      <c r="AY750" s="190" t="s">
        <v>313</v>
      </c>
      <c r="BK750" s="192">
        <f>SUM(BK751:BK804)</f>
        <v>0</v>
      </c>
    </row>
    <row r="751" spans="1:65" s="1" customFormat="1" ht="21.6" customHeight="1">
      <c r="A751" s="34"/>
      <c r="B751" s="35"/>
      <c r="C751" s="195" t="s">
        <v>1371</v>
      </c>
      <c r="D751" s="195" t="s">
        <v>315</v>
      </c>
      <c r="E751" s="196" t="s">
        <v>1372</v>
      </c>
      <c r="F751" s="197" t="s">
        <v>1373</v>
      </c>
      <c r="G751" s="198" t="s">
        <v>318</v>
      </c>
      <c r="H751" s="199">
        <v>599.04999999999995</v>
      </c>
      <c r="I751" s="200"/>
      <c r="J751" s="201">
        <f>ROUND(I751*H751,2)</f>
        <v>0</v>
      </c>
      <c r="K751" s="202"/>
      <c r="L751" s="39"/>
      <c r="M751" s="203" t="s">
        <v>19</v>
      </c>
      <c r="N751" s="204" t="s">
        <v>45</v>
      </c>
      <c r="O751" s="64"/>
      <c r="P751" s="205">
        <f>O751*H751</f>
        <v>0</v>
      </c>
      <c r="Q751" s="205">
        <v>0</v>
      </c>
      <c r="R751" s="205">
        <f>Q751*H751</f>
        <v>0</v>
      </c>
      <c r="S751" s="205">
        <v>0</v>
      </c>
      <c r="T751" s="206">
        <f>S751*H751</f>
        <v>0</v>
      </c>
      <c r="U751" s="34"/>
      <c r="V751" s="34"/>
      <c r="W751" s="34"/>
      <c r="X751" s="34"/>
      <c r="Y751" s="34"/>
      <c r="Z751" s="34"/>
      <c r="AA751" s="34"/>
      <c r="AB751" s="34"/>
      <c r="AC751" s="34"/>
      <c r="AD751" s="34"/>
      <c r="AE751" s="34"/>
      <c r="AR751" s="207" t="s">
        <v>319</v>
      </c>
      <c r="AT751" s="207" t="s">
        <v>315</v>
      </c>
      <c r="AU751" s="207" t="s">
        <v>83</v>
      </c>
      <c r="AY751" s="17" t="s">
        <v>313</v>
      </c>
      <c r="BE751" s="208">
        <f>IF(N751="základní",J751,0)</f>
        <v>0</v>
      </c>
      <c r="BF751" s="208">
        <f>IF(N751="snížená",J751,0)</f>
        <v>0</v>
      </c>
      <c r="BG751" s="208">
        <f>IF(N751="zákl. přenesená",J751,0)</f>
        <v>0</v>
      </c>
      <c r="BH751" s="208">
        <f>IF(N751="sníž. přenesená",J751,0)</f>
        <v>0</v>
      </c>
      <c r="BI751" s="208">
        <f>IF(N751="nulová",J751,0)</f>
        <v>0</v>
      </c>
      <c r="BJ751" s="17" t="s">
        <v>81</v>
      </c>
      <c r="BK751" s="208">
        <f>ROUND(I751*H751,2)</f>
        <v>0</v>
      </c>
      <c r="BL751" s="17" t="s">
        <v>319</v>
      </c>
      <c r="BM751" s="207" t="s">
        <v>1374</v>
      </c>
    </row>
    <row r="752" spans="1:65" s="1" customFormat="1" ht="19.5">
      <c r="A752" s="34"/>
      <c r="B752" s="35"/>
      <c r="C752" s="36"/>
      <c r="D752" s="209" t="s">
        <v>321</v>
      </c>
      <c r="E752" s="36"/>
      <c r="F752" s="210" t="s">
        <v>1375</v>
      </c>
      <c r="G752" s="36"/>
      <c r="H752" s="36"/>
      <c r="I752" s="116"/>
      <c r="J752" s="36"/>
      <c r="K752" s="36"/>
      <c r="L752" s="39"/>
      <c r="M752" s="211"/>
      <c r="N752" s="212"/>
      <c r="O752" s="64"/>
      <c r="P752" s="64"/>
      <c r="Q752" s="64"/>
      <c r="R752" s="64"/>
      <c r="S752" s="64"/>
      <c r="T752" s="65"/>
      <c r="U752" s="34"/>
      <c r="V752" s="34"/>
      <c r="W752" s="34"/>
      <c r="X752" s="34"/>
      <c r="Y752" s="34"/>
      <c r="Z752" s="34"/>
      <c r="AA752" s="34"/>
      <c r="AB752" s="34"/>
      <c r="AC752" s="34"/>
      <c r="AD752" s="34"/>
      <c r="AE752" s="34"/>
      <c r="AT752" s="17" t="s">
        <v>321</v>
      </c>
      <c r="AU752" s="17" t="s">
        <v>83</v>
      </c>
    </row>
    <row r="753" spans="1:65" s="12" customFormat="1">
      <c r="B753" s="213"/>
      <c r="C753" s="214"/>
      <c r="D753" s="209" t="s">
        <v>323</v>
      </c>
      <c r="E753" s="215" t="s">
        <v>19</v>
      </c>
      <c r="F753" s="216" t="s">
        <v>210</v>
      </c>
      <c r="G753" s="214"/>
      <c r="H753" s="217">
        <v>599.04999999999995</v>
      </c>
      <c r="I753" s="218"/>
      <c r="J753" s="214"/>
      <c r="K753" s="214"/>
      <c r="L753" s="219"/>
      <c r="M753" s="220"/>
      <c r="N753" s="221"/>
      <c r="O753" s="221"/>
      <c r="P753" s="221"/>
      <c r="Q753" s="221"/>
      <c r="R753" s="221"/>
      <c r="S753" s="221"/>
      <c r="T753" s="222"/>
      <c r="AT753" s="223" t="s">
        <v>323</v>
      </c>
      <c r="AU753" s="223" t="s">
        <v>83</v>
      </c>
      <c r="AV753" s="12" t="s">
        <v>83</v>
      </c>
      <c r="AW753" s="12" t="s">
        <v>36</v>
      </c>
      <c r="AX753" s="12" t="s">
        <v>81</v>
      </c>
      <c r="AY753" s="223" t="s">
        <v>313</v>
      </c>
    </row>
    <row r="754" spans="1:65" s="1" customFormat="1" ht="21.6" customHeight="1">
      <c r="A754" s="34"/>
      <c r="B754" s="35"/>
      <c r="C754" s="195" t="s">
        <v>1376</v>
      </c>
      <c r="D754" s="195" t="s">
        <v>315</v>
      </c>
      <c r="E754" s="196" t="s">
        <v>1377</v>
      </c>
      <c r="F754" s="197" t="s">
        <v>1378</v>
      </c>
      <c r="G754" s="198" t="s">
        <v>318</v>
      </c>
      <c r="H754" s="199">
        <v>53914.5</v>
      </c>
      <c r="I754" s="200"/>
      <c r="J754" s="201">
        <f>ROUND(I754*H754,2)</f>
        <v>0</v>
      </c>
      <c r="K754" s="202"/>
      <c r="L754" s="39"/>
      <c r="M754" s="203" t="s">
        <v>19</v>
      </c>
      <c r="N754" s="204" t="s">
        <v>45</v>
      </c>
      <c r="O754" s="64"/>
      <c r="P754" s="205">
        <f>O754*H754</f>
        <v>0</v>
      </c>
      <c r="Q754" s="205">
        <v>0</v>
      </c>
      <c r="R754" s="205">
        <f>Q754*H754</f>
        <v>0</v>
      </c>
      <c r="S754" s="205">
        <v>0</v>
      </c>
      <c r="T754" s="206">
        <f>S754*H754</f>
        <v>0</v>
      </c>
      <c r="U754" s="34"/>
      <c r="V754" s="34"/>
      <c r="W754" s="34"/>
      <c r="X754" s="34"/>
      <c r="Y754" s="34"/>
      <c r="Z754" s="34"/>
      <c r="AA754" s="34"/>
      <c r="AB754" s="34"/>
      <c r="AC754" s="34"/>
      <c r="AD754" s="34"/>
      <c r="AE754" s="34"/>
      <c r="AR754" s="207" t="s">
        <v>319</v>
      </c>
      <c r="AT754" s="207" t="s">
        <v>315</v>
      </c>
      <c r="AU754" s="207" t="s">
        <v>83</v>
      </c>
      <c r="AY754" s="17" t="s">
        <v>313</v>
      </c>
      <c r="BE754" s="208">
        <f>IF(N754="základní",J754,0)</f>
        <v>0</v>
      </c>
      <c r="BF754" s="208">
        <f>IF(N754="snížená",J754,0)</f>
        <v>0</v>
      </c>
      <c r="BG754" s="208">
        <f>IF(N754="zákl. přenesená",J754,0)</f>
        <v>0</v>
      </c>
      <c r="BH754" s="208">
        <f>IF(N754="sníž. přenesená",J754,0)</f>
        <v>0</v>
      </c>
      <c r="BI754" s="208">
        <f>IF(N754="nulová",J754,0)</f>
        <v>0</v>
      </c>
      <c r="BJ754" s="17" t="s">
        <v>81</v>
      </c>
      <c r="BK754" s="208">
        <f>ROUND(I754*H754,2)</f>
        <v>0</v>
      </c>
      <c r="BL754" s="17" t="s">
        <v>319</v>
      </c>
      <c r="BM754" s="207" t="s">
        <v>1379</v>
      </c>
    </row>
    <row r="755" spans="1:65" s="1" customFormat="1" ht="19.5">
      <c r="A755" s="34"/>
      <c r="B755" s="35"/>
      <c r="C755" s="36"/>
      <c r="D755" s="209" t="s">
        <v>321</v>
      </c>
      <c r="E755" s="36"/>
      <c r="F755" s="210" t="s">
        <v>1380</v>
      </c>
      <c r="G755" s="36"/>
      <c r="H755" s="36"/>
      <c r="I755" s="116"/>
      <c r="J755" s="36"/>
      <c r="K755" s="36"/>
      <c r="L755" s="39"/>
      <c r="M755" s="211"/>
      <c r="N755" s="212"/>
      <c r="O755" s="64"/>
      <c r="P755" s="64"/>
      <c r="Q755" s="64"/>
      <c r="R755" s="64"/>
      <c r="S755" s="64"/>
      <c r="T755" s="65"/>
      <c r="U755" s="34"/>
      <c r="V755" s="34"/>
      <c r="W755" s="34"/>
      <c r="X755" s="34"/>
      <c r="Y755" s="34"/>
      <c r="Z755" s="34"/>
      <c r="AA755" s="34"/>
      <c r="AB755" s="34"/>
      <c r="AC755" s="34"/>
      <c r="AD755" s="34"/>
      <c r="AE755" s="34"/>
      <c r="AT755" s="17" t="s">
        <v>321</v>
      </c>
      <c r="AU755" s="17" t="s">
        <v>83</v>
      </c>
    </row>
    <row r="756" spans="1:65" s="12" customFormat="1">
      <c r="B756" s="213"/>
      <c r="C756" s="214"/>
      <c r="D756" s="209" t="s">
        <v>323</v>
      </c>
      <c r="E756" s="215" t="s">
        <v>19</v>
      </c>
      <c r="F756" s="216" t="s">
        <v>1381</v>
      </c>
      <c r="G756" s="214"/>
      <c r="H756" s="217">
        <v>599.04999999999995</v>
      </c>
      <c r="I756" s="218"/>
      <c r="J756" s="214"/>
      <c r="K756" s="214"/>
      <c r="L756" s="219"/>
      <c r="M756" s="220"/>
      <c r="N756" s="221"/>
      <c r="O756" s="221"/>
      <c r="P756" s="221"/>
      <c r="Q756" s="221"/>
      <c r="R756" s="221"/>
      <c r="S756" s="221"/>
      <c r="T756" s="222"/>
      <c r="AT756" s="223" t="s">
        <v>323</v>
      </c>
      <c r="AU756" s="223" t="s">
        <v>83</v>
      </c>
      <c r="AV756" s="12" t="s">
        <v>83</v>
      </c>
      <c r="AW756" s="12" t="s">
        <v>36</v>
      </c>
      <c r="AX756" s="12" t="s">
        <v>81</v>
      </c>
      <c r="AY756" s="223" t="s">
        <v>313</v>
      </c>
    </row>
    <row r="757" spans="1:65" s="12" customFormat="1">
      <c r="B757" s="213"/>
      <c r="C757" s="214"/>
      <c r="D757" s="209" t="s">
        <v>323</v>
      </c>
      <c r="E757" s="214"/>
      <c r="F757" s="216" t="s">
        <v>1382</v>
      </c>
      <c r="G757" s="214"/>
      <c r="H757" s="217">
        <v>53914.5</v>
      </c>
      <c r="I757" s="218"/>
      <c r="J757" s="214"/>
      <c r="K757" s="214"/>
      <c r="L757" s="219"/>
      <c r="M757" s="220"/>
      <c r="N757" s="221"/>
      <c r="O757" s="221"/>
      <c r="P757" s="221"/>
      <c r="Q757" s="221"/>
      <c r="R757" s="221"/>
      <c r="S757" s="221"/>
      <c r="T757" s="222"/>
      <c r="AT757" s="223" t="s">
        <v>323</v>
      </c>
      <c r="AU757" s="223" t="s">
        <v>83</v>
      </c>
      <c r="AV757" s="12" t="s">
        <v>83</v>
      </c>
      <c r="AW757" s="12" t="s">
        <v>4</v>
      </c>
      <c r="AX757" s="12" t="s">
        <v>81</v>
      </c>
      <c r="AY757" s="223" t="s">
        <v>313</v>
      </c>
    </row>
    <row r="758" spans="1:65" s="1" customFormat="1" ht="21.6" customHeight="1">
      <c r="A758" s="34"/>
      <c r="B758" s="35"/>
      <c r="C758" s="195" t="s">
        <v>1383</v>
      </c>
      <c r="D758" s="195" t="s">
        <v>315</v>
      </c>
      <c r="E758" s="196" t="s">
        <v>1384</v>
      </c>
      <c r="F758" s="197" t="s">
        <v>1385</v>
      </c>
      <c r="G758" s="198" t="s">
        <v>318</v>
      </c>
      <c r="H758" s="199">
        <v>599.04999999999995</v>
      </c>
      <c r="I758" s="200"/>
      <c r="J758" s="201">
        <f>ROUND(I758*H758,2)</f>
        <v>0</v>
      </c>
      <c r="K758" s="202"/>
      <c r="L758" s="39"/>
      <c r="M758" s="203" t="s">
        <v>19</v>
      </c>
      <c r="N758" s="204" t="s">
        <v>45</v>
      </c>
      <c r="O758" s="64"/>
      <c r="P758" s="205">
        <f>O758*H758</f>
        <v>0</v>
      </c>
      <c r="Q758" s="205">
        <v>0</v>
      </c>
      <c r="R758" s="205">
        <f>Q758*H758</f>
        <v>0</v>
      </c>
      <c r="S758" s="205">
        <v>0</v>
      </c>
      <c r="T758" s="206">
        <f>S758*H758</f>
        <v>0</v>
      </c>
      <c r="U758" s="34"/>
      <c r="V758" s="34"/>
      <c r="W758" s="34"/>
      <c r="X758" s="34"/>
      <c r="Y758" s="34"/>
      <c r="Z758" s="34"/>
      <c r="AA758" s="34"/>
      <c r="AB758" s="34"/>
      <c r="AC758" s="34"/>
      <c r="AD758" s="34"/>
      <c r="AE758" s="34"/>
      <c r="AR758" s="207" t="s">
        <v>319</v>
      </c>
      <c r="AT758" s="207" t="s">
        <v>315</v>
      </c>
      <c r="AU758" s="207" t="s">
        <v>83</v>
      </c>
      <c r="AY758" s="17" t="s">
        <v>313</v>
      </c>
      <c r="BE758" s="208">
        <f>IF(N758="základní",J758,0)</f>
        <v>0</v>
      </c>
      <c r="BF758" s="208">
        <f>IF(N758="snížená",J758,0)</f>
        <v>0</v>
      </c>
      <c r="BG758" s="208">
        <f>IF(N758="zákl. přenesená",J758,0)</f>
        <v>0</v>
      </c>
      <c r="BH758" s="208">
        <f>IF(N758="sníž. přenesená",J758,0)</f>
        <v>0</v>
      </c>
      <c r="BI758" s="208">
        <f>IF(N758="nulová",J758,0)</f>
        <v>0</v>
      </c>
      <c r="BJ758" s="17" t="s">
        <v>81</v>
      </c>
      <c r="BK758" s="208">
        <f>ROUND(I758*H758,2)</f>
        <v>0</v>
      </c>
      <c r="BL758" s="17" t="s">
        <v>319</v>
      </c>
      <c r="BM758" s="207" t="s">
        <v>1386</v>
      </c>
    </row>
    <row r="759" spans="1:65" s="1" customFormat="1" ht="19.5">
      <c r="A759" s="34"/>
      <c r="B759" s="35"/>
      <c r="C759" s="36"/>
      <c r="D759" s="209" t="s">
        <v>321</v>
      </c>
      <c r="E759" s="36"/>
      <c r="F759" s="210" t="s">
        <v>1387</v>
      </c>
      <c r="G759" s="36"/>
      <c r="H759" s="36"/>
      <c r="I759" s="116"/>
      <c r="J759" s="36"/>
      <c r="K759" s="36"/>
      <c r="L759" s="39"/>
      <c r="M759" s="211"/>
      <c r="N759" s="212"/>
      <c r="O759" s="64"/>
      <c r="P759" s="64"/>
      <c r="Q759" s="64"/>
      <c r="R759" s="64"/>
      <c r="S759" s="64"/>
      <c r="T759" s="65"/>
      <c r="U759" s="34"/>
      <c r="V759" s="34"/>
      <c r="W759" s="34"/>
      <c r="X759" s="34"/>
      <c r="Y759" s="34"/>
      <c r="Z759" s="34"/>
      <c r="AA759" s="34"/>
      <c r="AB759" s="34"/>
      <c r="AC759" s="34"/>
      <c r="AD759" s="34"/>
      <c r="AE759" s="34"/>
      <c r="AT759" s="17" t="s">
        <v>321</v>
      </c>
      <c r="AU759" s="17" t="s">
        <v>83</v>
      </c>
    </row>
    <row r="760" spans="1:65" s="12" customFormat="1">
      <c r="B760" s="213"/>
      <c r="C760" s="214"/>
      <c r="D760" s="209" t="s">
        <v>323</v>
      </c>
      <c r="E760" s="215" t="s">
        <v>19</v>
      </c>
      <c r="F760" s="216" t="s">
        <v>210</v>
      </c>
      <c r="G760" s="214"/>
      <c r="H760" s="217">
        <v>599.04999999999995</v>
      </c>
      <c r="I760" s="218"/>
      <c r="J760" s="214"/>
      <c r="K760" s="214"/>
      <c r="L760" s="219"/>
      <c r="M760" s="220"/>
      <c r="N760" s="221"/>
      <c r="O760" s="221"/>
      <c r="P760" s="221"/>
      <c r="Q760" s="221"/>
      <c r="R760" s="221"/>
      <c r="S760" s="221"/>
      <c r="T760" s="222"/>
      <c r="AT760" s="223" t="s">
        <v>323</v>
      </c>
      <c r="AU760" s="223" t="s">
        <v>83</v>
      </c>
      <c r="AV760" s="12" t="s">
        <v>83</v>
      </c>
      <c r="AW760" s="12" t="s">
        <v>36</v>
      </c>
      <c r="AX760" s="12" t="s">
        <v>81</v>
      </c>
      <c r="AY760" s="223" t="s">
        <v>313</v>
      </c>
    </row>
    <row r="761" spans="1:65" s="1" customFormat="1" ht="14.45" customHeight="1">
      <c r="A761" s="34"/>
      <c r="B761" s="35"/>
      <c r="C761" s="195" t="s">
        <v>1388</v>
      </c>
      <c r="D761" s="195" t="s">
        <v>315</v>
      </c>
      <c r="E761" s="196" t="s">
        <v>1389</v>
      </c>
      <c r="F761" s="197" t="s">
        <v>1390</v>
      </c>
      <c r="G761" s="198" t="s">
        <v>318</v>
      </c>
      <c r="H761" s="199">
        <v>846.39</v>
      </c>
      <c r="I761" s="200"/>
      <c r="J761" s="201">
        <f>ROUND(I761*H761,2)</f>
        <v>0</v>
      </c>
      <c r="K761" s="202"/>
      <c r="L761" s="39"/>
      <c r="M761" s="203" t="s">
        <v>19</v>
      </c>
      <c r="N761" s="204" t="s">
        <v>45</v>
      </c>
      <c r="O761" s="64"/>
      <c r="P761" s="205">
        <f>O761*H761</f>
        <v>0</v>
      </c>
      <c r="Q761" s="205">
        <v>4.0000000000000003E-5</v>
      </c>
      <c r="R761" s="205">
        <f>Q761*H761</f>
        <v>3.38556E-2</v>
      </c>
      <c r="S761" s="205">
        <v>0</v>
      </c>
      <c r="T761" s="206">
        <f>S761*H761</f>
        <v>0</v>
      </c>
      <c r="U761" s="34"/>
      <c r="V761" s="34"/>
      <c r="W761" s="34"/>
      <c r="X761" s="34"/>
      <c r="Y761" s="34"/>
      <c r="Z761" s="34"/>
      <c r="AA761" s="34"/>
      <c r="AB761" s="34"/>
      <c r="AC761" s="34"/>
      <c r="AD761" s="34"/>
      <c r="AE761" s="34"/>
      <c r="AR761" s="207" t="s">
        <v>319</v>
      </c>
      <c r="AT761" s="207" t="s">
        <v>315</v>
      </c>
      <c r="AU761" s="207" t="s">
        <v>83</v>
      </c>
      <c r="AY761" s="17" t="s">
        <v>313</v>
      </c>
      <c r="BE761" s="208">
        <f>IF(N761="základní",J761,0)</f>
        <v>0</v>
      </c>
      <c r="BF761" s="208">
        <f>IF(N761="snížená",J761,0)</f>
        <v>0</v>
      </c>
      <c r="BG761" s="208">
        <f>IF(N761="zákl. přenesená",J761,0)</f>
        <v>0</v>
      </c>
      <c r="BH761" s="208">
        <f>IF(N761="sníž. přenesená",J761,0)</f>
        <v>0</v>
      </c>
      <c r="BI761" s="208">
        <f>IF(N761="nulová",J761,0)</f>
        <v>0</v>
      </c>
      <c r="BJ761" s="17" t="s">
        <v>81</v>
      </c>
      <c r="BK761" s="208">
        <f>ROUND(I761*H761,2)</f>
        <v>0</v>
      </c>
      <c r="BL761" s="17" t="s">
        <v>319</v>
      </c>
      <c r="BM761" s="207" t="s">
        <v>1391</v>
      </c>
    </row>
    <row r="762" spans="1:65" s="1" customFormat="1" ht="19.5">
      <c r="A762" s="34"/>
      <c r="B762" s="35"/>
      <c r="C762" s="36"/>
      <c r="D762" s="209" t="s">
        <v>321</v>
      </c>
      <c r="E762" s="36"/>
      <c r="F762" s="210" t="s">
        <v>1392</v>
      </c>
      <c r="G762" s="36"/>
      <c r="H762" s="36"/>
      <c r="I762" s="116"/>
      <c r="J762" s="36"/>
      <c r="K762" s="36"/>
      <c r="L762" s="39"/>
      <c r="M762" s="211"/>
      <c r="N762" s="212"/>
      <c r="O762" s="64"/>
      <c r="P762" s="64"/>
      <c r="Q762" s="64"/>
      <c r="R762" s="64"/>
      <c r="S762" s="64"/>
      <c r="T762" s="65"/>
      <c r="U762" s="34"/>
      <c r="V762" s="34"/>
      <c r="W762" s="34"/>
      <c r="X762" s="34"/>
      <c r="Y762" s="34"/>
      <c r="Z762" s="34"/>
      <c r="AA762" s="34"/>
      <c r="AB762" s="34"/>
      <c r="AC762" s="34"/>
      <c r="AD762" s="34"/>
      <c r="AE762" s="34"/>
      <c r="AT762" s="17" t="s">
        <v>321</v>
      </c>
      <c r="AU762" s="17" t="s">
        <v>83</v>
      </c>
    </row>
    <row r="763" spans="1:65" s="12" customFormat="1">
      <c r="B763" s="213"/>
      <c r="C763" s="214"/>
      <c r="D763" s="209" t="s">
        <v>323</v>
      </c>
      <c r="E763" s="215" t="s">
        <v>19</v>
      </c>
      <c r="F763" s="216" t="s">
        <v>249</v>
      </c>
      <c r="G763" s="214"/>
      <c r="H763" s="217">
        <v>846.39</v>
      </c>
      <c r="I763" s="218"/>
      <c r="J763" s="214"/>
      <c r="K763" s="214"/>
      <c r="L763" s="219"/>
      <c r="M763" s="220"/>
      <c r="N763" s="221"/>
      <c r="O763" s="221"/>
      <c r="P763" s="221"/>
      <c r="Q763" s="221"/>
      <c r="R763" s="221"/>
      <c r="S763" s="221"/>
      <c r="T763" s="222"/>
      <c r="AT763" s="223" t="s">
        <v>323</v>
      </c>
      <c r="AU763" s="223" t="s">
        <v>83</v>
      </c>
      <c r="AV763" s="12" t="s">
        <v>83</v>
      </c>
      <c r="AW763" s="12" t="s">
        <v>36</v>
      </c>
      <c r="AX763" s="12" t="s">
        <v>81</v>
      </c>
      <c r="AY763" s="223" t="s">
        <v>313</v>
      </c>
    </row>
    <row r="764" spans="1:65" s="1" customFormat="1" ht="14.45" customHeight="1">
      <c r="A764" s="34"/>
      <c r="B764" s="35"/>
      <c r="C764" s="195" t="s">
        <v>1393</v>
      </c>
      <c r="D764" s="195" t="s">
        <v>315</v>
      </c>
      <c r="E764" s="196" t="s">
        <v>1394</v>
      </c>
      <c r="F764" s="197" t="s">
        <v>1395</v>
      </c>
      <c r="G764" s="198" t="s">
        <v>707</v>
      </c>
      <c r="H764" s="199">
        <v>3</v>
      </c>
      <c r="I764" s="200"/>
      <c r="J764" s="201">
        <f>ROUND(I764*H764,2)</f>
        <v>0</v>
      </c>
      <c r="K764" s="202"/>
      <c r="L764" s="39"/>
      <c r="M764" s="203" t="s">
        <v>19</v>
      </c>
      <c r="N764" s="204" t="s">
        <v>45</v>
      </c>
      <c r="O764" s="64"/>
      <c r="P764" s="205">
        <f>O764*H764</f>
        <v>0</v>
      </c>
      <c r="Q764" s="205">
        <v>4.5969999999999997E-2</v>
      </c>
      <c r="R764" s="205">
        <f>Q764*H764</f>
        <v>0.13790999999999998</v>
      </c>
      <c r="S764" s="205">
        <v>0</v>
      </c>
      <c r="T764" s="206">
        <f>S764*H764</f>
        <v>0</v>
      </c>
      <c r="U764" s="34"/>
      <c r="V764" s="34"/>
      <c r="W764" s="34"/>
      <c r="X764" s="34"/>
      <c r="Y764" s="34"/>
      <c r="Z764" s="34"/>
      <c r="AA764" s="34"/>
      <c r="AB764" s="34"/>
      <c r="AC764" s="34"/>
      <c r="AD764" s="34"/>
      <c r="AE764" s="34"/>
      <c r="AR764" s="207" t="s">
        <v>319</v>
      </c>
      <c r="AT764" s="207" t="s">
        <v>315</v>
      </c>
      <c r="AU764" s="207" t="s">
        <v>83</v>
      </c>
      <c r="AY764" s="17" t="s">
        <v>313</v>
      </c>
      <c r="BE764" s="208">
        <f>IF(N764="základní",J764,0)</f>
        <v>0</v>
      </c>
      <c r="BF764" s="208">
        <f>IF(N764="snížená",J764,0)</f>
        <v>0</v>
      </c>
      <c r="BG764" s="208">
        <f>IF(N764="zákl. přenesená",J764,0)</f>
        <v>0</v>
      </c>
      <c r="BH764" s="208">
        <f>IF(N764="sníž. přenesená",J764,0)</f>
        <v>0</v>
      </c>
      <c r="BI764" s="208">
        <f>IF(N764="nulová",J764,0)</f>
        <v>0</v>
      </c>
      <c r="BJ764" s="17" t="s">
        <v>81</v>
      </c>
      <c r="BK764" s="208">
        <f>ROUND(I764*H764,2)</f>
        <v>0</v>
      </c>
      <c r="BL764" s="17" t="s">
        <v>319</v>
      </c>
      <c r="BM764" s="207" t="s">
        <v>1396</v>
      </c>
    </row>
    <row r="765" spans="1:65" s="1" customFormat="1" ht="19.5">
      <c r="A765" s="34"/>
      <c r="B765" s="35"/>
      <c r="C765" s="36"/>
      <c r="D765" s="209" t="s">
        <v>321</v>
      </c>
      <c r="E765" s="36"/>
      <c r="F765" s="210" t="s">
        <v>1397</v>
      </c>
      <c r="G765" s="36"/>
      <c r="H765" s="36"/>
      <c r="I765" s="116"/>
      <c r="J765" s="36"/>
      <c r="K765" s="36"/>
      <c r="L765" s="39"/>
      <c r="M765" s="211"/>
      <c r="N765" s="212"/>
      <c r="O765" s="64"/>
      <c r="P765" s="64"/>
      <c r="Q765" s="64"/>
      <c r="R765" s="64"/>
      <c r="S765" s="64"/>
      <c r="T765" s="65"/>
      <c r="U765" s="34"/>
      <c r="V765" s="34"/>
      <c r="W765" s="34"/>
      <c r="X765" s="34"/>
      <c r="Y765" s="34"/>
      <c r="Z765" s="34"/>
      <c r="AA765" s="34"/>
      <c r="AB765" s="34"/>
      <c r="AC765" s="34"/>
      <c r="AD765" s="34"/>
      <c r="AE765" s="34"/>
      <c r="AT765" s="17" t="s">
        <v>321</v>
      </c>
      <c r="AU765" s="17" t="s">
        <v>83</v>
      </c>
    </row>
    <row r="766" spans="1:65" s="13" customFormat="1">
      <c r="B766" s="224"/>
      <c r="C766" s="225"/>
      <c r="D766" s="209" t="s">
        <v>323</v>
      </c>
      <c r="E766" s="226" t="s">
        <v>19</v>
      </c>
      <c r="F766" s="227" t="s">
        <v>1398</v>
      </c>
      <c r="G766" s="225"/>
      <c r="H766" s="226" t="s">
        <v>19</v>
      </c>
      <c r="I766" s="228"/>
      <c r="J766" s="225"/>
      <c r="K766" s="225"/>
      <c r="L766" s="229"/>
      <c r="M766" s="230"/>
      <c r="N766" s="231"/>
      <c r="O766" s="231"/>
      <c r="P766" s="231"/>
      <c r="Q766" s="231"/>
      <c r="R766" s="231"/>
      <c r="S766" s="231"/>
      <c r="T766" s="232"/>
      <c r="AT766" s="233" t="s">
        <v>323</v>
      </c>
      <c r="AU766" s="233" t="s">
        <v>83</v>
      </c>
      <c r="AV766" s="13" t="s">
        <v>81</v>
      </c>
      <c r="AW766" s="13" t="s">
        <v>36</v>
      </c>
      <c r="AX766" s="13" t="s">
        <v>74</v>
      </c>
      <c r="AY766" s="233" t="s">
        <v>313</v>
      </c>
    </row>
    <row r="767" spans="1:65" s="12" customFormat="1">
      <c r="B767" s="213"/>
      <c r="C767" s="214"/>
      <c r="D767" s="209" t="s">
        <v>323</v>
      </c>
      <c r="E767" s="215" t="s">
        <v>19</v>
      </c>
      <c r="F767" s="216" t="s">
        <v>120</v>
      </c>
      <c r="G767" s="214"/>
      <c r="H767" s="217">
        <v>3</v>
      </c>
      <c r="I767" s="218"/>
      <c r="J767" s="214"/>
      <c r="K767" s="214"/>
      <c r="L767" s="219"/>
      <c r="M767" s="220"/>
      <c r="N767" s="221"/>
      <c r="O767" s="221"/>
      <c r="P767" s="221"/>
      <c r="Q767" s="221"/>
      <c r="R767" s="221"/>
      <c r="S767" s="221"/>
      <c r="T767" s="222"/>
      <c r="AT767" s="223" t="s">
        <v>323</v>
      </c>
      <c r="AU767" s="223" t="s">
        <v>83</v>
      </c>
      <c r="AV767" s="12" t="s">
        <v>83</v>
      </c>
      <c r="AW767" s="12" t="s">
        <v>36</v>
      </c>
      <c r="AX767" s="12" t="s">
        <v>81</v>
      </c>
      <c r="AY767" s="223" t="s">
        <v>313</v>
      </c>
    </row>
    <row r="768" spans="1:65" s="1" customFormat="1" ht="14.45" customHeight="1">
      <c r="A768" s="34"/>
      <c r="B768" s="35"/>
      <c r="C768" s="245" t="s">
        <v>1399</v>
      </c>
      <c r="D768" s="245" t="s">
        <v>473</v>
      </c>
      <c r="E768" s="246" t="s">
        <v>1400</v>
      </c>
      <c r="F768" s="247" t="s">
        <v>1401</v>
      </c>
      <c r="G768" s="248" t="s">
        <v>707</v>
      </c>
      <c r="H768" s="249">
        <v>3</v>
      </c>
      <c r="I768" s="250"/>
      <c r="J768" s="251">
        <f>ROUND(I768*H768,2)</f>
        <v>0</v>
      </c>
      <c r="K768" s="252"/>
      <c r="L768" s="253"/>
      <c r="M768" s="254" t="s">
        <v>19</v>
      </c>
      <c r="N768" s="255" t="s">
        <v>45</v>
      </c>
      <c r="O768" s="64"/>
      <c r="P768" s="205">
        <f>O768*H768</f>
        <v>0</v>
      </c>
      <c r="Q768" s="205">
        <v>4.5999999999999999E-2</v>
      </c>
      <c r="R768" s="205">
        <f>Q768*H768</f>
        <v>0.13800000000000001</v>
      </c>
      <c r="S768" s="205">
        <v>0</v>
      </c>
      <c r="T768" s="206">
        <f>S768*H768</f>
        <v>0</v>
      </c>
      <c r="U768" s="34"/>
      <c r="V768" s="34"/>
      <c r="W768" s="34"/>
      <c r="X768" s="34"/>
      <c r="Y768" s="34"/>
      <c r="Z768" s="34"/>
      <c r="AA768" s="34"/>
      <c r="AB768" s="34"/>
      <c r="AC768" s="34"/>
      <c r="AD768" s="34"/>
      <c r="AE768" s="34"/>
      <c r="AR768" s="207" t="s">
        <v>355</v>
      </c>
      <c r="AT768" s="207" t="s">
        <v>473</v>
      </c>
      <c r="AU768" s="207" t="s">
        <v>83</v>
      </c>
      <c r="AY768" s="17" t="s">
        <v>313</v>
      </c>
      <c r="BE768" s="208">
        <f>IF(N768="základní",J768,0)</f>
        <v>0</v>
      </c>
      <c r="BF768" s="208">
        <f>IF(N768="snížená",J768,0)</f>
        <v>0</v>
      </c>
      <c r="BG768" s="208">
        <f>IF(N768="zákl. přenesená",J768,0)</f>
        <v>0</v>
      </c>
      <c r="BH768" s="208">
        <f>IF(N768="sníž. přenesená",J768,0)</f>
        <v>0</v>
      </c>
      <c r="BI768" s="208">
        <f>IF(N768="nulová",J768,0)</f>
        <v>0</v>
      </c>
      <c r="BJ768" s="17" t="s">
        <v>81</v>
      </c>
      <c r="BK768" s="208">
        <f>ROUND(I768*H768,2)</f>
        <v>0</v>
      </c>
      <c r="BL768" s="17" t="s">
        <v>319</v>
      </c>
      <c r="BM768" s="207" t="s">
        <v>1402</v>
      </c>
    </row>
    <row r="769" spans="1:65" s="1" customFormat="1">
      <c r="A769" s="34"/>
      <c r="B769" s="35"/>
      <c r="C769" s="36"/>
      <c r="D769" s="209" t="s">
        <v>321</v>
      </c>
      <c r="E769" s="36"/>
      <c r="F769" s="210" t="s">
        <v>1401</v>
      </c>
      <c r="G769" s="36"/>
      <c r="H769" s="36"/>
      <c r="I769" s="116"/>
      <c r="J769" s="36"/>
      <c r="K769" s="36"/>
      <c r="L769" s="39"/>
      <c r="M769" s="211"/>
      <c r="N769" s="212"/>
      <c r="O769" s="64"/>
      <c r="P769" s="64"/>
      <c r="Q769" s="64"/>
      <c r="R769" s="64"/>
      <c r="S769" s="64"/>
      <c r="T769" s="65"/>
      <c r="U769" s="34"/>
      <c r="V769" s="34"/>
      <c r="W769" s="34"/>
      <c r="X769" s="34"/>
      <c r="Y769" s="34"/>
      <c r="Z769" s="34"/>
      <c r="AA769" s="34"/>
      <c r="AB769" s="34"/>
      <c r="AC769" s="34"/>
      <c r="AD769" s="34"/>
      <c r="AE769" s="34"/>
      <c r="AT769" s="17" t="s">
        <v>321</v>
      </c>
      <c r="AU769" s="17" t="s">
        <v>83</v>
      </c>
    </row>
    <row r="770" spans="1:65" s="1" customFormat="1" ht="14.45" customHeight="1">
      <c r="A770" s="34"/>
      <c r="B770" s="35"/>
      <c r="C770" s="195" t="s">
        <v>1403</v>
      </c>
      <c r="D770" s="195" t="s">
        <v>315</v>
      </c>
      <c r="E770" s="196" t="s">
        <v>1404</v>
      </c>
      <c r="F770" s="197" t="s">
        <v>1405</v>
      </c>
      <c r="G770" s="198" t="s">
        <v>707</v>
      </c>
      <c r="H770" s="199">
        <v>20</v>
      </c>
      <c r="I770" s="200"/>
      <c r="J770" s="201">
        <f>ROUND(I770*H770,2)</f>
        <v>0</v>
      </c>
      <c r="K770" s="202"/>
      <c r="L770" s="39"/>
      <c r="M770" s="203" t="s">
        <v>19</v>
      </c>
      <c r="N770" s="204" t="s">
        <v>45</v>
      </c>
      <c r="O770" s="64"/>
      <c r="P770" s="205">
        <f>O770*H770</f>
        <v>0</v>
      </c>
      <c r="Q770" s="205">
        <v>1.17E-2</v>
      </c>
      <c r="R770" s="205">
        <f>Q770*H770</f>
        <v>0.23400000000000001</v>
      </c>
      <c r="S770" s="205">
        <v>0</v>
      </c>
      <c r="T770" s="206">
        <f>S770*H770</f>
        <v>0</v>
      </c>
      <c r="U770" s="34"/>
      <c r="V770" s="34"/>
      <c r="W770" s="34"/>
      <c r="X770" s="34"/>
      <c r="Y770" s="34"/>
      <c r="Z770" s="34"/>
      <c r="AA770" s="34"/>
      <c r="AB770" s="34"/>
      <c r="AC770" s="34"/>
      <c r="AD770" s="34"/>
      <c r="AE770" s="34"/>
      <c r="AR770" s="207" t="s">
        <v>319</v>
      </c>
      <c r="AT770" s="207" t="s">
        <v>315</v>
      </c>
      <c r="AU770" s="207" t="s">
        <v>83</v>
      </c>
      <c r="AY770" s="17" t="s">
        <v>313</v>
      </c>
      <c r="BE770" s="208">
        <f>IF(N770="základní",J770,0)</f>
        <v>0</v>
      </c>
      <c r="BF770" s="208">
        <f>IF(N770="snížená",J770,0)</f>
        <v>0</v>
      </c>
      <c r="BG770" s="208">
        <f>IF(N770="zákl. přenesená",J770,0)</f>
        <v>0</v>
      </c>
      <c r="BH770" s="208">
        <f>IF(N770="sníž. přenesená",J770,0)</f>
        <v>0</v>
      </c>
      <c r="BI770" s="208">
        <f>IF(N770="nulová",J770,0)</f>
        <v>0</v>
      </c>
      <c r="BJ770" s="17" t="s">
        <v>81</v>
      </c>
      <c r="BK770" s="208">
        <f>ROUND(I770*H770,2)</f>
        <v>0</v>
      </c>
      <c r="BL770" s="17" t="s">
        <v>319</v>
      </c>
      <c r="BM770" s="207" t="s">
        <v>1406</v>
      </c>
    </row>
    <row r="771" spans="1:65" s="1" customFormat="1" ht="19.5">
      <c r="A771" s="34"/>
      <c r="B771" s="35"/>
      <c r="C771" s="36"/>
      <c r="D771" s="209" t="s">
        <v>321</v>
      </c>
      <c r="E771" s="36"/>
      <c r="F771" s="210" t="s">
        <v>1407</v>
      </c>
      <c r="G771" s="36"/>
      <c r="H771" s="36"/>
      <c r="I771" s="116"/>
      <c r="J771" s="36"/>
      <c r="K771" s="36"/>
      <c r="L771" s="39"/>
      <c r="M771" s="211"/>
      <c r="N771" s="212"/>
      <c r="O771" s="64"/>
      <c r="P771" s="64"/>
      <c r="Q771" s="64"/>
      <c r="R771" s="64"/>
      <c r="S771" s="64"/>
      <c r="T771" s="65"/>
      <c r="U771" s="34"/>
      <c r="V771" s="34"/>
      <c r="W771" s="34"/>
      <c r="X771" s="34"/>
      <c r="Y771" s="34"/>
      <c r="Z771" s="34"/>
      <c r="AA771" s="34"/>
      <c r="AB771" s="34"/>
      <c r="AC771" s="34"/>
      <c r="AD771" s="34"/>
      <c r="AE771" s="34"/>
      <c r="AT771" s="17" t="s">
        <v>321</v>
      </c>
      <c r="AU771" s="17" t="s">
        <v>83</v>
      </c>
    </row>
    <row r="772" spans="1:65" s="12" customFormat="1">
      <c r="B772" s="213"/>
      <c r="C772" s="214"/>
      <c r="D772" s="209" t="s">
        <v>323</v>
      </c>
      <c r="E772" s="215" t="s">
        <v>19</v>
      </c>
      <c r="F772" s="216" t="s">
        <v>427</v>
      </c>
      <c r="G772" s="214"/>
      <c r="H772" s="217">
        <v>20</v>
      </c>
      <c r="I772" s="218"/>
      <c r="J772" s="214"/>
      <c r="K772" s="214"/>
      <c r="L772" s="219"/>
      <c r="M772" s="220"/>
      <c r="N772" s="221"/>
      <c r="O772" s="221"/>
      <c r="P772" s="221"/>
      <c r="Q772" s="221"/>
      <c r="R772" s="221"/>
      <c r="S772" s="221"/>
      <c r="T772" s="222"/>
      <c r="AT772" s="223" t="s">
        <v>323</v>
      </c>
      <c r="AU772" s="223" t="s">
        <v>83</v>
      </c>
      <c r="AV772" s="12" t="s">
        <v>83</v>
      </c>
      <c r="AW772" s="12" t="s">
        <v>36</v>
      </c>
      <c r="AX772" s="12" t="s">
        <v>81</v>
      </c>
      <c r="AY772" s="223" t="s">
        <v>313</v>
      </c>
    </row>
    <row r="773" spans="1:65" s="1" customFormat="1" ht="14.45" customHeight="1">
      <c r="A773" s="34"/>
      <c r="B773" s="35"/>
      <c r="C773" s="195" t="s">
        <v>1408</v>
      </c>
      <c r="D773" s="195" t="s">
        <v>315</v>
      </c>
      <c r="E773" s="196" t="s">
        <v>1409</v>
      </c>
      <c r="F773" s="197" t="s">
        <v>1410</v>
      </c>
      <c r="G773" s="198" t="s">
        <v>707</v>
      </c>
      <c r="H773" s="199">
        <v>20</v>
      </c>
      <c r="I773" s="200"/>
      <c r="J773" s="201">
        <f>ROUND(I773*H773,2)</f>
        <v>0</v>
      </c>
      <c r="K773" s="202"/>
      <c r="L773" s="39"/>
      <c r="M773" s="203" t="s">
        <v>19</v>
      </c>
      <c r="N773" s="204" t="s">
        <v>45</v>
      </c>
      <c r="O773" s="64"/>
      <c r="P773" s="205">
        <f>O773*H773</f>
        <v>0</v>
      </c>
      <c r="Q773" s="205">
        <v>1.6379999999999999E-2</v>
      </c>
      <c r="R773" s="205">
        <f>Q773*H773</f>
        <v>0.3276</v>
      </c>
      <c r="S773" s="205">
        <v>0</v>
      </c>
      <c r="T773" s="206">
        <f>S773*H773</f>
        <v>0</v>
      </c>
      <c r="U773" s="34"/>
      <c r="V773" s="34"/>
      <c r="W773" s="34"/>
      <c r="X773" s="34"/>
      <c r="Y773" s="34"/>
      <c r="Z773" s="34"/>
      <c r="AA773" s="34"/>
      <c r="AB773" s="34"/>
      <c r="AC773" s="34"/>
      <c r="AD773" s="34"/>
      <c r="AE773" s="34"/>
      <c r="AR773" s="207" t="s">
        <v>319</v>
      </c>
      <c r="AT773" s="207" t="s">
        <v>315</v>
      </c>
      <c r="AU773" s="207" t="s">
        <v>83</v>
      </c>
      <c r="AY773" s="17" t="s">
        <v>313</v>
      </c>
      <c r="BE773" s="208">
        <f>IF(N773="základní",J773,0)</f>
        <v>0</v>
      </c>
      <c r="BF773" s="208">
        <f>IF(N773="snížená",J773,0)</f>
        <v>0</v>
      </c>
      <c r="BG773" s="208">
        <f>IF(N773="zákl. přenesená",J773,0)</f>
        <v>0</v>
      </c>
      <c r="BH773" s="208">
        <f>IF(N773="sníž. přenesená",J773,0)</f>
        <v>0</v>
      </c>
      <c r="BI773" s="208">
        <f>IF(N773="nulová",J773,0)</f>
        <v>0</v>
      </c>
      <c r="BJ773" s="17" t="s">
        <v>81</v>
      </c>
      <c r="BK773" s="208">
        <f>ROUND(I773*H773,2)</f>
        <v>0</v>
      </c>
      <c r="BL773" s="17" t="s">
        <v>319</v>
      </c>
      <c r="BM773" s="207" t="s">
        <v>1411</v>
      </c>
    </row>
    <row r="774" spans="1:65" s="1" customFormat="1" ht="19.5">
      <c r="A774" s="34"/>
      <c r="B774" s="35"/>
      <c r="C774" s="36"/>
      <c r="D774" s="209" t="s">
        <v>321</v>
      </c>
      <c r="E774" s="36"/>
      <c r="F774" s="210" t="s">
        <v>1412</v>
      </c>
      <c r="G774" s="36"/>
      <c r="H774" s="36"/>
      <c r="I774" s="116"/>
      <c r="J774" s="36"/>
      <c r="K774" s="36"/>
      <c r="L774" s="39"/>
      <c r="M774" s="211"/>
      <c r="N774" s="212"/>
      <c r="O774" s="64"/>
      <c r="P774" s="64"/>
      <c r="Q774" s="64"/>
      <c r="R774" s="64"/>
      <c r="S774" s="64"/>
      <c r="T774" s="65"/>
      <c r="U774" s="34"/>
      <c r="V774" s="34"/>
      <c r="W774" s="34"/>
      <c r="X774" s="34"/>
      <c r="Y774" s="34"/>
      <c r="Z774" s="34"/>
      <c r="AA774" s="34"/>
      <c r="AB774" s="34"/>
      <c r="AC774" s="34"/>
      <c r="AD774" s="34"/>
      <c r="AE774" s="34"/>
      <c r="AT774" s="17" t="s">
        <v>321</v>
      </c>
      <c r="AU774" s="17" t="s">
        <v>83</v>
      </c>
    </row>
    <row r="775" spans="1:65" s="12" customFormat="1">
      <c r="B775" s="213"/>
      <c r="C775" s="214"/>
      <c r="D775" s="209" t="s">
        <v>323</v>
      </c>
      <c r="E775" s="215" t="s">
        <v>19</v>
      </c>
      <c r="F775" s="216" t="s">
        <v>427</v>
      </c>
      <c r="G775" s="214"/>
      <c r="H775" s="217">
        <v>20</v>
      </c>
      <c r="I775" s="218"/>
      <c r="J775" s="214"/>
      <c r="K775" s="214"/>
      <c r="L775" s="219"/>
      <c r="M775" s="220"/>
      <c r="N775" s="221"/>
      <c r="O775" s="221"/>
      <c r="P775" s="221"/>
      <c r="Q775" s="221"/>
      <c r="R775" s="221"/>
      <c r="S775" s="221"/>
      <c r="T775" s="222"/>
      <c r="AT775" s="223" t="s">
        <v>323</v>
      </c>
      <c r="AU775" s="223" t="s">
        <v>83</v>
      </c>
      <c r="AV775" s="12" t="s">
        <v>83</v>
      </c>
      <c r="AW775" s="12" t="s">
        <v>36</v>
      </c>
      <c r="AX775" s="12" t="s">
        <v>81</v>
      </c>
      <c r="AY775" s="223" t="s">
        <v>313</v>
      </c>
    </row>
    <row r="776" spans="1:65" s="1" customFormat="1" ht="14.45" customHeight="1">
      <c r="A776" s="34"/>
      <c r="B776" s="35"/>
      <c r="C776" s="195" t="s">
        <v>1413</v>
      </c>
      <c r="D776" s="195" t="s">
        <v>315</v>
      </c>
      <c r="E776" s="196" t="s">
        <v>1414</v>
      </c>
      <c r="F776" s="197" t="s">
        <v>1415</v>
      </c>
      <c r="G776" s="198" t="s">
        <v>707</v>
      </c>
      <c r="H776" s="199">
        <v>376</v>
      </c>
      <c r="I776" s="200"/>
      <c r="J776" s="201">
        <f>ROUND(I776*H776,2)</f>
        <v>0</v>
      </c>
      <c r="K776" s="202"/>
      <c r="L776" s="39"/>
      <c r="M776" s="203" t="s">
        <v>19</v>
      </c>
      <c r="N776" s="204" t="s">
        <v>45</v>
      </c>
      <c r="O776" s="64"/>
      <c r="P776" s="205">
        <f>O776*H776</f>
        <v>0</v>
      </c>
      <c r="Q776" s="205">
        <v>1.0000000000000001E-5</v>
      </c>
      <c r="R776" s="205">
        <f>Q776*H776</f>
        <v>3.7600000000000003E-3</v>
      </c>
      <c r="S776" s="205">
        <v>0</v>
      </c>
      <c r="T776" s="206">
        <f>S776*H776</f>
        <v>0</v>
      </c>
      <c r="U776" s="34"/>
      <c r="V776" s="34"/>
      <c r="W776" s="34"/>
      <c r="X776" s="34"/>
      <c r="Y776" s="34"/>
      <c r="Z776" s="34"/>
      <c r="AA776" s="34"/>
      <c r="AB776" s="34"/>
      <c r="AC776" s="34"/>
      <c r="AD776" s="34"/>
      <c r="AE776" s="34"/>
      <c r="AR776" s="207" t="s">
        <v>319</v>
      </c>
      <c r="AT776" s="207" t="s">
        <v>315</v>
      </c>
      <c r="AU776" s="207" t="s">
        <v>83</v>
      </c>
      <c r="AY776" s="17" t="s">
        <v>313</v>
      </c>
      <c r="BE776" s="208">
        <f>IF(N776="základní",J776,0)</f>
        <v>0</v>
      </c>
      <c r="BF776" s="208">
        <f>IF(N776="snížená",J776,0)</f>
        <v>0</v>
      </c>
      <c r="BG776" s="208">
        <f>IF(N776="zákl. přenesená",J776,0)</f>
        <v>0</v>
      </c>
      <c r="BH776" s="208">
        <f>IF(N776="sníž. přenesená",J776,0)</f>
        <v>0</v>
      </c>
      <c r="BI776" s="208">
        <f>IF(N776="nulová",J776,0)</f>
        <v>0</v>
      </c>
      <c r="BJ776" s="17" t="s">
        <v>81</v>
      </c>
      <c r="BK776" s="208">
        <f>ROUND(I776*H776,2)</f>
        <v>0</v>
      </c>
      <c r="BL776" s="17" t="s">
        <v>319</v>
      </c>
      <c r="BM776" s="207" t="s">
        <v>1416</v>
      </c>
    </row>
    <row r="777" spans="1:65" s="1" customFormat="1" ht="19.5">
      <c r="A777" s="34"/>
      <c r="B777" s="35"/>
      <c r="C777" s="36"/>
      <c r="D777" s="209" t="s">
        <v>321</v>
      </c>
      <c r="E777" s="36"/>
      <c r="F777" s="210" t="s">
        <v>1417</v>
      </c>
      <c r="G777" s="36"/>
      <c r="H777" s="36"/>
      <c r="I777" s="116"/>
      <c r="J777" s="36"/>
      <c r="K777" s="36"/>
      <c r="L777" s="39"/>
      <c r="M777" s="211"/>
      <c r="N777" s="212"/>
      <c r="O777" s="64"/>
      <c r="P777" s="64"/>
      <c r="Q777" s="64"/>
      <c r="R777" s="64"/>
      <c r="S777" s="64"/>
      <c r="T777" s="65"/>
      <c r="U777" s="34"/>
      <c r="V777" s="34"/>
      <c r="W777" s="34"/>
      <c r="X777" s="34"/>
      <c r="Y777" s="34"/>
      <c r="Z777" s="34"/>
      <c r="AA777" s="34"/>
      <c r="AB777" s="34"/>
      <c r="AC777" s="34"/>
      <c r="AD777" s="34"/>
      <c r="AE777" s="34"/>
      <c r="AT777" s="17" t="s">
        <v>321</v>
      </c>
      <c r="AU777" s="17" t="s">
        <v>83</v>
      </c>
    </row>
    <row r="778" spans="1:65" s="12" customFormat="1">
      <c r="B778" s="213"/>
      <c r="C778" s="214"/>
      <c r="D778" s="209" t="s">
        <v>323</v>
      </c>
      <c r="E778" s="215" t="s">
        <v>19</v>
      </c>
      <c r="F778" s="216" t="s">
        <v>1418</v>
      </c>
      <c r="G778" s="214"/>
      <c r="H778" s="217">
        <v>336</v>
      </c>
      <c r="I778" s="218"/>
      <c r="J778" s="214"/>
      <c r="K778" s="214"/>
      <c r="L778" s="219"/>
      <c r="M778" s="220"/>
      <c r="N778" s="221"/>
      <c r="O778" s="221"/>
      <c r="P778" s="221"/>
      <c r="Q778" s="221"/>
      <c r="R778" s="221"/>
      <c r="S778" s="221"/>
      <c r="T778" s="222"/>
      <c r="AT778" s="223" t="s">
        <v>323</v>
      </c>
      <c r="AU778" s="223" t="s">
        <v>83</v>
      </c>
      <c r="AV778" s="12" t="s">
        <v>83</v>
      </c>
      <c r="AW778" s="12" t="s">
        <v>36</v>
      </c>
      <c r="AX778" s="12" t="s">
        <v>74</v>
      </c>
      <c r="AY778" s="223" t="s">
        <v>313</v>
      </c>
    </row>
    <row r="779" spans="1:65" s="12" customFormat="1">
      <c r="B779" s="213"/>
      <c r="C779" s="214"/>
      <c r="D779" s="209" t="s">
        <v>323</v>
      </c>
      <c r="E779" s="215" t="s">
        <v>19</v>
      </c>
      <c r="F779" s="216" t="s">
        <v>1419</v>
      </c>
      <c r="G779" s="214"/>
      <c r="H779" s="217">
        <v>40</v>
      </c>
      <c r="I779" s="218"/>
      <c r="J779" s="214"/>
      <c r="K779" s="214"/>
      <c r="L779" s="219"/>
      <c r="M779" s="220"/>
      <c r="N779" s="221"/>
      <c r="O779" s="221"/>
      <c r="P779" s="221"/>
      <c r="Q779" s="221"/>
      <c r="R779" s="221"/>
      <c r="S779" s="221"/>
      <c r="T779" s="222"/>
      <c r="AT779" s="223" t="s">
        <v>323</v>
      </c>
      <c r="AU779" s="223" t="s">
        <v>83</v>
      </c>
      <c r="AV779" s="12" t="s">
        <v>83</v>
      </c>
      <c r="AW779" s="12" t="s">
        <v>36</v>
      </c>
      <c r="AX779" s="12" t="s">
        <v>74</v>
      </c>
      <c r="AY779" s="223" t="s">
        <v>313</v>
      </c>
    </row>
    <row r="780" spans="1:65" s="14" customFormat="1">
      <c r="B780" s="234"/>
      <c r="C780" s="235"/>
      <c r="D780" s="209" t="s">
        <v>323</v>
      </c>
      <c r="E780" s="236" t="s">
        <v>19</v>
      </c>
      <c r="F780" s="237" t="s">
        <v>410</v>
      </c>
      <c r="G780" s="235"/>
      <c r="H780" s="238">
        <v>376</v>
      </c>
      <c r="I780" s="239"/>
      <c r="J780" s="235"/>
      <c r="K780" s="235"/>
      <c r="L780" s="240"/>
      <c r="M780" s="241"/>
      <c r="N780" s="242"/>
      <c r="O780" s="242"/>
      <c r="P780" s="242"/>
      <c r="Q780" s="242"/>
      <c r="R780" s="242"/>
      <c r="S780" s="242"/>
      <c r="T780" s="243"/>
      <c r="AT780" s="244" t="s">
        <v>323</v>
      </c>
      <c r="AU780" s="244" t="s">
        <v>83</v>
      </c>
      <c r="AV780" s="14" t="s">
        <v>319</v>
      </c>
      <c r="AW780" s="14" t="s">
        <v>36</v>
      </c>
      <c r="AX780" s="14" t="s">
        <v>81</v>
      </c>
      <c r="AY780" s="244" t="s">
        <v>313</v>
      </c>
    </row>
    <row r="781" spans="1:65" s="1" customFormat="1" ht="21.6" customHeight="1">
      <c r="A781" s="34"/>
      <c r="B781" s="35"/>
      <c r="C781" s="195" t="s">
        <v>1420</v>
      </c>
      <c r="D781" s="195" t="s">
        <v>315</v>
      </c>
      <c r="E781" s="196" t="s">
        <v>1421</v>
      </c>
      <c r="F781" s="197" t="s">
        <v>1422</v>
      </c>
      <c r="G781" s="198" t="s">
        <v>707</v>
      </c>
      <c r="H781" s="199">
        <v>50</v>
      </c>
      <c r="I781" s="200"/>
      <c r="J781" s="201">
        <f>ROUND(I781*H781,2)</f>
        <v>0</v>
      </c>
      <c r="K781" s="202"/>
      <c r="L781" s="39"/>
      <c r="M781" s="203" t="s">
        <v>19</v>
      </c>
      <c r="N781" s="204" t="s">
        <v>45</v>
      </c>
      <c r="O781" s="64"/>
      <c r="P781" s="205">
        <f>O781*H781</f>
        <v>0</v>
      </c>
      <c r="Q781" s="205">
        <v>6.0000000000000002E-5</v>
      </c>
      <c r="R781" s="205">
        <f>Q781*H781</f>
        <v>3.0000000000000001E-3</v>
      </c>
      <c r="S781" s="205">
        <v>0</v>
      </c>
      <c r="T781" s="206">
        <f>S781*H781</f>
        <v>0</v>
      </c>
      <c r="U781" s="34"/>
      <c r="V781" s="34"/>
      <c r="W781" s="34"/>
      <c r="X781" s="34"/>
      <c r="Y781" s="34"/>
      <c r="Z781" s="34"/>
      <c r="AA781" s="34"/>
      <c r="AB781" s="34"/>
      <c r="AC781" s="34"/>
      <c r="AD781" s="34"/>
      <c r="AE781" s="34"/>
      <c r="AR781" s="207" t="s">
        <v>319</v>
      </c>
      <c r="AT781" s="207" t="s">
        <v>315</v>
      </c>
      <c r="AU781" s="207" t="s">
        <v>83</v>
      </c>
      <c r="AY781" s="17" t="s">
        <v>313</v>
      </c>
      <c r="BE781" s="208">
        <f>IF(N781="základní",J781,0)</f>
        <v>0</v>
      </c>
      <c r="BF781" s="208">
        <f>IF(N781="snížená",J781,0)</f>
        <v>0</v>
      </c>
      <c r="BG781" s="208">
        <f>IF(N781="zákl. přenesená",J781,0)</f>
        <v>0</v>
      </c>
      <c r="BH781" s="208">
        <f>IF(N781="sníž. přenesená",J781,0)</f>
        <v>0</v>
      </c>
      <c r="BI781" s="208">
        <f>IF(N781="nulová",J781,0)</f>
        <v>0</v>
      </c>
      <c r="BJ781" s="17" t="s">
        <v>81</v>
      </c>
      <c r="BK781" s="208">
        <f>ROUND(I781*H781,2)</f>
        <v>0</v>
      </c>
      <c r="BL781" s="17" t="s">
        <v>319</v>
      </c>
      <c r="BM781" s="207" t="s">
        <v>1423</v>
      </c>
    </row>
    <row r="782" spans="1:65" s="1" customFormat="1" ht="19.5">
      <c r="A782" s="34"/>
      <c r="B782" s="35"/>
      <c r="C782" s="36"/>
      <c r="D782" s="209" t="s">
        <v>321</v>
      </c>
      <c r="E782" s="36"/>
      <c r="F782" s="210" t="s">
        <v>1424</v>
      </c>
      <c r="G782" s="36"/>
      <c r="H782" s="36"/>
      <c r="I782" s="116"/>
      <c r="J782" s="36"/>
      <c r="K782" s="36"/>
      <c r="L782" s="39"/>
      <c r="M782" s="211"/>
      <c r="N782" s="212"/>
      <c r="O782" s="64"/>
      <c r="P782" s="64"/>
      <c r="Q782" s="64"/>
      <c r="R782" s="64"/>
      <c r="S782" s="64"/>
      <c r="T782" s="65"/>
      <c r="U782" s="34"/>
      <c r="V782" s="34"/>
      <c r="W782" s="34"/>
      <c r="X782" s="34"/>
      <c r="Y782" s="34"/>
      <c r="Z782" s="34"/>
      <c r="AA782" s="34"/>
      <c r="AB782" s="34"/>
      <c r="AC782" s="34"/>
      <c r="AD782" s="34"/>
      <c r="AE782" s="34"/>
      <c r="AT782" s="17" t="s">
        <v>321</v>
      </c>
      <c r="AU782" s="17" t="s">
        <v>83</v>
      </c>
    </row>
    <row r="783" spans="1:65" s="1" customFormat="1" ht="14.45" customHeight="1">
      <c r="A783" s="34"/>
      <c r="B783" s="35"/>
      <c r="C783" s="195" t="s">
        <v>1425</v>
      </c>
      <c r="D783" s="195" t="s">
        <v>315</v>
      </c>
      <c r="E783" s="196" t="s">
        <v>1426</v>
      </c>
      <c r="F783" s="197" t="s">
        <v>1427</v>
      </c>
      <c r="G783" s="198" t="s">
        <v>707</v>
      </c>
      <c r="H783" s="199">
        <v>426</v>
      </c>
      <c r="I783" s="200"/>
      <c r="J783" s="201">
        <f>ROUND(I783*H783,2)</f>
        <v>0</v>
      </c>
      <c r="K783" s="202"/>
      <c r="L783" s="39"/>
      <c r="M783" s="203" t="s">
        <v>19</v>
      </c>
      <c r="N783" s="204" t="s">
        <v>45</v>
      </c>
      <c r="O783" s="64"/>
      <c r="P783" s="205">
        <f>O783*H783</f>
        <v>0</v>
      </c>
      <c r="Q783" s="205">
        <v>1.4999999999999999E-4</v>
      </c>
      <c r="R783" s="205">
        <f>Q783*H783</f>
        <v>6.3899999999999998E-2</v>
      </c>
      <c r="S783" s="205">
        <v>0</v>
      </c>
      <c r="T783" s="206">
        <f>S783*H783</f>
        <v>0</v>
      </c>
      <c r="U783" s="34"/>
      <c r="V783" s="34"/>
      <c r="W783" s="34"/>
      <c r="X783" s="34"/>
      <c r="Y783" s="34"/>
      <c r="Z783" s="34"/>
      <c r="AA783" s="34"/>
      <c r="AB783" s="34"/>
      <c r="AC783" s="34"/>
      <c r="AD783" s="34"/>
      <c r="AE783" s="34"/>
      <c r="AR783" s="207" t="s">
        <v>319</v>
      </c>
      <c r="AT783" s="207" t="s">
        <v>315</v>
      </c>
      <c r="AU783" s="207" t="s">
        <v>83</v>
      </c>
      <c r="AY783" s="17" t="s">
        <v>313</v>
      </c>
      <c r="BE783" s="208">
        <f>IF(N783="základní",J783,0)</f>
        <v>0</v>
      </c>
      <c r="BF783" s="208">
        <f>IF(N783="snížená",J783,0)</f>
        <v>0</v>
      </c>
      <c r="BG783" s="208">
        <f>IF(N783="zákl. přenesená",J783,0)</f>
        <v>0</v>
      </c>
      <c r="BH783" s="208">
        <f>IF(N783="sníž. přenesená",J783,0)</f>
        <v>0</v>
      </c>
      <c r="BI783" s="208">
        <f>IF(N783="nulová",J783,0)</f>
        <v>0</v>
      </c>
      <c r="BJ783" s="17" t="s">
        <v>81</v>
      </c>
      <c r="BK783" s="208">
        <f>ROUND(I783*H783,2)</f>
        <v>0</v>
      </c>
      <c r="BL783" s="17" t="s">
        <v>319</v>
      </c>
      <c r="BM783" s="207" t="s">
        <v>1428</v>
      </c>
    </row>
    <row r="784" spans="1:65" s="1" customFormat="1">
      <c r="A784" s="34"/>
      <c r="B784" s="35"/>
      <c r="C784" s="36"/>
      <c r="D784" s="209" t="s">
        <v>321</v>
      </c>
      <c r="E784" s="36"/>
      <c r="F784" s="210" t="s">
        <v>1429</v>
      </c>
      <c r="G784" s="36"/>
      <c r="H784" s="36"/>
      <c r="I784" s="116"/>
      <c r="J784" s="36"/>
      <c r="K784" s="36"/>
      <c r="L784" s="39"/>
      <c r="M784" s="211"/>
      <c r="N784" s="212"/>
      <c r="O784" s="64"/>
      <c r="P784" s="64"/>
      <c r="Q784" s="64"/>
      <c r="R784" s="64"/>
      <c r="S784" s="64"/>
      <c r="T784" s="65"/>
      <c r="U784" s="34"/>
      <c r="V784" s="34"/>
      <c r="W784" s="34"/>
      <c r="X784" s="34"/>
      <c r="Y784" s="34"/>
      <c r="Z784" s="34"/>
      <c r="AA784" s="34"/>
      <c r="AB784" s="34"/>
      <c r="AC784" s="34"/>
      <c r="AD784" s="34"/>
      <c r="AE784" s="34"/>
      <c r="AT784" s="17" t="s">
        <v>321</v>
      </c>
      <c r="AU784" s="17" t="s">
        <v>83</v>
      </c>
    </row>
    <row r="785" spans="1:65" s="12" customFormat="1">
      <c r="B785" s="213"/>
      <c r="C785" s="214"/>
      <c r="D785" s="209" t="s">
        <v>323</v>
      </c>
      <c r="E785" s="215" t="s">
        <v>19</v>
      </c>
      <c r="F785" s="216" t="s">
        <v>1430</v>
      </c>
      <c r="G785" s="214"/>
      <c r="H785" s="217">
        <v>426</v>
      </c>
      <c r="I785" s="218"/>
      <c r="J785" s="214"/>
      <c r="K785" s="214"/>
      <c r="L785" s="219"/>
      <c r="M785" s="220"/>
      <c r="N785" s="221"/>
      <c r="O785" s="221"/>
      <c r="P785" s="221"/>
      <c r="Q785" s="221"/>
      <c r="R785" s="221"/>
      <c r="S785" s="221"/>
      <c r="T785" s="222"/>
      <c r="AT785" s="223" t="s">
        <v>323</v>
      </c>
      <c r="AU785" s="223" t="s">
        <v>83</v>
      </c>
      <c r="AV785" s="12" t="s">
        <v>83</v>
      </c>
      <c r="AW785" s="12" t="s">
        <v>36</v>
      </c>
      <c r="AX785" s="12" t="s">
        <v>81</v>
      </c>
      <c r="AY785" s="223" t="s">
        <v>313</v>
      </c>
    </row>
    <row r="786" spans="1:65" s="1" customFormat="1" ht="14.45" customHeight="1">
      <c r="A786" s="34"/>
      <c r="B786" s="35"/>
      <c r="C786" s="195" t="s">
        <v>1431</v>
      </c>
      <c r="D786" s="195" t="s">
        <v>315</v>
      </c>
      <c r="E786" s="196" t="s">
        <v>1432</v>
      </c>
      <c r="F786" s="197" t="s">
        <v>1433</v>
      </c>
      <c r="G786" s="198" t="s">
        <v>1434</v>
      </c>
      <c r="H786" s="199">
        <v>1</v>
      </c>
      <c r="I786" s="200"/>
      <c r="J786" s="201">
        <f>ROUND(I786*H786,2)</f>
        <v>0</v>
      </c>
      <c r="K786" s="202"/>
      <c r="L786" s="39"/>
      <c r="M786" s="203" t="s">
        <v>19</v>
      </c>
      <c r="N786" s="204" t="s">
        <v>45</v>
      </c>
      <c r="O786" s="64"/>
      <c r="P786" s="205">
        <f>O786*H786</f>
        <v>0</v>
      </c>
      <c r="Q786" s="205">
        <v>0</v>
      </c>
      <c r="R786" s="205">
        <f>Q786*H786</f>
        <v>0</v>
      </c>
      <c r="S786" s="205">
        <v>0.32400000000000001</v>
      </c>
      <c r="T786" s="206">
        <f>S786*H786</f>
        <v>0.32400000000000001</v>
      </c>
      <c r="U786" s="34"/>
      <c r="V786" s="34"/>
      <c r="W786" s="34"/>
      <c r="X786" s="34"/>
      <c r="Y786" s="34"/>
      <c r="Z786" s="34"/>
      <c r="AA786" s="34"/>
      <c r="AB786" s="34"/>
      <c r="AC786" s="34"/>
      <c r="AD786" s="34"/>
      <c r="AE786" s="34"/>
      <c r="AR786" s="207" t="s">
        <v>319</v>
      </c>
      <c r="AT786" s="207" t="s">
        <v>315</v>
      </c>
      <c r="AU786" s="207" t="s">
        <v>83</v>
      </c>
      <c r="AY786" s="17" t="s">
        <v>313</v>
      </c>
      <c r="BE786" s="208">
        <f>IF(N786="základní",J786,0)</f>
        <v>0</v>
      </c>
      <c r="BF786" s="208">
        <f>IF(N786="snížená",J786,0)</f>
        <v>0</v>
      </c>
      <c r="BG786" s="208">
        <f>IF(N786="zákl. přenesená",J786,0)</f>
        <v>0</v>
      </c>
      <c r="BH786" s="208">
        <f>IF(N786="sníž. přenesená",J786,0)</f>
        <v>0</v>
      </c>
      <c r="BI786" s="208">
        <f>IF(N786="nulová",J786,0)</f>
        <v>0</v>
      </c>
      <c r="BJ786" s="17" t="s">
        <v>81</v>
      </c>
      <c r="BK786" s="208">
        <f>ROUND(I786*H786,2)</f>
        <v>0</v>
      </c>
      <c r="BL786" s="17" t="s">
        <v>319</v>
      </c>
      <c r="BM786" s="207" t="s">
        <v>1435</v>
      </c>
    </row>
    <row r="787" spans="1:65" s="1" customFormat="1">
      <c r="A787" s="34"/>
      <c r="B787" s="35"/>
      <c r="C787" s="36"/>
      <c r="D787" s="209" t="s">
        <v>321</v>
      </c>
      <c r="E787" s="36"/>
      <c r="F787" s="210" t="s">
        <v>1436</v>
      </c>
      <c r="G787" s="36"/>
      <c r="H787" s="36"/>
      <c r="I787" s="116"/>
      <c r="J787" s="36"/>
      <c r="K787" s="36"/>
      <c r="L787" s="39"/>
      <c r="M787" s="211"/>
      <c r="N787" s="212"/>
      <c r="O787" s="64"/>
      <c r="P787" s="64"/>
      <c r="Q787" s="64"/>
      <c r="R787" s="64"/>
      <c r="S787" s="64"/>
      <c r="T787" s="65"/>
      <c r="U787" s="34"/>
      <c r="V787" s="34"/>
      <c r="W787" s="34"/>
      <c r="X787" s="34"/>
      <c r="Y787" s="34"/>
      <c r="Z787" s="34"/>
      <c r="AA787" s="34"/>
      <c r="AB787" s="34"/>
      <c r="AC787" s="34"/>
      <c r="AD787" s="34"/>
      <c r="AE787" s="34"/>
      <c r="AT787" s="17" t="s">
        <v>321</v>
      </c>
      <c r="AU787" s="17" t="s">
        <v>83</v>
      </c>
    </row>
    <row r="788" spans="1:65" s="1" customFormat="1" ht="14.45" customHeight="1">
      <c r="A788" s="34"/>
      <c r="B788" s="35"/>
      <c r="C788" s="195" t="s">
        <v>1437</v>
      </c>
      <c r="D788" s="195" t="s">
        <v>315</v>
      </c>
      <c r="E788" s="196" t="s">
        <v>1438</v>
      </c>
      <c r="F788" s="197" t="s">
        <v>1433</v>
      </c>
      <c r="G788" s="198" t="s">
        <v>318</v>
      </c>
      <c r="H788" s="199">
        <v>4.71</v>
      </c>
      <c r="I788" s="200"/>
      <c r="J788" s="201">
        <f>ROUND(I788*H788,2)</f>
        <v>0</v>
      </c>
      <c r="K788" s="202"/>
      <c r="L788" s="39"/>
      <c r="M788" s="203" t="s">
        <v>19</v>
      </c>
      <c r="N788" s="204" t="s">
        <v>45</v>
      </c>
      <c r="O788" s="64"/>
      <c r="P788" s="205">
        <f>O788*H788</f>
        <v>0</v>
      </c>
      <c r="Q788" s="205">
        <v>0</v>
      </c>
      <c r="R788" s="205">
        <f>Q788*H788</f>
        <v>0</v>
      </c>
      <c r="S788" s="205">
        <v>0.32400000000000001</v>
      </c>
      <c r="T788" s="206">
        <f>S788*H788</f>
        <v>1.5260400000000001</v>
      </c>
      <c r="U788" s="34"/>
      <c r="V788" s="34"/>
      <c r="W788" s="34"/>
      <c r="X788" s="34"/>
      <c r="Y788" s="34"/>
      <c r="Z788" s="34"/>
      <c r="AA788" s="34"/>
      <c r="AB788" s="34"/>
      <c r="AC788" s="34"/>
      <c r="AD788" s="34"/>
      <c r="AE788" s="34"/>
      <c r="AR788" s="207" t="s">
        <v>319</v>
      </c>
      <c r="AT788" s="207" t="s">
        <v>315</v>
      </c>
      <c r="AU788" s="207" t="s">
        <v>83</v>
      </c>
      <c r="AY788" s="17" t="s">
        <v>313</v>
      </c>
      <c r="BE788" s="208">
        <f>IF(N788="základní",J788,0)</f>
        <v>0</v>
      </c>
      <c r="BF788" s="208">
        <f>IF(N788="snížená",J788,0)</f>
        <v>0</v>
      </c>
      <c r="BG788" s="208">
        <f>IF(N788="zákl. přenesená",J788,0)</f>
        <v>0</v>
      </c>
      <c r="BH788" s="208">
        <f>IF(N788="sníž. přenesená",J788,0)</f>
        <v>0</v>
      </c>
      <c r="BI788" s="208">
        <f>IF(N788="nulová",J788,0)</f>
        <v>0</v>
      </c>
      <c r="BJ788" s="17" t="s">
        <v>81</v>
      </c>
      <c r="BK788" s="208">
        <f>ROUND(I788*H788,2)</f>
        <v>0</v>
      </c>
      <c r="BL788" s="17" t="s">
        <v>319</v>
      </c>
      <c r="BM788" s="207" t="s">
        <v>1439</v>
      </c>
    </row>
    <row r="789" spans="1:65" s="1" customFormat="1">
      <c r="A789" s="34"/>
      <c r="B789" s="35"/>
      <c r="C789" s="36"/>
      <c r="D789" s="209" t="s">
        <v>321</v>
      </c>
      <c r="E789" s="36"/>
      <c r="F789" s="210" t="s">
        <v>1440</v>
      </c>
      <c r="G789" s="36"/>
      <c r="H789" s="36"/>
      <c r="I789" s="116"/>
      <c r="J789" s="36"/>
      <c r="K789" s="36"/>
      <c r="L789" s="39"/>
      <c r="M789" s="211"/>
      <c r="N789" s="212"/>
      <c r="O789" s="64"/>
      <c r="P789" s="64"/>
      <c r="Q789" s="64"/>
      <c r="R789" s="64"/>
      <c r="S789" s="64"/>
      <c r="T789" s="65"/>
      <c r="U789" s="34"/>
      <c r="V789" s="34"/>
      <c r="W789" s="34"/>
      <c r="X789" s="34"/>
      <c r="Y789" s="34"/>
      <c r="Z789" s="34"/>
      <c r="AA789" s="34"/>
      <c r="AB789" s="34"/>
      <c r="AC789" s="34"/>
      <c r="AD789" s="34"/>
      <c r="AE789" s="34"/>
      <c r="AT789" s="17" t="s">
        <v>321</v>
      </c>
      <c r="AU789" s="17" t="s">
        <v>83</v>
      </c>
    </row>
    <row r="790" spans="1:65" s="13" customFormat="1">
      <c r="B790" s="224"/>
      <c r="C790" s="225"/>
      <c r="D790" s="209" t="s">
        <v>323</v>
      </c>
      <c r="E790" s="226" t="s">
        <v>19</v>
      </c>
      <c r="F790" s="227" t="s">
        <v>1441</v>
      </c>
      <c r="G790" s="225"/>
      <c r="H790" s="226" t="s">
        <v>19</v>
      </c>
      <c r="I790" s="228"/>
      <c r="J790" s="225"/>
      <c r="K790" s="225"/>
      <c r="L790" s="229"/>
      <c r="M790" s="230"/>
      <c r="N790" s="231"/>
      <c r="O790" s="231"/>
      <c r="P790" s="231"/>
      <c r="Q790" s="231"/>
      <c r="R790" s="231"/>
      <c r="S790" s="231"/>
      <c r="T790" s="232"/>
      <c r="AT790" s="233" t="s">
        <v>323</v>
      </c>
      <c r="AU790" s="233" t="s">
        <v>83</v>
      </c>
      <c r="AV790" s="13" t="s">
        <v>81</v>
      </c>
      <c r="AW790" s="13" t="s">
        <v>36</v>
      </c>
      <c r="AX790" s="13" t="s">
        <v>74</v>
      </c>
      <c r="AY790" s="233" t="s">
        <v>313</v>
      </c>
    </row>
    <row r="791" spans="1:65" s="12" customFormat="1">
      <c r="B791" s="213"/>
      <c r="C791" s="214"/>
      <c r="D791" s="209" t="s">
        <v>323</v>
      </c>
      <c r="E791" s="215" t="s">
        <v>19</v>
      </c>
      <c r="F791" s="216" t="s">
        <v>1442</v>
      </c>
      <c r="G791" s="214"/>
      <c r="H791" s="217">
        <v>4.71</v>
      </c>
      <c r="I791" s="218"/>
      <c r="J791" s="214"/>
      <c r="K791" s="214"/>
      <c r="L791" s="219"/>
      <c r="M791" s="220"/>
      <c r="N791" s="221"/>
      <c r="O791" s="221"/>
      <c r="P791" s="221"/>
      <c r="Q791" s="221"/>
      <c r="R791" s="221"/>
      <c r="S791" s="221"/>
      <c r="T791" s="222"/>
      <c r="AT791" s="223" t="s">
        <v>323</v>
      </c>
      <c r="AU791" s="223" t="s">
        <v>83</v>
      </c>
      <c r="AV791" s="12" t="s">
        <v>83</v>
      </c>
      <c r="AW791" s="12" t="s">
        <v>36</v>
      </c>
      <c r="AX791" s="12" t="s">
        <v>81</v>
      </c>
      <c r="AY791" s="223" t="s">
        <v>313</v>
      </c>
    </row>
    <row r="792" spans="1:65" s="1" customFormat="1" ht="14.45" customHeight="1">
      <c r="A792" s="34"/>
      <c r="B792" s="35"/>
      <c r="C792" s="195" t="s">
        <v>1443</v>
      </c>
      <c r="D792" s="195" t="s">
        <v>315</v>
      </c>
      <c r="E792" s="196" t="s">
        <v>1444</v>
      </c>
      <c r="F792" s="197" t="s">
        <v>1445</v>
      </c>
      <c r="G792" s="198" t="s">
        <v>707</v>
      </c>
      <c r="H792" s="199">
        <v>7</v>
      </c>
      <c r="I792" s="200"/>
      <c r="J792" s="201">
        <f>ROUND(I792*H792,2)</f>
        <v>0</v>
      </c>
      <c r="K792" s="202"/>
      <c r="L792" s="39"/>
      <c r="M792" s="203" t="s">
        <v>19</v>
      </c>
      <c r="N792" s="204" t="s">
        <v>45</v>
      </c>
      <c r="O792" s="64"/>
      <c r="P792" s="205">
        <f>O792*H792</f>
        <v>0</v>
      </c>
      <c r="Q792" s="205">
        <v>0</v>
      </c>
      <c r="R792" s="205">
        <f>Q792*H792</f>
        <v>0</v>
      </c>
      <c r="S792" s="205">
        <v>0</v>
      </c>
      <c r="T792" s="206">
        <f>S792*H792</f>
        <v>0</v>
      </c>
      <c r="U792" s="34"/>
      <c r="V792" s="34"/>
      <c r="W792" s="34"/>
      <c r="X792" s="34"/>
      <c r="Y792" s="34"/>
      <c r="Z792" s="34"/>
      <c r="AA792" s="34"/>
      <c r="AB792" s="34"/>
      <c r="AC792" s="34"/>
      <c r="AD792" s="34"/>
      <c r="AE792" s="34"/>
      <c r="AR792" s="207" t="s">
        <v>319</v>
      </c>
      <c r="AT792" s="207" t="s">
        <v>315</v>
      </c>
      <c r="AU792" s="207" t="s">
        <v>83</v>
      </c>
      <c r="AY792" s="17" t="s">
        <v>313</v>
      </c>
      <c r="BE792" s="208">
        <f>IF(N792="základní",J792,0)</f>
        <v>0</v>
      </c>
      <c r="BF792" s="208">
        <f>IF(N792="snížená",J792,0)</f>
        <v>0</v>
      </c>
      <c r="BG792" s="208">
        <f>IF(N792="zákl. přenesená",J792,0)</f>
        <v>0</v>
      </c>
      <c r="BH792" s="208">
        <f>IF(N792="sníž. přenesená",J792,0)</f>
        <v>0</v>
      </c>
      <c r="BI792" s="208">
        <f>IF(N792="nulová",J792,0)</f>
        <v>0</v>
      </c>
      <c r="BJ792" s="17" t="s">
        <v>81</v>
      </c>
      <c r="BK792" s="208">
        <f>ROUND(I792*H792,2)</f>
        <v>0</v>
      </c>
      <c r="BL792" s="17" t="s">
        <v>319</v>
      </c>
      <c r="BM792" s="207" t="s">
        <v>1446</v>
      </c>
    </row>
    <row r="793" spans="1:65" s="1" customFormat="1">
      <c r="A793" s="34"/>
      <c r="B793" s="35"/>
      <c r="C793" s="36"/>
      <c r="D793" s="209" t="s">
        <v>321</v>
      </c>
      <c r="E793" s="36"/>
      <c r="F793" s="210" t="s">
        <v>1445</v>
      </c>
      <c r="G793" s="36"/>
      <c r="H793" s="36"/>
      <c r="I793" s="116"/>
      <c r="J793" s="36"/>
      <c r="K793" s="36"/>
      <c r="L793" s="39"/>
      <c r="M793" s="211"/>
      <c r="N793" s="212"/>
      <c r="O793" s="64"/>
      <c r="P793" s="64"/>
      <c r="Q793" s="64"/>
      <c r="R793" s="64"/>
      <c r="S793" s="64"/>
      <c r="T793" s="65"/>
      <c r="U793" s="34"/>
      <c r="V793" s="34"/>
      <c r="W793" s="34"/>
      <c r="X793" s="34"/>
      <c r="Y793" s="34"/>
      <c r="Z793" s="34"/>
      <c r="AA793" s="34"/>
      <c r="AB793" s="34"/>
      <c r="AC793" s="34"/>
      <c r="AD793" s="34"/>
      <c r="AE793" s="34"/>
      <c r="AT793" s="17" t="s">
        <v>321</v>
      </c>
      <c r="AU793" s="17" t="s">
        <v>83</v>
      </c>
    </row>
    <row r="794" spans="1:65" s="1" customFormat="1" ht="14.45" customHeight="1">
      <c r="A794" s="34"/>
      <c r="B794" s="35"/>
      <c r="C794" s="195" t="s">
        <v>1447</v>
      </c>
      <c r="D794" s="195" t="s">
        <v>315</v>
      </c>
      <c r="E794" s="196" t="s">
        <v>1448</v>
      </c>
      <c r="F794" s="197" t="s">
        <v>1449</v>
      </c>
      <c r="G794" s="198" t="s">
        <v>707</v>
      </c>
      <c r="H794" s="199">
        <v>52.36</v>
      </c>
      <c r="I794" s="200"/>
      <c r="J794" s="201">
        <f>ROUND(I794*H794,2)</f>
        <v>0</v>
      </c>
      <c r="K794" s="202"/>
      <c r="L794" s="39"/>
      <c r="M794" s="203" t="s">
        <v>19</v>
      </c>
      <c r="N794" s="204" t="s">
        <v>45</v>
      </c>
      <c r="O794" s="64"/>
      <c r="P794" s="205">
        <f>O794*H794</f>
        <v>0</v>
      </c>
      <c r="Q794" s="205">
        <v>0</v>
      </c>
      <c r="R794" s="205">
        <f>Q794*H794</f>
        <v>0</v>
      </c>
      <c r="S794" s="205">
        <v>6.5699999999999995E-2</v>
      </c>
      <c r="T794" s="206">
        <f>S794*H794</f>
        <v>3.4400519999999997</v>
      </c>
      <c r="U794" s="34"/>
      <c r="V794" s="34"/>
      <c r="W794" s="34"/>
      <c r="X794" s="34"/>
      <c r="Y794" s="34"/>
      <c r="Z794" s="34"/>
      <c r="AA794" s="34"/>
      <c r="AB794" s="34"/>
      <c r="AC794" s="34"/>
      <c r="AD794" s="34"/>
      <c r="AE794" s="34"/>
      <c r="AR794" s="207" t="s">
        <v>319</v>
      </c>
      <c r="AT794" s="207" t="s">
        <v>315</v>
      </c>
      <c r="AU794" s="207" t="s">
        <v>83</v>
      </c>
      <c r="AY794" s="17" t="s">
        <v>313</v>
      </c>
      <c r="BE794" s="208">
        <f>IF(N794="základní",J794,0)</f>
        <v>0</v>
      </c>
      <c r="BF794" s="208">
        <f>IF(N794="snížená",J794,0)</f>
        <v>0</v>
      </c>
      <c r="BG794" s="208">
        <f>IF(N794="zákl. přenesená",J794,0)</f>
        <v>0</v>
      </c>
      <c r="BH794" s="208">
        <f>IF(N794="sníž. přenesená",J794,0)</f>
        <v>0</v>
      </c>
      <c r="BI794" s="208">
        <f>IF(N794="nulová",J794,0)</f>
        <v>0</v>
      </c>
      <c r="BJ794" s="17" t="s">
        <v>81</v>
      </c>
      <c r="BK794" s="208">
        <f>ROUND(I794*H794,2)</f>
        <v>0</v>
      </c>
      <c r="BL794" s="17" t="s">
        <v>319</v>
      </c>
      <c r="BM794" s="207" t="s">
        <v>1450</v>
      </c>
    </row>
    <row r="795" spans="1:65" s="1" customFormat="1">
      <c r="A795" s="34"/>
      <c r="B795" s="35"/>
      <c r="C795" s="36"/>
      <c r="D795" s="209" t="s">
        <v>321</v>
      </c>
      <c r="E795" s="36"/>
      <c r="F795" s="210" t="s">
        <v>1451</v>
      </c>
      <c r="G795" s="36"/>
      <c r="H795" s="36"/>
      <c r="I795" s="116"/>
      <c r="J795" s="36"/>
      <c r="K795" s="36"/>
      <c r="L795" s="39"/>
      <c r="M795" s="211"/>
      <c r="N795" s="212"/>
      <c r="O795" s="64"/>
      <c r="P795" s="64"/>
      <c r="Q795" s="64"/>
      <c r="R795" s="64"/>
      <c r="S795" s="64"/>
      <c r="T795" s="65"/>
      <c r="U795" s="34"/>
      <c r="V795" s="34"/>
      <c r="W795" s="34"/>
      <c r="X795" s="34"/>
      <c r="Y795" s="34"/>
      <c r="Z795" s="34"/>
      <c r="AA795" s="34"/>
      <c r="AB795" s="34"/>
      <c r="AC795" s="34"/>
      <c r="AD795" s="34"/>
      <c r="AE795" s="34"/>
      <c r="AT795" s="17" t="s">
        <v>321</v>
      </c>
      <c r="AU795" s="17" t="s">
        <v>83</v>
      </c>
    </row>
    <row r="796" spans="1:65" s="12" customFormat="1">
      <c r="B796" s="213"/>
      <c r="C796" s="214"/>
      <c r="D796" s="209" t="s">
        <v>323</v>
      </c>
      <c r="E796" s="215" t="s">
        <v>19</v>
      </c>
      <c r="F796" s="216" t="s">
        <v>1452</v>
      </c>
      <c r="G796" s="214"/>
      <c r="H796" s="217">
        <v>52.36</v>
      </c>
      <c r="I796" s="218"/>
      <c r="J796" s="214"/>
      <c r="K796" s="214"/>
      <c r="L796" s="219"/>
      <c r="M796" s="220"/>
      <c r="N796" s="221"/>
      <c r="O796" s="221"/>
      <c r="P796" s="221"/>
      <c r="Q796" s="221"/>
      <c r="R796" s="221"/>
      <c r="S796" s="221"/>
      <c r="T796" s="222"/>
      <c r="AT796" s="223" t="s">
        <v>323</v>
      </c>
      <c r="AU796" s="223" t="s">
        <v>83</v>
      </c>
      <c r="AV796" s="12" t="s">
        <v>83</v>
      </c>
      <c r="AW796" s="12" t="s">
        <v>36</v>
      </c>
      <c r="AX796" s="12" t="s">
        <v>81</v>
      </c>
      <c r="AY796" s="223" t="s">
        <v>313</v>
      </c>
    </row>
    <row r="797" spans="1:65" s="1" customFormat="1" ht="14.45" customHeight="1">
      <c r="A797" s="34"/>
      <c r="B797" s="35"/>
      <c r="C797" s="195" t="s">
        <v>1453</v>
      </c>
      <c r="D797" s="195" t="s">
        <v>315</v>
      </c>
      <c r="E797" s="196" t="s">
        <v>1454</v>
      </c>
      <c r="F797" s="197" t="s">
        <v>1455</v>
      </c>
      <c r="G797" s="198" t="s">
        <v>327</v>
      </c>
      <c r="H797" s="199">
        <v>95.5</v>
      </c>
      <c r="I797" s="200"/>
      <c r="J797" s="201">
        <f>ROUND(I797*H797,2)</f>
        <v>0</v>
      </c>
      <c r="K797" s="202"/>
      <c r="L797" s="39"/>
      <c r="M797" s="203" t="s">
        <v>19</v>
      </c>
      <c r="N797" s="204" t="s">
        <v>45</v>
      </c>
      <c r="O797" s="64"/>
      <c r="P797" s="205">
        <f>O797*H797</f>
        <v>0</v>
      </c>
      <c r="Q797" s="205">
        <v>0</v>
      </c>
      <c r="R797" s="205">
        <f>Q797*H797</f>
        <v>0</v>
      </c>
      <c r="S797" s="205">
        <v>1.98E-3</v>
      </c>
      <c r="T797" s="206">
        <f>S797*H797</f>
        <v>0.18909000000000001</v>
      </c>
      <c r="U797" s="34"/>
      <c r="V797" s="34"/>
      <c r="W797" s="34"/>
      <c r="X797" s="34"/>
      <c r="Y797" s="34"/>
      <c r="Z797" s="34"/>
      <c r="AA797" s="34"/>
      <c r="AB797" s="34"/>
      <c r="AC797" s="34"/>
      <c r="AD797" s="34"/>
      <c r="AE797" s="34"/>
      <c r="AR797" s="207" t="s">
        <v>319</v>
      </c>
      <c r="AT797" s="207" t="s">
        <v>315</v>
      </c>
      <c r="AU797" s="207" t="s">
        <v>83</v>
      </c>
      <c r="AY797" s="17" t="s">
        <v>313</v>
      </c>
      <c r="BE797" s="208">
        <f>IF(N797="základní",J797,0)</f>
        <v>0</v>
      </c>
      <c r="BF797" s="208">
        <f>IF(N797="snížená",J797,0)</f>
        <v>0</v>
      </c>
      <c r="BG797" s="208">
        <f>IF(N797="zákl. přenesená",J797,0)</f>
        <v>0</v>
      </c>
      <c r="BH797" s="208">
        <f>IF(N797="sníž. přenesená",J797,0)</f>
        <v>0</v>
      </c>
      <c r="BI797" s="208">
        <f>IF(N797="nulová",J797,0)</f>
        <v>0</v>
      </c>
      <c r="BJ797" s="17" t="s">
        <v>81</v>
      </c>
      <c r="BK797" s="208">
        <f>ROUND(I797*H797,2)</f>
        <v>0</v>
      </c>
      <c r="BL797" s="17" t="s">
        <v>319</v>
      </c>
      <c r="BM797" s="207" t="s">
        <v>1456</v>
      </c>
    </row>
    <row r="798" spans="1:65" s="1" customFormat="1">
      <c r="A798" s="34"/>
      <c r="B798" s="35"/>
      <c r="C798" s="36"/>
      <c r="D798" s="209" t="s">
        <v>321</v>
      </c>
      <c r="E798" s="36"/>
      <c r="F798" s="210" t="s">
        <v>1457</v>
      </c>
      <c r="G798" s="36"/>
      <c r="H798" s="36"/>
      <c r="I798" s="116"/>
      <c r="J798" s="36"/>
      <c r="K798" s="36"/>
      <c r="L798" s="39"/>
      <c r="M798" s="211"/>
      <c r="N798" s="212"/>
      <c r="O798" s="64"/>
      <c r="P798" s="64"/>
      <c r="Q798" s="64"/>
      <c r="R798" s="64"/>
      <c r="S798" s="64"/>
      <c r="T798" s="65"/>
      <c r="U798" s="34"/>
      <c r="V798" s="34"/>
      <c r="W798" s="34"/>
      <c r="X798" s="34"/>
      <c r="Y798" s="34"/>
      <c r="Z798" s="34"/>
      <c r="AA798" s="34"/>
      <c r="AB798" s="34"/>
      <c r="AC798" s="34"/>
      <c r="AD798" s="34"/>
      <c r="AE798" s="34"/>
      <c r="AT798" s="17" t="s">
        <v>321</v>
      </c>
      <c r="AU798" s="17" t="s">
        <v>83</v>
      </c>
    </row>
    <row r="799" spans="1:65" s="12" customFormat="1">
      <c r="B799" s="213"/>
      <c r="C799" s="214"/>
      <c r="D799" s="209" t="s">
        <v>323</v>
      </c>
      <c r="E799" s="215" t="s">
        <v>19</v>
      </c>
      <c r="F799" s="216" t="s">
        <v>1458</v>
      </c>
      <c r="G799" s="214"/>
      <c r="H799" s="217">
        <v>95.5</v>
      </c>
      <c r="I799" s="218"/>
      <c r="J799" s="214"/>
      <c r="K799" s="214"/>
      <c r="L799" s="219"/>
      <c r="M799" s="220"/>
      <c r="N799" s="221"/>
      <c r="O799" s="221"/>
      <c r="P799" s="221"/>
      <c r="Q799" s="221"/>
      <c r="R799" s="221"/>
      <c r="S799" s="221"/>
      <c r="T799" s="222"/>
      <c r="AT799" s="223" t="s">
        <v>323</v>
      </c>
      <c r="AU799" s="223" t="s">
        <v>83</v>
      </c>
      <c r="AV799" s="12" t="s">
        <v>83</v>
      </c>
      <c r="AW799" s="12" t="s">
        <v>36</v>
      </c>
      <c r="AX799" s="12" t="s">
        <v>81</v>
      </c>
      <c r="AY799" s="223" t="s">
        <v>313</v>
      </c>
    </row>
    <row r="800" spans="1:65" s="1" customFormat="1" ht="14.45" customHeight="1">
      <c r="A800" s="34"/>
      <c r="B800" s="35"/>
      <c r="C800" s="195" t="s">
        <v>1459</v>
      </c>
      <c r="D800" s="195" t="s">
        <v>315</v>
      </c>
      <c r="E800" s="196" t="s">
        <v>1460</v>
      </c>
      <c r="F800" s="197" t="s">
        <v>1461</v>
      </c>
      <c r="G800" s="198" t="s">
        <v>327</v>
      </c>
      <c r="H800" s="199">
        <v>32.9</v>
      </c>
      <c r="I800" s="200"/>
      <c r="J800" s="201">
        <f>ROUND(I800*H800,2)</f>
        <v>0</v>
      </c>
      <c r="K800" s="202"/>
      <c r="L800" s="39"/>
      <c r="M800" s="203" t="s">
        <v>19</v>
      </c>
      <c r="N800" s="204" t="s">
        <v>45</v>
      </c>
      <c r="O800" s="64"/>
      <c r="P800" s="205">
        <f>O800*H800</f>
        <v>0</v>
      </c>
      <c r="Q800" s="205">
        <v>0</v>
      </c>
      <c r="R800" s="205">
        <f>Q800*H800</f>
        <v>0</v>
      </c>
      <c r="S800" s="205">
        <v>9.2499999999999995E-3</v>
      </c>
      <c r="T800" s="206">
        <f>S800*H800</f>
        <v>0.30432499999999996</v>
      </c>
      <c r="U800" s="34"/>
      <c r="V800" s="34"/>
      <c r="W800" s="34"/>
      <c r="X800" s="34"/>
      <c r="Y800" s="34"/>
      <c r="Z800" s="34"/>
      <c r="AA800" s="34"/>
      <c r="AB800" s="34"/>
      <c r="AC800" s="34"/>
      <c r="AD800" s="34"/>
      <c r="AE800" s="34"/>
      <c r="AR800" s="207" t="s">
        <v>319</v>
      </c>
      <c r="AT800" s="207" t="s">
        <v>315</v>
      </c>
      <c r="AU800" s="207" t="s">
        <v>83</v>
      </c>
      <c r="AY800" s="17" t="s">
        <v>313</v>
      </c>
      <c r="BE800" s="208">
        <f>IF(N800="základní",J800,0)</f>
        <v>0</v>
      </c>
      <c r="BF800" s="208">
        <f>IF(N800="snížená",J800,0)</f>
        <v>0</v>
      </c>
      <c r="BG800" s="208">
        <f>IF(N800="zákl. přenesená",J800,0)</f>
        <v>0</v>
      </c>
      <c r="BH800" s="208">
        <f>IF(N800="sníž. přenesená",J800,0)</f>
        <v>0</v>
      </c>
      <c r="BI800" s="208">
        <f>IF(N800="nulová",J800,0)</f>
        <v>0</v>
      </c>
      <c r="BJ800" s="17" t="s">
        <v>81</v>
      </c>
      <c r="BK800" s="208">
        <f>ROUND(I800*H800,2)</f>
        <v>0</v>
      </c>
      <c r="BL800" s="17" t="s">
        <v>319</v>
      </c>
      <c r="BM800" s="207" t="s">
        <v>1462</v>
      </c>
    </row>
    <row r="801" spans="1:65" s="1" customFormat="1">
      <c r="A801" s="34"/>
      <c r="B801" s="35"/>
      <c r="C801" s="36"/>
      <c r="D801" s="209" t="s">
        <v>321</v>
      </c>
      <c r="E801" s="36"/>
      <c r="F801" s="210" t="s">
        <v>1463</v>
      </c>
      <c r="G801" s="36"/>
      <c r="H801" s="36"/>
      <c r="I801" s="116"/>
      <c r="J801" s="36"/>
      <c r="K801" s="36"/>
      <c r="L801" s="39"/>
      <c r="M801" s="211"/>
      <c r="N801" s="212"/>
      <c r="O801" s="64"/>
      <c r="P801" s="64"/>
      <c r="Q801" s="64"/>
      <c r="R801" s="64"/>
      <c r="S801" s="64"/>
      <c r="T801" s="65"/>
      <c r="U801" s="34"/>
      <c r="V801" s="34"/>
      <c r="W801" s="34"/>
      <c r="X801" s="34"/>
      <c r="Y801" s="34"/>
      <c r="Z801" s="34"/>
      <c r="AA801" s="34"/>
      <c r="AB801" s="34"/>
      <c r="AC801" s="34"/>
      <c r="AD801" s="34"/>
      <c r="AE801" s="34"/>
      <c r="AT801" s="17" t="s">
        <v>321</v>
      </c>
      <c r="AU801" s="17" t="s">
        <v>83</v>
      </c>
    </row>
    <row r="802" spans="1:65" s="12" customFormat="1">
      <c r="B802" s="213"/>
      <c r="C802" s="214"/>
      <c r="D802" s="209" t="s">
        <v>323</v>
      </c>
      <c r="E802" s="215" t="s">
        <v>19</v>
      </c>
      <c r="F802" s="216" t="s">
        <v>1464</v>
      </c>
      <c r="G802" s="214"/>
      <c r="H802" s="217">
        <v>32.9</v>
      </c>
      <c r="I802" s="218"/>
      <c r="J802" s="214"/>
      <c r="K802" s="214"/>
      <c r="L802" s="219"/>
      <c r="M802" s="220"/>
      <c r="N802" s="221"/>
      <c r="O802" s="221"/>
      <c r="P802" s="221"/>
      <c r="Q802" s="221"/>
      <c r="R802" s="221"/>
      <c r="S802" s="221"/>
      <c r="T802" s="222"/>
      <c r="AT802" s="223" t="s">
        <v>323</v>
      </c>
      <c r="AU802" s="223" t="s">
        <v>83</v>
      </c>
      <c r="AV802" s="12" t="s">
        <v>83</v>
      </c>
      <c r="AW802" s="12" t="s">
        <v>36</v>
      </c>
      <c r="AX802" s="12" t="s">
        <v>81</v>
      </c>
      <c r="AY802" s="223" t="s">
        <v>313</v>
      </c>
    </row>
    <row r="803" spans="1:65" s="1" customFormat="1" ht="14.45" customHeight="1">
      <c r="A803" s="34"/>
      <c r="B803" s="35"/>
      <c r="C803" s="195" t="s">
        <v>1465</v>
      </c>
      <c r="D803" s="195" t="s">
        <v>315</v>
      </c>
      <c r="E803" s="196" t="s">
        <v>1466</v>
      </c>
      <c r="F803" s="197" t="s">
        <v>1467</v>
      </c>
      <c r="G803" s="198" t="s">
        <v>707</v>
      </c>
      <c r="H803" s="199">
        <v>3</v>
      </c>
      <c r="I803" s="200"/>
      <c r="J803" s="201">
        <f>ROUND(I803*H803,2)</f>
        <v>0</v>
      </c>
      <c r="K803" s="202"/>
      <c r="L803" s="39"/>
      <c r="M803" s="203" t="s">
        <v>19</v>
      </c>
      <c r="N803" s="204" t="s">
        <v>45</v>
      </c>
      <c r="O803" s="64"/>
      <c r="P803" s="205">
        <f>O803*H803</f>
        <v>0</v>
      </c>
      <c r="Q803" s="205">
        <v>0</v>
      </c>
      <c r="R803" s="205">
        <f>Q803*H803</f>
        <v>0</v>
      </c>
      <c r="S803" s="205">
        <v>0.28499999999999998</v>
      </c>
      <c r="T803" s="206">
        <f>S803*H803</f>
        <v>0.85499999999999998</v>
      </c>
      <c r="U803" s="34"/>
      <c r="V803" s="34"/>
      <c r="W803" s="34"/>
      <c r="X803" s="34"/>
      <c r="Y803" s="34"/>
      <c r="Z803" s="34"/>
      <c r="AA803" s="34"/>
      <c r="AB803" s="34"/>
      <c r="AC803" s="34"/>
      <c r="AD803" s="34"/>
      <c r="AE803" s="34"/>
      <c r="AR803" s="207" t="s">
        <v>319</v>
      </c>
      <c r="AT803" s="207" t="s">
        <v>315</v>
      </c>
      <c r="AU803" s="207" t="s">
        <v>83</v>
      </c>
      <c r="AY803" s="17" t="s">
        <v>313</v>
      </c>
      <c r="BE803" s="208">
        <f>IF(N803="základní",J803,0)</f>
        <v>0</v>
      </c>
      <c r="BF803" s="208">
        <f>IF(N803="snížená",J803,0)</f>
        <v>0</v>
      </c>
      <c r="BG803" s="208">
        <f>IF(N803="zákl. přenesená",J803,0)</f>
        <v>0</v>
      </c>
      <c r="BH803" s="208">
        <f>IF(N803="sníž. přenesená",J803,0)</f>
        <v>0</v>
      </c>
      <c r="BI803" s="208">
        <f>IF(N803="nulová",J803,0)</f>
        <v>0</v>
      </c>
      <c r="BJ803" s="17" t="s">
        <v>81</v>
      </c>
      <c r="BK803" s="208">
        <f>ROUND(I803*H803,2)</f>
        <v>0</v>
      </c>
      <c r="BL803" s="17" t="s">
        <v>319</v>
      </c>
      <c r="BM803" s="207" t="s">
        <v>1468</v>
      </c>
    </row>
    <row r="804" spans="1:65" s="1" customFormat="1">
      <c r="A804" s="34"/>
      <c r="B804" s="35"/>
      <c r="C804" s="36"/>
      <c r="D804" s="209" t="s">
        <v>321</v>
      </c>
      <c r="E804" s="36"/>
      <c r="F804" s="210" t="s">
        <v>1469</v>
      </c>
      <c r="G804" s="36"/>
      <c r="H804" s="36"/>
      <c r="I804" s="116"/>
      <c r="J804" s="36"/>
      <c r="K804" s="36"/>
      <c r="L804" s="39"/>
      <c r="M804" s="211"/>
      <c r="N804" s="212"/>
      <c r="O804" s="64"/>
      <c r="P804" s="64"/>
      <c r="Q804" s="64"/>
      <c r="R804" s="64"/>
      <c r="S804" s="64"/>
      <c r="T804" s="65"/>
      <c r="U804" s="34"/>
      <c r="V804" s="34"/>
      <c r="W804" s="34"/>
      <c r="X804" s="34"/>
      <c r="Y804" s="34"/>
      <c r="Z804" s="34"/>
      <c r="AA804" s="34"/>
      <c r="AB804" s="34"/>
      <c r="AC804" s="34"/>
      <c r="AD804" s="34"/>
      <c r="AE804" s="34"/>
      <c r="AT804" s="17" t="s">
        <v>321</v>
      </c>
      <c r="AU804" s="17" t="s">
        <v>83</v>
      </c>
    </row>
    <row r="805" spans="1:65" s="11" customFormat="1" ht="22.9" customHeight="1">
      <c r="B805" s="179"/>
      <c r="C805" s="180"/>
      <c r="D805" s="181" t="s">
        <v>73</v>
      </c>
      <c r="E805" s="193" t="s">
        <v>1470</v>
      </c>
      <c r="F805" s="193" t="s">
        <v>1471</v>
      </c>
      <c r="G805" s="180"/>
      <c r="H805" s="180"/>
      <c r="I805" s="183"/>
      <c r="J805" s="194">
        <f>BK805</f>
        <v>0</v>
      </c>
      <c r="K805" s="180"/>
      <c r="L805" s="185"/>
      <c r="M805" s="186"/>
      <c r="N805" s="187"/>
      <c r="O805" s="187"/>
      <c r="P805" s="188">
        <f>SUM(P806:P812)</f>
        <v>0</v>
      </c>
      <c r="Q805" s="187"/>
      <c r="R805" s="188">
        <f>SUM(R806:R812)</f>
        <v>0</v>
      </c>
      <c r="S805" s="187"/>
      <c r="T805" s="189">
        <f>SUM(T806:T812)</f>
        <v>0</v>
      </c>
      <c r="AR805" s="190" t="s">
        <v>81</v>
      </c>
      <c r="AT805" s="191" t="s">
        <v>73</v>
      </c>
      <c r="AU805" s="191" t="s">
        <v>81</v>
      </c>
      <c r="AY805" s="190" t="s">
        <v>313</v>
      </c>
      <c r="BK805" s="192">
        <f>SUM(BK806:BK812)</f>
        <v>0</v>
      </c>
    </row>
    <row r="806" spans="1:65" s="1" customFormat="1" ht="14.45" customHeight="1">
      <c r="A806" s="34"/>
      <c r="B806" s="35"/>
      <c r="C806" s="195" t="s">
        <v>1472</v>
      </c>
      <c r="D806" s="195" t="s">
        <v>315</v>
      </c>
      <c r="E806" s="196" t="s">
        <v>1473</v>
      </c>
      <c r="F806" s="197" t="s">
        <v>1474</v>
      </c>
      <c r="G806" s="198" t="s">
        <v>430</v>
      </c>
      <c r="H806" s="199">
        <v>9.3740000000000006</v>
      </c>
      <c r="I806" s="200"/>
      <c r="J806" s="201">
        <f>ROUND(I806*H806,2)</f>
        <v>0</v>
      </c>
      <c r="K806" s="202"/>
      <c r="L806" s="39"/>
      <c r="M806" s="203" t="s">
        <v>19</v>
      </c>
      <c r="N806" s="204" t="s">
        <v>45</v>
      </c>
      <c r="O806" s="64"/>
      <c r="P806" s="205">
        <f>O806*H806</f>
        <v>0</v>
      </c>
      <c r="Q806" s="205">
        <v>0</v>
      </c>
      <c r="R806" s="205">
        <f>Q806*H806</f>
        <v>0</v>
      </c>
      <c r="S806" s="205">
        <v>0</v>
      </c>
      <c r="T806" s="206">
        <f>S806*H806</f>
        <v>0</v>
      </c>
      <c r="U806" s="34"/>
      <c r="V806" s="34"/>
      <c r="W806" s="34"/>
      <c r="X806" s="34"/>
      <c r="Y806" s="34"/>
      <c r="Z806" s="34"/>
      <c r="AA806" s="34"/>
      <c r="AB806" s="34"/>
      <c r="AC806" s="34"/>
      <c r="AD806" s="34"/>
      <c r="AE806" s="34"/>
      <c r="AR806" s="207" t="s">
        <v>319</v>
      </c>
      <c r="AT806" s="207" t="s">
        <v>315</v>
      </c>
      <c r="AU806" s="207" t="s">
        <v>83</v>
      </c>
      <c r="AY806" s="17" t="s">
        <v>313</v>
      </c>
      <c r="BE806" s="208">
        <f>IF(N806="základní",J806,0)</f>
        <v>0</v>
      </c>
      <c r="BF806" s="208">
        <f>IF(N806="snížená",J806,0)</f>
        <v>0</v>
      </c>
      <c r="BG806" s="208">
        <f>IF(N806="zákl. přenesená",J806,0)</f>
        <v>0</v>
      </c>
      <c r="BH806" s="208">
        <f>IF(N806="sníž. přenesená",J806,0)</f>
        <v>0</v>
      </c>
      <c r="BI806" s="208">
        <f>IF(N806="nulová",J806,0)</f>
        <v>0</v>
      </c>
      <c r="BJ806" s="17" t="s">
        <v>81</v>
      </c>
      <c r="BK806" s="208">
        <f>ROUND(I806*H806,2)</f>
        <v>0</v>
      </c>
      <c r="BL806" s="17" t="s">
        <v>319</v>
      </c>
      <c r="BM806" s="207" t="s">
        <v>1475</v>
      </c>
    </row>
    <row r="807" spans="1:65" s="1" customFormat="1">
      <c r="A807" s="34"/>
      <c r="B807" s="35"/>
      <c r="C807" s="36"/>
      <c r="D807" s="209" t="s">
        <v>321</v>
      </c>
      <c r="E807" s="36"/>
      <c r="F807" s="210" t="s">
        <v>1476</v>
      </c>
      <c r="G807" s="36"/>
      <c r="H807" s="36"/>
      <c r="I807" s="116"/>
      <c r="J807" s="36"/>
      <c r="K807" s="36"/>
      <c r="L807" s="39"/>
      <c r="M807" s="211"/>
      <c r="N807" s="212"/>
      <c r="O807" s="64"/>
      <c r="P807" s="64"/>
      <c r="Q807" s="64"/>
      <c r="R807" s="64"/>
      <c r="S807" s="64"/>
      <c r="T807" s="65"/>
      <c r="U807" s="34"/>
      <c r="V807" s="34"/>
      <c r="W807" s="34"/>
      <c r="X807" s="34"/>
      <c r="Y807" s="34"/>
      <c r="Z807" s="34"/>
      <c r="AA807" s="34"/>
      <c r="AB807" s="34"/>
      <c r="AC807" s="34"/>
      <c r="AD807" s="34"/>
      <c r="AE807" s="34"/>
      <c r="AT807" s="17" t="s">
        <v>321</v>
      </c>
      <c r="AU807" s="17" t="s">
        <v>83</v>
      </c>
    </row>
    <row r="808" spans="1:65" s="1" customFormat="1" ht="14.45" customHeight="1">
      <c r="A808" s="34"/>
      <c r="B808" s="35"/>
      <c r="C808" s="195" t="s">
        <v>1477</v>
      </c>
      <c r="D808" s="195" t="s">
        <v>315</v>
      </c>
      <c r="E808" s="196" t="s">
        <v>1478</v>
      </c>
      <c r="F808" s="197" t="s">
        <v>1479</v>
      </c>
      <c r="G808" s="198" t="s">
        <v>430</v>
      </c>
      <c r="H808" s="199">
        <v>84.366</v>
      </c>
      <c r="I808" s="200"/>
      <c r="J808" s="201">
        <f>ROUND(I808*H808,2)</f>
        <v>0</v>
      </c>
      <c r="K808" s="202"/>
      <c r="L808" s="39"/>
      <c r="M808" s="203" t="s">
        <v>19</v>
      </c>
      <c r="N808" s="204" t="s">
        <v>45</v>
      </c>
      <c r="O808" s="64"/>
      <c r="P808" s="205">
        <f>O808*H808</f>
        <v>0</v>
      </c>
      <c r="Q808" s="205">
        <v>0</v>
      </c>
      <c r="R808" s="205">
        <f>Q808*H808</f>
        <v>0</v>
      </c>
      <c r="S808" s="205">
        <v>0</v>
      </c>
      <c r="T808" s="206">
        <f>S808*H808</f>
        <v>0</v>
      </c>
      <c r="U808" s="34"/>
      <c r="V808" s="34"/>
      <c r="W808" s="34"/>
      <c r="X808" s="34"/>
      <c r="Y808" s="34"/>
      <c r="Z808" s="34"/>
      <c r="AA808" s="34"/>
      <c r="AB808" s="34"/>
      <c r="AC808" s="34"/>
      <c r="AD808" s="34"/>
      <c r="AE808" s="34"/>
      <c r="AR808" s="207" t="s">
        <v>319</v>
      </c>
      <c r="AT808" s="207" t="s">
        <v>315</v>
      </c>
      <c r="AU808" s="207" t="s">
        <v>83</v>
      </c>
      <c r="AY808" s="17" t="s">
        <v>313</v>
      </c>
      <c r="BE808" s="208">
        <f>IF(N808="základní",J808,0)</f>
        <v>0</v>
      </c>
      <c r="BF808" s="208">
        <f>IF(N808="snížená",J808,0)</f>
        <v>0</v>
      </c>
      <c r="BG808" s="208">
        <f>IF(N808="zákl. přenesená",J808,0)</f>
        <v>0</v>
      </c>
      <c r="BH808" s="208">
        <f>IF(N808="sníž. přenesená",J808,0)</f>
        <v>0</v>
      </c>
      <c r="BI808" s="208">
        <f>IF(N808="nulová",J808,0)</f>
        <v>0</v>
      </c>
      <c r="BJ808" s="17" t="s">
        <v>81</v>
      </c>
      <c r="BK808" s="208">
        <f>ROUND(I808*H808,2)</f>
        <v>0</v>
      </c>
      <c r="BL808" s="17" t="s">
        <v>319</v>
      </c>
      <c r="BM808" s="207" t="s">
        <v>1480</v>
      </c>
    </row>
    <row r="809" spans="1:65" s="1" customFormat="1" ht="19.5">
      <c r="A809" s="34"/>
      <c r="B809" s="35"/>
      <c r="C809" s="36"/>
      <c r="D809" s="209" t="s">
        <v>321</v>
      </c>
      <c r="E809" s="36"/>
      <c r="F809" s="210" t="s">
        <v>1481</v>
      </c>
      <c r="G809" s="36"/>
      <c r="H809" s="36"/>
      <c r="I809" s="116"/>
      <c r="J809" s="36"/>
      <c r="K809" s="36"/>
      <c r="L809" s="39"/>
      <c r="M809" s="211"/>
      <c r="N809" s="212"/>
      <c r="O809" s="64"/>
      <c r="P809" s="64"/>
      <c r="Q809" s="64"/>
      <c r="R809" s="64"/>
      <c r="S809" s="64"/>
      <c r="T809" s="65"/>
      <c r="U809" s="34"/>
      <c r="V809" s="34"/>
      <c r="W809" s="34"/>
      <c r="X809" s="34"/>
      <c r="Y809" s="34"/>
      <c r="Z809" s="34"/>
      <c r="AA809" s="34"/>
      <c r="AB809" s="34"/>
      <c r="AC809" s="34"/>
      <c r="AD809" s="34"/>
      <c r="AE809" s="34"/>
      <c r="AT809" s="17" t="s">
        <v>321</v>
      </c>
      <c r="AU809" s="17" t="s">
        <v>83</v>
      </c>
    </row>
    <row r="810" spans="1:65" s="12" customFormat="1">
      <c r="B810" s="213"/>
      <c r="C810" s="214"/>
      <c r="D810" s="209" t="s">
        <v>323</v>
      </c>
      <c r="E810" s="214"/>
      <c r="F810" s="216" t="s">
        <v>1482</v>
      </c>
      <c r="G810" s="214"/>
      <c r="H810" s="217">
        <v>84.366</v>
      </c>
      <c r="I810" s="218"/>
      <c r="J810" s="214"/>
      <c r="K810" s="214"/>
      <c r="L810" s="219"/>
      <c r="M810" s="220"/>
      <c r="N810" s="221"/>
      <c r="O810" s="221"/>
      <c r="P810" s="221"/>
      <c r="Q810" s="221"/>
      <c r="R810" s="221"/>
      <c r="S810" s="221"/>
      <c r="T810" s="222"/>
      <c r="AT810" s="223" t="s">
        <v>323</v>
      </c>
      <c r="AU810" s="223" t="s">
        <v>83</v>
      </c>
      <c r="AV810" s="12" t="s">
        <v>83</v>
      </c>
      <c r="AW810" s="12" t="s">
        <v>4</v>
      </c>
      <c r="AX810" s="12" t="s">
        <v>81</v>
      </c>
      <c r="AY810" s="223" t="s">
        <v>313</v>
      </c>
    </row>
    <row r="811" spans="1:65" s="1" customFormat="1" ht="21.6" customHeight="1">
      <c r="A811" s="34"/>
      <c r="B811" s="35"/>
      <c r="C811" s="195" t="s">
        <v>1483</v>
      </c>
      <c r="D811" s="195" t="s">
        <v>315</v>
      </c>
      <c r="E811" s="196" t="s">
        <v>1484</v>
      </c>
      <c r="F811" s="197" t="s">
        <v>1485</v>
      </c>
      <c r="G811" s="198" t="s">
        <v>430</v>
      </c>
      <c r="H811" s="199">
        <v>9.3740000000000006</v>
      </c>
      <c r="I811" s="200"/>
      <c r="J811" s="201">
        <f>ROUND(I811*H811,2)</f>
        <v>0</v>
      </c>
      <c r="K811" s="202"/>
      <c r="L811" s="39"/>
      <c r="M811" s="203" t="s">
        <v>19</v>
      </c>
      <c r="N811" s="204" t="s">
        <v>45</v>
      </c>
      <c r="O811" s="64"/>
      <c r="P811" s="205">
        <f>O811*H811</f>
        <v>0</v>
      </c>
      <c r="Q811" s="205">
        <v>0</v>
      </c>
      <c r="R811" s="205">
        <f>Q811*H811</f>
        <v>0</v>
      </c>
      <c r="S811" s="205">
        <v>0</v>
      </c>
      <c r="T811" s="206">
        <f>S811*H811</f>
        <v>0</v>
      </c>
      <c r="U811" s="34"/>
      <c r="V811" s="34"/>
      <c r="W811" s="34"/>
      <c r="X811" s="34"/>
      <c r="Y811" s="34"/>
      <c r="Z811" s="34"/>
      <c r="AA811" s="34"/>
      <c r="AB811" s="34"/>
      <c r="AC811" s="34"/>
      <c r="AD811" s="34"/>
      <c r="AE811" s="34"/>
      <c r="AR811" s="207" t="s">
        <v>319</v>
      </c>
      <c r="AT811" s="207" t="s">
        <v>315</v>
      </c>
      <c r="AU811" s="207" t="s">
        <v>83</v>
      </c>
      <c r="AY811" s="17" t="s">
        <v>313</v>
      </c>
      <c r="BE811" s="208">
        <f>IF(N811="základní",J811,0)</f>
        <v>0</v>
      </c>
      <c r="BF811" s="208">
        <f>IF(N811="snížená",J811,0)</f>
        <v>0</v>
      </c>
      <c r="BG811" s="208">
        <f>IF(N811="zákl. přenesená",J811,0)</f>
        <v>0</v>
      </c>
      <c r="BH811" s="208">
        <f>IF(N811="sníž. přenesená",J811,0)</f>
        <v>0</v>
      </c>
      <c r="BI811" s="208">
        <f>IF(N811="nulová",J811,0)</f>
        <v>0</v>
      </c>
      <c r="BJ811" s="17" t="s">
        <v>81</v>
      </c>
      <c r="BK811" s="208">
        <f>ROUND(I811*H811,2)</f>
        <v>0</v>
      </c>
      <c r="BL811" s="17" t="s">
        <v>319</v>
      </c>
      <c r="BM811" s="207" t="s">
        <v>1486</v>
      </c>
    </row>
    <row r="812" spans="1:65" s="1" customFormat="1" ht="19.5">
      <c r="A812" s="34"/>
      <c r="B812" s="35"/>
      <c r="C812" s="36"/>
      <c r="D812" s="209" t="s">
        <v>321</v>
      </c>
      <c r="E812" s="36"/>
      <c r="F812" s="210" t="s">
        <v>1487</v>
      </c>
      <c r="G812" s="36"/>
      <c r="H812" s="36"/>
      <c r="I812" s="116"/>
      <c r="J812" s="36"/>
      <c r="K812" s="36"/>
      <c r="L812" s="39"/>
      <c r="M812" s="211"/>
      <c r="N812" s="212"/>
      <c r="O812" s="64"/>
      <c r="P812" s="64"/>
      <c r="Q812" s="64"/>
      <c r="R812" s="64"/>
      <c r="S812" s="64"/>
      <c r="T812" s="65"/>
      <c r="U812" s="34"/>
      <c r="V812" s="34"/>
      <c r="W812" s="34"/>
      <c r="X812" s="34"/>
      <c r="Y812" s="34"/>
      <c r="Z812" s="34"/>
      <c r="AA812" s="34"/>
      <c r="AB812" s="34"/>
      <c r="AC812" s="34"/>
      <c r="AD812" s="34"/>
      <c r="AE812" s="34"/>
      <c r="AT812" s="17" t="s">
        <v>321</v>
      </c>
      <c r="AU812" s="17" t="s">
        <v>83</v>
      </c>
    </row>
    <row r="813" spans="1:65" s="11" customFormat="1" ht="22.9" customHeight="1">
      <c r="B813" s="179"/>
      <c r="C813" s="180"/>
      <c r="D813" s="181" t="s">
        <v>73</v>
      </c>
      <c r="E813" s="193" t="s">
        <v>1488</v>
      </c>
      <c r="F813" s="193" t="s">
        <v>1489</v>
      </c>
      <c r="G813" s="180"/>
      <c r="H813" s="180"/>
      <c r="I813" s="183"/>
      <c r="J813" s="194">
        <f>BK813</f>
        <v>0</v>
      </c>
      <c r="K813" s="180"/>
      <c r="L813" s="185"/>
      <c r="M813" s="186"/>
      <c r="N813" s="187"/>
      <c r="O813" s="187"/>
      <c r="P813" s="188">
        <f>SUM(P814:P815)</f>
        <v>0</v>
      </c>
      <c r="Q813" s="187"/>
      <c r="R813" s="188">
        <f>SUM(R814:R815)</f>
        <v>0</v>
      </c>
      <c r="S813" s="187"/>
      <c r="T813" s="189">
        <f>SUM(T814:T815)</f>
        <v>0</v>
      </c>
      <c r="AR813" s="190" t="s">
        <v>81</v>
      </c>
      <c r="AT813" s="191" t="s">
        <v>73</v>
      </c>
      <c r="AU813" s="191" t="s">
        <v>81</v>
      </c>
      <c r="AY813" s="190" t="s">
        <v>313</v>
      </c>
      <c r="BK813" s="192">
        <f>SUM(BK814:BK815)</f>
        <v>0</v>
      </c>
    </row>
    <row r="814" spans="1:65" s="1" customFormat="1" ht="14.45" customHeight="1">
      <c r="A814" s="34"/>
      <c r="B814" s="35"/>
      <c r="C814" s="195" t="s">
        <v>1490</v>
      </c>
      <c r="D814" s="195" t="s">
        <v>315</v>
      </c>
      <c r="E814" s="196" t="s">
        <v>1491</v>
      </c>
      <c r="F814" s="197" t="s">
        <v>1492</v>
      </c>
      <c r="G814" s="198" t="s">
        <v>430</v>
      </c>
      <c r="H814" s="199">
        <v>3312.1579999999999</v>
      </c>
      <c r="I814" s="200"/>
      <c r="J814" s="201">
        <f>ROUND(I814*H814,2)</f>
        <v>0</v>
      </c>
      <c r="K814" s="202"/>
      <c r="L814" s="39"/>
      <c r="M814" s="203" t="s">
        <v>19</v>
      </c>
      <c r="N814" s="204" t="s">
        <v>45</v>
      </c>
      <c r="O814" s="64"/>
      <c r="P814" s="205">
        <f>O814*H814</f>
        <v>0</v>
      </c>
      <c r="Q814" s="205">
        <v>0</v>
      </c>
      <c r="R814" s="205">
        <f>Q814*H814</f>
        <v>0</v>
      </c>
      <c r="S814" s="205">
        <v>0</v>
      </c>
      <c r="T814" s="206">
        <f>S814*H814</f>
        <v>0</v>
      </c>
      <c r="U814" s="34"/>
      <c r="V814" s="34"/>
      <c r="W814" s="34"/>
      <c r="X814" s="34"/>
      <c r="Y814" s="34"/>
      <c r="Z814" s="34"/>
      <c r="AA814" s="34"/>
      <c r="AB814" s="34"/>
      <c r="AC814" s="34"/>
      <c r="AD814" s="34"/>
      <c r="AE814" s="34"/>
      <c r="AR814" s="207" t="s">
        <v>319</v>
      </c>
      <c r="AT814" s="207" t="s">
        <v>315</v>
      </c>
      <c r="AU814" s="207" t="s">
        <v>83</v>
      </c>
      <c r="AY814" s="17" t="s">
        <v>313</v>
      </c>
      <c r="BE814" s="208">
        <f>IF(N814="základní",J814,0)</f>
        <v>0</v>
      </c>
      <c r="BF814" s="208">
        <f>IF(N814="snížená",J814,0)</f>
        <v>0</v>
      </c>
      <c r="BG814" s="208">
        <f>IF(N814="zákl. přenesená",J814,0)</f>
        <v>0</v>
      </c>
      <c r="BH814" s="208">
        <f>IF(N814="sníž. přenesená",J814,0)</f>
        <v>0</v>
      </c>
      <c r="BI814" s="208">
        <f>IF(N814="nulová",J814,0)</f>
        <v>0</v>
      </c>
      <c r="BJ814" s="17" t="s">
        <v>81</v>
      </c>
      <c r="BK814" s="208">
        <f>ROUND(I814*H814,2)</f>
        <v>0</v>
      </c>
      <c r="BL814" s="17" t="s">
        <v>319</v>
      </c>
      <c r="BM814" s="207" t="s">
        <v>1493</v>
      </c>
    </row>
    <row r="815" spans="1:65" s="1" customFormat="1" ht="19.5">
      <c r="A815" s="34"/>
      <c r="B815" s="35"/>
      <c r="C815" s="36"/>
      <c r="D815" s="209" t="s">
        <v>321</v>
      </c>
      <c r="E815" s="36"/>
      <c r="F815" s="210" t="s">
        <v>1494</v>
      </c>
      <c r="G815" s="36"/>
      <c r="H815" s="36"/>
      <c r="I815" s="116"/>
      <c r="J815" s="36"/>
      <c r="K815" s="36"/>
      <c r="L815" s="39"/>
      <c r="M815" s="211"/>
      <c r="N815" s="212"/>
      <c r="O815" s="64"/>
      <c r="P815" s="64"/>
      <c r="Q815" s="64"/>
      <c r="R815" s="64"/>
      <c r="S815" s="64"/>
      <c r="T815" s="65"/>
      <c r="U815" s="34"/>
      <c r="V815" s="34"/>
      <c r="W815" s="34"/>
      <c r="X815" s="34"/>
      <c r="Y815" s="34"/>
      <c r="Z815" s="34"/>
      <c r="AA815" s="34"/>
      <c r="AB815" s="34"/>
      <c r="AC815" s="34"/>
      <c r="AD815" s="34"/>
      <c r="AE815" s="34"/>
      <c r="AT815" s="17" t="s">
        <v>321</v>
      </c>
      <c r="AU815" s="17" t="s">
        <v>83</v>
      </c>
    </row>
    <row r="816" spans="1:65" s="11" customFormat="1" ht="25.9" customHeight="1">
      <c r="B816" s="179"/>
      <c r="C816" s="180"/>
      <c r="D816" s="181" t="s">
        <v>73</v>
      </c>
      <c r="E816" s="182" t="s">
        <v>1495</v>
      </c>
      <c r="F816" s="182" t="s">
        <v>1496</v>
      </c>
      <c r="G816" s="180"/>
      <c r="H816" s="180"/>
      <c r="I816" s="183"/>
      <c r="J816" s="184">
        <f>BK816</f>
        <v>0</v>
      </c>
      <c r="K816" s="180"/>
      <c r="L816" s="185"/>
      <c r="M816" s="186"/>
      <c r="N816" s="187"/>
      <c r="O816" s="187"/>
      <c r="P816" s="188">
        <f>P817+P876+P920+P981+P1015+P1059+P1211+P1414+P1464+P1482+P1505+P1542+P1570+P1600+P1644</f>
        <v>0</v>
      </c>
      <c r="Q816" s="187"/>
      <c r="R816" s="188">
        <f>R817+R876+R920+R981+R1015+R1059+R1211+R1414+R1464+R1482+R1505+R1542+R1570+R1600+R1644</f>
        <v>115.36205305999999</v>
      </c>
      <c r="S816" s="187"/>
      <c r="T816" s="189">
        <f>T817+T876+T920+T981+T1015+T1059+T1211+T1414+T1464+T1482+T1505+T1542+T1570+T1600+T1644</f>
        <v>0</v>
      </c>
      <c r="AR816" s="190" t="s">
        <v>83</v>
      </c>
      <c r="AT816" s="191" t="s">
        <v>73</v>
      </c>
      <c r="AU816" s="191" t="s">
        <v>74</v>
      </c>
      <c r="AY816" s="190" t="s">
        <v>313</v>
      </c>
      <c r="BK816" s="192">
        <f>BK817+BK876+BK920+BK981+BK1015+BK1059+BK1211+BK1414+BK1464+BK1482+BK1505+BK1542+BK1570+BK1600+BK1644</f>
        <v>0</v>
      </c>
    </row>
    <row r="817" spans="1:65" s="11" customFormat="1" ht="22.9" customHeight="1">
      <c r="B817" s="179"/>
      <c r="C817" s="180"/>
      <c r="D817" s="181" t="s">
        <v>73</v>
      </c>
      <c r="E817" s="193" t="s">
        <v>1497</v>
      </c>
      <c r="F817" s="193" t="s">
        <v>1498</v>
      </c>
      <c r="G817" s="180"/>
      <c r="H817" s="180"/>
      <c r="I817" s="183"/>
      <c r="J817" s="194">
        <f>BK817</f>
        <v>0</v>
      </c>
      <c r="K817" s="180"/>
      <c r="L817" s="185"/>
      <c r="M817" s="186"/>
      <c r="N817" s="187"/>
      <c r="O817" s="187"/>
      <c r="P817" s="188">
        <f>SUM(P818:P875)</f>
        <v>0</v>
      </c>
      <c r="Q817" s="187"/>
      <c r="R817" s="188">
        <f>SUM(R818:R875)</f>
        <v>12.4191778</v>
      </c>
      <c r="S817" s="187"/>
      <c r="T817" s="189">
        <f>SUM(T818:T875)</f>
        <v>0</v>
      </c>
      <c r="AR817" s="190" t="s">
        <v>83</v>
      </c>
      <c r="AT817" s="191" t="s">
        <v>73</v>
      </c>
      <c r="AU817" s="191" t="s">
        <v>81</v>
      </c>
      <c r="AY817" s="190" t="s">
        <v>313</v>
      </c>
      <c r="BK817" s="192">
        <f>SUM(BK818:BK875)</f>
        <v>0</v>
      </c>
    </row>
    <row r="818" spans="1:65" s="1" customFormat="1" ht="14.45" customHeight="1">
      <c r="A818" s="34"/>
      <c r="B818" s="35"/>
      <c r="C818" s="195" t="s">
        <v>1499</v>
      </c>
      <c r="D818" s="195" t="s">
        <v>315</v>
      </c>
      <c r="E818" s="196" t="s">
        <v>1500</v>
      </c>
      <c r="F818" s="197" t="s">
        <v>1501</v>
      </c>
      <c r="G818" s="198" t="s">
        <v>318</v>
      </c>
      <c r="H818" s="199">
        <v>846.39</v>
      </c>
      <c r="I818" s="200"/>
      <c r="J818" s="201">
        <f>ROUND(I818*H818,2)</f>
        <v>0</v>
      </c>
      <c r="K818" s="202"/>
      <c r="L818" s="39"/>
      <c r="M818" s="203" t="s">
        <v>19</v>
      </c>
      <c r="N818" s="204" t="s">
        <v>45</v>
      </c>
      <c r="O818" s="64"/>
      <c r="P818" s="205">
        <f>O818*H818</f>
        <v>0</v>
      </c>
      <c r="Q818" s="205">
        <v>0</v>
      </c>
      <c r="R818" s="205">
        <f>Q818*H818</f>
        <v>0</v>
      </c>
      <c r="S818" s="205">
        <v>0</v>
      </c>
      <c r="T818" s="206">
        <f>S818*H818</f>
        <v>0</v>
      </c>
      <c r="U818" s="34"/>
      <c r="V818" s="34"/>
      <c r="W818" s="34"/>
      <c r="X818" s="34"/>
      <c r="Y818" s="34"/>
      <c r="Z818" s="34"/>
      <c r="AA818" s="34"/>
      <c r="AB818" s="34"/>
      <c r="AC818" s="34"/>
      <c r="AD818" s="34"/>
      <c r="AE818" s="34"/>
      <c r="AR818" s="207" t="s">
        <v>402</v>
      </c>
      <c r="AT818" s="207" t="s">
        <v>315</v>
      </c>
      <c r="AU818" s="207" t="s">
        <v>83</v>
      </c>
      <c r="AY818" s="17" t="s">
        <v>313</v>
      </c>
      <c r="BE818" s="208">
        <f>IF(N818="základní",J818,0)</f>
        <v>0</v>
      </c>
      <c r="BF818" s="208">
        <f>IF(N818="snížená",J818,0)</f>
        <v>0</v>
      </c>
      <c r="BG818" s="208">
        <f>IF(N818="zákl. přenesená",J818,0)</f>
        <v>0</v>
      </c>
      <c r="BH818" s="208">
        <f>IF(N818="sníž. přenesená",J818,0)</f>
        <v>0</v>
      </c>
      <c r="BI818" s="208">
        <f>IF(N818="nulová",J818,0)</f>
        <v>0</v>
      </c>
      <c r="BJ818" s="17" t="s">
        <v>81</v>
      </c>
      <c r="BK818" s="208">
        <f>ROUND(I818*H818,2)</f>
        <v>0</v>
      </c>
      <c r="BL818" s="17" t="s">
        <v>402</v>
      </c>
      <c r="BM818" s="207" t="s">
        <v>1502</v>
      </c>
    </row>
    <row r="819" spans="1:65" s="1" customFormat="1">
      <c r="A819" s="34"/>
      <c r="B819" s="35"/>
      <c r="C819" s="36"/>
      <c r="D819" s="209" t="s">
        <v>321</v>
      </c>
      <c r="E819" s="36"/>
      <c r="F819" s="210" t="s">
        <v>1503</v>
      </c>
      <c r="G819" s="36"/>
      <c r="H819" s="36"/>
      <c r="I819" s="116"/>
      <c r="J819" s="36"/>
      <c r="K819" s="36"/>
      <c r="L819" s="39"/>
      <c r="M819" s="211"/>
      <c r="N819" s="212"/>
      <c r="O819" s="64"/>
      <c r="P819" s="64"/>
      <c r="Q819" s="64"/>
      <c r="R819" s="64"/>
      <c r="S819" s="64"/>
      <c r="T819" s="65"/>
      <c r="U819" s="34"/>
      <c r="V819" s="34"/>
      <c r="W819" s="34"/>
      <c r="X819" s="34"/>
      <c r="Y819" s="34"/>
      <c r="Z819" s="34"/>
      <c r="AA819" s="34"/>
      <c r="AB819" s="34"/>
      <c r="AC819" s="34"/>
      <c r="AD819" s="34"/>
      <c r="AE819" s="34"/>
      <c r="AT819" s="17" t="s">
        <v>321</v>
      </c>
      <c r="AU819" s="17" t="s">
        <v>83</v>
      </c>
    </row>
    <row r="820" spans="1:65" s="12" customFormat="1">
      <c r="B820" s="213"/>
      <c r="C820" s="214"/>
      <c r="D820" s="209" t="s">
        <v>323</v>
      </c>
      <c r="E820" s="215" t="s">
        <v>19</v>
      </c>
      <c r="F820" s="216" t="s">
        <v>249</v>
      </c>
      <c r="G820" s="214"/>
      <c r="H820" s="217">
        <v>846.39</v>
      </c>
      <c r="I820" s="218"/>
      <c r="J820" s="214"/>
      <c r="K820" s="214"/>
      <c r="L820" s="219"/>
      <c r="M820" s="220"/>
      <c r="N820" s="221"/>
      <c r="O820" s="221"/>
      <c r="P820" s="221"/>
      <c r="Q820" s="221"/>
      <c r="R820" s="221"/>
      <c r="S820" s="221"/>
      <c r="T820" s="222"/>
      <c r="AT820" s="223" t="s">
        <v>323</v>
      </c>
      <c r="AU820" s="223" t="s">
        <v>83</v>
      </c>
      <c r="AV820" s="12" t="s">
        <v>83</v>
      </c>
      <c r="AW820" s="12" t="s">
        <v>36</v>
      </c>
      <c r="AX820" s="12" t="s">
        <v>81</v>
      </c>
      <c r="AY820" s="223" t="s">
        <v>313</v>
      </c>
    </row>
    <row r="821" spans="1:65" s="1" customFormat="1" ht="14.45" customHeight="1">
      <c r="A821" s="34"/>
      <c r="B821" s="35"/>
      <c r="C821" s="195" t="s">
        <v>1504</v>
      </c>
      <c r="D821" s="195" t="s">
        <v>315</v>
      </c>
      <c r="E821" s="196" t="s">
        <v>1505</v>
      </c>
      <c r="F821" s="197" t="s">
        <v>1506</v>
      </c>
      <c r="G821" s="198" t="s">
        <v>318</v>
      </c>
      <c r="H821" s="199">
        <v>327.28300000000002</v>
      </c>
      <c r="I821" s="200"/>
      <c r="J821" s="201">
        <f>ROUND(I821*H821,2)</f>
        <v>0</v>
      </c>
      <c r="K821" s="202"/>
      <c r="L821" s="39"/>
      <c r="M821" s="203" t="s">
        <v>19</v>
      </c>
      <c r="N821" s="204" t="s">
        <v>45</v>
      </c>
      <c r="O821" s="64"/>
      <c r="P821" s="205">
        <f>O821*H821</f>
        <v>0</v>
      </c>
      <c r="Q821" s="205">
        <v>0</v>
      </c>
      <c r="R821" s="205">
        <f>Q821*H821</f>
        <v>0</v>
      </c>
      <c r="S821" s="205">
        <v>0</v>
      </c>
      <c r="T821" s="206">
        <f>S821*H821</f>
        <v>0</v>
      </c>
      <c r="U821" s="34"/>
      <c r="V821" s="34"/>
      <c r="W821" s="34"/>
      <c r="X821" s="34"/>
      <c r="Y821" s="34"/>
      <c r="Z821" s="34"/>
      <c r="AA821" s="34"/>
      <c r="AB821" s="34"/>
      <c r="AC821" s="34"/>
      <c r="AD821" s="34"/>
      <c r="AE821" s="34"/>
      <c r="AR821" s="207" t="s">
        <v>402</v>
      </c>
      <c r="AT821" s="207" t="s">
        <v>315</v>
      </c>
      <c r="AU821" s="207" t="s">
        <v>83</v>
      </c>
      <c r="AY821" s="17" t="s">
        <v>313</v>
      </c>
      <c r="BE821" s="208">
        <f>IF(N821="základní",J821,0)</f>
        <v>0</v>
      </c>
      <c r="BF821" s="208">
        <f>IF(N821="snížená",J821,0)</f>
        <v>0</v>
      </c>
      <c r="BG821" s="208">
        <f>IF(N821="zákl. přenesená",J821,0)</f>
        <v>0</v>
      </c>
      <c r="BH821" s="208">
        <f>IF(N821="sníž. přenesená",J821,0)</f>
        <v>0</v>
      </c>
      <c r="BI821" s="208">
        <f>IF(N821="nulová",J821,0)</f>
        <v>0</v>
      </c>
      <c r="BJ821" s="17" t="s">
        <v>81</v>
      </c>
      <c r="BK821" s="208">
        <f>ROUND(I821*H821,2)</f>
        <v>0</v>
      </c>
      <c r="BL821" s="17" t="s">
        <v>402</v>
      </c>
      <c r="BM821" s="207" t="s">
        <v>1507</v>
      </c>
    </row>
    <row r="822" spans="1:65" s="1" customFormat="1">
      <c r="A822" s="34"/>
      <c r="B822" s="35"/>
      <c r="C822" s="36"/>
      <c r="D822" s="209" t="s">
        <v>321</v>
      </c>
      <c r="E822" s="36"/>
      <c r="F822" s="210" t="s">
        <v>1508</v>
      </c>
      <c r="G822" s="36"/>
      <c r="H822" s="36"/>
      <c r="I822" s="116"/>
      <c r="J822" s="36"/>
      <c r="K822" s="36"/>
      <c r="L822" s="39"/>
      <c r="M822" s="211"/>
      <c r="N822" s="212"/>
      <c r="O822" s="64"/>
      <c r="P822" s="64"/>
      <c r="Q822" s="64"/>
      <c r="R822" s="64"/>
      <c r="S822" s="64"/>
      <c r="T822" s="65"/>
      <c r="U822" s="34"/>
      <c r="V822" s="34"/>
      <c r="W822" s="34"/>
      <c r="X822" s="34"/>
      <c r="Y822" s="34"/>
      <c r="Z822" s="34"/>
      <c r="AA822" s="34"/>
      <c r="AB822" s="34"/>
      <c r="AC822" s="34"/>
      <c r="AD822" s="34"/>
      <c r="AE822" s="34"/>
      <c r="AT822" s="17" t="s">
        <v>321</v>
      </c>
      <c r="AU822" s="17" t="s">
        <v>83</v>
      </c>
    </row>
    <row r="823" spans="1:65" s="12" customFormat="1">
      <c r="B823" s="213"/>
      <c r="C823" s="214"/>
      <c r="D823" s="209" t="s">
        <v>323</v>
      </c>
      <c r="E823" s="215" t="s">
        <v>19</v>
      </c>
      <c r="F823" s="216" t="s">
        <v>1509</v>
      </c>
      <c r="G823" s="214"/>
      <c r="H823" s="217">
        <v>327.28300000000002</v>
      </c>
      <c r="I823" s="218"/>
      <c r="J823" s="214"/>
      <c r="K823" s="214"/>
      <c r="L823" s="219"/>
      <c r="M823" s="220"/>
      <c r="N823" s="221"/>
      <c r="O823" s="221"/>
      <c r="P823" s="221"/>
      <c r="Q823" s="221"/>
      <c r="R823" s="221"/>
      <c r="S823" s="221"/>
      <c r="T823" s="222"/>
      <c r="AT823" s="223" t="s">
        <v>323</v>
      </c>
      <c r="AU823" s="223" t="s">
        <v>83</v>
      </c>
      <c r="AV823" s="12" t="s">
        <v>83</v>
      </c>
      <c r="AW823" s="12" t="s">
        <v>36</v>
      </c>
      <c r="AX823" s="12" t="s">
        <v>81</v>
      </c>
      <c r="AY823" s="223" t="s">
        <v>313</v>
      </c>
    </row>
    <row r="824" spans="1:65" s="1" customFormat="1" ht="14.45" customHeight="1">
      <c r="A824" s="34"/>
      <c r="B824" s="35"/>
      <c r="C824" s="245" t="s">
        <v>1510</v>
      </c>
      <c r="D824" s="245" t="s">
        <v>473</v>
      </c>
      <c r="E824" s="246" t="s">
        <v>1511</v>
      </c>
      <c r="F824" s="247" t="s">
        <v>1512</v>
      </c>
      <c r="G824" s="248" t="s">
        <v>430</v>
      </c>
      <c r="H824" s="249">
        <v>0.41099999999999998</v>
      </c>
      <c r="I824" s="250"/>
      <c r="J824" s="251">
        <f>ROUND(I824*H824,2)</f>
        <v>0</v>
      </c>
      <c r="K824" s="252"/>
      <c r="L824" s="253"/>
      <c r="M824" s="254" t="s">
        <v>19</v>
      </c>
      <c r="N824" s="255" t="s">
        <v>45</v>
      </c>
      <c r="O824" s="64"/>
      <c r="P824" s="205">
        <f>O824*H824</f>
        <v>0</v>
      </c>
      <c r="Q824" s="205">
        <v>1</v>
      </c>
      <c r="R824" s="205">
        <f>Q824*H824</f>
        <v>0.41099999999999998</v>
      </c>
      <c r="S824" s="205">
        <v>0</v>
      </c>
      <c r="T824" s="206">
        <f>S824*H824</f>
        <v>0</v>
      </c>
      <c r="U824" s="34"/>
      <c r="V824" s="34"/>
      <c r="W824" s="34"/>
      <c r="X824" s="34"/>
      <c r="Y824" s="34"/>
      <c r="Z824" s="34"/>
      <c r="AA824" s="34"/>
      <c r="AB824" s="34"/>
      <c r="AC824" s="34"/>
      <c r="AD824" s="34"/>
      <c r="AE824" s="34"/>
      <c r="AR824" s="207" t="s">
        <v>510</v>
      </c>
      <c r="AT824" s="207" t="s">
        <v>473</v>
      </c>
      <c r="AU824" s="207" t="s">
        <v>83</v>
      </c>
      <c r="AY824" s="17" t="s">
        <v>313</v>
      </c>
      <c r="BE824" s="208">
        <f>IF(N824="základní",J824,0)</f>
        <v>0</v>
      </c>
      <c r="BF824" s="208">
        <f>IF(N824="snížená",J824,0)</f>
        <v>0</v>
      </c>
      <c r="BG824" s="208">
        <f>IF(N824="zákl. přenesená",J824,0)</f>
        <v>0</v>
      </c>
      <c r="BH824" s="208">
        <f>IF(N824="sníž. přenesená",J824,0)</f>
        <v>0</v>
      </c>
      <c r="BI824" s="208">
        <f>IF(N824="nulová",J824,0)</f>
        <v>0</v>
      </c>
      <c r="BJ824" s="17" t="s">
        <v>81</v>
      </c>
      <c r="BK824" s="208">
        <f>ROUND(I824*H824,2)</f>
        <v>0</v>
      </c>
      <c r="BL824" s="17" t="s">
        <v>402</v>
      </c>
      <c r="BM824" s="207" t="s">
        <v>1513</v>
      </c>
    </row>
    <row r="825" spans="1:65" s="1" customFormat="1">
      <c r="A825" s="34"/>
      <c r="B825" s="35"/>
      <c r="C825" s="36"/>
      <c r="D825" s="209" t="s">
        <v>321</v>
      </c>
      <c r="E825" s="36"/>
      <c r="F825" s="210" t="s">
        <v>1512</v>
      </c>
      <c r="G825" s="36"/>
      <c r="H825" s="36"/>
      <c r="I825" s="116"/>
      <c r="J825" s="36"/>
      <c r="K825" s="36"/>
      <c r="L825" s="39"/>
      <c r="M825" s="211"/>
      <c r="N825" s="212"/>
      <c r="O825" s="64"/>
      <c r="P825" s="64"/>
      <c r="Q825" s="64"/>
      <c r="R825" s="64"/>
      <c r="S825" s="64"/>
      <c r="T825" s="65"/>
      <c r="U825" s="34"/>
      <c r="V825" s="34"/>
      <c r="W825" s="34"/>
      <c r="X825" s="34"/>
      <c r="Y825" s="34"/>
      <c r="Z825" s="34"/>
      <c r="AA825" s="34"/>
      <c r="AB825" s="34"/>
      <c r="AC825" s="34"/>
      <c r="AD825" s="34"/>
      <c r="AE825" s="34"/>
      <c r="AT825" s="17" t="s">
        <v>321</v>
      </c>
      <c r="AU825" s="17" t="s">
        <v>83</v>
      </c>
    </row>
    <row r="826" spans="1:65" s="1" customFormat="1" ht="19.5">
      <c r="A826" s="34"/>
      <c r="B826" s="35"/>
      <c r="C826" s="36"/>
      <c r="D826" s="209" t="s">
        <v>773</v>
      </c>
      <c r="E826" s="36"/>
      <c r="F826" s="267" t="s">
        <v>1514</v>
      </c>
      <c r="G826" s="36"/>
      <c r="H826" s="36"/>
      <c r="I826" s="116"/>
      <c r="J826" s="36"/>
      <c r="K826" s="36"/>
      <c r="L826" s="39"/>
      <c r="M826" s="211"/>
      <c r="N826" s="212"/>
      <c r="O826" s="64"/>
      <c r="P826" s="64"/>
      <c r="Q826" s="64"/>
      <c r="R826" s="64"/>
      <c r="S826" s="64"/>
      <c r="T826" s="65"/>
      <c r="U826" s="34"/>
      <c r="V826" s="34"/>
      <c r="W826" s="34"/>
      <c r="X826" s="34"/>
      <c r="Y826" s="34"/>
      <c r="Z826" s="34"/>
      <c r="AA826" s="34"/>
      <c r="AB826" s="34"/>
      <c r="AC826" s="34"/>
      <c r="AD826" s="34"/>
      <c r="AE826" s="34"/>
      <c r="AT826" s="17" t="s">
        <v>773</v>
      </c>
      <c r="AU826" s="17" t="s">
        <v>83</v>
      </c>
    </row>
    <row r="827" spans="1:65" s="12" customFormat="1">
      <c r="B827" s="213"/>
      <c r="C827" s="214"/>
      <c r="D827" s="209" t="s">
        <v>323</v>
      </c>
      <c r="E827" s="214"/>
      <c r="F827" s="216" t="s">
        <v>1515</v>
      </c>
      <c r="G827" s="214"/>
      <c r="H827" s="217">
        <v>0.41099999999999998</v>
      </c>
      <c r="I827" s="218"/>
      <c r="J827" s="214"/>
      <c r="K827" s="214"/>
      <c r="L827" s="219"/>
      <c r="M827" s="220"/>
      <c r="N827" s="221"/>
      <c r="O827" s="221"/>
      <c r="P827" s="221"/>
      <c r="Q827" s="221"/>
      <c r="R827" s="221"/>
      <c r="S827" s="221"/>
      <c r="T827" s="222"/>
      <c r="AT827" s="223" t="s">
        <v>323</v>
      </c>
      <c r="AU827" s="223" t="s">
        <v>83</v>
      </c>
      <c r="AV827" s="12" t="s">
        <v>83</v>
      </c>
      <c r="AW827" s="12" t="s">
        <v>4</v>
      </c>
      <c r="AX827" s="12" t="s">
        <v>81</v>
      </c>
      <c r="AY827" s="223" t="s">
        <v>313</v>
      </c>
    </row>
    <row r="828" spans="1:65" s="1" customFormat="1" ht="14.45" customHeight="1">
      <c r="A828" s="34"/>
      <c r="B828" s="35"/>
      <c r="C828" s="195" t="s">
        <v>1516</v>
      </c>
      <c r="D828" s="195" t="s">
        <v>315</v>
      </c>
      <c r="E828" s="196" t="s">
        <v>1517</v>
      </c>
      <c r="F828" s="197" t="s">
        <v>1518</v>
      </c>
      <c r="G828" s="198" t="s">
        <v>318</v>
      </c>
      <c r="H828" s="199">
        <v>75.739999999999995</v>
      </c>
      <c r="I828" s="200"/>
      <c r="J828" s="201">
        <f>ROUND(I828*H828,2)</f>
        <v>0</v>
      </c>
      <c r="K828" s="202"/>
      <c r="L828" s="39"/>
      <c r="M828" s="203" t="s">
        <v>19</v>
      </c>
      <c r="N828" s="204" t="s">
        <v>45</v>
      </c>
      <c r="O828" s="64"/>
      <c r="P828" s="205">
        <f>O828*H828</f>
        <v>0</v>
      </c>
      <c r="Q828" s="205">
        <v>0</v>
      </c>
      <c r="R828" s="205">
        <f>Q828*H828</f>
        <v>0</v>
      </c>
      <c r="S828" s="205">
        <v>0</v>
      </c>
      <c r="T828" s="206">
        <f>S828*H828</f>
        <v>0</v>
      </c>
      <c r="U828" s="34"/>
      <c r="V828" s="34"/>
      <c r="W828" s="34"/>
      <c r="X828" s="34"/>
      <c r="Y828" s="34"/>
      <c r="Z828" s="34"/>
      <c r="AA828" s="34"/>
      <c r="AB828" s="34"/>
      <c r="AC828" s="34"/>
      <c r="AD828" s="34"/>
      <c r="AE828" s="34"/>
      <c r="AR828" s="207" t="s">
        <v>402</v>
      </c>
      <c r="AT828" s="207" t="s">
        <v>315</v>
      </c>
      <c r="AU828" s="207" t="s">
        <v>83</v>
      </c>
      <c r="AY828" s="17" t="s">
        <v>313</v>
      </c>
      <c r="BE828" s="208">
        <f>IF(N828="základní",J828,0)</f>
        <v>0</v>
      </c>
      <c r="BF828" s="208">
        <f>IF(N828="snížená",J828,0)</f>
        <v>0</v>
      </c>
      <c r="BG828" s="208">
        <f>IF(N828="zákl. přenesená",J828,0)</f>
        <v>0</v>
      </c>
      <c r="BH828" s="208">
        <f>IF(N828="sníž. přenesená",J828,0)</f>
        <v>0</v>
      </c>
      <c r="BI828" s="208">
        <f>IF(N828="nulová",J828,0)</f>
        <v>0</v>
      </c>
      <c r="BJ828" s="17" t="s">
        <v>81</v>
      </c>
      <c r="BK828" s="208">
        <f>ROUND(I828*H828,2)</f>
        <v>0</v>
      </c>
      <c r="BL828" s="17" t="s">
        <v>402</v>
      </c>
      <c r="BM828" s="207" t="s">
        <v>1519</v>
      </c>
    </row>
    <row r="829" spans="1:65" s="1" customFormat="1">
      <c r="A829" s="34"/>
      <c r="B829" s="35"/>
      <c r="C829" s="36"/>
      <c r="D829" s="209" t="s">
        <v>321</v>
      </c>
      <c r="E829" s="36"/>
      <c r="F829" s="210" t="s">
        <v>1520</v>
      </c>
      <c r="G829" s="36"/>
      <c r="H829" s="36"/>
      <c r="I829" s="116"/>
      <c r="J829" s="36"/>
      <c r="K829" s="36"/>
      <c r="L829" s="39"/>
      <c r="M829" s="211"/>
      <c r="N829" s="212"/>
      <c r="O829" s="64"/>
      <c r="P829" s="64"/>
      <c r="Q829" s="64"/>
      <c r="R829" s="64"/>
      <c r="S829" s="64"/>
      <c r="T829" s="65"/>
      <c r="U829" s="34"/>
      <c r="V829" s="34"/>
      <c r="W829" s="34"/>
      <c r="X829" s="34"/>
      <c r="Y829" s="34"/>
      <c r="Z829" s="34"/>
      <c r="AA829" s="34"/>
      <c r="AB829" s="34"/>
      <c r="AC829" s="34"/>
      <c r="AD829" s="34"/>
      <c r="AE829" s="34"/>
      <c r="AT829" s="17" t="s">
        <v>321</v>
      </c>
      <c r="AU829" s="17" t="s">
        <v>83</v>
      </c>
    </row>
    <row r="830" spans="1:65" s="12" customFormat="1">
      <c r="B830" s="213"/>
      <c r="C830" s="214"/>
      <c r="D830" s="209" t="s">
        <v>323</v>
      </c>
      <c r="E830" s="215" t="s">
        <v>19</v>
      </c>
      <c r="F830" s="216" t="s">
        <v>1521</v>
      </c>
      <c r="G830" s="214"/>
      <c r="H830" s="217">
        <v>75.739999999999995</v>
      </c>
      <c r="I830" s="218"/>
      <c r="J830" s="214"/>
      <c r="K830" s="214"/>
      <c r="L830" s="219"/>
      <c r="M830" s="220"/>
      <c r="N830" s="221"/>
      <c r="O830" s="221"/>
      <c r="P830" s="221"/>
      <c r="Q830" s="221"/>
      <c r="R830" s="221"/>
      <c r="S830" s="221"/>
      <c r="T830" s="222"/>
      <c r="AT830" s="223" t="s">
        <v>323</v>
      </c>
      <c r="AU830" s="223" t="s">
        <v>83</v>
      </c>
      <c r="AV830" s="12" t="s">
        <v>83</v>
      </c>
      <c r="AW830" s="12" t="s">
        <v>36</v>
      </c>
      <c r="AX830" s="12" t="s">
        <v>81</v>
      </c>
      <c r="AY830" s="223" t="s">
        <v>313</v>
      </c>
    </row>
    <row r="831" spans="1:65" s="1" customFormat="1" ht="14.45" customHeight="1">
      <c r="A831" s="34"/>
      <c r="B831" s="35"/>
      <c r="C831" s="195" t="s">
        <v>1522</v>
      </c>
      <c r="D831" s="195" t="s">
        <v>315</v>
      </c>
      <c r="E831" s="196" t="s">
        <v>1523</v>
      </c>
      <c r="F831" s="197" t="s">
        <v>1524</v>
      </c>
      <c r="G831" s="198" t="s">
        <v>318</v>
      </c>
      <c r="H831" s="199">
        <v>57.494999999999997</v>
      </c>
      <c r="I831" s="200"/>
      <c r="J831" s="201">
        <f>ROUND(I831*H831,2)</f>
        <v>0</v>
      </c>
      <c r="K831" s="202"/>
      <c r="L831" s="39"/>
      <c r="M831" s="203" t="s">
        <v>19</v>
      </c>
      <c r="N831" s="204" t="s">
        <v>45</v>
      </c>
      <c r="O831" s="64"/>
      <c r="P831" s="205">
        <f>O831*H831</f>
        <v>0</v>
      </c>
      <c r="Q831" s="205">
        <v>0</v>
      </c>
      <c r="R831" s="205">
        <f>Q831*H831</f>
        <v>0</v>
      </c>
      <c r="S831" s="205">
        <v>0</v>
      </c>
      <c r="T831" s="206">
        <f>S831*H831</f>
        <v>0</v>
      </c>
      <c r="U831" s="34"/>
      <c r="V831" s="34"/>
      <c r="W831" s="34"/>
      <c r="X831" s="34"/>
      <c r="Y831" s="34"/>
      <c r="Z831" s="34"/>
      <c r="AA831" s="34"/>
      <c r="AB831" s="34"/>
      <c r="AC831" s="34"/>
      <c r="AD831" s="34"/>
      <c r="AE831" s="34"/>
      <c r="AR831" s="207" t="s">
        <v>402</v>
      </c>
      <c r="AT831" s="207" t="s">
        <v>315</v>
      </c>
      <c r="AU831" s="207" t="s">
        <v>83</v>
      </c>
      <c r="AY831" s="17" t="s">
        <v>313</v>
      </c>
      <c r="BE831" s="208">
        <f>IF(N831="základní",J831,0)</f>
        <v>0</v>
      </c>
      <c r="BF831" s="208">
        <f>IF(N831="snížená",J831,0)</f>
        <v>0</v>
      </c>
      <c r="BG831" s="208">
        <f>IF(N831="zákl. přenesená",J831,0)</f>
        <v>0</v>
      </c>
      <c r="BH831" s="208">
        <f>IF(N831="sníž. přenesená",J831,0)</f>
        <v>0</v>
      </c>
      <c r="BI831" s="208">
        <f>IF(N831="nulová",J831,0)</f>
        <v>0</v>
      </c>
      <c r="BJ831" s="17" t="s">
        <v>81</v>
      </c>
      <c r="BK831" s="208">
        <f>ROUND(I831*H831,2)</f>
        <v>0</v>
      </c>
      <c r="BL831" s="17" t="s">
        <v>402</v>
      </c>
      <c r="BM831" s="207" t="s">
        <v>1525</v>
      </c>
    </row>
    <row r="832" spans="1:65" s="1" customFormat="1">
      <c r="A832" s="34"/>
      <c r="B832" s="35"/>
      <c r="C832" s="36"/>
      <c r="D832" s="209" t="s">
        <v>321</v>
      </c>
      <c r="E832" s="36"/>
      <c r="F832" s="210" t="s">
        <v>1526</v>
      </c>
      <c r="G832" s="36"/>
      <c r="H832" s="36"/>
      <c r="I832" s="116"/>
      <c r="J832" s="36"/>
      <c r="K832" s="36"/>
      <c r="L832" s="39"/>
      <c r="M832" s="211"/>
      <c r="N832" s="212"/>
      <c r="O832" s="64"/>
      <c r="P832" s="64"/>
      <c r="Q832" s="64"/>
      <c r="R832" s="64"/>
      <c r="S832" s="64"/>
      <c r="T832" s="65"/>
      <c r="U832" s="34"/>
      <c r="V832" s="34"/>
      <c r="W832" s="34"/>
      <c r="X832" s="34"/>
      <c r="Y832" s="34"/>
      <c r="Z832" s="34"/>
      <c r="AA832" s="34"/>
      <c r="AB832" s="34"/>
      <c r="AC832" s="34"/>
      <c r="AD832" s="34"/>
      <c r="AE832" s="34"/>
      <c r="AT832" s="17" t="s">
        <v>321</v>
      </c>
      <c r="AU832" s="17" t="s">
        <v>83</v>
      </c>
    </row>
    <row r="833" spans="1:65" s="12" customFormat="1">
      <c r="B833" s="213"/>
      <c r="C833" s="214"/>
      <c r="D833" s="209" t="s">
        <v>323</v>
      </c>
      <c r="E833" s="215" t="s">
        <v>19</v>
      </c>
      <c r="F833" s="216" t="s">
        <v>1527</v>
      </c>
      <c r="G833" s="214"/>
      <c r="H833" s="217">
        <v>57.494999999999997</v>
      </c>
      <c r="I833" s="218"/>
      <c r="J833" s="214"/>
      <c r="K833" s="214"/>
      <c r="L833" s="219"/>
      <c r="M833" s="220"/>
      <c r="N833" s="221"/>
      <c r="O833" s="221"/>
      <c r="P833" s="221"/>
      <c r="Q833" s="221"/>
      <c r="R833" s="221"/>
      <c r="S833" s="221"/>
      <c r="T833" s="222"/>
      <c r="AT833" s="223" t="s">
        <v>323</v>
      </c>
      <c r="AU833" s="223" t="s">
        <v>83</v>
      </c>
      <c r="AV833" s="12" t="s">
        <v>83</v>
      </c>
      <c r="AW833" s="12" t="s">
        <v>36</v>
      </c>
      <c r="AX833" s="12" t="s">
        <v>81</v>
      </c>
      <c r="AY833" s="223" t="s">
        <v>313</v>
      </c>
    </row>
    <row r="834" spans="1:65" s="1" customFormat="1" ht="14.45" customHeight="1">
      <c r="A834" s="34"/>
      <c r="B834" s="35"/>
      <c r="C834" s="245" t="s">
        <v>1528</v>
      </c>
      <c r="D834" s="245" t="s">
        <v>473</v>
      </c>
      <c r="E834" s="246" t="s">
        <v>1529</v>
      </c>
      <c r="F834" s="247" t="s">
        <v>1530</v>
      </c>
      <c r="G834" s="248" t="s">
        <v>318</v>
      </c>
      <c r="H834" s="249">
        <v>153.22</v>
      </c>
      <c r="I834" s="250"/>
      <c r="J834" s="251">
        <f>ROUND(I834*H834,2)</f>
        <v>0</v>
      </c>
      <c r="K834" s="252"/>
      <c r="L834" s="253"/>
      <c r="M834" s="254" t="s">
        <v>19</v>
      </c>
      <c r="N834" s="255" t="s">
        <v>45</v>
      </c>
      <c r="O834" s="64"/>
      <c r="P834" s="205">
        <f>O834*H834</f>
        <v>0</v>
      </c>
      <c r="Q834" s="205">
        <v>2.9999999999999997E-4</v>
      </c>
      <c r="R834" s="205">
        <f>Q834*H834</f>
        <v>4.5965999999999993E-2</v>
      </c>
      <c r="S834" s="205">
        <v>0</v>
      </c>
      <c r="T834" s="206">
        <f>S834*H834</f>
        <v>0</v>
      </c>
      <c r="U834" s="34"/>
      <c r="V834" s="34"/>
      <c r="W834" s="34"/>
      <c r="X834" s="34"/>
      <c r="Y834" s="34"/>
      <c r="Z834" s="34"/>
      <c r="AA834" s="34"/>
      <c r="AB834" s="34"/>
      <c r="AC834" s="34"/>
      <c r="AD834" s="34"/>
      <c r="AE834" s="34"/>
      <c r="AR834" s="207" t="s">
        <v>510</v>
      </c>
      <c r="AT834" s="207" t="s">
        <v>473</v>
      </c>
      <c r="AU834" s="207" t="s">
        <v>83</v>
      </c>
      <c r="AY834" s="17" t="s">
        <v>313</v>
      </c>
      <c r="BE834" s="208">
        <f>IF(N834="základní",J834,0)</f>
        <v>0</v>
      </c>
      <c r="BF834" s="208">
        <f>IF(N834="snížená",J834,0)</f>
        <v>0</v>
      </c>
      <c r="BG834" s="208">
        <f>IF(N834="zákl. přenesená",J834,0)</f>
        <v>0</v>
      </c>
      <c r="BH834" s="208">
        <f>IF(N834="sníž. přenesená",J834,0)</f>
        <v>0</v>
      </c>
      <c r="BI834" s="208">
        <f>IF(N834="nulová",J834,0)</f>
        <v>0</v>
      </c>
      <c r="BJ834" s="17" t="s">
        <v>81</v>
      </c>
      <c r="BK834" s="208">
        <f>ROUND(I834*H834,2)</f>
        <v>0</v>
      </c>
      <c r="BL834" s="17" t="s">
        <v>402</v>
      </c>
      <c r="BM834" s="207" t="s">
        <v>1531</v>
      </c>
    </row>
    <row r="835" spans="1:65" s="1" customFormat="1">
      <c r="A835" s="34"/>
      <c r="B835" s="35"/>
      <c r="C835" s="36"/>
      <c r="D835" s="209" t="s">
        <v>321</v>
      </c>
      <c r="E835" s="36"/>
      <c r="F835" s="210" t="s">
        <v>1530</v>
      </c>
      <c r="G835" s="36"/>
      <c r="H835" s="36"/>
      <c r="I835" s="116"/>
      <c r="J835" s="36"/>
      <c r="K835" s="36"/>
      <c r="L835" s="39"/>
      <c r="M835" s="211"/>
      <c r="N835" s="212"/>
      <c r="O835" s="64"/>
      <c r="P835" s="64"/>
      <c r="Q835" s="64"/>
      <c r="R835" s="64"/>
      <c r="S835" s="64"/>
      <c r="T835" s="65"/>
      <c r="U835" s="34"/>
      <c r="V835" s="34"/>
      <c r="W835" s="34"/>
      <c r="X835" s="34"/>
      <c r="Y835" s="34"/>
      <c r="Z835" s="34"/>
      <c r="AA835" s="34"/>
      <c r="AB835" s="34"/>
      <c r="AC835" s="34"/>
      <c r="AD835" s="34"/>
      <c r="AE835" s="34"/>
      <c r="AT835" s="17" t="s">
        <v>321</v>
      </c>
      <c r="AU835" s="17" t="s">
        <v>83</v>
      </c>
    </row>
    <row r="836" spans="1:65" s="12" customFormat="1">
      <c r="B836" s="213"/>
      <c r="C836" s="214"/>
      <c r="D836" s="209" t="s">
        <v>323</v>
      </c>
      <c r="E836" s="214"/>
      <c r="F836" s="216" t="s">
        <v>1532</v>
      </c>
      <c r="G836" s="214"/>
      <c r="H836" s="217">
        <v>153.22</v>
      </c>
      <c r="I836" s="218"/>
      <c r="J836" s="214"/>
      <c r="K836" s="214"/>
      <c r="L836" s="219"/>
      <c r="M836" s="220"/>
      <c r="N836" s="221"/>
      <c r="O836" s="221"/>
      <c r="P836" s="221"/>
      <c r="Q836" s="221"/>
      <c r="R836" s="221"/>
      <c r="S836" s="221"/>
      <c r="T836" s="222"/>
      <c r="AT836" s="223" t="s">
        <v>323</v>
      </c>
      <c r="AU836" s="223" t="s">
        <v>83</v>
      </c>
      <c r="AV836" s="12" t="s">
        <v>83</v>
      </c>
      <c r="AW836" s="12" t="s">
        <v>4</v>
      </c>
      <c r="AX836" s="12" t="s">
        <v>81</v>
      </c>
      <c r="AY836" s="223" t="s">
        <v>313</v>
      </c>
    </row>
    <row r="837" spans="1:65" s="1" customFormat="1" ht="14.45" customHeight="1">
      <c r="A837" s="34"/>
      <c r="B837" s="35"/>
      <c r="C837" s="195" t="s">
        <v>1533</v>
      </c>
      <c r="D837" s="195" t="s">
        <v>315</v>
      </c>
      <c r="E837" s="196" t="s">
        <v>1534</v>
      </c>
      <c r="F837" s="197" t="s">
        <v>1535</v>
      </c>
      <c r="G837" s="198" t="s">
        <v>318</v>
      </c>
      <c r="H837" s="199">
        <v>1534.329</v>
      </c>
      <c r="I837" s="200"/>
      <c r="J837" s="201">
        <f>ROUND(I837*H837,2)</f>
        <v>0</v>
      </c>
      <c r="K837" s="202"/>
      <c r="L837" s="39"/>
      <c r="M837" s="203" t="s">
        <v>19</v>
      </c>
      <c r="N837" s="204" t="s">
        <v>45</v>
      </c>
      <c r="O837" s="64"/>
      <c r="P837" s="205">
        <f>O837*H837</f>
        <v>0</v>
      </c>
      <c r="Q837" s="205">
        <v>4.0000000000000002E-4</v>
      </c>
      <c r="R837" s="205">
        <f>Q837*H837</f>
        <v>0.61373160000000004</v>
      </c>
      <c r="S837" s="205">
        <v>0</v>
      </c>
      <c r="T837" s="206">
        <f>S837*H837</f>
        <v>0</v>
      </c>
      <c r="U837" s="34"/>
      <c r="V837" s="34"/>
      <c r="W837" s="34"/>
      <c r="X837" s="34"/>
      <c r="Y837" s="34"/>
      <c r="Z837" s="34"/>
      <c r="AA837" s="34"/>
      <c r="AB837" s="34"/>
      <c r="AC837" s="34"/>
      <c r="AD837" s="34"/>
      <c r="AE837" s="34"/>
      <c r="AR837" s="207" t="s">
        <v>402</v>
      </c>
      <c r="AT837" s="207" t="s">
        <v>315</v>
      </c>
      <c r="AU837" s="207" t="s">
        <v>83</v>
      </c>
      <c r="AY837" s="17" t="s">
        <v>313</v>
      </c>
      <c r="BE837" s="208">
        <f>IF(N837="základní",J837,0)</f>
        <v>0</v>
      </c>
      <c r="BF837" s="208">
        <f>IF(N837="snížená",J837,0)</f>
        <v>0</v>
      </c>
      <c r="BG837" s="208">
        <f>IF(N837="zákl. přenesená",J837,0)</f>
        <v>0</v>
      </c>
      <c r="BH837" s="208">
        <f>IF(N837="sníž. přenesená",J837,0)</f>
        <v>0</v>
      </c>
      <c r="BI837" s="208">
        <f>IF(N837="nulová",J837,0)</f>
        <v>0</v>
      </c>
      <c r="BJ837" s="17" t="s">
        <v>81</v>
      </c>
      <c r="BK837" s="208">
        <f>ROUND(I837*H837,2)</f>
        <v>0</v>
      </c>
      <c r="BL837" s="17" t="s">
        <v>402</v>
      </c>
      <c r="BM837" s="207" t="s">
        <v>1536</v>
      </c>
    </row>
    <row r="838" spans="1:65" s="1" customFormat="1">
      <c r="A838" s="34"/>
      <c r="B838" s="35"/>
      <c r="C838" s="36"/>
      <c r="D838" s="209" t="s">
        <v>321</v>
      </c>
      <c r="E838" s="36"/>
      <c r="F838" s="210" t="s">
        <v>1537</v>
      </c>
      <c r="G838" s="36"/>
      <c r="H838" s="36"/>
      <c r="I838" s="116"/>
      <c r="J838" s="36"/>
      <c r="K838" s="36"/>
      <c r="L838" s="39"/>
      <c r="M838" s="211"/>
      <c r="N838" s="212"/>
      <c r="O838" s="64"/>
      <c r="P838" s="64"/>
      <c r="Q838" s="64"/>
      <c r="R838" s="64"/>
      <c r="S838" s="64"/>
      <c r="T838" s="65"/>
      <c r="U838" s="34"/>
      <c r="V838" s="34"/>
      <c r="W838" s="34"/>
      <c r="X838" s="34"/>
      <c r="Y838" s="34"/>
      <c r="Z838" s="34"/>
      <c r="AA838" s="34"/>
      <c r="AB838" s="34"/>
      <c r="AC838" s="34"/>
      <c r="AD838" s="34"/>
      <c r="AE838" s="34"/>
      <c r="AT838" s="17" t="s">
        <v>321</v>
      </c>
      <c r="AU838" s="17" t="s">
        <v>83</v>
      </c>
    </row>
    <row r="839" spans="1:65" s="12" customFormat="1">
      <c r="B839" s="213"/>
      <c r="C839" s="214"/>
      <c r="D839" s="209" t="s">
        <v>323</v>
      </c>
      <c r="E839" s="215" t="s">
        <v>19</v>
      </c>
      <c r="F839" s="216" t="s">
        <v>1538</v>
      </c>
      <c r="G839" s="214"/>
      <c r="H839" s="217">
        <v>1534.329</v>
      </c>
      <c r="I839" s="218"/>
      <c r="J839" s="214"/>
      <c r="K839" s="214"/>
      <c r="L839" s="219"/>
      <c r="M839" s="220"/>
      <c r="N839" s="221"/>
      <c r="O839" s="221"/>
      <c r="P839" s="221"/>
      <c r="Q839" s="221"/>
      <c r="R839" s="221"/>
      <c r="S839" s="221"/>
      <c r="T839" s="222"/>
      <c r="AT839" s="223" t="s">
        <v>323</v>
      </c>
      <c r="AU839" s="223" t="s">
        <v>83</v>
      </c>
      <c r="AV839" s="12" t="s">
        <v>83</v>
      </c>
      <c r="AW839" s="12" t="s">
        <v>36</v>
      </c>
      <c r="AX839" s="12" t="s">
        <v>81</v>
      </c>
      <c r="AY839" s="223" t="s">
        <v>313</v>
      </c>
    </row>
    <row r="840" spans="1:65" s="1" customFormat="1" ht="14.45" customHeight="1">
      <c r="A840" s="34"/>
      <c r="B840" s="35"/>
      <c r="C840" s="195" t="s">
        <v>1539</v>
      </c>
      <c r="D840" s="195" t="s">
        <v>315</v>
      </c>
      <c r="E840" s="196" t="s">
        <v>1540</v>
      </c>
      <c r="F840" s="197" t="s">
        <v>1541</v>
      </c>
      <c r="G840" s="198" t="s">
        <v>318</v>
      </c>
      <c r="H840" s="199">
        <v>327.28300000000002</v>
      </c>
      <c r="I840" s="200"/>
      <c r="J840" s="201">
        <f>ROUND(I840*H840,2)</f>
        <v>0</v>
      </c>
      <c r="K840" s="202"/>
      <c r="L840" s="39"/>
      <c r="M840" s="203" t="s">
        <v>19</v>
      </c>
      <c r="N840" s="204" t="s">
        <v>45</v>
      </c>
      <c r="O840" s="64"/>
      <c r="P840" s="205">
        <f>O840*H840</f>
        <v>0</v>
      </c>
      <c r="Q840" s="205">
        <v>4.0000000000000002E-4</v>
      </c>
      <c r="R840" s="205">
        <f>Q840*H840</f>
        <v>0.13091320000000001</v>
      </c>
      <c r="S840" s="205">
        <v>0</v>
      </c>
      <c r="T840" s="206">
        <f>S840*H840</f>
        <v>0</v>
      </c>
      <c r="U840" s="34"/>
      <c r="V840" s="34"/>
      <c r="W840" s="34"/>
      <c r="X840" s="34"/>
      <c r="Y840" s="34"/>
      <c r="Z840" s="34"/>
      <c r="AA840" s="34"/>
      <c r="AB840" s="34"/>
      <c r="AC840" s="34"/>
      <c r="AD840" s="34"/>
      <c r="AE840" s="34"/>
      <c r="AR840" s="207" t="s">
        <v>402</v>
      </c>
      <c r="AT840" s="207" t="s">
        <v>315</v>
      </c>
      <c r="AU840" s="207" t="s">
        <v>83</v>
      </c>
      <c r="AY840" s="17" t="s">
        <v>313</v>
      </c>
      <c r="BE840" s="208">
        <f>IF(N840="základní",J840,0)</f>
        <v>0</v>
      </c>
      <c r="BF840" s="208">
        <f>IF(N840="snížená",J840,0)</f>
        <v>0</v>
      </c>
      <c r="BG840" s="208">
        <f>IF(N840="zákl. přenesená",J840,0)</f>
        <v>0</v>
      </c>
      <c r="BH840" s="208">
        <f>IF(N840="sníž. přenesená",J840,0)</f>
        <v>0</v>
      </c>
      <c r="BI840" s="208">
        <f>IF(N840="nulová",J840,0)</f>
        <v>0</v>
      </c>
      <c r="BJ840" s="17" t="s">
        <v>81</v>
      </c>
      <c r="BK840" s="208">
        <f>ROUND(I840*H840,2)</f>
        <v>0</v>
      </c>
      <c r="BL840" s="17" t="s">
        <v>402</v>
      </c>
      <c r="BM840" s="207" t="s">
        <v>1542</v>
      </c>
    </row>
    <row r="841" spans="1:65" s="1" customFormat="1">
      <c r="A841" s="34"/>
      <c r="B841" s="35"/>
      <c r="C841" s="36"/>
      <c r="D841" s="209" t="s">
        <v>321</v>
      </c>
      <c r="E841" s="36"/>
      <c r="F841" s="210" t="s">
        <v>1543</v>
      </c>
      <c r="G841" s="36"/>
      <c r="H841" s="36"/>
      <c r="I841" s="116"/>
      <c r="J841" s="36"/>
      <c r="K841" s="36"/>
      <c r="L841" s="39"/>
      <c r="M841" s="211"/>
      <c r="N841" s="212"/>
      <c r="O841" s="64"/>
      <c r="P841" s="64"/>
      <c r="Q841" s="64"/>
      <c r="R841" s="64"/>
      <c r="S841" s="64"/>
      <c r="T841" s="65"/>
      <c r="U841" s="34"/>
      <c r="V841" s="34"/>
      <c r="W841" s="34"/>
      <c r="X841" s="34"/>
      <c r="Y841" s="34"/>
      <c r="Z841" s="34"/>
      <c r="AA841" s="34"/>
      <c r="AB841" s="34"/>
      <c r="AC841" s="34"/>
      <c r="AD841" s="34"/>
      <c r="AE841" s="34"/>
      <c r="AT841" s="17" t="s">
        <v>321</v>
      </c>
      <c r="AU841" s="17" t="s">
        <v>83</v>
      </c>
    </row>
    <row r="842" spans="1:65" s="12" customFormat="1">
      <c r="B842" s="213"/>
      <c r="C842" s="214"/>
      <c r="D842" s="209" t="s">
        <v>323</v>
      </c>
      <c r="E842" s="215" t="s">
        <v>19</v>
      </c>
      <c r="F842" s="216" t="s">
        <v>1544</v>
      </c>
      <c r="G842" s="214"/>
      <c r="H842" s="217">
        <v>327.28300000000002</v>
      </c>
      <c r="I842" s="218"/>
      <c r="J842" s="214"/>
      <c r="K842" s="214"/>
      <c r="L842" s="219"/>
      <c r="M842" s="220"/>
      <c r="N842" s="221"/>
      <c r="O842" s="221"/>
      <c r="P842" s="221"/>
      <c r="Q842" s="221"/>
      <c r="R842" s="221"/>
      <c r="S842" s="221"/>
      <c r="T842" s="222"/>
      <c r="AT842" s="223" t="s">
        <v>323</v>
      </c>
      <c r="AU842" s="223" t="s">
        <v>83</v>
      </c>
      <c r="AV842" s="12" t="s">
        <v>83</v>
      </c>
      <c r="AW842" s="12" t="s">
        <v>36</v>
      </c>
      <c r="AX842" s="12" t="s">
        <v>81</v>
      </c>
      <c r="AY842" s="223" t="s">
        <v>313</v>
      </c>
    </row>
    <row r="843" spans="1:65" s="1" customFormat="1" ht="21.6" customHeight="1">
      <c r="A843" s="34"/>
      <c r="B843" s="35"/>
      <c r="C843" s="245" t="s">
        <v>1545</v>
      </c>
      <c r="D843" s="245" t="s">
        <v>473</v>
      </c>
      <c r="E843" s="246" t="s">
        <v>1546</v>
      </c>
      <c r="F843" s="247" t="s">
        <v>1547</v>
      </c>
      <c r="G843" s="248" t="s">
        <v>318</v>
      </c>
      <c r="H843" s="249">
        <v>461.73200000000003</v>
      </c>
      <c r="I843" s="250"/>
      <c r="J843" s="251">
        <f>ROUND(I843*H843,2)</f>
        <v>0</v>
      </c>
      <c r="K843" s="252"/>
      <c r="L843" s="253"/>
      <c r="M843" s="254" t="s">
        <v>19</v>
      </c>
      <c r="N843" s="255" t="s">
        <v>45</v>
      </c>
      <c r="O843" s="64"/>
      <c r="P843" s="205">
        <f>O843*H843</f>
        <v>0</v>
      </c>
      <c r="Q843" s="205">
        <v>1E-3</v>
      </c>
      <c r="R843" s="205">
        <f>Q843*H843</f>
        <v>0.46173200000000003</v>
      </c>
      <c r="S843" s="205">
        <v>0</v>
      </c>
      <c r="T843" s="206">
        <f>S843*H843</f>
        <v>0</v>
      </c>
      <c r="U843" s="34"/>
      <c r="V843" s="34"/>
      <c r="W843" s="34"/>
      <c r="X843" s="34"/>
      <c r="Y843" s="34"/>
      <c r="Z843" s="34"/>
      <c r="AA843" s="34"/>
      <c r="AB843" s="34"/>
      <c r="AC843" s="34"/>
      <c r="AD843" s="34"/>
      <c r="AE843" s="34"/>
      <c r="AR843" s="207" t="s">
        <v>510</v>
      </c>
      <c r="AT843" s="207" t="s">
        <v>473</v>
      </c>
      <c r="AU843" s="207" t="s">
        <v>83</v>
      </c>
      <c r="AY843" s="17" t="s">
        <v>313</v>
      </c>
      <c r="BE843" s="208">
        <f>IF(N843="základní",J843,0)</f>
        <v>0</v>
      </c>
      <c r="BF843" s="208">
        <f>IF(N843="snížená",J843,0)</f>
        <v>0</v>
      </c>
      <c r="BG843" s="208">
        <f>IF(N843="zákl. přenesená",J843,0)</f>
        <v>0</v>
      </c>
      <c r="BH843" s="208">
        <f>IF(N843="sníž. přenesená",J843,0)</f>
        <v>0</v>
      </c>
      <c r="BI843" s="208">
        <f>IF(N843="nulová",J843,0)</f>
        <v>0</v>
      </c>
      <c r="BJ843" s="17" t="s">
        <v>81</v>
      </c>
      <c r="BK843" s="208">
        <f>ROUND(I843*H843,2)</f>
        <v>0</v>
      </c>
      <c r="BL843" s="17" t="s">
        <v>402</v>
      </c>
      <c r="BM843" s="207" t="s">
        <v>1548</v>
      </c>
    </row>
    <row r="844" spans="1:65" s="1" customFormat="1" ht="19.5">
      <c r="A844" s="34"/>
      <c r="B844" s="35"/>
      <c r="C844" s="36"/>
      <c r="D844" s="209" t="s">
        <v>321</v>
      </c>
      <c r="E844" s="36"/>
      <c r="F844" s="210" t="s">
        <v>1547</v>
      </c>
      <c r="G844" s="36"/>
      <c r="H844" s="36"/>
      <c r="I844" s="116"/>
      <c r="J844" s="36"/>
      <c r="K844" s="36"/>
      <c r="L844" s="39"/>
      <c r="M844" s="211"/>
      <c r="N844" s="212"/>
      <c r="O844" s="64"/>
      <c r="P844" s="64"/>
      <c r="Q844" s="64"/>
      <c r="R844" s="64"/>
      <c r="S844" s="64"/>
      <c r="T844" s="65"/>
      <c r="U844" s="34"/>
      <c r="V844" s="34"/>
      <c r="W844" s="34"/>
      <c r="X844" s="34"/>
      <c r="Y844" s="34"/>
      <c r="Z844" s="34"/>
      <c r="AA844" s="34"/>
      <c r="AB844" s="34"/>
      <c r="AC844" s="34"/>
      <c r="AD844" s="34"/>
      <c r="AE844" s="34"/>
      <c r="AT844" s="17" t="s">
        <v>321</v>
      </c>
      <c r="AU844" s="17" t="s">
        <v>83</v>
      </c>
    </row>
    <row r="845" spans="1:65" s="12" customFormat="1">
      <c r="B845" s="213"/>
      <c r="C845" s="214"/>
      <c r="D845" s="209" t="s">
        <v>323</v>
      </c>
      <c r="E845" s="215" t="s">
        <v>19</v>
      </c>
      <c r="F845" s="216" t="s">
        <v>1549</v>
      </c>
      <c r="G845" s="214"/>
      <c r="H845" s="217">
        <v>384.77699999999999</v>
      </c>
      <c r="I845" s="218"/>
      <c r="J845" s="214"/>
      <c r="K845" s="214"/>
      <c r="L845" s="219"/>
      <c r="M845" s="220"/>
      <c r="N845" s="221"/>
      <c r="O845" s="221"/>
      <c r="P845" s="221"/>
      <c r="Q845" s="221"/>
      <c r="R845" s="221"/>
      <c r="S845" s="221"/>
      <c r="T845" s="222"/>
      <c r="AT845" s="223" t="s">
        <v>323</v>
      </c>
      <c r="AU845" s="223" t="s">
        <v>83</v>
      </c>
      <c r="AV845" s="12" t="s">
        <v>83</v>
      </c>
      <c r="AW845" s="12" t="s">
        <v>36</v>
      </c>
      <c r="AX845" s="12" t="s">
        <v>81</v>
      </c>
      <c r="AY845" s="223" t="s">
        <v>313</v>
      </c>
    </row>
    <row r="846" spans="1:65" s="12" customFormat="1">
      <c r="B846" s="213"/>
      <c r="C846" s="214"/>
      <c r="D846" s="209" t="s">
        <v>323</v>
      </c>
      <c r="E846" s="214"/>
      <c r="F846" s="216" t="s">
        <v>1550</v>
      </c>
      <c r="G846" s="214"/>
      <c r="H846" s="217">
        <v>461.73200000000003</v>
      </c>
      <c r="I846" s="218"/>
      <c r="J846" s="214"/>
      <c r="K846" s="214"/>
      <c r="L846" s="219"/>
      <c r="M846" s="220"/>
      <c r="N846" s="221"/>
      <c r="O846" s="221"/>
      <c r="P846" s="221"/>
      <c r="Q846" s="221"/>
      <c r="R846" s="221"/>
      <c r="S846" s="221"/>
      <c r="T846" s="222"/>
      <c r="AT846" s="223" t="s">
        <v>323</v>
      </c>
      <c r="AU846" s="223" t="s">
        <v>83</v>
      </c>
      <c r="AV846" s="12" t="s">
        <v>83</v>
      </c>
      <c r="AW846" s="12" t="s">
        <v>4</v>
      </c>
      <c r="AX846" s="12" t="s">
        <v>81</v>
      </c>
      <c r="AY846" s="223" t="s">
        <v>313</v>
      </c>
    </row>
    <row r="847" spans="1:65" s="1" customFormat="1" ht="21.6" customHeight="1">
      <c r="A847" s="34"/>
      <c r="B847" s="35"/>
      <c r="C847" s="245" t="s">
        <v>1551</v>
      </c>
      <c r="D847" s="245" t="s">
        <v>473</v>
      </c>
      <c r="E847" s="246" t="s">
        <v>1552</v>
      </c>
      <c r="F847" s="247" t="s">
        <v>1553</v>
      </c>
      <c r="G847" s="248" t="s">
        <v>318</v>
      </c>
      <c r="H847" s="249">
        <v>2233.9340000000002</v>
      </c>
      <c r="I847" s="250"/>
      <c r="J847" s="251">
        <f>ROUND(I847*H847,2)</f>
        <v>0</v>
      </c>
      <c r="K847" s="252"/>
      <c r="L847" s="253"/>
      <c r="M847" s="254" t="s">
        <v>19</v>
      </c>
      <c r="N847" s="255" t="s">
        <v>45</v>
      </c>
      <c r="O847" s="64"/>
      <c r="P847" s="205">
        <f>O847*H847</f>
        <v>0</v>
      </c>
      <c r="Q847" s="205">
        <v>4.4999999999999997E-3</v>
      </c>
      <c r="R847" s="205">
        <f>Q847*H847</f>
        <v>10.052702999999999</v>
      </c>
      <c r="S847" s="205">
        <v>0</v>
      </c>
      <c r="T847" s="206">
        <f>S847*H847</f>
        <v>0</v>
      </c>
      <c r="U847" s="34"/>
      <c r="V847" s="34"/>
      <c r="W847" s="34"/>
      <c r="X847" s="34"/>
      <c r="Y847" s="34"/>
      <c r="Z847" s="34"/>
      <c r="AA847" s="34"/>
      <c r="AB847" s="34"/>
      <c r="AC847" s="34"/>
      <c r="AD847" s="34"/>
      <c r="AE847" s="34"/>
      <c r="AR847" s="207" t="s">
        <v>510</v>
      </c>
      <c r="AT847" s="207" t="s">
        <v>473</v>
      </c>
      <c r="AU847" s="207" t="s">
        <v>83</v>
      </c>
      <c r="AY847" s="17" t="s">
        <v>313</v>
      </c>
      <c r="BE847" s="208">
        <f>IF(N847="základní",J847,0)</f>
        <v>0</v>
      </c>
      <c r="BF847" s="208">
        <f>IF(N847="snížená",J847,0)</f>
        <v>0</v>
      </c>
      <c r="BG847" s="208">
        <f>IF(N847="zákl. přenesená",J847,0)</f>
        <v>0</v>
      </c>
      <c r="BH847" s="208">
        <f>IF(N847="sníž. přenesená",J847,0)</f>
        <v>0</v>
      </c>
      <c r="BI847" s="208">
        <f>IF(N847="nulová",J847,0)</f>
        <v>0</v>
      </c>
      <c r="BJ847" s="17" t="s">
        <v>81</v>
      </c>
      <c r="BK847" s="208">
        <f>ROUND(I847*H847,2)</f>
        <v>0</v>
      </c>
      <c r="BL847" s="17" t="s">
        <v>402</v>
      </c>
      <c r="BM847" s="207" t="s">
        <v>1554</v>
      </c>
    </row>
    <row r="848" spans="1:65" s="1" customFormat="1" ht="19.5">
      <c r="A848" s="34"/>
      <c r="B848" s="35"/>
      <c r="C848" s="36"/>
      <c r="D848" s="209" t="s">
        <v>321</v>
      </c>
      <c r="E848" s="36"/>
      <c r="F848" s="210" t="s">
        <v>1553</v>
      </c>
      <c r="G848" s="36"/>
      <c r="H848" s="36"/>
      <c r="I848" s="116"/>
      <c r="J848" s="36"/>
      <c r="K848" s="36"/>
      <c r="L848" s="39"/>
      <c r="M848" s="211"/>
      <c r="N848" s="212"/>
      <c r="O848" s="64"/>
      <c r="P848" s="64"/>
      <c r="Q848" s="64"/>
      <c r="R848" s="64"/>
      <c r="S848" s="64"/>
      <c r="T848" s="65"/>
      <c r="U848" s="34"/>
      <c r="V848" s="34"/>
      <c r="W848" s="34"/>
      <c r="X848" s="34"/>
      <c r="Y848" s="34"/>
      <c r="Z848" s="34"/>
      <c r="AA848" s="34"/>
      <c r="AB848" s="34"/>
      <c r="AC848" s="34"/>
      <c r="AD848" s="34"/>
      <c r="AE848" s="34"/>
      <c r="AT848" s="17" t="s">
        <v>321</v>
      </c>
      <c r="AU848" s="17" t="s">
        <v>83</v>
      </c>
    </row>
    <row r="849" spans="1:65" s="12" customFormat="1">
      <c r="B849" s="213"/>
      <c r="C849" s="214"/>
      <c r="D849" s="209" t="s">
        <v>323</v>
      </c>
      <c r="E849" s="214"/>
      <c r="F849" s="216" t="s">
        <v>1555</v>
      </c>
      <c r="G849" s="214"/>
      <c r="H849" s="217">
        <v>2233.9340000000002</v>
      </c>
      <c r="I849" s="218"/>
      <c r="J849" s="214"/>
      <c r="K849" s="214"/>
      <c r="L849" s="219"/>
      <c r="M849" s="220"/>
      <c r="N849" s="221"/>
      <c r="O849" s="221"/>
      <c r="P849" s="221"/>
      <c r="Q849" s="221"/>
      <c r="R849" s="221"/>
      <c r="S849" s="221"/>
      <c r="T849" s="222"/>
      <c r="AT849" s="223" t="s">
        <v>323</v>
      </c>
      <c r="AU849" s="223" t="s">
        <v>83</v>
      </c>
      <c r="AV849" s="12" t="s">
        <v>83</v>
      </c>
      <c r="AW849" s="12" t="s">
        <v>4</v>
      </c>
      <c r="AX849" s="12" t="s">
        <v>81</v>
      </c>
      <c r="AY849" s="223" t="s">
        <v>313</v>
      </c>
    </row>
    <row r="850" spans="1:65" s="1" customFormat="1" ht="14.45" customHeight="1">
      <c r="A850" s="34"/>
      <c r="B850" s="35"/>
      <c r="C850" s="195" t="s">
        <v>1556</v>
      </c>
      <c r="D850" s="195" t="s">
        <v>315</v>
      </c>
      <c r="E850" s="196" t="s">
        <v>1557</v>
      </c>
      <c r="F850" s="197" t="s">
        <v>1558</v>
      </c>
      <c r="G850" s="198" t="s">
        <v>318</v>
      </c>
      <c r="H850" s="199">
        <v>240.03299999999999</v>
      </c>
      <c r="I850" s="200"/>
      <c r="J850" s="201">
        <f>ROUND(I850*H850,2)</f>
        <v>0</v>
      </c>
      <c r="K850" s="202"/>
      <c r="L850" s="39"/>
      <c r="M850" s="203" t="s">
        <v>19</v>
      </c>
      <c r="N850" s="204" t="s">
        <v>45</v>
      </c>
      <c r="O850" s="64"/>
      <c r="P850" s="205">
        <f>O850*H850</f>
        <v>0</v>
      </c>
      <c r="Q850" s="205">
        <v>1.1999999999999999E-3</v>
      </c>
      <c r="R850" s="205">
        <f>Q850*H850</f>
        <v>0.28803959999999995</v>
      </c>
      <c r="S850" s="205">
        <v>0</v>
      </c>
      <c r="T850" s="206">
        <f>S850*H850</f>
        <v>0</v>
      </c>
      <c r="U850" s="34"/>
      <c r="V850" s="34"/>
      <c r="W850" s="34"/>
      <c r="X850" s="34"/>
      <c r="Y850" s="34"/>
      <c r="Z850" s="34"/>
      <c r="AA850" s="34"/>
      <c r="AB850" s="34"/>
      <c r="AC850" s="34"/>
      <c r="AD850" s="34"/>
      <c r="AE850" s="34"/>
      <c r="AR850" s="207" t="s">
        <v>402</v>
      </c>
      <c r="AT850" s="207" t="s">
        <v>315</v>
      </c>
      <c r="AU850" s="207" t="s">
        <v>83</v>
      </c>
      <c r="AY850" s="17" t="s">
        <v>313</v>
      </c>
      <c r="BE850" s="208">
        <f>IF(N850="základní",J850,0)</f>
        <v>0</v>
      </c>
      <c r="BF850" s="208">
        <f>IF(N850="snížená",J850,0)</f>
        <v>0</v>
      </c>
      <c r="BG850" s="208">
        <f>IF(N850="zákl. přenesená",J850,0)</f>
        <v>0</v>
      </c>
      <c r="BH850" s="208">
        <f>IF(N850="sníž. přenesená",J850,0)</f>
        <v>0</v>
      </c>
      <c r="BI850" s="208">
        <f>IF(N850="nulová",J850,0)</f>
        <v>0</v>
      </c>
      <c r="BJ850" s="17" t="s">
        <v>81</v>
      </c>
      <c r="BK850" s="208">
        <f>ROUND(I850*H850,2)</f>
        <v>0</v>
      </c>
      <c r="BL850" s="17" t="s">
        <v>402</v>
      </c>
      <c r="BM850" s="207" t="s">
        <v>1559</v>
      </c>
    </row>
    <row r="851" spans="1:65" s="1" customFormat="1" ht="19.5">
      <c r="A851" s="34"/>
      <c r="B851" s="35"/>
      <c r="C851" s="36"/>
      <c r="D851" s="209" t="s">
        <v>321</v>
      </c>
      <c r="E851" s="36"/>
      <c r="F851" s="210" t="s">
        <v>1560</v>
      </c>
      <c r="G851" s="36"/>
      <c r="H851" s="36"/>
      <c r="I851" s="116"/>
      <c r="J851" s="36"/>
      <c r="K851" s="36"/>
      <c r="L851" s="39"/>
      <c r="M851" s="211"/>
      <c r="N851" s="212"/>
      <c r="O851" s="64"/>
      <c r="P851" s="64"/>
      <c r="Q851" s="64"/>
      <c r="R851" s="64"/>
      <c r="S851" s="64"/>
      <c r="T851" s="65"/>
      <c r="U851" s="34"/>
      <c r="V851" s="34"/>
      <c r="W851" s="34"/>
      <c r="X851" s="34"/>
      <c r="Y851" s="34"/>
      <c r="Z851" s="34"/>
      <c r="AA851" s="34"/>
      <c r="AB851" s="34"/>
      <c r="AC851" s="34"/>
      <c r="AD851" s="34"/>
      <c r="AE851" s="34"/>
      <c r="AT851" s="17" t="s">
        <v>321</v>
      </c>
      <c r="AU851" s="17" t="s">
        <v>83</v>
      </c>
    </row>
    <row r="852" spans="1:65" s="12" customFormat="1">
      <c r="B852" s="213"/>
      <c r="C852" s="214"/>
      <c r="D852" s="209" t="s">
        <v>323</v>
      </c>
      <c r="E852" s="215" t="s">
        <v>19</v>
      </c>
      <c r="F852" s="216" t="s">
        <v>1561</v>
      </c>
      <c r="G852" s="214"/>
      <c r="H852" s="217">
        <v>240.03299999999999</v>
      </c>
      <c r="I852" s="218"/>
      <c r="J852" s="214"/>
      <c r="K852" s="214"/>
      <c r="L852" s="219"/>
      <c r="M852" s="220"/>
      <c r="N852" s="221"/>
      <c r="O852" s="221"/>
      <c r="P852" s="221"/>
      <c r="Q852" s="221"/>
      <c r="R852" s="221"/>
      <c r="S852" s="221"/>
      <c r="T852" s="222"/>
      <c r="AT852" s="223" t="s">
        <v>323</v>
      </c>
      <c r="AU852" s="223" t="s">
        <v>83</v>
      </c>
      <c r="AV852" s="12" t="s">
        <v>83</v>
      </c>
      <c r="AW852" s="12" t="s">
        <v>36</v>
      </c>
      <c r="AX852" s="12" t="s">
        <v>81</v>
      </c>
      <c r="AY852" s="223" t="s">
        <v>313</v>
      </c>
    </row>
    <row r="853" spans="1:65" s="1" customFormat="1" ht="14.45" customHeight="1">
      <c r="A853" s="34"/>
      <c r="B853" s="35"/>
      <c r="C853" s="195" t="s">
        <v>1562</v>
      </c>
      <c r="D853" s="195" t="s">
        <v>315</v>
      </c>
      <c r="E853" s="196" t="s">
        <v>1563</v>
      </c>
      <c r="F853" s="197" t="s">
        <v>1564</v>
      </c>
      <c r="G853" s="198" t="s">
        <v>318</v>
      </c>
      <c r="H853" s="199">
        <v>83.07</v>
      </c>
      <c r="I853" s="200"/>
      <c r="J853" s="201">
        <f>ROUND(I853*H853,2)</f>
        <v>0</v>
      </c>
      <c r="K853" s="202"/>
      <c r="L853" s="39"/>
      <c r="M853" s="203" t="s">
        <v>19</v>
      </c>
      <c r="N853" s="204" t="s">
        <v>45</v>
      </c>
      <c r="O853" s="64"/>
      <c r="P853" s="205">
        <f>O853*H853</f>
        <v>0</v>
      </c>
      <c r="Q853" s="205">
        <v>0</v>
      </c>
      <c r="R853" s="205">
        <f>Q853*H853</f>
        <v>0</v>
      </c>
      <c r="S853" s="205">
        <v>0</v>
      </c>
      <c r="T853" s="206">
        <f>S853*H853</f>
        <v>0</v>
      </c>
      <c r="U853" s="34"/>
      <c r="V853" s="34"/>
      <c r="W853" s="34"/>
      <c r="X853" s="34"/>
      <c r="Y853" s="34"/>
      <c r="Z853" s="34"/>
      <c r="AA853" s="34"/>
      <c r="AB853" s="34"/>
      <c r="AC853" s="34"/>
      <c r="AD853" s="34"/>
      <c r="AE853" s="34"/>
      <c r="AR853" s="207" t="s">
        <v>402</v>
      </c>
      <c r="AT853" s="207" t="s">
        <v>315</v>
      </c>
      <c r="AU853" s="207" t="s">
        <v>83</v>
      </c>
      <c r="AY853" s="17" t="s">
        <v>313</v>
      </c>
      <c r="BE853" s="208">
        <f>IF(N853="základní",J853,0)</f>
        <v>0</v>
      </c>
      <c r="BF853" s="208">
        <f>IF(N853="snížená",J853,0)</f>
        <v>0</v>
      </c>
      <c r="BG853" s="208">
        <f>IF(N853="zákl. přenesená",J853,0)</f>
        <v>0</v>
      </c>
      <c r="BH853" s="208">
        <f>IF(N853="sníž. přenesená",J853,0)</f>
        <v>0</v>
      </c>
      <c r="BI853" s="208">
        <f>IF(N853="nulová",J853,0)</f>
        <v>0</v>
      </c>
      <c r="BJ853" s="17" t="s">
        <v>81</v>
      </c>
      <c r="BK853" s="208">
        <f>ROUND(I853*H853,2)</f>
        <v>0</v>
      </c>
      <c r="BL853" s="17" t="s">
        <v>402</v>
      </c>
      <c r="BM853" s="207" t="s">
        <v>1565</v>
      </c>
    </row>
    <row r="854" spans="1:65" s="1" customFormat="1">
      <c r="A854" s="34"/>
      <c r="B854" s="35"/>
      <c r="C854" s="36"/>
      <c r="D854" s="209" t="s">
        <v>321</v>
      </c>
      <c r="E854" s="36"/>
      <c r="F854" s="210" t="s">
        <v>1566</v>
      </c>
      <c r="G854" s="36"/>
      <c r="H854" s="36"/>
      <c r="I854" s="116"/>
      <c r="J854" s="36"/>
      <c r="K854" s="36"/>
      <c r="L854" s="39"/>
      <c r="M854" s="211"/>
      <c r="N854" s="212"/>
      <c r="O854" s="64"/>
      <c r="P854" s="64"/>
      <c r="Q854" s="64"/>
      <c r="R854" s="64"/>
      <c r="S854" s="64"/>
      <c r="T854" s="65"/>
      <c r="U854" s="34"/>
      <c r="V854" s="34"/>
      <c r="W854" s="34"/>
      <c r="X854" s="34"/>
      <c r="Y854" s="34"/>
      <c r="Z854" s="34"/>
      <c r="AA854" s="34"/>
      <c r="AB854" s="34"/>
      <c r="AC854" s="34"/>
      <c r="AD854" s="34"/>
      <c r="AE854" s="34"/>
      <c r="AT854" s="17" t="s">
        <v>321</v>
      </c>
      <c r="AU854" s="17" t="s">
        <v>83</v>
      </c>
    </row>
    <row r="855" spans="1:65" s="12" customFormat="1">
      <c r="B855" s="213"/>
      <c r="C855" s="214"/>
      <c r="D855" s="209" t="s">
        <v>323</v>
      </c>
      <c r="E855" s="215" t="s">
        <v>19</v>
      </c>
      <c r="F855" s="216" t="s">
        <v>1567</v>
      </c>
      <c r="G855" s="214"/>
      <c r="H855" s="217">
        <v>83.07</v>
      </c>
      <c r="I855" s="218"/>
      <c r="J855" s="214"/>
      <c r="K855" s="214"/>
      <c r="L855" s="219"/>
      <c r="M855" s="220"/>
      <c r="N855" s="221"/>
      <c r="O855" s="221"/>
      <c r="P855" s="221"/>
      <c r="Q855" s="221"/>
      <c r="R855" s="221"/>
      <c r="S855" s="221"/>
      <c r="T855" s="222"/>
      <c r="AT855" s="223" t="s">
        <v>323</v>
      </c>
      <c r="AU855" s="223" t="s">
        <v>83</v>
      </c>
      <c r="AV855" s="12" t="s">
        <v>83</v>
      </c>
      <c r="AW855" s="12" t="s">
        <v>36</v>
      </c>
      <c r="AX855" s="12" t="s">
        <v>81</v>
      </c>
      <c r="AY855" s="223" t="s">
        <v>313</v>
      </c>
    </row>
    <row r="856" spans="1:65" s="1" customFormat="1" ht="14.45" customHeight="1">
      <c r="A856" s="34"/>
      <c r="B856" s="35"/>
      <c r="C856" s="245" t="s">
        <v>1568</v>
      </c>
      <c r="D856" s="245" t="s">
        <v>473</v>
      </c>
      <c r="E856" s="246" t="s">
        <v>1569</v>
      </c>
      <c r="F856" s="247" t="s">
        <v>1570</v>
      </c>
      <c r="G856" s="248" t="s">
        <v>1571</v>
      </c>
      <c r="H856" s="249">
        <v>10.798999999999999</v>
      </c>
      <c r="I856" s="250"/>
      <c r="J856" s="251">
        <f>ROUND(I856*H856,2)</f>
        <v>0</v>
      </c>
      <c r="K856" s="252"/>
      <c r="L856" s="253"/>
      <c r="M856" s="254" t="s">
        <v>19</v>
      </c>
      <c r="N856" s="255" t="s">
        <v>45</v>
      </c>
      <c r="O856" s="64"/>
      <c r="P856" s="205">
        <f>O856*H856</f>
        <v>0</v>
      </c>
      <c r="Q856" s="205">
        <v>1E-3</v>
      </c>
      <c r="R856" s="205">
        <f>Q856*H856</f>
        <v>1.0799E-2</v>
      </c>
      <c r="S856" s="205">
        <v>0</v>
      </c>
      <c r="T856" s="206">
        <f>S856*H856</f>
        <v>0</v>
      </c>
      <c r="U856" s="34"/>
      <c r="V856" s="34"/>
      <c r="W856" s="34"/>
      <c r="X856" s="34"/>
      <c r="Y856" s="34"/>
      <c r="Z856" s="34"/>
      <c r="AA856" s="34"/>
      <c r="AB856" s="34"/>
      <c r="AC856" s="34"/>
      <c r="AD856" s="34"/>
      <c r="AE856" s="34"/>
      <c r="AR856" s="207" t="s">
        <v>510</v>
      </c>
      <c r="AT856" s="207" t="s">
        <v>473</v>
      </c>
      <c r="AU856" s="207" t="s">
        <v>83</v>
      </c>
      <c r="AY856" s="17" t="s">
        <v>313</v>
      </c>
      <c r="BE856" s="208">
        <f>IF(N856="základní",J856,0)</f>
        <v>0</v>
      </c>
      <c r="BF856" s="208">
        <f>IF(N856="snížená",J856,0)</f>
        <v>0</v>
      </c>
      <c r="BG856" s="208">
        <f>IF(N856="zákl. přenesená",J856,0)</f>
        <v>0</v>
      </c>
      <c r="BH856" s="208">
        <f>IF(N856="sníž. přenesená",J856,0)</f>
        <v>0</v>
      </c>
      <c r="BI856" s="208">
        <f>IF(N856="nulová",J856,0)</f>
        <v>0</v>
      </c>
      <c r="BJ856" s="17" t="s">
        <v>81</v>
      </c>
      <c r="BK856" s="208">
        <f>ROUND(I856*H856,2)</f>
        <v>0</v>
      </c>
      <c r="BL856" s="17" t="s">
        <v>402</v>
      </c>
      <c r="BM856" s="207" t="s">
        <v>1572</v>
      </c>
    </row>
    <row r="857" spans="1:65" s="1" customFormat="1">
      <c r="A857" s="34"/>
      <c r="B857" s="35"/>
      <c r="C857" s="36"/>
      <c r="D857" s="209" t="s">
        <v>321</v>
      </c>
      <c r="E857" s="36"/>
      <c r="F857" s="210" t="s">
        <v>1570</v>
      </c>
      <c r="G857" s="36"/>
      <c r="H857" s="36"/>
      <c r="I857" s="116"/>
      <c r="J857" s="36"/>
      <c r="K857" s="36"/>
      <c r="L857" s="39"/>
      <c r="M857" s="211"/>
      <c r="N857" s="212"/>
      <c r="O857" s="64"/>
      <c r="P857" s="64"/>
      <c r="Q857" s="64"/>
      <c r="R857" s="64"/>
      <c r="S857" s="64"/>
      <c r="T857" s="65"/>
      <c r="U857" s="34"/>
      <c r="V857" s="34"/>
      <c r="W857" s="34"/>
      <c r="X857" s="34"/>
      <c r="Y857" s="34"/>
      <c r="Z857" s="34"/>
      <c r="AA857" s="34"/>
      <c r="AB857" s="34"/>
      <c r="AC857" s="34"/>
      <c r="AD857" s="34"/>
      <c r="AE857" s="34"/>
      <c r="AT857" s="17" t="s">
        <v>321</v>
      </c>
      <c r="AU857" s="17" t="s">
        <v>83</v>
      </c>
    </row>
    <row r="858" spans="1:65" s="1" customFormat="1" ht="19.5">
      <c r="A858" s="34"/>
      <c r="B858" s="35"/>
      <c r="C858" s="36"/>
      <c r="D858" s="209" t="s">
        <v>773</v>
      </c>
      <c r="E858" s="36"/>
      <c r="F858" s="267" t="s">
        <v>1573</v>
      </c>
      <c r="G858" s="36"/>
      <c r="H858" s="36"/>
      <c r="I858" s="116"/>
      <c r="J858" s="36"/>
      <c r="K858" s="36"/>
      <c r="L858" s="39"/>
      <c r="M858" s="211"/>
      <c r="N858" s="212"/>
      <c r="O858" s="64"/>
      <c r="P858" s="64"/>
      <c r="Q858" s="64"/>
      <c r="R858" s="64"/>
      <c r="S858" s="64"/>
      <c r="T858" s="65"/>
      <c r="U858" s="34"/>
      <c r="V858" s="34"/>
      <c r="W858" s="34"/>
      <c r="X858" s="34"/>
      <c r="Y858" s="34"/>
      <c r="Z858" s="34"/>
      <c r="AA858" s="34"/>
      <c r="AB858" s="34"/>
      <c r="AC858" s="34"/>
      <c r="AD858" s="34"/>
      <c r="AE858" s="34"/>
      <c r="AT858" s="17" t="s">
        <v>773</v>
      </c>
      <c r="AU858" s="17" t="s">
        <v>83</v>
      </c>
    </row>
    <row r="859" spans="1:65" s="12" customFormat="1">
      <c r="B859" s="213"/>
      <c r="C859" s="214"/>
      <c r="D859" s="209" t="s">
        <v>323</v>
      </c>
      <c r="E859" s="214"/>
      <c r="F859" s="216" t="s">
        <v>1574</v>
      </c>
      <c r="G859" s="214"/>
      <c r="H859" s="217">
        <v>10.798999999999999</v>
      </c>
      <c r="I859" s="218"/>
      <c r="J859" s="214"/>
      <c r="K859" s="214"/>
      <c r="L859" s="219"/>
      <c r="M859" s="220"/>
      <c r="N859" s="221"/>
      <c r="O859" s="221"/>
      <c r="P859" s="221"/>
      <c r="Q859" s="221"/>
      <c r="R859" s="221"/>
      <c r="S859" s="221"/>
      <c r="T859" s="222"/>
      <c r="AT859" s="223" t="s">
        <v>323</v>
      </c>
      <c r="AU859" s="223" t="s">
        <v>83</v>
      </c>
      <c r="AV859" s="12" t="s">
        <v>83</v>
      </c>
      <c r="AW859" s="12" t="s">
        <v>4</v>
      </c>
      <c r="AX859" s="12" t="s">
        <v>81</v>
      </c>
      <c r="AY859" s="223" t="s">
        <v>313</v>
      </c>
    </row>
    <row r="860" spans="1:65" s="1" customFormat="1" ht="21.6" customHeight="1">
      <c r="A860" s="34"/>
      <c r="B860" s="35"/>
      <c r="C860" s="195" t="s">
        <v>1575</v>
      </c>
      <c r="D860" s="195" t="s">
        <v>315</v>
      </c>
      <c r="E860" s="196" t="s">
        <v>1576</v>
      </c>
      <c r="F860" s="197" t="s">
        <v>1577</v>
      </c>
      <c r="G860" s="198" t="s">
        <v>318</v>
      </c>
      <c r="H860" s="199">
        <v>166.13900000000001</v>
      </c>
      <c r="I860" s="200"/>
      <c r="J860" s="201">
        <f>ROUND(I860*H860,2)</f>
        <v>0</v>
      </c>
      <c r="K860" s="202"/>
      <c r="L860" s="39"/>
      <c r="M860" s="203" t="s">
        <v>19</v>
      </c>
      <c r="N860" s="204" t="s">
        <v>45</v>
      </c>
      <c r="O860" s="64"/>
      <c r="P860" s="205">
        <f>O860*H860</f>
        <v>0</v>
      </c>
      <c r="Q860" s="205">
        <v>0</v>
      </c>
      <c r="R860" s="205">
        <f>Q860*H860</f>
        <v>0</v>
      </c>
      <c r="S860" s="205">
        <v>0</v>
      </c>
      <c r="T860" s="206">
        <f>S860*H860</f>
        <v>0</v>
      </c>
      <c r="U860" s="34"/>
      <c r="V860" s="34"/>
      <c r="W860" s="34"/>
      <c r="X860" s="34"/>
      <c r="Y860" s="34"/>
      <c r="Z860" s="34"/>
      <c r="AA860" s="34"/>
      <c r="AB860" s="34"/>
      <c r="AC860" s="34"/>
      <c r="AD860" s="34"/>
      <c r="AE860" s="34"/>
      <c r="AR860" s="207" t="s">
        <v>402</v>
      </c>
      <c r="AT860" s="207" t="s">
        <v>315</v>
      </c>
      <c r="AU860" s="207" t="s">
        <v>83</v>
      </c>
      <c r="AY860" s="17" t="s">
        <v>313</v>
      </c>
      <c r="BE860" s="208">
        <f>IF(N860="základní",J860,0)</f>
        <v>0</v>
      </c>
      <c r="BF860" s="208">
        <f>IF(N860="snížená",J860,0)</f>
        <v>0</v>
      </c>
      <c r="BG860" s="208">
        <f>IF(N860="zákl. přenesená",J860,0)</f>
        <v>0</v>
      </c>
      <c r="BH860" s="208">
        <f>IF(N860="sníž. přenesená",J860,0)</f>
        <v>0</v>
      </c>
      <c r="BI860" s="208">
        <f>IF(N860="nulová",J860,0)</f>
        <v>0</v>
      </c>
      <c r="BJ860" s="17" t="s">
        <v>81</v>
      </c>
      <c r="BK860" s="208">
        <f>ROUND(I860*H860,2)</f>
        <v>0</v>
      </c>
      <c r="BL860" s="17" t="s">
        <v>402</v>
      </c>
      <c r="BM860" s="207" t="s">
        <v>1578</v>
      </c>
    </row>
    <row r="861" spans="1:65" s="1" customFormat="1">
      <c r="A861" s="34"/>
      <c r="B861" s="35"/>
      <c r="C861" s="36"/>
      <c r="D861" s="209" t="s">
        <v>321</v>
      </c>
      <c r="E861" s="36"/>
      <c r="F861" s="210" t="s">
        <v>1579</v>
      </c>
      <c r="G861" s="36"/>
      <c r="H861" s="36"/>
      <c r="I861" s="116"/>
      <c r="J861" s="36"/>
      <c r="K861" s="36"/>
      <c r="L861" s="39"/>
      <c r="M861" s="211"/>
      <c r="N861" s="212"/>
      <c r="O861" s="64"/>
      <c r="P861" s="64"/>
      <c r="Q861" s="64"/>
      <c r="R861" s="64"/>
      <c r="S861" s="64"/>
      <c r="T861" s="65"/>
      <c r="U861" s="34"/>
      <c r="V861" s="34"/>
      <c r="W861" s="34"/>
      <c r="X861" s="34"/>
      <c r="Y861" s="34"/>
      <c r="Z861" s="34"/>
      <c r="AA861" s="34"/>
      <c r="AB861" s="34"/>
      <c r="AC861" s="34"/>
      <c r="AD861" s="34"/>
      <c r="AE861" s="34"/>
      <c r="AT861" s="17" t="s">
        <v>321</v>
      </c>
      <c r="AU861" s="17" t="s">
        <v>83</v>
      </c>
    </row>
    <row r="862" spans="1:65" s="12" customFormat="1">
      <c r="B862" s="213"/>
      <c r="C862" s="214"/>
      <c r="D862" s="209" t="s">
        <v>323</v>
      </c>
      <c r="E862" s="215" t="s">
        <v>19</v>
      </c>
      <c r="F862" s="216" t="s">
        <v>1580</v>
      </c>
      <c r="G862" s="214"/>
      <c r="H862" s="217">
        <v>166.13900000000001</v>
      </c>
      <c r="I862" s="218"/>
      <c r="J862" s="214"/>
      <c r="K862" s="214"/>
      <c r="L862" s="219"/>
      <c r="M862" s="220"/>
      <c r="N862" s="221"/>
      <c r="O862" s="221"/>
      <c r="P862" s="221"/>
      <c r="Q862" s="221"/>
      <c r="R862" s="221"/>
      <c r="S862" s="221"/>
      <c r="T862" s="222"/>
      <c r="AT862" s="223" t="s">
        <v>323</v>
      </c>
      <c r="AU862" s="223" t="s">
        <v>83</v>
      </c>
      <c r="AV862" s="12" t="s">
        <v>83</v>
      </c>
      <c r="AW862" s="12" t="s">
        <v>36</v>
      </c>
      <c r="AX862" s="12" t="s">
        <v>81</v>
      </c>
      <c r="AY862" s="223" t="s">
        <v>313</v>
      </c>
    </row>
    <row r="863" spans="1:65" s="1" customFormat="1" ht="21.6" customHeight="1">
      <c r="A863" s="34"/>
      <c r="B863" s="35"/>
      <c r="C863" s="195" t="s">
        <v>1581</v>
      </c>
      <c r="D863" s="195" t="s">
        <v>315</v>
      </c>
      <c r="E863" s="196" t="s">
        <v>1582</v>
      </c>
      <c r="F863" s="197" t="s">
        <v>1583</v>
      </c>
      <c r="G863" s="198" t="s">
        <v>318</v>
      </c>
      <c r="H863" s="199">
        <v>83.07</v>
      </c>
      <c r="I863" s="200"/>
      <c r="J863" s="201">
        <f>ROUND(I863*H863,2)</f>
        <v>0</v>
      </c>
      <c r="K863" s="202"/>
      <c r="L863" s="39"/>
      <c r="M863" s="203" t="s">
        <v>19</v>
      </c>
      <c r="N863" s="204" t="s">
        <v>45</v>
      </c>
      <c r="O863" s="64"/>
      <c r="P863" s="205">
        <f>O863*H863</f>
        <v>0</v>
      </c>
      <c r="Q863" s="205">
        <v>0</v>
      </c>
      <c r="R863" s="205">
        <f>Q863*H863</f>
        <v>0</v>
      </c>
      <c r="S863" s="205">
        <v>0</v>
      </c>
      <c r="T863" s="206">
        <f>S863*H863</f>
        <v>0</v>
      </c>
      <c r="U863" s="34"/>
      <c r="V863" s="34"/>
      <c r="W863" s="34"/>
      <c r="X863" s="34"/>
      <c r="Y863" s="34"/>
      <c r="Z863" s="34"/>
      <c r="AA863" s="34"/>
      <c r="AB863" s="34"/>
      <c r="AC863" s="34"/>
      <c r="AD863" s="34"/>
      <c r="AE863" s="34"/>
      <c r="AR863" s="207" t="s">
        <v>402</v>
      </c>
      <c r="AT863" s="207" t="s">
        <v>315</v>
      </c>
      <c r="AU863" s="207" t="s">
        <v>83</v>
      </c>
      <c r="AY863" s="17" t="s">
        <v>313</v>
      </c>
      <c r="BE863" s="208">
        <f>IF(N863="základní",J863,0)</f>
        <v>0</v>
      </c>
      <c r="BF863" s="208">
        <f>IF(N863="snížená",J863,0)</f>
        <v>0</v>
      </c>
      <c r="BG863" s="208">
        <f>IF(N863="zákl. přenesená",J863,0)</f>
        <v>0</v>
      </c>
      <c r="BH863" s="208">
        <f>IF(N863="sníž. přenesená",J863,0)</f>
        <v>0</v>
      </c>
      <c r="BI863" s="208">
        <f>IF(N863="nulová",J863,0)</f>
        <v>0</v>
      </c>
      <c r="BJ863" s="17" t="s">
        <v>81</v>
      </c>
      <c r="BK863" s="208">
        <f>ROUND(I863*H863,2)</f>
        <v>0</v>
      </c>
      <c r="BL863" s="17" t="s">
        <v>402</v>
      </c>
      <c r="BM863" s="207" t="s">
        <v>1584</v>
      </c>
    </row>
    <row r="864" spans="1:65" s="1" customFormat="1">
      <c r="A864" s="34"/>
      <c r="B864" s="35"/>
      <c r="C864" s="36"/>
      <c r="D864" s="209" t="s">
        <v>321</v>
      </c>
      <c r="E864" s="36"/>
      <c r="F864" s="210" t="s">
        <v>1585</v>
      </c>
      <c r="G864" s="36"/>
      <c r="H864" s="36"/>
      <c r="I864" s="116"/>
      <c r="J864" s="36"/>
      <c r="K864" s="36"/>
      <c r="L864" s="39"/>
      <c r="M864" s="211"/>
      <c r="N864" s="212"/>
      <c r="O864" s="64"/>
      <c r="P864" s="64"/>
      <c r="Q864" s="64"/>
      <c r="R864" s="64"/>
      <c r="S864" s="64"/>
      <c r="T864" s="65"/>
      <c r="U864" s="34"/>
      <c r="V864" s="34"/>
      <c r="W864" s="34"/>
      <c r="X864" s="34"/>
      <c r="Y864" s="34"/>
      <c r="Z864" s="34"/>
      <c r="AA864" s="34"/>
      <c r="AB864" s="34"/>
      <c r="AC864" s="34"/>
      <c r="AD864" s="34"/>
      <c r="AE864" s="34"/>
      <c r="AT864" s="17" t="s">
        <v>321</v>
      </c>
      <c r="AU864" s="17" t="s">
        <v>83</v>
      </c>
    </row>
    <row r="865" spans="1:65" s="1" customFormat="1" ht="14.45" customHeight="1">
      <c r="A865" s="34"/>
      <c r="B865" s="35"/>
      <c r="C865" s="195" t="s">
        <v>1586</v>
      </c>
      <c r="D865" s="195" t="s">
        <v>315</v>
      </c>
      <c r="E865" s="196" t="s">
        <v>1587</v>
      </c>
      <c r="F865" s="197" t="s">
        <v>1588</v>
      </c>
      <c r="G865" s="198" t="s">
        <v>327</v>
      </c>
      <c r="H865" s="199">
        <v>143.96199999999999</v>
      </c>
      <c r="I865" s="200"/>
      <c r="J865" s="201">
        <f>ROUND(I865*H865,2)</f>
        <v>0</v>
      </c>
      <c r="K865" s="202"/>
      <c r="L865" s="39"/>
      <c r="M865" s="203" t="s">
        <v>19</v>
      </c>
      <c r="N865" s="204" t="s">
        <v>45</v>
      </c>
      <c r="O865" s="64"/>
      <c r="P865" s="205">
        <f>O865*H865</f>
        <v>0</v>
      </c>
      <c r="Q865" s="205">
        <v>2.0000000000000001E-4</v>
      </c>
      <c r="R865" s="205">
        <f>Q865*H865</f>
        <v>2.8792399999999999E-2</v>
      </c>
      <c r="S865" s="205">
        <v>0</v>
      </c>
      <c r="T865" s="206">
        <f>S865*H865</f>
        <v>0</v>
      </c>
      <c r="U865" s="34"/>
      <c r="V865" s="34"/>
      <c r="W865" s="34"/>
      <c r="X865" s="34"/>
      <c r="Y865" s="34"/>
      <c r="Z865" s="34"/>
      <c r="AA865" s="34"/>
      <c r="AB865" s="34"/>
      <c r="AC865" s="34"/>
      <c r="AD865" s="34"/>
      <c r="AE865" s="34"/>
      <c r="AR865" s="207" t="s">
        <v>402</v>
      </c>
      <c r="AT865" s="207" t="s">
        <v>315</v>
      </c>
      <c r="AU865" s="207" t="s">
        <v>83</v>
      </c>
      <c r="AY865" s="17" t="s">
        <v>313</v>
      </c>
      <c r="BE865" s="208">
        <f>IF(N865="základní",J865,0)</f>
        <v>0</v>
      </c>
      <c r="BF865" s="208">
        <f>IF(N865="snížená",J865,0)</f>
        <v>0</v>
      </c>
      <c r="BG865" s="208">
        <f>IF(N865="zákl. přenesená",J865,0)</f>
        <v>0</v>
      </c>
      <c r="BH865" s="208">
        <f>IF(N865="sníž. přenesená",J865,0)</f>
        <v>0</v>
      </c>
      <c r="BI865" s="208">
        <f>IF(N865="nulová",J865,0)</f>
        <v>0</v>
      </c>
      <c r="BJ865" s="17" t="s">
        <v>81</v>
      </c>
      <c r="BK865" s="208">
        <f>ROUND(I865*H865,2)</f>
        <v>0</v>
      </c>
      <c r="BL865" s="17" t="s">
        <v>402</v>
      </c>
      <c r="BM865" s="207" t="s">
        <v>1589</v>
      </c>
    </row>
    <row r="866" spans="1:65" s="1" customFormat="1">
      <c r="A866" s="34"/>
      <c r="B866" s="35"/>
      <c r="C866" s="36"/>
      <c r="D866" s="209" t="s">
        <v>321</v>
      </c>
      <c r="E866" s="36"/>
      <c r="F866" s="210" t="s">
        <v>1590</v>
      </c>
      <c r="G866" s="36"/>
      <c r="H866" s="36"/>
      <c r="I866" s="116"/>
      <c r="J866" s="36"/>
      <c r="K866" s="36"/>
      <c r="L866" s="39"/>
      <c r="M866" s="211"/>
      <c r="N866" s="212"/>
      <c r="O866" s="64"/>
      <c r="P866" s="64"/>
      <c r="Q866" s="64"/>
      <c r="R866" s="64"/>
      <c r="S866" s="64"/>
      <c r="T866" s="65"/>
      <c r="U866" s="34"/>
      <c r="V866" s="34"/>
      <c r="W866" s="34"/>
      <c r="X866" s="34"/>
      <c r="Y866" s="34"/>
      <c r="Z866" s="34"/>
      <c r="AA866" s="34"/>
      <c r="AB866" s="34"/>
      <c r="AC866" s="34"/>
      <c r="AD866" s="34"/>
      <c r="AE866" s="34"/>
      <c r="AT866" s="17" t="s">
        <v>321</v>
      </c>
      <c r="AU866" s="17" t="s">
        <v>83</v>
      </c>
    </row>
    <row r="867" spans="1:65" s="12" customFormat="1">
      <c r="B867" s="213"/>
      <c r="C867" s="214"/>
      <c r="D867" s="209" t="s">
        <v>323</v>
      </c>
      <c r="E867" s="215" t="s">
        <v>19</v>
      </c>
      <c r="F867" s="216" t="s">
        <v>1591</v>
      </c>
      <c r="G867" s="214"/>
      <c r="H867" s="217">
        <v>143.96199999999999</v>
      </c>
      <c r="I867" s="218"/>
      <c r="J867" s="214"/>
      <c r="K867" s="214"/>
      <c r="L867" s="219"/>
      <c r="M867" s="220"/>
      <c r="N867" s="221"/>
      <c r="O867" s="221"/>
      <c r="P867" s="221"/>
      <c r="Q867" s="221"/>
      <c r="R867" s="221"/>
      <c r="S867" s="221"/>
      <c r="T867" s="222"/>
      <c r="AT867" s="223" t="s">
        <v>323</v>
      </c>
      <c r="AU867" s="223" t="s">
        <v>83</v>
      </c>
      <c r="AV867" s="12" t="s">
        <v>83</v>
      </c>
      <c r="AW867" s="12" t="s">
        <v>36</v>
      </c>
      <c r="AX867" s="12" t="s">
        <v>81</v>
      </c>
      <c r="AY867" s="223" t="s">
        <v>313</v>
      </c>
    </row>
    <row r="868" spans="1:65" s="1" customFormat="1" ht="21.6" customHeight="1">
      <c r="A868" s="34"/>
      <c r="B868" s="35"/>
      <c r="C868" s="245" t="s">
        <v>1592</v>
      </c>
      <c r="D868" s="245" t="s">
        <v>473</v>
      </c>
      <c r="E868" s="246" t="s">
        <v>1552</v>
      </c>
      <c r="F868" s="247" t="s">
        <v>1553</v>
      </c>
      <c r="G868" s="248" t="s">
        <v>318</v>
      </c>
      <c r="H868" s="249">
        <v>82.778000000000006</v>
      </c>
      <c r="I868" s="250"/>
      <c r="J868" s="251">
        <f>ROUND(I868*H868,2)</f>
        <v>0</v>
      </c>
      <c r="K868" s="252"/>
      <c r="L868" s="253"/>
      <c r="M868" s="254" t="s">
        <v>19</v>
      </c>
      <c r="N868" s="255" t="s">
        <v>45</v>
      </c>
      <c r="O868" s="64"/>
      <c r="P868" s="205">
        <f>O868*H868</f>
        <v>0</v>
      </c>
      <c r="Q868" s="205">
        <v>4.4999999999999997E-3</v>
      </c>
      <c r="R868" s="205">
        <f>Q868*H868</f>
        <v>0.37250099999999997</v>
      </c>
      <c r="S868" s="205">
        <v>0</v>
      </c>
      <c r="T868" s="206">
        <f>S868*H868</f>
        <v>0</v>
      </c>
      <c r="U868" s="34"/>
      <c r="V868" s="34"/>
      <c r="W868" s="34"/>
      <c r="X868" s="34"/>
      <c r="Y868" s="34"/>
      <c r="Z868" s="34"/>
      <c r="AA868" s="34"/>
      <c r="AB868" s="34"/>
      <c r="AC868" s="34"/>
      <c r="AD868" s="34"/>
      <c r="AE868" s="34"/>
      <c r="AR868" s="207" t="s">
        <v>510</v>
      </c>
      <c r="AT868" s="207" t="s">
        <v>473</v>
      </c>
      <c r="AU868" s="207" t="s">
        <v>83</v>
      </c>
      <c r="AY868" s="17" t="s">
        <v>313</v>
      </c>
      <c r="BE868" s="208">
        <f>IF(N868="základní",J868,0)</f>
        <v>0</v>
      </c>
      <c r="BF868" s="208">
        <f>IF(N868="snížená",J868,0)</f>
        <v>0</v>
      </c>
      <c r="BG868" s="208">
        <f>IF(N868="zákl. přenesená",J868,0)</f>
        <v>0</v>
      </c>
      <c r="BH868" s="208">
        <f>IF(N868="sníž. přenesená",J868,0)</f>
        <v>0</v>
      </c>
      <c r="BI868" s="208">
        <f>IF(N868="nulová",J868,0)</f>
        <v>0</v>
      </c>
      <c r="BJ868" s="17" t="s">
        <v>81</v>
      </c>
      <c r="BK868" s="208">
        <f>ROUND(I868*H868,2)</f>
        <v>0</v>
      </c>
      <c r="BL868" s="17" t="s">
        <v>402</v>
      </c>
      <c r="BM868" s="207" t="s">
        <v>1593</v>
      </c>
    </row>
    <row r="869" spans="1:65" s="1" customFormat="1" ht="19.5">
      <c r="A869" s="34"/>
      <c r="B869" s="35"/>
      <c r="C869" s="36"/>
      <c r="D869" s="209" t="s">
        <v>321</v>
      </c>
      <c r="E869" s="36"/>
      <c r="F869" s="210" t="s">
        <v>1553</v>
      </c>
      <c r="G869" s="36"/>
      <c r="H869" s="36"/>
      <c r="I869" s="116"/>
      <c r="J869" s="36"/>
      <c r="K869" s="36"/>
      <c r="L869" s="39"/>
      <c r="M869" s="211"/>
      <c r="N869" s="212"/>
      <c r="O869" s="64"/>
      <c r="P869" s="64"/>
      <c r="Q869" s="64"/>
      <c r="R869" s="64"/>
      <c r="S869" s="64"/>
      <c r="T869" s="65"/>
      <c r="U869" s="34"/>
      <c r="V869" s="34"/>
      <c r="W869" s="34"/>
      <c r="X869" s="34"/>
      <c r="Y869" s="34"/>
      <c r="Z869" s="34"/>
      <c r="AA869" s="34"/>
      <c r="AB869" s="34"/>
      <c r="AC869" s="34"/>
      <c r="AD869" s="34"/>
      <c r="AE869" s="34"/>
      <c r="AT869" s="17" t="s">
        <v>321</v>
      </c>
      <c r="AU869" s="17" t="s">
        <v>83</v>
      </c>
    </row>
    <row r="870" spans="1:65" s="12" customFormat="1">
      <c r="B870" s="213"/>
      <c r="C870" s="214"/>
      <c r="D870" s="209" t="s">
        <v>323</v>
      </c>
      <c r="E870" s="215" t="s">
        <v>19</v>
      </c>
      <c r="F870" s="216" t="s">
        <v>1594</v>
      </c>
      <c r="G870" s="214"/>
      <c r="H870" s="217">
        <v>71.980999999999995</v>
      </c>
      <c r="I870" s="218"/>
      <c r="J870" s="214"/>
      <c r="K870" s="214"/>
      <c r="L870" s="219"/>
      <c r="M870" s="220"/>
      <c r="N870" s="221"/>
      <c r="O870" s="221"/>
      <c r="P870" s="221"/>
      <c r="Q870" s="221"/>
      <c r="R870" s="221"/>
      <c r="S870" s="221"/>
      <c r="T870" s="222"/>
      <c r="AT870" s="223" t="s">
        <v>323</v>
      </c>
      <c r="AU870" s="223" t="s">
        <v>83</v>
      </c>
      <c r="AV870" s="12" t="s">
        <v>83</v>
      </c>
      <c r="AW870" s="12" t="s">
        <v>36</v>
      </c>
      <c r="AX870" s="12" t="s">
        <v>81</v>
      </c>
      <c r="AY870" s="223" t="s">
        <v>313</v>
      </c>
    </row>
    <row r="871" spans="1:65" s="12" customFormat="1">
      <c r="B871" s="213"/>
      <c r="C871" s="214"/>
      <c r="D871" s="209" t="s">
        <v>323</v>
      </c>
      <c r="E871" s="214"/>
      <c r="F871" s="216" t="s">
        <v>1595</v>
      </c>
      <c r="G871" s="214"/>
      <c r="H871" s="217">
        <v>82.778000000000006</v>
      </c>
      <c r="I871" s="218"/>
      <c r="J871" s="214"/>
      <c r="K871" s="214"/>
      <c r="L871" s="219"/>
      <c r="M871" s="220"/>
      <c r="N871" s="221"/>
      <c r="O871" s="221"/>
      <c r="P871" s="221"/>
      <c r="Q871" s="221"/>
      <c r="R871" s="221"/>
      <c r="S871" s="221"/>
      <c r="T871" s="222"/>
      <c r="AT871" s="223" t="s">
        <v>323</v>
      </c>
      <c r="AU871" s="223" t="s">
        <v>83</v>
      </c>
      <c r="AV871" s="12" t="s">
        <v>83</v>
      </c>
      <c r="AW871" s="12" t="s">
        <v>4</v>
      </c>
      <c r="AX871" s="12" t="s">
        <v>81</v>
      </c>
      <c r="AY871" s="223" t="s">
        <v>313</v>
      </c>
    </row>
    <row r="872" spans="1:65" s="1" customFormat="1" ht="14.45" customHeight="1">
      <c r="A872" s="34"/>
      <c r="B872" s="35"/>
      <c r="C872" s="195" t="s">
        <v>1596</v>
      </c>
      <c r="D872" s="195" t="s">
        <v>315</v>
      </c>
      <c r="E872" s="196" t="s">
        <v>1597</v>
      </c>
      <c r="F872" s="197" t="s">
        <v>1598</v>
      </c>
      <c r="G872" s="198" t="s">
        <v>707</v>
      </c>
      <c r="H872" s="199">
        <v>10</v>
      </c>
      <c r="I872" s="200"/>
      <c r="J872" s="201">
        <f>ROUND(I872*H872,2)</f>
        <v>0</v>
      </c>
      <c r="K872" s="202"/>
      <c r="L872" s="39"/>
      <c r="M872" s="203" t="s">
        <v>19</v>
      </c>
      <c r="N872" s="204" t="s">
        <v>45</v>
      </c>
      <c r="O872" s="64"/>
      <c r="P872" s="205">
        <f>O872*H872</f>
        <v>0</v>
      </c>
      <c r="Q872" s="205">
        <v>2.9999999999999997E-4</v>
      </c>
      <c r="R872" s="205">
        <f>Q872*H872</f>
        <v>2.9999999999999996E-3</v>
      </c>
      <c r="S872" s="205">
        <v>0</v>
      </c>
      <c r="T872" s="206">
        <f>S872*H872</f>
        <v>0</v>
      </c>
      <c r="U872" s="34"/>
      <c r="V872" s="34"/>
      <c r="W872" s="34"/>
      <c r="X872" s="34"/>
      <c r="Y872" s="34"/>
      <c r="Z872" s="34"/>
      <c r="AA872" s="34"/>
      <c r="AB872" s="34"/>
      <c r="AC872" s="34"/>
      <c r="AD872" s="34"/>
      <c r="AE872" s="34"/>
      <c r="AR872" s="207" t="s">
        <v>402</v>
      </c>
      <c r="AT872" s="207" t="s">
        <v>315</v>
      </c>
      <c r="AU872" s="207" t="s">
        <v>83</v>
      </c>
      <c r="AY872" s="17" t="s">
        <v>313</v>
      </c>
      <c r="BE872" s="208">
        <f>IF(N872="základní",J872,0)</f>
        <v>0</v>
      </c>
      <c r="BF872" s="208">
        <f>IF(N872="snížená",J872,0)</f>
        <v>0</v>
      </c>
      <c r="BG872" s="208">
        <f>IF(N872="zákl. přenesená",J872,0)</f>
        <v>0</v>
      </c>
      <c r="BH872" s="208">
        <f>IF(N872="sníž. přenesená",J872,0)</f>
        <v>0</v>
      </c>
      <c r="BI872" s="208">
        <f>IF(N872="nulová",J872,0)</f>
        <v>0</v>
      </c>
      <c r="BJ872" s="17" t="s">
        <v>81</v>
      </c>
      <c r="BK872" s="208">
        <f>ROUND(I872*H872,2)</f>
        <v>0</v>
      </c>
      <c r="BL872" s="17" t="s">
        <v>402</v>
      </c>
      <c r="BM872" s="207" t="s">
        <v>1599</v>
      </c>
    </row>
    <row r="873" spans="1:65" s="1" customFormat="1">
      <c r="A873" s="34"/>
      <c r="B873" s="35"/>
      <c r="C873" s="36"/>
      <c r="D873" s="209" t="s">
        <v>321</v>
      </c>
      <c r="E873" s="36"/>
      <c r="F873" s="210" t="s">
        <v>1600</v>
      </c>
      <c r="G873" s="36"/>
      <c r="H873" s="36"/>
      <c r="I873" s="116"/>
      <c r="J873" s="36"/>
      <c r="K873" s="36"/>
      <c r="L873" s="39"/>
      <c r="M873" s="211"/>
      <c r="N873" s="212"/>
      <c r="O873" s="64"/>
      <c r="P873" s="64"/>
      <c r="Q873" s="64"/>
      <c r="R873" s="64"/>
      <c r="S873" s="64"/>
      <c r="T873" s="65"/>
      <c r="U873" s="34"/>
      <c r="V873" s="34"/>
      <c r="W873" s="34"/>
      <c r="X873" s="34"/>
      <c r="Y873" s="34"/>
      <c r="Z873" s="34"/>
      <c r="AA873" s="34"/>
      <c r="AB873" s="34"/>
      <c r="AC873" s="34"/>
      <c r="AD873" s="34"/>
      <c r="AE873" s="34"/>
      <c r="AT873" s="17" t="s">
        <v>321</v>
      </c>
      <c r="AU873" s="17" t="s">
        <v>83</v>
      </c>
    </row>
    <row r="874" spans="1:65" s="1" customFormat="1" ht="14.45" customHeight="1">
      <c r="A874" s="34"/>
      <c r="B874" s="35"/>
      <c r="C874" s="195" t="s">
        <v>1601</v>
      </c>
      <c r="D874" s="195" t="s">
        <v>315</v>
      </c>
      <c r="E874" s="196" t="s">
        <v>1602</v>
      </c>
      <c r="F874" s="197" t="s">
        <v>1603</v>
      </c>
      <c r="G874" s="198" t="s">
        <v>430</v>
      </c>
      <c r="H874" s="199">
        <v>12.419</v>
      </c>
      <c r="I874" s="200"/>
      <c r="J874" s="201">
        <f>ROUND(I874*H874,2)</f>
        <v>0</v>
      </c>
      <c r="K874" s="202"/>
      <c r="L874" s="39"/>
      <c r="M874" s="203" t="s">
        <v>19</v>
      </c>
      <c r="N874" s="204" t="s">
        <v>45</v>
      </c>
      <c r="O874" s="64"/>
      <c r="P874" s="205">
        <f>O874*H874</f>
        <v>0</v>
      </c>
      <c r="Q874" s="205">
        <v>0</v>
      </c>
      <c r="R874" s="205">
        <f>Q874*H874</f>
        <v>0</v>
      </c>
      <c r="S874" s="205">
        <v>0</v>
      </c>
      <c r="T874" s="206">
        <f>S874*H874</f>
        <v>0</v>
      </c>
      <c r="U874" s="34"/>
      <c r="V874" s="34"/>
      <c r="W874" s="34"/>
      <c r="X874" s="34"/>
      <c r="Y874" s="34"/>
      <c r="Z874" s="34"/>
      <c r="AA874" s="34"/>
      <c r="AB874" s="34"/>
      <c r="AC874" s="34"/>
      <c r="AD874" s="34"/>
      <c r="AE874" s="34"/>
      <c r="AR874" s="207" t="s">
        <v>402</v>
      </c>
      <c r="AT874" s="207" t="s">
        <v>315</v>
      </c>
      <c r="AU874" s="207" t="s">
        <v>83</v>
      </c>
      <c r="AY874" s="17" t="s">
        <v>313</v>
      </c>
      <c r="BE874" s="208">
        <f>IF(N874="základní",J874,0)</f>
        <v>0</v>
      </c>
      <c r="BF874" s="208">
        <f>IF(N874="snížená",J874,0)</f>
        <v>0</v>
      </c>
      <c r="BG874" s="208">
        <f>IF(N874="zákl. přenesená",J874,0)</f>
        <v>0</v>
      </c>
      <c r="BH874" s="208">
        <f>IF(N874="sníž. přenesená",J874,0)</f>
        <v>0</v>
      </c>
      <c r="BI874" s="208">
        <f>IF(N874="nulová",J874,0)</f>
        <v>0</v>
      </c>
      <c r="BJ874" s="17" t="s">
        <v>81</v>
      </c>
      <c r="BK874" s="208">
        <f>ROUND(I874*H874,2)</f>
        <v>0</v>
      </c>
      <c r="BL874" s="17" t="s">
        <v>402</v>
      </c>
      <c r="BM874" s="207" t="s">
        <v>1604</v>
      </c>
    </row>
    <row r="875" spans="1:65" s="1" customFormat="1" ht="19.5">
      <c r="A875" s="34"/>
      <c r="B875" s="35"/>
      <c r="C875" s="36"/>
      <c r="D875" s="209" t="s">
        <v>321</v>
      </c>
      <c r="E875" s="36"/>
      <c r="F875" s="210" t="s">
        <v>1605</v>
      </c>
      <c r="G875" s="36"/>
      <c r="H875" s="36"/>
      <c r="I875" s="116"/>
      <c r="J875" s="36"/>
      <c r="K875" s="36"/>
      <c r="L875" s="39"/>
      <c r="M875" s="211"/>
      <c r="N875" s="212"/>
      <c r="O875" s="64"/>
      <c r="P875" s="64"/>
      <c r="Q875" s="64"/>
      <c r="R875" s="64"/>
      <c r="S875" s="64"/>
      <c r="T875" s="65"/>
      <c r="U875" s="34"/>
      <c r="V875" s="34"/>
      <c r="W875" s="34"/>
      <c r="X875" s="34"/>
      <c r="Y875" s="34"/>
      <c r="Z875" s="34"/>
      <c r="AA875" s="34"/>
      <c r="AB875" s="34"/>
      <c r="AC875" s="34"/>
      <c r="AD875" s="34"/>
      <c r="AE875" s="34"/>
      <c r="AT875" s="17" t="s">
        <v>321</v>
      </c>
      <c r="AU875" s="17" t="s">
        <v>83</v>
      </c>
    </row>
    <row r="876" spans="1:65" s="11" customFormat="1" ht="22.9" customHeight="1">
      <c r="B876" s="179"/>
      <c r="C876" s="180"/>
      <c r="D876" s="181" t="s">
        <v>73</v>
      </c>
      <c r="E876" s="193" t="s">
        <v>1606</v>
      </c>
      <c r="F876" s="193" t="s">
        <v>1607</v>
      </c>
      <c r="G876" s="180"/>
      <c r="H876" s="180"/>
      <c r="I876" s="183"/>
      <c r="J876" s="194">
        <f>BK876</f>
        <v>0</v>
      </c>
      <c r="K876" s="180"/>
      <c r="L876" s="185"/>
      <c r="M876" s="186"/>
      <c r="N876" s="187"/>
      <c r="O876" s="187"/>
      <c r="P876" s="188">
        <f>SUM(P877:P919)</f>
        <v>0</v>
      </c>
      <c r="Q876" s="187"/>
      <c r="R876" s="188">
        <f>SUM(R877:R919)</f>
        <v>4.9905947400000032</v>
      </c>
      <c r="S876" s="187"/>
      <c r="T876" s="189">
        <f>SUM(T877:T919)</f>
        <v>0</v>
      </c>
      <c r="AR876" s="190" t="s">
        <v>83</v>
      </c>
      <c r="AT876" s="191" t="s">
        <v>73</v>
      </c>
      <c r="AU876" s="191" t="s">
        <v>81</v>
      </c>
      <c r="AY876" s="190" t="s">
        <v>313</v>
      </c>
      <c r="BK876" s="192">
        <f>SUM(BK877:BK919)</f>
        <v>0</v>
      </c>
    </row>
    <row r="877" spans="1:65" s="1" customFormat="1" ht="14.45" customHeight="1">
      <c r="A877" s="34"/>
      <c r="B877" s="35"/>
      <c r="C877" s="195" t="s">
        <v>1608</v>
      </c>
      <c r="D877" s="195" t="s">
        <v>315</v>
      </c>
      <c r="E877" s="196" t="s">
        <v>1609</v>
      </c>
      <c r="F877" s="197" t="s">
        <v>1610</v>
      </c>
      <c r="G877" s="198" t="s">
        <v>318</v>
      </c>
      <c r="H877" s="199">
        <v>873.54300000000001</v>
      </c>
      <c r="I877" s="200"/>
      <c r="J877" s="201">
        <f>ROUND(I877*H877,2)</f>
        <v>0</v>
      </c>
      <c r="K877" s="202"/>
      <c r="L877" s="39"/>
      <c r="M877" s="203" t="s">
        <v>19</v>
      </c>
      <c r="N877" s="204" t="s">
        <v>45</v>
      </c>
      <c r="O877" s="64"/>
      <c r="P877" s="205">
        <f>O877*H877</f>
        <v>0</v>
      </c>
      <c r="Q877" s="205">
        <v>0</v>
      </c>
      <c r="R877" s="205">
        <f>Q877*H877</f>
        <v>0</v>
      </c>
      <c r="S877" s="205">
        <v>0</v>
      </c>
      <c r="T877" s="206">
        <f>S877*H877</f>
        <v>0</v>
      </c>
      <c r="U877" s="34"/>
      <c r="V877" s="34"/>
      <c r="W877" s="34"/>
      <c r="X877" s="34"/>
      <c r="Y877" s="34"/>
      <c r="Z877" s="34"/>
      <c r="AA877" s="34"/>
      <c r="AB877" s="34"/>
      <c r="AC877" s="34"/>
      <c r="AD877" s="34"/>
      <c r="AE877" s="34"/>
      <c r="AR877" s="207" t="s">
        <v>402</v>
      </c>
      <c r="AT877" s="207" t="s">
        <v>315</v>
      </c>
      <c r="AU877" s="207" t="s">
        <v>83</v>
      </c>
      <c r="AY877" s="17" t="s">
        <v>313</v>
      </c>
      <c r="BE877" s="208">
        <f>IF(N877="základní",J877,0)</f>
        <v>0</v>
      </c>
      <c r="BF877" s="208">
        <f>IF(N877="snížená",J877,0)</f>
        <v>0</v>
      </c>
      <c r="BG877" s="208">
        <f>IF(N877="zákl. přenesená",J877,0)</f>
        <v>0</v>
      </c>
      <c r="BH877" s="208">
        <f>IF(N877="sníž. přenesená",J877,0)</f>
        <v>0</v>
      </c>
      <c r="BI877" s="208">
        <f>IF(N877="nulová",J877,0)</f>
        <v>0</v>
      </c>
      <c r="BJ877" s="17" t="s">
        <v>81</v>
      </c>
      <c r="BK877" s="208">
        <f>ROUND(I877*H877,2)</f>
        <v>0</v>
      </c>
      <c r="BL877" s="17" t="s">
        <v>402</v>
      </c>
      <c r="BM877" s="207" t="s">
        <v>1611</v>
      </c>
    </row>
    <row r="878" spans="1:65" s="1" customFormat="1" ht="19.5">
      <c r="A878" s="34"/>
      <c r="B878" s="35"/>
      <c r="C878" s="36"/>
      <c r="D878" s="209" t="s">
        <v>321</v>
      </c>
      <c r="E878" s="36"/>
      <c r="F878" s="210" t="s">
        <v>1612</v>
      </c>
      <c r="G878" s="36"/>
      <c r="H878" s="36"/>
      <c r="I878" s="116"/>
      <c r="J878" s="36"/>
      <c r="K878" s="36"/>
      <c r="L878" s="39"/>
      <c r="M878" s="211"/>
      <c r="N878" s="212"/>
      <c r="O878" s="64"/>
      <c r="P878" s="64"/>
      <c r="Q878" s="64"/>
      <c r="R878" s="64"/>
      <c r="S878" s="64"/>
      <c r="T878" s="65"/>
      <c r="U878" s="34"/>
      <c r="V878" s="34"/>
      <c r="W878" s="34"/>
      <c r="X878" s="34"/>
      <c r="Y878" s="34"/>
      <c r="Z878" s="34"/>
      <c r="AA878" s="34"/>
      <c r="AB878" s="34"/>
      <c r="AC878" s="34"/>
      <c r="AD878" s="34"/>
      <c r="AE878" s="34"/>
      <c r="AT878" s="17" t="s">
        <v>321</v>
      </c>
      <c r="AU878" s="17" t="s">
        <v>83</v>
      </c>
    </row>
    <row r="879" spans="1:65" s="12" customFormat="1">
      <c r="B879" s="213"/>
      <c r="C879" s="214"/>
      <c r="D879" s="209" t="s">
        <v>323</v>
      </c>
      <c r="E879" s="215" t="s">
        <v>19</v>
      </c>
      <c r="F879" s="216" t="s">
        <v>1613</v>
      </c>
      <c r="G879" s="214"/>
      <c r="H879" s="217">
        <v>873.54300000000001</v>
      </c>
      <c r="I879" s="218"/>
      <c r="J879" s="214"/>
      <c r="K879" s="214"/>
      <c r="L879" s="219"/>
      <c r="M879" s="220"/>
      <c r="N879" s="221"/>
      <c r="O879" s="221"/>
      <c r="P879" s="221"/>
      <c r="Q879" s="221"/>
      <c r="R879" s="221"/>
      <c r="S879" s="221"/>
      <c r="T879" s="222"/>
      <c r="AT879" s="223" t="s">
        <v>323</v>
      </c>
      <c r="AU879" s="223" t="s">
        <v>83</v>
      </c>
      <c r="AV879" s="12" t="s">
        <v>83</v>
      </c>
      <c r="AW879" s="12" t="s">
        <v>36</v>
      </c>
      <c r="AX879" s="12" t="s">
        <v>81</v>
      </c>
      <c r="AY879" s="223" t="s">
        <v>313</v>
      </c>
    </row>
    <row r="880" spans="1:65" s="1" customFormat="1" ht="14.45" customHeight="1">
      <c r="A880" s="34"/>
      <c r="B880" s="35"/>
      <c r="C880" s="245" t="s">
        <v>1614</v>
      </c>
      <c r="D880" s="245" t="s">
        <v>473</v>
      </c>
      <c r="E880" s="246" t="s">
        <v>1511</v>
      </c>
      <c r="F880" s="247" t="s">
        <v>1512</v>
      </c>
      <c r="G880" s="248" t="s">
        <v>430</v>
      </c>
      <c r="H880" s="249">
        <v>0.26200000000000001</v>
      </c>
      <c r="I880" s="250"/>
      <c r="J880" s="251">
        <f>ROUND(I880*H880,2)</f>
        <v>0</v>
      </c>
      <c r="K880" s="252"/>
      <c r="L880" s="253"/>
      <c r="M880" s="254" t="s">
        <v>19</v>
      </c>
      <c r="N880" s="255" t="s">
        <v>45</v>
      </c>
      <c r="O880" s="64"/>
      <c r="P880" s="205">
        <f>O880*H880</f>
        <v>0</v>
      </c>
      <c r="Q880" s="205">
        <v>1</v>
      </c>
      <c r="R880" s="205">
        <f>Q880*H880</f>
        <v>0.26200000000000001</v>
      </c>
      <c r="S880" s="205">
        <v>0</v>
      </c>
      <c r="T880" s="206">
        <f>S880*H880</f>
        <v>0</v>
      </c>
      <c r="U880" s="34"/>
      <c r="V880" s="34"/>
      <c r="W880" s="34"/>
      <c r="X880" s="34"/>
      <c r="Y880" s="34"/>
      <c r="Z880" s="34"/>
      <c r="AA880" s="34"/>
      <c r="AB880" s="34"/>
      <c r="AC880" s="34"/>
      <c r="AD880" s="34"/>
      <c r="AE880" s="34"/>
      <c r="AR880" s="207" t="s">
        <v>510</v>
      </c>
      <c r="AT880" s="207" t="s">
        <v>473</v>
      </c>
      <c r="AU880" s="207" t="s">
        <v>83</v>
      </c>
      <c r="AY880" s="17" t="s">
        <v>313</v>
      </c>
      <c r="BE880" s="208">
        <f>IF(N880="základní",J880,0)</f>
        <v>0</v>
      </c>
      <c r="BF880" s="208">
        <f>IF(N880="snížená",J880,0)</f>
        <v>0</v>
      </c>
      <c r="BG880" s="208">
        <f>IF(N880="zákl. přenesená",J880,0)</f>
        <v>0</v>
      </c>
      <c r="BH880" s="208">
        <f>IF(N880="sníž. přenesená",J880,0)</f>
        <v>0</v>
      </c>
      <c r="BI880" s="208">
        <f>IF(N880="nulová",J880,0)</f>
        <v>0</v>
      </c>
      <c r="BJ880" s="17" t="s">
        <v>81</v>
      </c>
      <c r="BK880" s="208">
        <f>ROUND(I880*H880,2)</f>
        <v>0</v>
      </c>
      <c r="BL880" s="17" t="s">
        <v>402</v>
      </c>
      <c r="BM880" s="207" t="s">
        <v>1615</v>
      </c>
    </row>
    <row r="881" spans="1:65" s="1" customFormat="1">
      <c r="A881" s="34"/>
      <c r="B881" s="35"/>
      <c r="C881" s="36"/>
      <c r="D881" s="209" t="s">
        <v>321</v>
      </c>
      <c r="E881" s="36"/>
      <c r="F881" s="210" t="s">
        <v>1512</v>
      </c>
      <c r="G881" s="36"/>
      <c r="H881" s="36"/>
      <c r="I881" s="116"/>
      <c r="J881" s="36"/>
      <c r="K881" s="36"/>
      <c r="L881" s="39"/>
      <c r="M881" s="211"/>
      <c r="N881" s="212"/>
      <c r="O881" s="64"/>
      <c r="P881" s="64"/>
      <c r="Q881" s="64"/>
      <c r="R881" s="64"/>
      <c r="S881" s="64"/>
      <c r="T881" s="65"/>
      <c r="U881" s="34"/>
      <c r="V881" s="34"/>
      <c r="W881" s="34"/>
      <c r="X881" s="34"/>
      <c r="Y881" s="34"/>
      <c r="Z881" s="34"/>
      <c r="AA881" s="34"/>
      <c r="AB881" s="34"/>
      <c r="AC881" s="34"/>
      <c r="AD881" s="34"/>
      <c r="AE881" s="34"/>
      <c r="AT881" s="17" t="s">
        <v>321</v>
      </c>
      <c r="AU881" s="17" t="s">
        <v>83</v>
      </c>
    </row>
    <row r="882" spans="1:65" s="1" customFormat="1" ht="19.5">
      <c r="A882" s="34"/>
      <c r="B882" s="35"/>
      <c r="C882" s="36"/>
      <c r="D882" s="209" t="s">
        <v>773</v>
      </c>
      <c r="E882" s="36"/>
      <c r="F882" s="267" t="s">
        <v>1514</v>
      </c>
      <c r="G882" s="36"/>
      <c r="H882" s="36"/>
      <c r="I882" s="116"/>
      <c r="J882" s="36"/>
      <c r="K882" s="36"/>
      <c r="L882" s="39"/>
      <c r="M882" s="211"/>
      <c r="N882" s="212"/>
      <c r="O882" s="64"/>
      <c r="P882" s="64"/>
      <c r="Q882" s="64"/>
      <c r="R882" s="64"/>
      <c r="S882" s="64"/>
      <c r="T882" s="65"/>
      <c r="U882" s="34"/>
      <c r="V882" s="34"/>
      <c r="W882" s="34"/>
      <c r="X882" s="34"/>
      <c r="Y882" s="34"/>
      <c r="Z882" s="34"/>
      <c r="AA882" s="34"/>
      <c r="AB882" s="34"/>
      <c r="AC882" s="34"/>
      <c r="AD882" s="34"/>
      <c r="AE882" s="34"/>
      <c r="AT882" s="17" t="s">
        <v>773</v>
      </c>
      <c r="AU882" s="17" t="s">
        <v>83</v>
      </c>
    </row>
    <row r="883" spans="1:65" s="12" customFormat="1">
      <c r="B883" s="213"/>
      <c r="C883" s="214"/>
      <c r="D883" s="209" t="s">
        <v>323</v>
      </c>
      <c r="E883" s="214"/>
      <c r="F883" s="216" t="s">
        <v>1616</v>
      </c>
      <c r="G883" s="214"/>
      <c r="H883" s="217">
        <v>0.26200000000000001</v>
      </c>
      <c r="I883" s="218"/>
      <c r="J883" s="214"/>
      <c r="K883" s="214"/>
      <c r="L883" s="219"/>
      <c r="M883" s="220"/>
      <c r="N883" s="221"/>
      <c r="O883" s="221"/>
      <c r="P883" s="221"/>
      <c r="Q883" s="221"/>
      <c r="R883" s="221"/>
      <c r="S883" s="221"/>
      <c r="T883" s="222"/>
      <c r="AT883" s="223" t="s">
        <v>323</v>
      </c>
      <c r="AU883" s="223" t="s">
        <v>83</v>
      </c>
      <c r="AV883" s="12" t="s">
        <v>83</v>
      </c>
      <c r="AW883" s="12" t="s">
        <v>4</v>
      </c>
      <c r="AX883" s="12" t="s">
        <v>81</v>
      </c>
      <c r="AY883" s="223" t="s">
        <v>313</v>
      </c>
    </row>
    <row r="884" spans="1:65" s="1" customFormat="1" ht="14.45" customHeight="1">
      <c r="A884" s="34"/>
      <c r="B884" s="35"/>
      <c r="C884" s="195" t="s">
        <v>1617</v>
      </c>
      <c r="D884" s="195" t="s">
        <v>315</v>
      </c>
      <c r="E884" s="196" t="s">
        <v>1618</v>
      </c>
      <c r="F884" s="197" t="s">
        <v>1619</v>
      </c>
      <c r="G884" s="198" t="s">
        <v>318</v>
      </c>
      <c r="H884" s="199">
        <v>873.54300000000001</v>
      </c>
      <c r="I884" s="200"/>
      <c r="J884" s="201">
        <f>ROUND(I884*H884,2)</f>
        <v>0</v>
      </c>
      <c r="K884" s="202"/>
      <c r="L884" s="39"/>
      <c r="M884" s="203" t="s">
        <v>19</v>
      </c>
      <c r="N884" s="204" t="s">
        <v>45</v>
      </c>
      <c r="O884" s="64"/>
      <c r="P884" s="205">
        <f>O884*H884</f>
        <v>0</v>
      </c>
      <c r="Q884" s="205">
        <v>8.8000000000000003E-4</v>
      </c>
      <c r="R884" s="205">
        <f>Q884*H884</f>
        <v>0.76871783999999999</v>
      </c>
      <c r="S884" s="205">
        <v>0</v>
      </c>
      <c r="T884" s="206">
        <f>S884*H884</f>
        <v>0</v>
      </c>
      <c r="U884" s="34"/>
      <c r="V884" s="34"/>
      <c r="W884" s="34"/>
      <c r="X884" s="34"/>
      <c r="Y884" s="34"/>
      <c r="Z884" s="34"/>
      <c r="AA884" s="34"/>
      <c r="AB884" s="34"/>
      <c r="AC884" s="34"/>
      <c r="AD884" s="34"/>
      <c r="AE884" s="34"/>
      <c r="AR884" s="207" t="s">
        <v>402</v>
      </c>
      <c r="AT884" s="207" t="s">
        <v>315</v>
      </c>
      <c r="AU884" s="207" t="s">
        <v>83</v>
      </c>
      <c r="AY884" s="17" t="s">
        <v>313</v>
      </c>
      <c r="BE884" s="208">
        <f>IF(N884="základní",J884,0)</f>
        <v>0</v>
      </c>
      <c r="BF884" s="208">
        <f>IF(N884="snížená",J884,0)</f>
        <v>0</v>
      </c>
      <c r="BG884" s="208">
        <f>IF(N884="zákl. přenesená",J884,0)</f>
        <v>0</v>
      </c>
      <c r="BH884" s="208">
        <f>IF(N884="sníž. přenesená",J884,0)</f>
        <v>0</v>
      </c>
      <c r="BI884" s="208">
        <f>IF(N884="nulová",J884,0)</f>
        <v>0</v>
      </c>
      <c r="BJ884" s="17" t="s">
        <v>81</v>
      </c>
      <c r="BK884" s="208">
        <f>ROUND(I884*H884,2)</f>
        <v>0</v>
      </c>
      <c r="BL884" s="17" t="s">
        <v>402</v>
      </c>
      <c r="BM884" s="207" t="s">
        <v>1620</v>
      </c>
    </row>
    <row r="885" spans="1:65" s="1" customFormat="1">
      <c r="A885" s="34"/>
      <c r="B885" s="35"/>
      <c r="C885" s="36"/>
      <c r="D885" s="209" t="s">
        <v>321</v>
      </c>
      <c r="E885" s="36"/>
      <c r="F885" s="210" t="s">
        <v>1621</v>
      </c>
      <c r="G885" s="36"/>
      <c r="H885" s="36"/>
      <c r="I885" s="116"/>
      <c r="J885" s="36"/>
      <c r="K885" s="36"/>
      <c r="L885" s="39"/>
      <c r="M885" s="211"/>
      <c r="N885" s="212"/>
      <c r="O885" s="64"/>
      <c r="P885" s="64"/>
      <c r="Q885" s="64"/>
      <c r="R885" s="64"/>
      <c r="S885" s="64"/>
      <c r="T885" s="65"/>
      <c r="U885" s="34"/>
      <c r="V885" s="34"/>
      <c r="W885" s="34"/>
      <c r="X885" s="34"/>
      <c r="Y885" s="34"/>
      <c r="Z885" s="34"/>
      <c r="AA885" s="34"/>
      <c r="AB885" s="34"/>
      <c r="AC885" s="34"/>
      <c r="AD885" s="34"/>
      <c r="AE885" s="34"/>
      <c r="AT885" s="17" t="s">
        <v>321</v>
      </c>
      <c r="AU885" s="17" t="s">
        <v>83</v>
      </c>
    </row>
    <row r="886" spans="1:65" s="12" customFormat="1">
      <c r="B886" s="213"/>
      <c r="C886" s="214"/>
      <c r="D886" s="209" t="s">
        <v>323</v>
      </c>
      <c r="E886" s="215" t="s">
        <v>19</v>
      </c>
      <c r="F886" s="216" t="s">
        <v>1613</v>
      </c>
      <c r="G886" s="214"/>
      <c r="H886" s="217">
        <v>873.54300000000001</v>
      </c>
      <c r="I886" s="218"/>
      <c r="J886" s="214"/>
      <c r="K886" s="214"/>
      <c r="L886" s="219"/>
      <c r="M886" s="220"/>
      <c r="N886" s="221"/>
      <c r="O886" s="221"/>
      <c r="P886" s="221"/>
      <c r="Q886" s="221"/>
      <c r="R886" s="221"/>
      <c r="S886" s="221"/>
      <c r="T886" s="222"/>
      <c r="AT886" s="223" t="s">
        <v>323</v>
      </c>
      <c r="AU886" s="223" t="s">
        <v>83</v>
      </c>
      <c r="AV886" s="12" t="s">
        <v>83</v>
      </c>
      <c r="AW886" s="12" t="s">
        <v>36</v>
      </c>
      <c r="AX886" s="12" t="s">
        <v>81</v>
      </c>
      <c r="AY886" s="223" t="s">
        <v>313</v>
      </c>
    </row>
    <row r="887" spans="1:65" s="1" customFormat="1" ht="21.6" customHeight="1">
      <c r="A887" s="34"/>
      <c r="B887" s="35"/>
      <c r="C887" s="245" t="s">
        <v>1622</v>
      </c>
      <c r="D887" s="245" t="s">
        <v>473</v>
      </c>
      <c r="E887" s="246" t="s">
        <v>1623</v>
      </c>
      <c r="F887" s="247" t="s">
        <v>1624</v>
      </c>
      <c r="G887" s="248" t="s">
        <v>318</v>
      </c>
      <c r="H887" s="249">
        <v>889.84400000000005</v>
      </c>
      <c r="I887" s="250"/>
      <c r="J887" s="251">
        <f>ROUND(I887*H887,2)</f>
        <v>0</v>
      </c>
      <c r="K887" s="252"/>
      <c r="L887" s="253"/>
      <c r="M887" s="254" t="s">
        <v>19</v>
      </c>
      <c r="N887" s="255" t="s">
        <v>45</v>
      </c>
      <c r="O887" s="64"/>
      <c r="P887" s="205">
        <f>O887*H887</f>
        <v>0</v>
      </c>
      <c r="Q887" s="205">
        <v>4.1000000000000003E-3</v>
      </c>
      <c r="R887" s="205">
        <f>Q887*H887</f>
        <v>3.6483604000000005</v>
      </c>
      <c r="S887" s="205">
        <v>0</v>
      </c>
      <c r="T887" s="206">
        <f>S887*H887</f>
        <v>0</v>
      </c>
      <c r="U887" s="34"/>
      <c r="V887" s="34"/>
      <c r="W887" s="34"/>
      <c r="X887" s="34"/>
      <c r="Y887" s="34"/>
      <c r="Z887" s="34"/>
      <c r="AA887" s="34"/>
      <c r="AB887" s="34"/>
      <c r="AC887" s="34"/>
      <c r="AD887" s="34"/>
      <c r="AE887" s="34"/>
      <c r="AR887" s="207" t="s">
        <v>510</v>
      </c>
      <c r="AT887" s="207" t="s">
        <v>473</v>
      </c>
      <c r="AU887" s="207" t="s">
        <v>83</v>
      </c>
      <c r="AY887" s="17" t="s">
        <v>313</v>
      </c>
      <c r="BE887" s="208">
        <f>IF(N887="základní",J887,0)</f>
        <v>0</v>
      </c>
      <c r="BF887" s="208">
        <f>IF(N887="snížená",J887,0)</f>
        <v>0</v>
      </c>
      <c r="BG887" s="208">
        <f>IF(N887="zákl. přenesená",J887,0)</f>
        <v>0</v>
      </c>
      <c r="BH887" s="208">
        <f>IF(N887="sníž. přenesená",J887,0)</f>
        <v>0</v>
      </c>
      <c r="BI887" s="208">
        <f>IF(N887="nulová",J887,0)</f>
        <v>0</v>
      </c>
      <c r="BJ887" s="17" t="s">
        <v>81</v>
      </c>
      <c r="BK887" s="208">
        <f>ROUND(I887*H887,2)</f>
        <v>0</v>
      </c>
      <c r="BL887" s="17" t="s">
        <v>402</v>
      </c>
      <c r="BM887" s="207" t="s">
        <v>1625</v>
      </c>
    </row>
    <row r="888" spans="1:65" s="1" customFormat="1" ht="19.5">
      <c r="A888" s="34"/>
      <c r="B888" s="35"/>
      <c r="C888" s="36"/>
      <c r="D888" s="209" t="s">
        <v>321</v>
      </c>
      <c r="E888" s="36"/>
      <c r="F888" s="210" t="s">
        <v>1624</v>
      </c>
      <c r="G888" s="36"/>
      <c r="H888" s="36"/>
      <c r="I888" s="116"/>
      <c r="J888" s="36"/>
      <c r="K888" s="36"/>
      <c r="L888" s="39"/>
      <c r="M888" s="211"/>
      <c r="N888" s="212"/>
      <c r="O888" s="64"/>
      <c r="P888" s="64"/>
      <c r="Q888" s="64"/>
      <c r="R888" s="64"/>
      <c r="S888" s="64"/>
      <c r="T888" s="65"/>
      <c r="U888" s="34"/>
      <c r="V888" s="34"/>
      <c r="W888" s="34"/>
      <c r="X888" s="34"/>
      <c r="Y888" s="34"/>
      <c r="Z888" s="34"/>
      <c r="AA888" s="34"/>
      <c r="AB888" s="34"/>
      <c r="AC888" s="34"/>
      <c r="AD888" s="34"/>
      <c r="AE888" s="34"/>
      <c r="AT888" s="17" t="s">
        <v>321</v>
      </c>
      <c r="AU888" s="17" t="s">
        <v>83</v>
      </c>
    </row>
    <row r="889" spans="1:65" s="12" customFormat="1">
      <c r="B889" s="213"/>
      <c r="C889" s="214"/>
      <c r="D889" s="209" t="s">
        <v>323</v>
      </c>
      <c r="E889" s="214"/>
      <c r="F889" s="216" t="s">
        <v>1626</v>
      </c>
      <c r="G889" s="214"/>
      <c r="H889" s="217">
        <v>889.84400000000005</v>
      </c>
      <c r="I889" s="218"/>
      <c r="J889" s="214"/>
      <c r="K889" s="214"/>
      <c r="L889" s="219"/>
      <c r="M889" s="220"/>
      <c r="N889" s="221"/>
      <c r="O889" s="221"/>
      <c r="P889" s="221"/>
      <c r="Q889" s="221"/>
      <c r="R889" s="221"/>
      <c r="S889" s="221"/>
      <c r="T889" s="222"/>
      <c r="AT889" s="223" t="s">
        <v>323</v>
      </c>
      <c r="AU889" s="223" t="s">
        <v>83</v>
      </c>
      <c r="AV889" s="12" t="s">
        <v>83</v>
      </c>
      <c r="AW889" s="12" t="s">
        <v>4</v>
      </c>
      <c r="AX889" s="12" t="s">
        <v>81</v>
      </c>
      <c r="AY889" s="223" t="s">
        <v>313</v>
      </c>
    </row>
    <row r="890" spans="1:65" s="1" customFormat="1" ht="21.6" customHeight="1">
      <c r="A890" s="34"/>
      <c r="B890" s="35"/>
      <c r="C890" s="195" t="s">
        <v>1627</v>
      </c>
      <c r="D890" s="195" t="s">
        <v>315</v>
      </c>
      <c r="E890" s="196" t="s">
        <v>1628</v>
      </c>
      <c r="F890" s="197" t="s">
        <v>1629</v>
      </c>
      <c r="G890" s="198" t="s">
        <v>318</v>
      </c>
      <c r="H890" s="199">
        <v>74.06</v>
      </c>
      <c r="I890" s="200"/>
      <c r="J890" s="201">
        <f>ROUND(I890*H890,2)</f>
        <v>0</v>
      </c>
      <c r="K890" s="202"/>
      <c r="L890" s="39"/>
      <c r="M890" s="203" t="s">
        <v>19</v>
      </c>
      <c r="N890" s="204" t="s">
        <v>45</v>
      </c>
      <c r="O890" s="64"/>
      <c r="P890" s="205">
        <f>O890*H890</f>
        <v>0</v>
      </c>
      <c r="Q890" s="205">
        <v>1.3999999999999999E-4</v>
      </c>
      <c r="R890" s="205">
        <f>Q890*H890</f>
        <v>1.03684E-2</v>
      </c>
      <c r="S890" s="205">
        <v>0</v>
      </c>
      <c r="T890" s="206">
        <f>S890*H890</f>
        <v>0</v>
      </c>
      <c r="U890" s="34"/>
      <c r="V890" s="34"/>
      <c r="W890" s="34"/>
      <c r="X890" s="34"/>
      <c r="Y890" s="34"/>
      <c r="Z890" s="34"/>
      <c r="AA890" s="34"/>
      <c r="AB890" s="34"/>
      <c r="AC890" s="34"/>
      <c r="AD890" s="34"/>
      <c r="AE890" s="34"/>
      <c r="AR890" s="207" t="s">
        <v>402</v>
      </c>
      <c r="AT890" s="207" t="s">
        <v>315</v>
      </c>
      <c r="AU890" s="207" t="s">
        <v>83</v>
      </c>
      <c r="AY890" s="17" t="s">
        <v>313</v>
      </c>
      <c r="BE890" s="208">
        <f>IF(N890="základní",J890,0)</f>
        <v>0</v>
      </c>
      <c r="BF890" s="208">
        <f>IF(N890="snížená",J890,0)</f>
        <v>0</v>
      </c>
      <c r="BG890" s="208">
        <f>IF(N890="zákl. přenesená",J890,0)</f>
        <v>0</v>
      </c>
      <c r="BH890" s="208">
        <f>IF(N890="sníž. přenesená",J890,0)</f>
        <v>0</v>
      </c>
      <c r="BI890" s="208">
        <f>IF(N890="nulová",J890,0)</f>
        <v>0</v>
      </c>
      <c r="BJ890" s="17" t="s">
        <v>81</v>
      </c>
      <c r="BK890" s="208">
        <f>ROUND(I890*H890,2)</f>
        <v>0</v>
      </c>
      <c r="BL890" s="17" t="s">
        <v>402</v>
      </c>
      <c r="BM890" s="207" t="s">
        <v>1630</v>
      </c>
    </row>
    <row r="891" spans="1:65" s="1" customFormat="1" ht="29.25">
      <c r="A891" s="34"/>
      <c r="B891" s="35"/>
      <c r="C891" s="36"/>
      <c r="D891" s="209" t="s">
        <v>321</v>
      </c>
      <c r="E891" s="36"/>
      <c r="F891" s="210" t="s">
        <v>1631</v>
      </c>
      <c r="G891" s="36"/>
      <c r="H891" s="36"/>
      <c r="I891" s="116"/>
      <c r="J891" s="36"/>
      <c r="K891" s="36"/>
      <c r="L891" s="39"/>
      <c r="M891" s="211"/>
      <c r="N891" s="212"/>
      <c r="O891" s="64"/>
      <c r="P891" s="64"/>
      <c r="Q891" s="64"/>
      <c r="R891" s="64"/>
      <c r="S891" s="64"/>
      <c r="T891" s="65"/>
      <c r="U891" s="34"/>
      <c r="V891" s="34"/>
      <c r="W891" s="34"/>
      <c r="X891" s="34"/>
      <c r="Y891" s="34"/>
      <c r="Z891" s="34"/>
      <c r="AA891" s="34"/>
      <c r="AB891" s="34"/>
      <c r="AC891" s="34"/>
      <c r="AD891" s="34"/>
      <c r="AE891" s="34"/>
      <c r="AT891" s="17" t="s">
        <v>321</v>
      </c>
      <c r="AU891" s="17" t="s">
        <v>83</v>
      </c>
    </row>
    <row r="892" spans="1:65" s="12" customFormat="1">
      <c r="B892" s="213"/>
      <c r="C892" s="214"/>
      <c r="D892" s="209" t="s">
        <v>323</v>
      </c>
      <c r="E892" s="215" t="s">
        <v>19</v>
      </c>
      <c r="F892" s="216" t="s">
        <v>1632</v>
      </c>
      <c r="G892" s="214"/>
      <c r="H892" s="217">
        <v>74.06</v>
      </c>
      <c r="I892" s="218"/>
      <c r="J892" s="214"/>
      <c r="K892" s="214"/>
      <c r="L892" s="219"/>
      <c r="M892" s="220"/>
      <c r="N892" s="221"/>
      <c r="O892" s="221"/>
      <c r="P892" s="221"/>
      <c r="Q892" s="221"/>
      <c r="R892" s="221"/>
      <c r="S892" s="221"/>
      <c r="T892" s="222"/>
      <c r="AT892" s="223" t="s">
        <v>323</v>
      </c>
      <c r="AU892" s="223" t="s">
        <v>83</v>
      </c>
      <c r="AV892" s="12" t="s">
        <v>83</v>
      </c>
      <c r="AW892" s="12" t="s">
        <v>36</v>
      </c>
      <c r="AX892" s="12" t="s">
        <v>81</v>
      </c>
      <c r="AY892" s="223" t="s">
        <v>313</v>
      </c>
    </row>
    <row r="893" spans="1:65" s="1" customFormat="1" ht="21.6" customHeight="1">
      <c r="A893" s="34"/>
      <c r="B893" s="35"/>
      <c r="C893" s="195" t="s">
        <v>1633</v>
      </c>
      <c r="D893" s="195" t="s">
        <v>315</v>
      </c>
      <c r="E893" s="196" t="s">
        <v>1634</v>
      </c>
      <c r="F893" s="197" t="s">
        <v>1635</v>
      </c>
      <c r="G893" s="198" t="s">
        <v>318</v>
      </c>
      <c r="H893" s="199">
        <v>15.6</v>
      </c>
      <c r="I893" s="200"/>
      <c r="J893" s="201">
        <f>ROUND(I893*H893,2)</f>
        <v>0</v>
      </c>
      <c r="K893" s="202"/>
      <c r="L893" s="39"/>
      <c r="M893" s="203" t="s">
        <v>19</v>
      </c>
      <c r="N893" s="204" t="s">
        <v>45</v>
      </c>
      <c r="O893" s="64"/>
      <c r="P893" s="205">
        <f>O893*H893</f>
        <v>0</v>
      </c>
      <c r="Q893" s="205">
        <v>2.7999999999999998E-4</v>
      </c>
      <c r="R893" s="205">
        <f>Q893*H893</f>
        <v>4.3679999999999995E-3</v>
      </c>
      <c r="S893" s="205">
        <v>0</v>
      </c>
      <c r="T893" s="206">
        <f>S893*H893</f>
        <v>0</v>
      </c>
      <c r="U893" s="34"/>
      <c r="V893" s="34"/>
      <c r="W893" s="34"/>
      <c r="X893" s="34"/>
      <c r="Y893" s="34"/>
      <c r="Z893" s="34"/>
      <c r="AA893" s="34"/>
      <c r="AB893" s="34"/>
      <c r="AC893" s="34"/>
      <c r="AD893" s="34"/>
      <c r="AE893" s="34"/>
      <c r="AR893" s="207" t="s">
        <v>402</v>
      </c>
      <c r="AT893" s="207" t="s">
        <v>315</v>
      </c>
      <c r="AU893" s="207" t="s">
        <v>83</v>
      </c>
      <c r="AY893" s="17" t="s">
        <v>313</v>
      </c>
      <c r="BE893" s="208">
        <f>IF(N893="základní",J893,0)</f>
        <v>0</v>
      </c>
      <c r="BF893" s="208">
        <f>IF(N893="snížená",J893,0)</f>
        <v>0</v>
      </c>
      <c r="BG893" s="208">
        <f>IF(N893="zákl. přenesená",J893,0)</f>
        <v>0</v>
      </c>
      <c r="BH893" s="208">
        <f>IF(N893="sníž. přenesená",J893,0)</f>
        <v>0</v>
      </c>
      <c r="BI893" s="208">
        <f>IF(N893="nulová",J893,0)</f>
        <v>0</v>
      </c>
      <c r="BJ893" s="17" t="s">
        <v>81</v>
      </c>
      <c r="BK893" s="208">
        <f>ROUND(I893*H893,2)</f>
        <v>0</v>
      </c>
      <c r="BL893" s="17" t="s">
        <v>402</v>
      </c>
      <c r="BM893" s="207" t="s">
        <v>1636</v>
      </c>
    </row>
    <row r="894" spans="1:65" s="1" customFormat="1" ht="29.25">
      <c r="A894" s="34"/>
      <c r="B894" s="35"/>
      <c r="C894" s="36"/>
      <c r="D894" s="209" t="s">
        <v>321</v>
      </c>
      <c r="E894" s="36"/>
      <c r="F894" s="210" t="s">
        <v>1637</v>
      </c>
      <c r="G894" s="36"/>
      <c r="H894" s="36"/>
      <c r="I894" s="116"/>
      <c r="J894" s="36"/>
      <c r="K894" s="36"/>
      <c r="L894" s="39"/>
      <c r="M894" s="211"/>
      <c r="N894" s="212"/>
      <c r="O894" s="64"/>
      <c r="P894" s="64"/>
      <c r="Q894" s="64"/>
      <c r="R894" s="64"/>
      <c r="S894" s="64"/>
      <c r="T894" s="65"/>
      <c r="U894" s="34"/>
      <c r="V894" s="34"/>
      <c r="W894" s="34"/>
      <c r="X894" s="34"/>
      <c r="Y894" s="34"/>
      <c r="Z894" s="34"/>
      <c r="AA894" s="34"/>
      <c r="AB894" s="34"/>
      <c r="AC894" s="34"/>
      <c r="AD894" s="34"/>
      <c r="AE894" s="34"/>
      <c r="AT894" s="17" t="s">
        <v>321</v>
      </c>
      <c r="AU894" s="17" t="s">
        <v>83</v>
      </c>
    </row>
    <row r="895" spans="1:65" s="1" customFormat="1" ht="21.6" customHeight="1">
      <c r="A895" s="34"/>
      <c r="B895" s="35"/>
      <c r="C895" s="195" t="s">
        <v>1638</v>
      </c>
      <c r="D895" s="195" t="s">
        <v>315</v>
      </c>
      <c r="E895" s="196" t="s">
        <v>1639</v>
      </c>
      <c r="F895" s="197" t="s">
        <v>1640</v>
      </c>
      <c r="G895" s="198" t="s">
        <v>318</v>
      </c>
      <c r="H895" s="199">
        <v>7.2</v>
      </c>
      <c r="I895" s="200"/>
      <c r="J895" s="201">
        <f>ROUND(I895*H895,2)</f>
        <v>0</v>
      </c>
      <c r="K895" s="202"/>
      <c r="L895" s="39"/>
      <c r="M895" s="203" t="s">
        <v>19</v>
      </c>
      <c r="N895" s="204" t="s">
        <v>45</v>
      </c>
      <c r="O895" s="64"/>
      <c r="P895" s="205">
        <f>O895*H895</f>
        <v>0</v>
      </c>
      <c r="Q895" s="205">
        <v>4.2999999999999999E-4</v>
      </c>
      <c r="R895" s="205">
        <f>Q895*H895</f>
        <v>3.0959999999999998E-3</v>
      </c>
      <c r="S895" s="205">
        <v>0</v>
      </c>
      <c r="T895" s="206">
        <f>S895*H895</f>
        <v>0</v>
      </c>
      <c r="U895" s="34"/>
      <c r="V895" s="34"/>
      <c r="W895" s="34"/>
      <c r="X895" s="34"/>
      <c r="Y895" s="34"/>
      <c r="Z895" s="34"/>
      <c r="AA895" s="34"/>
      <c r="AB895" s="34"/>
      <c r="AC895" s="34"/>
      <c r="AD895" s="34"/>
      <c r="AE895" s="34"/>
      <c r="AR895" s="207" t="s">
        <v>402</v>
      </c>
      <c r="AT895" s="207" t="s">
        <v>315</v>
      </c>
      <c r="AU895" s="207" t="s">
        <v>83</v>
      </c>
      <c r="AY895" s="17" t="s">
        <v>313</v>
      </c>
      <c r="BE895" s="208">
        <f>IF(N895="základní",J895,0)</f>
        <v>0</v>
      </c>
      <c r="BF895" s="208">
        <f>IF(N895="snížená",J895,0)</f>
        <v>0</v>
      </c>
      <c r="BG895" s="208">
        <f>IF(N895="zákl. přenesená",J895,0)</f>
        <v>0</v>
      </c>
      <c r="BH895" s="208">
        <f>IF(N895="sníž. přenesená",J895,0)</f>
        <v>0</v>
      </c>
      <c r="BI895" s="208">
        <f>IF(N895="nulová",J895,0)</f>
        <v>0</v>
      </c>
      <c r="BJ895" s="17" t="s">
        <v>81</v>
      </c>
      <c r="BK895" s="208">
        <f>ROUND(I895*H895,2)</f>
        <v>0</v>
      </c>
      <c r="BL895" s="17" t="s">
        <v>402</v>
      </c>
      <c r="BM895" s="207" t="s">
        <v>1641</v>
      </c>
    </row>
    <row r="896" spans="1:65" s="1" customFormat="1" ht="29.25">
      <c r="A896" s="34"/>
      <c r="B896" s="35"/>
      <c r="C896" s="36"/>
      <c r="D896" s="209" t="s">
        <v>321</v>
      </c>
      <c r="E896" s="36"/>
      <c r="F896" s="210" t="s">
        <v>1642</v>
      </c>
      <c r="G896" s="36"/>
      <c r="H896" s="36"/>
      <c r="I896" s="116"/>
      <c r="J896" s="36"/>
      <c r="K896" s="36"/>
      <c r="L896" s="39"/>
      <c r="M896" s="211"/>
      <c r="N896" s="212"/>
      <c r="O896" s="64"/>
      <c r="P896" s="64"/>
      <c r="Q896" s="64"/>
      <c r="R896" s="64"/>
      <c r="S896" s="64"/>
      <c r="T896" s="65"/>
      <c r="U896" s="34"/>
      <c r="V896" s="34"/>
      <c r="W896" s="34"/>
      <c r="X896" s="34"/>
      <c r="Y896" s="34"/>
      <c r="Z896" s="34"/>
      <c r="AA896" s="34"/>
      <c r="AB896" s="34"/>
      <c r="AC896" s="34"/>
      <c r="AD896" s="34"/>
      <c r="AE896" s="34"/>
      <c r="AT896" s="17" t="s">
        <v>321</v>
      </c>
      <c r="AU896" s="17" t="s">
        <v>83</v>
      </c>
    </row>
    <row r="897" spans="1:65" s="12" customFormat="1">
      <c r="B897" s="213"/>
      <c r="C897" s="214"/>
      <c r="D897" s="209" t="s">
        <v>323</v>
      </c>
      <c r="E897" s="215" t="s">
        <v>19</v>
      </c>
      <c r="F897" s="216" t="s">
        <v>1643</v>
      </c>
      <c r="G897" s="214"/>
      <c r="H897" s="217">
        <v>7.2</v>
      </c>
      <c r="I897" s="218"/>
      <c r="J897" s="214"/>
      <c r="K897" s="214"/>
      <c r="L897" s="219"/>
      <c r="M897" s="220"/>
      <c r="N897" s="221"/>
      <c r="O897" s="221"/>
      <c r="P897" s="221"/>
      <c r="Q897" s="221"/>
      <c r="R897" s="221"/>
      <c r="S897" s="221"/>
      <c r="T897" s="222"/>
      <c r="AT897" s="223" t="s">
        <v>323</v>
      </c>
      <c r="AU897" s="223" t="s">
        <v>83</v>
      </c>
      <c r="AV897" s="12" t="s">
        <v>83</v>
      </c>
      <c r="AW897" s="12" t="s">
        <v>36</v>
      </c>
      <c r="AX897" s="12" t="s">
        <v>81</v>
      </c>
      <c r="AY897" s="223" t="s">
        <v>313</v>
      </c>
    </row>
    <row r="898" spans="1:65" s="1" customFormat="1" ht="14.45" customHeight="1">
      <c r="A898" s="34"/>
      <c r="B898" s="35"/>
      <c r="C898" s="245" t="s">
        <v>1644</v>
      </c>
      <c r="D898" s="245" t="s">
        <v>473</v>
      </c>
      <c r="E898" s="246" t="s">
        <v>1645</v>
      </c>
      <c r="F898" s="247" t="s">
        <v>1646</v>
      </c>
      <c r="G898" s="248" t="s">
        <v>318</v>
      </c>
      <c r="H898" s="249">
        <v>111.389</v>
      </c>
      <c r="I898" s="250"/>
      <c r="J898" s="251">
        <f>ROUND(I898*H898,2)</f>
        <v>0</v>
      </c>
      <c r="K898" s="252"/>
      <c r="L898" s="253"/>
      <c r="M898" s="254" t="s">
        <v>19</v>
      </c>
      <c r="N898" s="255" t="s">
        <v>45</v>
      </c>
      <c r="O898" s="64"/>
      <c r="P898" s="205">
        <f>O898*H898</f>
        <v>0</v>
      </c>
      <c r="Q898" s="205">
        <v>1.9E-3</v>
      </c>
      <c r="R898" s="205">
        <f>Q898*H898</f>
        <v>0.2116391</v>
      </c>
      <c r="S898" s="205">
        <v>0</v>
      </c>
      <c r="T898" s="206">
        <f>S898*H898</f>
        <v>0</v>
      </c>
      <c r="U898" s="34"/>
      <c r="V898" s="34"/>
      <c r="W898" s="34"/>
      <c r="X898" s="34"/>
      <c r="Y898" s="34"/>
      <c r="Z898" s="34"/>
      <c r="AA898" s="34"/>
      <c r="AB898" s="34"/>
      <c r="AC898" s="34"/>
      <c r="AD898" s="34"/>
      <c r="AE898" s="34"/>
      <c r="AR898" s="207" t="s">
        <v>510</v>
      </c>
      <c r="AT898" s="207" t="s">
        <v>473</v>
      </c>
      <c r="AU898" s="207" t="s">
        <v>83</v>
      </c>
      <c r="AY898" s="17" t="s">
        <v>313</v>
      </c>
      <c r="BE898" s="208">
        <f>IF(N898="základní",J898,0)</f>
        <v>0</v>
      </c>
      <c r="BF898" s="208">
        <f>IF(N898="snížená",J898,0)</f>
        <v>0</v>
      </c>
      <c r="BG898" s="208">
        <f>IF(N898="zákl. přenesená",J898,0)</f>
        <v>0</v>
      </c>
      <c r="BH898" s="208">
        <f>IF(N898="sníž. přenesená",J898,0)</f>
        <v>0</v>
      </c>
      <c r="BI898" s="208">
        <f>IF(N898="nulová",J898,0)</f>
        <v>0</v>
      </c>
      <c r="BJ898" s="17" t="s">
        <v>81</v>
      </c>
      <c r="BK898" s="208">
        <f>ROUND(I898*H898,2)</f>
        <v>0</v>
      </c>
      <c r="BL898" s="17" t="s">
        <v>402</v>
      </c>
      <c r="BM898" s="207" t="s">
        <v>1647</v>
      </c>
    </row>
    <row r="899" spans="1:65" s="1" customFormat="1">
      <c r="A899" s="34"/>
      <c r="B899" s="35"/>
      <c r="C899" s="36"/>
      <c r="D899" s="209" t="s">
        <v>321</v>
      </c>
      <c r="E899" s="36"/>
      <c r="F899" s="210" t="s">
        <v>1646</v>
      </c>
      <c r="G899" s="36"/>
      <c r="H899" s="36"/>
      <c r="I899" s="116"/>
      <c r="J899" s="36"/>
      <c r="K899" s="36"/>
      <c r="L899" s="39"/>
      <c r="M899" s="211"/>
      <c r="N899" s="212"/>
      <c r="O899" s="64"/>
      <c r="P899" s="64"/>
      <c r="Q899" s="64"/>
      <c r="R899" s="64"/>
      <c r="S899" s="64"/>
      <c r="T899" s="65"/>
      <c r="U899" s="34"/>
      <c r="V899" s="34"/>
      <c r="W899" s="34"/>
      <c r="X899" s="34"/>
      <c r="Y899" s="34"/>
      <c r="Z899" s="34"/>
      <c r="AA899" s="34"/>
      <c r="AB899" s="34"/>
      <c r="AC899" s="34"/>
      <c r="AD899" s="34"/>
      <c r="AE899" s="34"/>
      <c r="AT899" s="17" t="s">
        <v>321</v>
      </c>
      <c r="AU899" s="17" t="s">
        <v>83</v>
      </c>
    </row>
    <row r="900" spans="1:65" s="12" customFormat="1">
      <c r="B900" s="213"/>
      <c r="C900" s="214"/>
      <c r="D900" s="209" t="s">
        <v>323</v>
      </c>
      <c r="E900" s="214"/>
      <c r="F900" s="216" t="s">
        <v>1648</v>
      </c>
      <c r="G900" s="214"/>
      <c r="H900" s="217">
        <v>111.389</v>
      </c>
      <c r="I900" s="218"/>
      <c r="J900" s="214"/>
      <c r="K900" s="214"/>
      <c r="L900" s="219"/>
      <c r="M900" s="220"/>
      <c r="N900" s="221"/>
      <c r="O900" s="221"/>
      <c r="P900" s="221"/>
      <c r="Q900" s="221"/>
      <c r="R900" s="221"/>
      <c r="S900" s="221"/>
      <c r="T900" s="222"/>
      <c r="AT900" s="223" t="s">
        <v>323</v>
      </c>
      <c r="AU900" s="223" t="s">
        <v>83</v>
      </c>
      <c r="AV900" s="12" t="s">
        <v>83</v>
      </c>
      <c r="AW900" s="12" t="s">
        <v>4</v>
      </c>
      <c r="AX900" s="12" t="s">
        <v>81</v>
      </c>
      <c r="AY900" s="223" t="s">
        <v>313</v>
      </c>
    </row>
    <row r="901" spans="1:65" s="1" customFormat="1" ht="14.45" customHeight="1">
      <c r="A901" s="34"/>
      <c r="B901" s="35"/>
      <c r="C901" s="195" t="s">
        <v>1649</v>
      </c>
      <c r="D901" s="195" t="s">
        <v>315</v>
      </c>
      <c r="E901" s="196" t="s">
        <v>1650</v>
      </c>
      <c r="F901" s="197" t="s">
        <v>1651</v>
      </c>
      <c r="G901" s="198" t="s">
        <v>327</v>
      </c>
      <c r="H901" s="199">
        <v>50</v>
      </c>
      <c r="I901" s="200"/>
      <c r="J901" s="201">
        <f>ROUND(I901*H901,2)</f>
        <v>0</v>
      </c>
      <c r="K901" s="202"/>
      <c r="L901" s="39"/>
      <c r="M901" s="203" t="s">
        <v>19</v>
      </c>
      <c r="N901" s="204" t="s">
        <v>45</v>
      </c>
      <c r="O901" s="64"/>
      <c r="P901" s="205">
        <f>O901*H901</f>
        <v>0</v>
      </c>
      <c r="Q901" s="205">
        <v>9.0000000000000006E-5</v>
      </c>
      <c r="R901" s="205">
        <f>Q901*H901</f>
        <v>4.5000000000000005E-3</v>
      </c>
      <c r="S901" s="205">
        <v>0</v>
      </c>
      <c r="T901" s="206">
        <f>S901*H901</f>
        <v>0</v>
      </c>
      <c r="U901" s="34"/>
      <c r="V901" s="34"/>
      <c r="W901" s="34"/>
      <c r="X901" s="34"/>
      <c r="Y901" s="34"/>
      <c r="Z901" s="34"/>
      <c r="AA901" s="34"/>
      <c r="AB901" s="34"/>
      <c r="AC901" s="34"/>
      <c r="AD901" s="34"/>
      <c r="AE901" s="34"/>
      <c r="AR901" s="207" t="s">
        <v>402</v>
      </c>
      <c r="AT901" s="207" t="s">
        <v>315</v>
      </c>
      <c r="AU901" s="207" t="s">
        <v>83</v>
      </c>
      <c r="AY901" s="17" t="s">
        <v>313</v>
      </c>
      <c r="BE901" s="208">
        <f>IF(N901="základní",J901,0)</f>
        <v>0</v>
      </c>
      <c r="BF901" s="208">
        <f>IF(N901="snížená",J901,0)</f>
        <v>0</v>
      </c>
      <c r="BG901" s="208">
        <f>IF(N901="zákl. přenesená",J901,0)</f>
        <v>0</v>
      </c>
      <c r="BH901" s="208">
        <f>IF(N901="sníž. přenesená",J901,0)</f>
        <v>0</v>
      </c>
      <c r="BI901" s="208">
        <f>IF(N901="nulová",J901,0)</f>
        <v>0</v>
      </c>
      <c r="BJ901" s="17" t="s">
        <v>81</v>
      </c>
      <c r="BK901" s="208">
        <f>ROUND(I901*H901,2)</f>
        <v>0</v>
      </c>
      <c r="BL901" s="17" t="s">
        <v>402</v>
      </c>
      <c r="BM901" s="207" t="s">
        <v>1652</v>
      </c>
    </row>
    <row r="902" spans="1:65" s="1" customFormat="1" ht="19.5">
      <c r="A902" s="34"/>
      <c r="B902" s="35"/>
      <c r="C902" s="36"/>
      <c r="D902" s="209" t="s">
        <v>321</v>
      </c>
      <c r="E902" s="36"/>
      <c r="F902" s="210" t="s">
        <v>1653</v>
      </c>
      <c r="G902" s="36"/>
      <c r="H902" s="36"/>
      <c r="I902" s="116"/>
      <c r="J902" s="36"/>
      <c r="K902" s="36"/>
      <c r="L902" s="39"/>
      <c r="M902" s="211"/>
      <c r="N902" s="212"/>
      <c r="O902" s="64"/>
      <c r="P902" s="64"/>
      <c r="Q902" s="64"/>
      <c r="R902" s="64"/>
      <c r="S902" s="64"/>
      <c r="T902" s="65"/>
      <c r="U902" s="34"/>
      <c r="V902" s="34"/>
      <c r="W902" s="34"/>
      <c r="X902" s="34"/>
      <c r="Y902" s="34"/>
      <c r="Z902" s="34"/>
      <c r="AA902" s="34"/>
      <c r="AB902" s="34"/>
      <c r="AC902" s="34"/>
      <c r="AD902" s="34"/>
      <c r="AE902" s="34"/>
      <c r="AT902" s="17" t="s">
        <v>321</v>
      </c>
      <c r="AU902" s="17" t="s">
        <v>83</v>
      </c>
    </row>
    <row r="903" spans="1:65" s="12" customFormat="1">
      <c r="B903" s="213"/>
      <c r="C903" s="214"/>
      <c r="D903" s="209" t="s">
        <v>323</v>
      </c>
      <c r="E903" s="215" t="s">
        <v>19</v>
      </c>
      <c r="F903" s="216" t="s">
        <v>1654</v>
      </c>
      <c r="G903" s="214"/>
      <c r="H903" s="217">
        <v>18.5</v>
      </c>
      <c r="I903" s="218"/>
      <c r="J903" s="214"/>
      <c r="K903" s="214"/>
      <c r="L903" s="219"/>
      <c r="M903" s="220"/>
      <c r="N903" s="221"/>
      <c r="O903" s="221"/>
      <c r="P903" s="221"/>
      <c r="Q903" s="221"/>
      <c r="R903" s="221"/>
      <c r="S903" s="221"/>
      <c r="T903" s="222"/>
      <c r="AT903" s="223" t="s">
        <v>323</v>
      </c>
      <c r="AU903" s="223" t="s">
        <v>83</v>
      </c>
      <c r="AV903" s="12" t="s">
        <v>83</v>
      </c>
      <c r="AW903" s="12" t="s">
        <v>36</v>
      </c>
      <c r="AX903" s="12" t="s">
        <v>74</v>
      </c>
      <c r="AY903" s="223" t="s">
        <v>313</v>
      </c>
    </row>
    <row r="904" spans="1:65" s="12" customFormat="1">
      <c r="B904" s="213"/>
      <c r="C904" s="214"/>
      <c r="D904" s="209" t="s">
        <v>323</v>
      </c>
      <c r="E904" s="215" t="s">
        <v>19</v>
      </c>
      <c r="F904" s="216" t="s">
        <v>1655</v>
      </c>
      <c r="G904" s="214"/>
      <c r="H904" s="217">
        <v>31.5</v>
      </c>
      <c r="I904" s="218"/>
      <c r="J904" s="214"/>
      <c r="K904" s="214"/>
      <c r="L904" s="219"/>
      <c r="M904" s="220"/>
      <c r="N904" s="221"/>
      <c r="O904" s="221"/>
      <c r="P904" s="221"/>
      <c r="Q904" s="221"/>
      <c r="R904" s="221"/>
      <c r="S904" s="221"/>
      <c r="T904" s="222"/>
      <c r="AT904" s="223" t="s">
        <v>323</v>
      </c>
      <c r="AU904" s="223" t="s">
        <v>83</v>
      </c>
      <c r="AV904" s="12" t="s">
        <v>83</v>
      </c>
      <c r="AW904" s="12" t="s">
        <v>36</v>
      </c>
      <c r="AX904" s="12" t="s">
        <v>74</v>
      </c>
      <c r="AY904" s="223" t="s">
        <v>313</v>
      </c>
    </row>
    <row r="905" spans="1:65" s="14" customFormat="1">
      <c r="B905" s="234"/>
      <c r="C905" s="235"/>
      <c r="D905" s="209" t="s">
        <v>323</v>
      </c>
      <c r="E905" s="236" t="s">
        <v>19</v>
      </c>
      <c r="F905" s="237" t="s">
        <v>410</v>
      </c>
      <c r="G905" s="235"/>
      <c r="H905" s="238">
        <v>50</v>
      </c>
      <c r="I905" s="239"/>
      <c r="J905" s="235"/>
      <c r="K905" s="235"/>
      <c r="L905" s="240"/>
      <c r="M905" s="241"/>
      <c r="N905" s="242"/>
      <c r="O905" s="242"/>
      <c r="P905" s="242"/>
      <c r="Q905" s="242"/>
      <c r="R905" s="242"/>
      <c r="S905" s="242"/>
      <c r="T905" s="243"/>
      <c r="AT905" s="244" t="s">
        <v>323</v>
      </c>
      <c r="AU905" s="244" t="s">
        <v>83</v>
      </c>
      <c r="AV905" s="14" t="s">
        <v>319</v>
      </c>
      <c r="AW905" s="14" t="s">
        <v>36</v>
      </c>
      <c r="AX905" s="14" t="s">
        <v>81</v>
      </c>
      <c r="AY905" s="244" t="s">
        <v>313</v>
      </c>
    </row>
    <row r="906" spans="1:65" s="1" customFormat="1" ht="14.45" customHeight="1">
      <c r="A906" s="34"/>
      <c r="B906" s="35"/>
      <c r="C906" s="245" t="s">
        <v>1656</v>
      </c>
      <c r="D906" s="245" t="s">
        <v>473</v>
      </c>
      <c r="E906" s="246" t="s">
        <v>1657</v>
      </c>
      <c r="F906" s="247" t="s">
        <v>1658</v>
      </c>
      <c r="G906" s="248" t="s">
        <v>327</v>
      </c>
      <c r="H906" s="249">
        <v>55</v>
      </c>
      <c r="I906" s="250"/>
      <c r="J906" s="251">
        <f>ROUND(I906*H906,2)</f>
        <v>0</v>
      </c>
      <c r="K906" s="252"/>
      <c r="L906" s="253"/>
      <c r="M906" s="254" t="s">
        <v>19</v>
      </c>
      <c r="N906" s="255" t="s">
        <v>45</v>
      </c>
      <c r="O906" s="64"/>
      <c r="P906" s="205">
        <f>O906*H906</f>
        <v>0</v>
      </c>
      <c r="Q906" s="205">
        <v>1.39E-3</v>
      </c>
      <c r="R906" s="205">
        <f>Q906*H906</f>
        <v>7.6450000000000004E-2</v>
      </c>
      <c r="S906" s="205">
        <v>0</v>
      </c>
      <c r="T906" s="206">
        <f>S906*H906</f>
        <v>0</v>
      </c>
      <c r="U906" s="34"/>
      <c r="V906" s="34"/>
      <c r="W906" s="34"/>
      <c r="X906" s="34"/>
      <c r="Y906" s="34"/>
      <c r="Z906" s="34"/>
      <c r="AA906" s="34"/>
      <c r="AB906" s="34"/>
      <c r="AC906" s="34"/>
      <c r="AD906" s="34"/>
      <c r="AE906" s="34"/>
      <c r="AR906" s="207" t="s">
        <v>510</v>
      </c>
      <c r="AT906" s="207" t="s">
        <v>473</v>
      </c>
      <c r="AU906" s="207" t="s">
        <v>83</v>
      </c>
      <c r="AY906" s="17" t="s">
        <v>313</v>
      </c>
      <c r="BE906" s="208">
        <f>IF(N906="základní",J906,0)</f>
        <v>0</v>
      </c>
      <c r="BF906" s="208">
        <f>IF(N906="snížená",J906,0)</f>
        <v>0</v>
      </c>
      <c r="BG906" s="208">
        <f>IF(N906="zákl. přenesená",J906,0)</f>
        <v>0</v>
      </c>
      <c r="BH906" s="208">
        <f>IF(N906="sníž. přenesená",J906,0)</f>
        <v>0</v>
      </c>
      <c r="BI906" s="208">
        <f>IF(N906="nulová",J906,0)</f>
        <v>0</v>
      </c>
      <c r="BJ906" s="17" t="s">
        <v>81</v>
      </c>
      <c r="BK906" s="208">
        <f>ROUND(I906*H906,2)</f>
        <v>0</v>
      </c>
      <c r="BL906" s="17" t="s">
        <v>402</v>
      </c>
      <c r="BM906" s="207" t="s">
        <v>1659</v>
      </c>
    </row>
    <row r="907" spans="1:65" s="1" customFormat="1">
      <c r="A907" s="34"/>
      <c r="B907" s="35"/>
      <c r="C907" s="36"/>
      <c r="D907" s="209" t="s">
        <v>321</v>
      </c>
      <c r="E907" s="36"/>
      <c r="F907" s="210" t="s">
        <v>1658</v>
      </c>
      <c r="G907" s="36"/>
      <c r="H907" s="36"/>
      <c r="I907" s="116"/>
      <c r="J907" s="36"/>
      <c r="K907" s="36"/>
      <c r="L907" s="39"/>
      <c r="M907" s="211"/>
      <c r="N907" s="212"/>
      <c r="O907" s="64"/>
      <c r="P907" s="64"/>
      <c r="Q907" s="64"/>
      <c r="R907" s="64"/>
      <c r="S907" s="64"/>
      <c r="T907" s="65"/>
      <c r="U907" s="34"/>
      <c r="V907" s="34"/>
      <c r="W907" s="34"/>
      <c r="X907" s="34"/>
      <c r="Y907" s="34"/>
      <c r="Z907" s="34"/>
      <c r="AA907" s="34"/>
      <c r="AB907" s="34"/>
      <c r="AC907" s="34"/>
      <c r="AD907" s="34"/>
      <c r="AE907" s="34"/>
      <c r="AT907" s="17" t="s">
        <v>321</v>
      </c>
      <c r="AU907" s="17" t="s">
        <v>83</v>
      </c>
    </row>
    <row r="908" spans="1:65" s="12" customFormat="1">
      <c r="B908" s="213"/>
      <c r="C908" s="214"/>
      <c r="D908" s="209" t="s">
        <v>323</v>
      </c>
      <c r="E908" s="214"/>
      <c r="F908" s="216" t="s">
        <v>1660</v>
      </c>
      <c r="G908" s="214"/>
      <c r="H908" s="217">
        <v>55</v>
      </c>
      <c r="I908" s="218"/>
      <c r="J908" s="214"/>
      <c r="K908" s="214"/>
      <c r="L908" s="219"/>
      <c r="M908" s="220"/>
      <c r="N908" s="221"/>
      <c r="O908" s="221"/>
      <c r="P908" s="221"/>
      <c r="Q908" s="221"/>
      <c r="R908" s="221"/>
      <c r="S908" s="221"/>
      <c r="T908" s="222"/>
      <c r="AT908" s="223" t="s">
        <v>323</v>
      </c>
      <c r="AU908" s="223" t="s">
        <v>83</v>
      </c>
      <c r="AV908" s="12" t="s">
        <v>83</v>
      </c>
      <c r="AW908" s="12" t="s">
        <v>4</v>
      </c>
      <c r="AX908" s="12" t="s">
        <v>81</v>
      </c>
      <c r="AY908" s="223" t="s">
        <v>313</v>
      </c>
    </row>
    <row r="909" spans="1:65" s="1" customFormat="1" ht="14.45" customHeight="1">
      <c r="A909" s="34"/>
      <c r="B909" s="35"/>
      <c r="C909" s="195" t="s">
        <v>1661</v>
      </c>
      <c r="D909" s="195" t="s">
        <v>315</v>
      </c>
      <c r="E909" s="196" t="s">
        <v>1662</v>
      </c>
      <c r="F909" s="197" t="s">
        <v>1651</v>
      </c>
      <c r="G909" s="198" t="s">
        <v>707</v>
      </c>
      <c r="H909" s="199">
        <v>2</v>
      </c>
      <c r="I909" s="200"/>
      <c r="J909" s="201">
        <f>ROUND(I909*H909,2)</f>
        <v>0</v>
      </c>
      <c r="K909" s="202"/>
      <c r="L909" s="39"/>
      <c r="M909" s="203" t="s">
        <v>19</v>
      </c>
      <c r="N909" s="204" t="s">
        <v>45</v>
      </c>
      <c r="O909" s="64"/>
      <c r="P909" s="205">
        <f>O909*H909</f>
        <v>0</v>
      </c>
      <c r="Q909" s="205">
        <v>9.0000000000000006E-5</v>
      </c>
      <c r="R909" s="205">
        <f>Q909*H909</f>
        <v>1.8000000000000001E-4</v>
      </c>
      <c r="S909" s="205">
        <v>0</v>
      </c>
      <c r="T909" s="206">
        <f>S909*H909</f>
        <v>0</v>
      </c>
      <c r="U909" s="34"/>
      <c r="V909" s="34"/>
      <c r="W909" s="34"/>
      <c r="X909" s="34"/>
      <c r="Y909" s="34"/>
      <c r="Z909" s="34"/>
      <c r="AA909" s="34"/>
      <c r="AB909" s="34"/>
      <c r="AC909" s="34"/>
      <c r="AD909" s="34"/>
      <c r="AE909" s="34"/>
      <c r="AR909" s="207" t="s">
        <v>402</v>
      </c>
      <c r="AT909" s="207" t="s">
        <v>315</v>
      </c>
      <c r="AU909" s="207" t="s">
        <v>83</v>
      </c>
      <c r="AY909" s="17" t="s">
        <v>313</v>
      </c>
      <c r="BE909" s="208">
        <f>IF(N909="základní",J909,0)</f>
        <v>0</v>
      </c>
      <c r="BF909" s="208">
        <f>IF(N909="snížená",J909,0)</f>
        <v>0</v>
      </c>
      <c r="BG909" s="208">
        <f>IF(N909="zákl. přenesená",J909,0)</f>
        <v>0</v>
      </c>
      <c r="BH909" s="208">
        <f>IF(N909="sníž. přenesená",J909,0)</f>
        <v>0</v>
      </c>
      <c r="BI909" s="208">
        <f>IF(N909="nulová",J909,0)</f>
        <v>0</v>
      </c>
      <c r="BJ909" s="17" t="s">
        <v>81</v>
      </c>
      <c r="BK909" s="208">
        <f>ROUND(I909*H909,2)</f>
        <v>0</v>
      </c>
      <c r="BL909" s="17" t="s">
        <v>402</v>
      </c>
      <c r="BM909" s="207" t="s">
        <v>1663</v>
      </c>
    </row>
    <row r="910" spans="1:65" s="1" customFormat="1" ht="19.5">
      <c r="A910" s="34"/>
      <c r="B910" s="35"/>
      <c r="C910" s="36"/>
      <c r="D910" s="209" t="s">
        <v>321</v>
      </c>
      <c r="E910" s="36"/>
      <c r="F910" s="210" t="s">
        <v>1664</v>
      </c>
      <c r="G910" s="36"/>
      <c r="H910" s="36"/>
      <c r="I910" s="116"/>
      <c r="J910" s="36"/>
      <c r="K910" s="36"/>
      <c r="L910" s="39"/>
      <c r="M910" s="211"/>
      <c r="N910" s="212"/>
      <c r="O910" s="64"/>
      <c r="P910" s="64"/>
      <c r="Q910" s="64"/>
      <c r="R910" s="64"/>
      <c r="S910" s="64"/>
      <c r="T910" s="65"/>
      <c r="U910" s="34"/>
      <c r="V910" s="34"/>
      <c r="W910" s="34"/>
      <c r="X910" s="34"/>
      <c r="Y910" s="34"/>
      <c r="Z910" s="34"/>
      <c r="AA910" s="34"/>
      <c r="AB910" s="34"/>
      <c r="AC910" s="34"/>
      <c r="AD910" s="34"/>
      <c r="AE910" s="34"/>
      <c r="AT910" s="17" t="s">
        <v>321</v>
      </c>
      <c r="AU910" s="17" t="s">
        <v>83</v>
      </c>
    </row>
    <row r="911" spans="1:65" s="1" customFormat="1" ht="14.45" customHeight="1">
      <c r="A911" s="34"/>
      <c r="B911" s="35"/>
      <c r="C911" s="195" t="s">
        <v>1665</v>
      </c>
      <c r="D911" s="195" t="s">
        <v>315</v>
      </c>
      <c r="E911" s="196" t="s">
        <v>1666</v>
      </c>
      <c r="F911" s="197" t="s">
        <v>1651</v>
      </c>
      <c r="G911" s="198" t="s">
        <v>707</v>
      </c>
      <c r="H911" s="199">
        <v>2</v>
      </c>
      <c r="I911" s="200"/>
      <c r="J911" s="201">
        <f>ROUND(I911*H911,2)</f>
        <v>0</v>
      </c>
      <c r="K911" s="202"/>
      <c r="L911" s="39"/>
      <c r="M911" s="203" t="s">
        <v>19</v>
      </c>
      <c r="N911" s="204" t="s">
        <v>45</v>
      </c>
      <c r="O911" s="64"/>
      <c r="P911" s="205">
        <f>O911*H911</f>
        <v>0</v>
      </c>
      <c r="Q911" s="205">
        <v>9.0000000000000006E-5</v>
      </c>
      <c r="R911" s="205">
        <f>Q911*H911</f>
        <v>1.8000000000000001E-4</v>
      </c>
      <c r="S911" s="205">
        <v>0</v>
      </c>
      <c r="T911" s="206">
        <f>S911*H911</f>
        <v>0</v>
      </c>
      <c r="U911" s="34"/>
      <c r="V911" s="34"/>
      <c r="W911" s="34"/>
      <c r="X911" s="34"/>
      <c r="Y911" s="34"/>
      <c r="Z911" s="34"/>
      <c r="AA911" s="34"/>
      <c r="AB911" s="34"/>
      <c r="AC911" s="34"/>
      <c r="AD911" s="34"/>
      <c r="AE911" s="34"/>
      <c r="AR911" s="207" t="s">
        <v>402</v>
      </c>
      <c r="AT911" s="207" t="s">
        <v>315</v>
      </c>
      <c r="AU911" s="207" t="s">
        <v>83</v>
      </c>
      <c r="AY911" s="17" t="s">
        <v>313</v>
      </c>
      <c r="BE911" s="208">
        <f>IF(N911="základní",J911,0)</f>
        <v>0</v>
      </c>
      <c r="BF911" s="208">
        <f>IF(N911="snížená",J911,0)</f>
        <v>0</v>
      </c>
      <c r="BG911" s="208">
        <f>IF(N911="zákl. přenesená",J911,0)</f>
        <v>0</v>
      </c>
      <c r="BH911" s="208">
        <f>IF(N911="sníž. přenesená",J911,0)</f>
        <v>0</v>
      </c>
      <c r="BI911" s="208">
        <f>IF(N911="nulová",J911,0)</f>
        <v>0</v>
      </c>
      <c r="BJ911" s="17" t="s">
        <v>81</v>
      </c>
      <c r="BK911" s="208">
        <f>ROUND(I911*H911,2)</f>
        <v>0</v>
      </c>
      <c r="BL911" s="17" t="s">
        <v>402</v>
      </c>
      <c r="BM911" s="207" t="s">
        <v>1667</v>
      </c>
    </row>
    <row r="912" spans="1:65" s="1" customFormat="1" ht="19.5">
      <c r="A912" s="34"/>
      <c r="B912" s="35"/>
      <c r="C912" s="36"/>
      <c r="D912" s="209" t="s">
        <v>321</v>
      </c>
      <c r="E912" s="36"/>
      <c r="F912" s="210" t="s">
        <v>1668</v>
      </c>
      <c r="G912" s="36"/>
      <c r="H912" s="36"/>
      <c r="I912" s="116"/>
      <c r="J912" s="36"/>
      <c r="K912" s="36"/>
      <c r="L912" s="39"/>
      <c r="M912" s="211"/>
      <c r="N912" s="212"/>
      <c r="O912" s="64"/>
      <c r="P912" s="64"/>
      <c r="Q912" s="64"/>
      <c r="R912" s="64"/>
      <c r="S912" s="64"/>
      <c r="T912" s="65"/>
      <c r="U912" s="34"/>
      <c r="V912" s="34"/>
      <c r="W912" s="34"/>
      <c r="X912" s="34"/>
      <c r="Y912" s="34"/>
      <c r="Z912" s="34"/>
      <c r="AA912" s="34"/>
      <c r="AB912" s="34"/>
      <c r="AC912" s="34"/>
      <c r="AD912" s="34"/>
      <c r="AE912" s="34"/>
      <c r="AT912" s="17" t="s">
        <v>321</v>
      </c>
      <c r="AU912" s="17" t="s">
        <v>83</v>
      </c>
    </row>
    <row r="913" spans="1:65" s="1" customFormat="1" ht="14.45" customHeight="1">
      <c r="A913" s="34"/>
      <c r="B913" s="35"/>
      <c r="C913" s="195" t="s">
        <v>1669</v>
      </c>
      <c r="D913" s="195" t="s">
        <v>315</v>
      </c>
      <c r="E913" s="196" t="s">
        <v>1670</v>
      </c>
      <c r="F913" s="197" t="s">
        <v>1651</v>
      </c>
      <c r="G913" s="198" t="s">
        <v>707</v>
      </c>
      <c r="H913" s="199">
        <v>2</v>
      </c>
      <c r="I913" s="200"/>
      <c r="J913" s="201">
        <f>ROUND(I913*H913,2)</f>
        <v>0</v>
      </c>
      <c r="K913" s="202"/>
      <c r="L913" s="39"/>
      <c r="M913" s="203" t="s">
        <v>19</v>
      </c>
      <c r="N913" s="204" t="s">
        <v>45</v>
      </c>
      <c r="O913" s="64"/>
      <c r="P913" s="205">
        <f>O913*H913</f>
        <v>0</v>
      </c>
      <c r="Q913" s="205">
        <v>9.0000000000000006E-5</v>
      </c>
      <c r="R913" s="205">
        <f>Q913*H913</f>
        <v>1.8000000000000001E-4</v>
      </c>
      <c r="S913" s="205">
        <v>0</v>
      </c>
      <c r="T913" s="206">
        <f>S913*H913</f>
        <v>0</v>
      </c>
      <c r="U913" s="34"/>
      <c r="V913" s="34"/>
      <c r="W913" s="34"/>
      <c r="X913" s="34"/>
      <c r="Y913" s="34"/>
      <c r="Z913" s="34"/>
      <c r="AA913" s="34"/>
      <c r="AB913" s="34"/>
      <c r="AC913" s="34"/>
      <c r="AD913" s="34"/>
      <c r="AE913" s="34"/>
      <c r="AR913" s="207" t="s">
        <v>402</v>
      </c>
      <c r="AT913" s="207" t="s">
        <v>315</v>
      </c>
      <c r="AU913" s="207" t="s">
        <v>83</v>
      </c>
      <c r="AY913" s="17" t="s">
        <v>313</v>
      </c>
      <c r="BE913" s="208">
        <f>IF(N913="základní",J913,0)</f>
        <v>0</v>
      </c>
      <c r="BF913" s="208">
        <f>IF(N913="snížená",J913,0)</f>
        <v>0</v>
      </c>
      <c r="BG913" s="208">
        <f>IF(N913="zákl. přenesená",J913,0)</f>
        <v>0</v>
      </c>
      <c r="BH913" s="208">
        <f>IF(N913="sníž. přenesená",J913,0)</f>
        <v>0</v>
      </c>
      <c r="BI913" s="208">
        <f>IF(N913="nulová",J913,0)</f>
        <v>0</v>
      </c>
      <c r="BJ913" s="17" t="s">
        <v>81</v>
      </c>
      <c r="BK913" s="208">
        <f>ROUND(I913*H913,2)</f>
        <v>0</v>
      </c>
      <c r="BL913" s="17" t="s">
        <v>402</v>
      </c>
      <c r="BM913" s="207" t="s">
        <v>1671</v>
      </c>
    </row>
    <row r="914" spans="1:65" s="1" customFormat="1" ht="19.5">
      <c r="A914" s="34"/>
      <c r="B914" s="35"/>
      <c r="C914" s="36"/>
      <c r="D914" s="209" t="s">
        <v>321</v>
      </c>
      <c r="E914" s="36"/>
      <c r="F914" s="210" t="s">
        <v>1672</v>
      </c>
      <c r="G914" s="36"/>
      <c r="H914" s="36"/>
      <c r="I914" s="116"/>
      <c r="J914" s="36"/>
      <c r="K914" s="36"/>
      <c r="L914" s="39"/>
      <c r="M914" s="211"/>
      <c r="N914" s="212"/>
      <c r="O914" s="64"/>
      <c r="P914" s="64"/>
      <c r="Q914" s="64"/>
      <c r="R914" s="64"/>
      <c r="S914" s="64"/>
      <c r="T914" s="65"/>
      <c r="U914" s="34"/>
      <c r="V914" s="34"/>
      <c r="W914" s="34"/>
      <c r="X914" s="34"/>
      <c r="Y914" s="34"/>
      <c r="Z914" s="34"/>
      <c r="AA914" s="34"/>
      <c r="AB914" s="34"/>
      <c r="AC914" s="34"/>
      <c r="AD914" s="34"/>
      <c r="AE914" s="34"/>
      <c r="AT914" s="17" t="s">
        <v>321</v>
      </c>
      <c r="AU914" s="17" t="s">
        <v>83</v>
      </c>
    </row>
    <row r="915" spans="1:65" s="1" customFormat="1" ht="14.45" customHeight="1">
      <c r="A915" s="34"/>
      <c r="B915" s="35"/>
      <c r="C915" s="195" t="s">
        <v>1673</v>
      </c>
      <c r="D915" s="195" t="s">
        <v>315</v>
      </c>
      <c r="E915" s="196" t="s">
        <v>1674</v>
      </c>
      <c r="F915" s="197" t="s">
        <v>1675</v>
      </c>
      <c r="G915" s="198" t="s">
        <v>318</v>
      </c>
      <c r="H915" s="199">
        <v>18.5</v>
      </c>
      <c r="I915" s="200"/>
      <c r="J915" s="201">
        <f>ROUND(I915*H915,2)</f>
        <v>0</v>
      </c>
      <c r="K915" s="202"/>
      <c r="L915" s="39"/>
      <c r="M915" s="203" t="s">
        <v>19</v>
      </c>
      <c r="N915" s="204" t="s">
        <v>45</v>
      </c>
      <c r="O915" s="64"/>
      <c r="P915" s="205">
        <f>O915*H915</f>
        <v>0</v>
      </c>
      <c r="Q915" s="205">
        <v>3.0000000000000001E-5</v>
      </c>
      <c r="R915" s="205">
        <f>Q915*H915</f>
        <v>5.5500000000000005E-4</v>
      </c>
      <c r="S915" s="205">
        <v>0</v>
      </c>
      <c r="T915" s="206">
        <f>S915*H915</f>
        <v>0</v>
      </c>
      <c r="U915" s="34"/>
      <c r="V915" s="34"/>
      <c r="W915" s="34"/>
      <c r="X915" s="34"/>
      <c r="Y915" s="34"/>
      <c r="Z915" s="34"/>
      <c r="AA915" s="34"/>
      <c r="AB915" s="34"/>
      <c r="AC915" s="34"/>
      <c r="AD915" s="34"/>
      <c r="AE915" s="34"/>
      <c r="AR915" s="207" t="s">
        <v>402</v>
      </c>
      <c r="AT915" s="207" t="s">
        <v>315</v>
      </c>
      <c r="AU915" s="207" t="s">
        <v>83</v>
      </c>
      <c r="AY915" s="17" t="s">
        <v>313</v>
      </c>
      <c r="BE915" s="208">
        <f>IF(N915="základní",J915,0)</f>
        <v>0</v>
      </c>
      <c r="BF915" s="208">
        <f>IF(N915="snížená",J915,0)</f>
        <v>0</v>
      </c>
      <c r="BG915" s="208">
        <f>IF(N915="zákl. přenesená",J915,0)</f>
        <v>0</v>
      </c>
      <c r="BH915" s="208">
        <f>IF(N915="sníž. přenesená",J915,0)</f>
        <v>0</v>
      </c>
      <c r="BI915" s="208">
        <f>IF(N915="nulová",J915,0)</f>
        <v>0</v>
      </c>
      <c r="BJ915" s="17" t="s">
        <v>81</v>
      </c>
      <c r="BK915" s="208">
        <f>ROUND(I915*H915,2)</f>
        <v>0</v>
      </c>
      <c r="BL915" s="17" t="s">
        <v>402</v>
      </c>
      <c r="BM915" s="207" t="s">
        <v>1676</v>
      </c>
    </row>
    <row r="916" spans="1:65" s="1" customFormat="1" ht="19.5">
      <c r="A916" s="34"/>
      <c r="B916" s="35"/>
      <c r="C916" s="36"/>
      <c r="D916" s="209" t="s">
        <v>321</v>
      </c>
      <c r="E916" s="36"/>
      <c r="F916" s="210" t="s">
        <v>1677</v>
      </c>
      <c r="G916" s="36"/>
      <c r="H916" s="36"/>
      <c r="I916" s="116"/>
      <c r="J916" s="36"/>
      <c r="K916" s="36"/>
      <c r="L916" s="39"/>
      <c r="M916" s="211"/>
      <c r="N916" s="212"/>
      <c r="O916" s="64"/>
      <c r="P916" s="64"/>
      <c r="Q916" s="64"/>
      <c r="R916" s="64"/>
      <c r="S916" s="64"/>
      <c r="T916" s="65"/>
      <c r="U916" s="34"/>
      <c r="V916" s="34"/>
      <c r="W916" s="34"/>
      <c r="X916" s="34"/>
      <c r="Y916" s="34"/>
      <c r="Z916" s="34"/>
      <c r="AA916" s="34"/>
      <c r="AB916" s="34"/>
      <c r="AC916" s="34"/>
      <c r="AD916" s="34"/>
      <c r="AE916" s="34"/>
      <c r="AT916" s="17" t="s">
        <v>321</v>
      </c>
      <c r="AU916" s="17" t="s">
        <v>83</v>
      </c>
    </row>
    <row r="917" spans="1:65" s="12" customFormat="1">
      <c r="B917" s="213"/>
      <c r="C917" s="214"/>
      <c r="D917" s="209" t="s">
        <v>323</v>
      </c>
      <c r="E917" s="215" t="s">
        <v>19</v>
      </c>
      <c r="F917" s="216" t="s">
        <v>1678</v>
      </c>
      <c r="G917" s="214"/>
      <c r="H917" s="217">
        <v>18.5</v>
      </c>
      <c r="I917" s="218"/>
      <c r="J917" s="214"/>
      <c r="K917" s="214"/>
      <c r="L917" s="219"/>
      <c r="M917" s="220"/>
      <c r="N917" s="221"/>
      <c r="O917" s="221"/>
      <c r="P917" s="221"/>
      <c r="Q917" s="221"/>
      <c r="R917" s="221"/>
      <c r="S917" s="221"/>
      <c r="T917" s="222"/>
      <c r="AT917" s="223" t="s">
        <v>323</v>
      </c>
      <c r="AU917" s="223" t="s">
        <v>83</v>
      </c>
      <c r="AV917" s="12" t="s">
        <v>83</v>
      </c>
      <c r="AW917" s="12" t="s">
        <v>36</v>
      </c>
      <c r="AX917" s="12" t="s">
        <v>81</v>
      </c>
      <c r="AY917" s="223" t="s">
        <v>313</v>
      </c>
    </row>
    <row r="918" spans="1:65" s="1" customFormat="1" ht="14.45" customHeight="1">
      <c r="A918" s="34"/>
      <c r="B918" s="35"/>
      <c r="C918" s="195" t="s">
        <v>1679</v>
      </c>
      <c r="D918" s="195" t="s">
        <v>315</v>
      </c>
      <c r="E918" s="196" t="s">
        <v>1680</v>
      </c>
      <c r="F918" s="197" t="s">
        <v>1681</v>
      </c>
      <c r="G918" s="198" t="s">
        <v>430</v>
      </c>
      <c r="H918" s="199">
        <v>4.9909999999999997</v>
      </c>
      <c r="I918" s="200"/>
      <c r="J918" s="201">
        <f>ROUND(I918*H918,2)</f>
        <v>0</v>
      </c>
      <c r="K918" s="202"/>
      <c r="L918" s="39"/>
      <c r="M918" s="203" t="s">
        <v>19</v>
      </c>
      <c r="N918" s="204" t="s">
        <v>45</v>
      </c>
      <c r="O918" s="64"/>
      <c r="P918" s="205">
        <f>O918*H918</f>
        <v>0</v>
      </c>
      <c r="Q918" s="205">
        <v>0</v>
      </c>
      <c r="R918" s="205">
        <f>Q918*H918</f>
        <v>0</v>
      </c>
      <c r="S918" s="205">
        <v>0</v>
      </c>
      <c r="T918" s="206">
        <f>S918*H918</f>
        <v>0</v>
      </c>
      <c r="U918" s="34"/>
      <c r="V918" s="34"/>
      <c r="W918" s="34"/>
      <c r="X918" s="34"/>
      <c r="Y918" s="34"/>
      <c r="Z918" s="34"/>
      <c r="AA918" s="34"/>
      <c r="AB918" s="34"/>
      <c r="AC918" s="34"/>
      <c r="AD918" s="34"/>
      <c r="AE918" s="34"/>
      <c r="AR918" s="207" t="s">
        <v>402</v>
      </c>
      <c r="AT918" s="207" t="s">
        <v>315</v>
      </c>
      <c r="AU918" s="207" t="s">
        <v>83</v>
      </c>
      <c r="AY918" s="17" t="s">
        <v>313</v>
      </c>
      <c r="BE918" s="208">
        <f>IF(N918="základní",J918,0)</f>
        <v>0</v>
      </c>
      <c r="BF918" s="208">
        <f>IF(N918="snížená",J918,0)</f>
        <v>0</v>
      </c>
      <c r="BG918" s="208">
        <f>IF(N918="zákl. přenesená",J918,0)</f>
        <v>0</v>
      </c>
      <c r="BH918" s="208">
        <f>IF(N918="sníž. přenesená",J918,0)</f>
        <v>0</v>
      </c>
      <c r="BI918" s="208">
        <f>IF(N918="nulová",J918,0)</f>
        <v>0</v>
      </c>
      <c r="BJ918" s="17" t="s">
        <v>81</v>
      </c>
      <c r="BK918" s="208">
        <f>ROUND(I918*H918,2)</f>
        <v>0</v>
      </c>
      <c r="BL918" s="17" t="s">
        <v>402</v>
      </c>
      <c r="BM918" s="207" t="s">
        <v>1682</v>
      </c>
    </row>
    <row r="919" spans="1:65" s="1" customFormat="1" ht="19.5">
      <c r="A919" s="34"/>
      <c r="B919" s="35"/>
      <c r="C919" s="36"/>
      <c r="D919" s="209" t="s">
        <v>321</v>
      </c>
      <c r="E919" s="36"/>
      <c r="F919" s="210" t="s">
        <v>1683</v>
      </c>
      <c r="G919" s="36"/>
      <c r="H919" s="36"/>
      <c r="I919" s="116"/>
      <c r="J919" s="36"/>
      <c r="K919" s="36"/>
      <c r="L919" s="39"/>
      <c r="M919" s="211"/>
      <c r="N919" s="212"/>
      <c r="O919" s="64"/>
      <c r="P919" s="64"/>
      <c r="Q919" s="64"/>
      <c r="R919" s="64"/>
      <c r="S919" s="64"/>
      <c r="T919" s="65"/>
      <c r="U919" s="34"/>
      <c r="V919" s="34"/>
      <c r="W919" s="34"/>
      <c r="X919" s="34"/>
      <c r="Y919" s="34"/>
      <c r="Z919" s="34"/>
      <c r="AA919" s="34"/>
      <c r="AB919" s="34"/>
      <c r="AC919" s="34"/>
      <c r="AD919" s="34"/>
      <c r="AE919" s="34"/>
      <c r="AT919" s="17" t="s">
        <v>321</v>
      </c>
      <c r="AU919" s="17" t="s">
        <v>83</v>
      </c>
    </row>
    <row r="920" spans="1:65" s="11" customFormat="1" ht="22.9" customHeight="1">
      <c r="B920" s="179"/>
      <c r="C920" s="180"/>
      <c r="D920" s="181" t="s">
        <v>73</v>
      </c>
      <c r="E920" s="193" t="s">
        <v>1684</v>
      </c>
      <c r="F920" s="193" t="s">
        <v>1685</v>
      </c>
      <c r="G920" s="180"/>
      <c r="H920" s="180"/>
      <c r="I920" s="183"/>
      <c r="J920" s="194">
        <f>BK920</f>
        <v>0</v>
      </c>
      <c r="K920" s="180"/>
      <c r="L920" s="185"/>
      <c r="M920" s="186"/>
      <c r="N920" s="187"/>
      <c r="O920" s="187"/>
      <c r="P920" s="188">
        <f>SUM(P921:P980)</f>
        <v>0</v>
      </c>
      <c r="Q920" s="187"/>
      <c r="R920" s="188">
        <f>SUM(R921:R980)</f>
        <v>42.287678570000004</v>
      </c>
      <c r="S920" s="187"/>
      <c r="T920" s="189">
        <f>SUM(T921:T980)</f>
        <v>0</v>
      </c>
      <c r="AR920" s="190" t="s">
        <v>83</v>
      </c>
      <c r="AT920" s="191" t="s">
        <v>73</v>
      </c>
      <c r="AU920" s="191" t="s">
        <v>81</v>
      </c>
      <c r="AY920" s="190" t="s">
        <v>313</v>
      </c>
      <c r="BK920" s="192">
        <f>SUM(BK921:BK980)</f>
        <v>0</v>
      </c>
    </row>
    <row r="921" spans="1:65" s="1" customFormat="1" ht="14.45" customHeight="1">
      <c r="A921" s="34"/>
      <c r="B921" s="35"/>
      <c r="C921" s="195" t="s">
        <v>1686</v>
      </c>
      <c r="D921" s="195" t="s">
        <v>315</v>
      </c>
      <c r="E921" s="196" t="s">
        <v>1687</v>
      </c>
      <c r="F921" s="197" t="s">
        <v>1688</v>
      </c>
      <c r="G921" s="198" t="s">
        <v>318</v>
      </c>
      <c r="H921" s="199">
        <v>1547.5540000000001</v>
      </c>
      <c r="I921" s="200"/>
      <c r="J921" s="201">
        <f>ROUND(I921*H921,2)</f>
        <v>0</v>
      </c>
      <c r="K921" s="202"/>
      <c r="L921" s="39"/>
      <c r="M921" s="203" t="s">
        <v>19</v>
      </c>
      <c r="N921" s="204" t="s">
        <v>45</v>
      </c>
      <c r="O921" s="64"/>
      <c r="P921" s="205">
        <f>O921*H921</f>
        <v>0</v>
      </c>
      <c r="Q921" s="205">
        <v>0</v>
      </c>
      <c r="R921" s="205">
        <f>Q921*H921</f>
        <v>0</v>
      </c>
      <c r="S921" s="205">
        <v>0</v>
      </c>
      <c r="T921" s="206">
        <f>S921*H921</f>
        <v>0</v>
      </c>
      <c r="U921" s="34"/>
      <c r="V921" s="34"/>
      <c r="W921" s="34"/>
      <c r="X921" s="34"/>
      <c r="Y921" s="34"/>
      <c r="Z921" s="34"/>
      <c r="AA921" s="34"/>
      <c r="AB921" s="34"/>
      <c r="AC921" s="34"/>
      <c r="AD921" s="34"/>
      <c r="AE921" s="34"/>
      <c r="AR921" s="207" t="s">
        <v>402</v>
      </c>
      <c r="AT921" s="207" t="s">
        <v>315</v>
      </c>
      <c r="AU921" s="207" t="s">
        <v>83</v>
      </c>
      <c r="AY921" s="17" t="s">
        <v>313</v>
      </c>
      <c r="BE921" s="208">
        <f>IF(N921="základní",J921,0)</f>
        <v>0</v>
      </c>
      <c r="BF921" s="208">
        <f>IF(N921="snížená",J921,0)</f>
        <v>0</v>
      </c>
      <c r="BG921" s="208">
        <f>IF(N921="zákl. přenesená",J921,0)</f>
        <v>0</v>
      </c>
      <c r="BH921" s="208">
        <f>IF(N921="sníž. přenesená",J921,0)</f>
        <v>0</v>
      </c>
      <c r="BI921" s="208">
        <f>IF(N921="nulová",J921,0)</f>
        <v>0</v>
      </c>
      <c r="BJ921" s="17" t="s">
        <v>81</v>
      </c>
      <c r="BK921" s="208">
        <f>ROUND(I921*H921,2)</f>
        <v>0</v>
      </c>
      <c r="BL921" s="17" t="s">
        <v>402</v>
      </c>
      <c r="BM921" s="207" t="s">
        <v>1689</v>
      </c>
    </row>
    <row r="922" spans="1:65" s="1" customFormat="1" ht="19.5">
      <c r="A922" s="34"/>
      <c r="B922" s="35"/>
      <c r="C922" s="36"/>
      <c r="D922" s="209" t="s">
        <v>321</v>
      </c>
      <c r="E922" s="36"/>
      <c r="F922" s="210" t="s">
        <v>1690</v>
      </c>
      <c r="G922" s="36"/>
      <c r="H922" s="36"/>
      <c r="I922" s="116"/>
      <c r="J922" s="36"/>
      <c r="K922" s="36"/>
      <c r="L922" s="39"/>
      <c r="M922" s="211"/>
      <c r="N922" s="212"/>
      <c r="O922" s="64"/>
      <c r="P922" s="64"/>
      <c r="Q922" s="64"/>
      <c r="R922" s="64"/>
      <c r="S922" s="64"/>
      <c r="T922" s="65"/>
      <c r="U922" s="34"/>
      <c r="V922" s="34"/>
      <c r="W922" s="34"/>
      <c r="X922" s="34"/>
      <c r="Y922" s="34"/>
      <c r="Z922" s="34"/>
      <c r="AA922" s="34"/>
      <c r="AB922" s="34"/>
      <c r="AC922" s="34"/>
      <c r="AD922" s="34"/>
      <c r="AE922" s="34"/>
      <c r="AT922" s="17" t="s">
        <v>321</v>
      </c>
      <c r="AU922" s="17" t="s">
        <v>83</v>
      </c>
    </row>
    <row r="923" spans="1:65" s="12" customFormat="1">
      <c r="B923" s="213"/>
      <c r="C923" s="214"/>
      <c r="D923" s="209" t="s">
        <v>323</v>
      </c>
      <c r="E923" s="215" t="s">
        <v>19</v>
      </c>
      <c r="F923" s="216" t="s">
        <v>1691</v>
      </c>
      <c r="G923" s="214"/>
      <c r="H923" s="217">
        <v>1547.5540000000001</v>
      </c>
      <c r="I923" s="218"/>
      <c r="J923" s="214"/>
      <c r="K923" s="214"/>
      <c r="L923" s="219"/>
      <c r="M923" s="220"/>
      <c r="N923" s="221"/>
      <c r="O923" s="221"/>
      <c r="P923" s="221"/>
      <c r="Q923" s="221"/>
      <c r="R923" s="221"/>
      <c r="S923" s="221"/>
      <c r="T923" s="222"/>
      <c r="AT923" s="223" t="s">
        <v>323</v>
      </c>
      <c r="AU923" s="223" t="s">
        <v>83</v>
      </c>
      <c r="AV923" s="12" t="s">
        <v>83</v>
      </c>
      <c r="AW923" s="12" t="s">
        <v>36</v>
      </c>
      <c r="AX923" s="12" t="s">
        <v>81</v>
      </c>
      <c r="AY923" s="223" t="s">
        <v>313</v>
      </c>
    </row>
    <row r="924" spans="1:65" s="1" customFormat="1" ht="21.6" customHeight="1">
      <c r="A924" s="34"/>
      <c r="B924" s="35"/>
      <c r="C924" s="245" t="s">
        <v>1692</v>
      </c>
      <c r="D924" s="245" t="s">
        <v>473</v>
      </c>
      <c r="E924" s="246" t="s">
        <v>1693</v>
      </c>
      <c r="F924" s="247" t="s">
        <v>1694</v>
      </c>
      <c r="G924" s="248" t="s">
        <v>318</v>
      </c>
      <c r="H924" s="249">
        <v>751.24</v>
      </c>
      <c r="I924" s="250"/>
      <c r="J924" s="251">
        <f>ROUND(I924*H924,2)</f>
        <v>0</v>
      </c>
      <c r="K924" s="252"/>
      <c r="L924" s="253"/>
      <c r="M924" s="254" t="s">
        <v>19</v>
      </c>
      <c r="N924" s="255" t="s">
        <v>45</v>
      </c>
      <c r="O924" s="64"/>
      <c r="P924" s="205">
        <f>O924*H924</f>
        <v>0</v>
      </c>
      <c r="Q924" s="205">
        <v>2.1000000000000001E-2</v>
      </c>
      <c r="R924" s="205">
        <f>Q924*H924</f>
        <v>15.776040000000002</v>
      </c>
      <c r="S924" s="205">
        <v>0</v>
      </c>
      <c r="T924" s="206">
        <f>S924*H924</f>
        <v>0</v>
      </c>
      <c r="U924" s="34"/>
      <c r="V924" s="34"/>
      <c r="W924" s="34"/>
      <c r="X924" s="34"/>
      <c r="Y924" s="34"/>
      <c r="Z924" s="34"/>
      <c r="AA924" s="34"/>
      <c r="AB924" s="34"/>
      <c r="AC924" s="34"/>
      <c r="AD924" s="34"/>
      <c r="AE924" s="34"/>
      <c r="AR924" s="207" t="s">
        <v>510</v>
      </c>
      <c r="AT924" s="207" t="s">
        <v>473</v>
      </c>
      <c r="AU924" s="207" t="s">
        <v>83</v>
      </c>
      <c r="AY924" s="17" t="s">
        <v>313</v>
      </c>
      <c r="BE924" s="208">
        <f>IF(N924="základní",J924,0)</f>
        <v>0</v>
      </c>
      <c r="BF924" s="208">
        <f>IF(N924="snížená",J924,0)</f>
        <v>0</v>
      </c>
      <c r="BG924" s="208">
        <f>IF(N924="zákl. přenesená",J924,0)</f>
        <v>0</v>
      </c>
      <c r="BH924" s="208">
        <f>IF(N924="sníž. přenesená",J924,0)</f>
        <v>0</v>
      </c>
      <c r="BI924" s="208">
        <f>IF(N924="nulová",J924,0)</f>
        <v>0</v>
      </c>
      <c r="BJ924" s="17" t="s">
        <v>81</v>
      </c>
      <c r="BK924" s="208">
        <f>ROUND(I924*H924,2)</f>
        <v>0</v>
      </c>
      <c r="BL924" s="17" t="s">
        <v>402</v>
      </c>
      <c r="BM924" s="207" t="s">
        <v>1695</v>
      </c>
    </row>
    <row r="925" spans="1:65" s="1" customFormat="1">
      <c r="A925" s="34"/>
      <c r="B925" s="35"/>
      <c r="C925" s="36"/>
      <c r="D925" s="209" t="s">
        <v>321</v>
      </c>
      <c r="E925" s="36"/>
      <c r="F925" s="210" t="s">
        <v>1694</v>
      </c>
      <c r="G925" s="36"/>
      <c r="H925" s="36"/>
      <c r="I925" s="116"/>
      <c r="J925" s="36"/>
      <c r="K925" s="36"/>
      <c r="L925" s="39"/>
      <c r="M925" s="211"/>
      <c r="N925" s="212"/>
      <c r="O925" s="64"/>
      <c r="P925" s="64"/>
      <c r="Q925" s="64"/>
      <c r="R925" s="64"/>
      <c r="S925" s="64"/>
      <c r="T925" s="65"/>
      <c r="U925" s="34"/>
      <c r="V925" s="34"/>
      <c r="W925" s="34"/>
      <c r="X925" s="34"/>
      <c r="Y925" s="34"/>
      <c r="Z925" s="34"/>
      <c r="AA925" s="34"/>
      <c r="AB925" s="34"/>
      <c r="AC925" s="34"/>
      <c r="AD925" s="34"/>
      <c r="AE925" s="34"/>
      <c r="AT925" s="17" t="s">
        <v>321</v>
      </c>
      <c r="AU925" s="17" t="s">
        <v>83</v>
      </c>
    </row>
    <row r="926" spans="1:65" s="1" customFormat="1" ht="21.6" customHeight="1">
      <c r="A926" s="34"/>
      <c r="B926" s="35"/>
      <c r="C926" s="245" t="s">
        <v>1696</v>
      </c>
      <c r="D926" s="245" t="s">
        <v>473</v>
      </c>
      <c r="E926" s="246" t="s">
        <v>1697</v>
      </c>
      <c r="F926" s="247" t="s">
        <v>1698</v>
      </c>
      <c r="G926" s="248" t="s">
        <v>318</v>
      </c>
      <c r="H926" s="249">
        <v>751.24</v>
      </c>
      <c r="I926" s="250"/>
      <c r="J926" s="251">
        <f>ROUND(I926*H926,2)</f>
        <v>0</v>
      </c>
      <c r="K926" s="252"/>
      <c r="L926" s="253"/>
      <c r="M926" s="254" t="s">
        <v>19</v>
      </c>
      <c r="N926" s="255" t="s">
        <v>45</v>
      </c>
      <c r="O926" s="64"/>
      <c r="P926" s="205">
        <f>O926*H926</f>
        <v>0</v>
      </c>
      <c r="Q926" s="205">
        <v>2.4E-2</v>
      </c>
      <c r="R926" s="205">
        <f>Q926*H926</f>
        <v>18.02976</v>
      </c>
      <c r="S926" s="205">
        <v>0</v>
      </c>
      <c r="T926" s="206">
        <f>S926*H926</f>
        <v>0</v>
      </c>
      <c r="U926" s="34"/>
      <c r="V926" s="34"/>
      <c r="W926" s="34"/>
      <c r="X926" s="34"/>
      <c r="Y926" s="34"/>
      <c r="Z926" s="34"/>
      <c r="AA926" s="34"/>
      <c r="AB926" s="34"/>
      <c r="AC926" s="34"/>
      <c r="AD926" s="34"/>
      <c r="AE926" s="34"/>
      <c r="AR926" s="207" t="s">
        <v>510</v>
      </c>
      <c r="AT926" s="207" t="s">
        <v>473</v>
      </c>
      <c r="AU926" s="207" t="s">
        <v>83</v>
      </c>
      <c r="AY926" s="17" t="s">
        <v>313</v>
      </c>
      <c r="BE926" s="208">
        <f>IF(N926="základní",J926,0)</f>
        <v>0</v>
      </c>
      <c r="BF926" s="208">
        <f>IF(N926="snížená",J926,0)</f>
        <v>0</v>
      </c>
      <c r="BG926" s="208">
        <f>IF(N926="zákl. přenesená",J926,0)</f>
        <v>0</v>
      </c>
      <c r="BH926" s="208">
        <f>IF(N926="sníž. přenesená",J926,0)</f>
        <v>0</v>
      </c>
      <c r="BI926" s="208">
        <f>IF(N926="nulová",J926,0)</f>
        <v>0</v>
      </c>
      <c r="BJ926" s="17" t="s">
        <v>81</v>
      </c>
      <c r="BK926" s="208">
        <f>ROUND(I926*H926,2)</f>
        <v>0</v>
      </c>
      <c r="BL926" s="17" t="s">
        <v>402</v>
      </c>
      <c r="BM926" s="207" t="s">
        <v>1699</v>
      </c>
    </row>
    <row r="927" spans="1:65" s="1" customFormat="1">
      <c r="A927" s="34"/>
      <c r="B927" s="35"/>
      <c r="C927" s="36"/>
      <c r="D927" s="209" t="s">
        <v>321</v>
      </c>
      <c r="E927" s="36"/>
      <c r="F927" s="210" t="s">
        <v>1698</v>
      </c>
      <c r="G927" s="36"/>
      <c r="H927" s="36"/>
      <c r="I927" s="116"/>
      <c r="J927" s="36"/>
      <c r="K927" s="36"/>
      <c r="L927" s="39"/>
      <c r="M927" s="211"/>
      <c r="N927" s="212"/>
      <c r="O927" s="64"/>
      <c r="P927" s="64"/>
      <c r="Q927" s="64"/>
      <c r="R927" s="64"/>
      <c r="S927" s="64"/>
      <c r="T927" s="65"/>
      <c r="U927" s="34"/>
      <c r="V927" s="34"/>
      <c r="W927" s="34"/>
      <c r="X927" s="34"/>
      <c r="Y927" s="34"/>
      <c r="Z927" s="34"/>
      <c r="AA927" s="34"/>
      <c r="AB927" s="34"/>
      <c r="AC927" s="34"/>
      <c r="AD927" s="34"/>
      <c r="AE927" s="34"/>
      <c r="AT927" s="17" t="s">
        <v>321</v>
      </c>
      <c r="AU927" s="17" t="s">
        <v>83</v>
      </c>
    </row>
    <row r="928" spans="1:65" s="1" customFormat="1" ht="14.45" customHeight="1">
      <c r="A928" s="34"/>
      <c r="B928" s="35"/>
      <c r="C928" s="195" t="s">
        <v>1700</v>
      </c>
      <c r="D928" s="195" t="s">
        <v>315</v>
      </c>
      <c r="E928" s="196" t="s">
        <v>1701</v>
      </c>
      <c r="F928" s="197" t="s">
        <v>1702</v>
      </c>
      <c r="G928" s="198" t="s">
        <v>318</v>
      </c>
      <c r="H928" s="199">
        <v>601.64400000000001</v>
      </c>
      <c r="I928" s="200"/>
      <c r="J928" s="201">
        <f>ROUND(I928*H928,2)</f>
        <v>0</v>
      </c>
      <c r="K928" s="202"/>
      <c r="L928" s="39"/>
      <c r="M928" s="203" t="s">
        <v>19</v>
      </c>
      <c r="N928" s="204" t="s">
        <v>45</v>
      </c>
      <c r="O928" s="64"/>
      <c r="P928" s="205">
        <f>O928*H928</f>
        <v>0</v>
      </c>
      <c r="Q928" s="205">
        <v>0</v>
      </c>
      <c r="R928" s="205">
        <f>Q928*H928</f>
        <v>0</v>
      </c>
      <c r="S928" s="205">
        <v>0</v>
      </c>
      <c r="T928" s="206">
        <f>S928*H928</f>
        <v>0</v>
      </c>
      <c r="U928" s="34"/>
      <c r="V928" s="34"/>
      <c r="W928" s="34"/>
      <c r="X928" s="34"/>
      <c r="Y928" s="34"/>
      <c r="Z928" s="34"/>
      <c r="AA928" s="34"/>
      <c r="AB928" s="34"/>
      <c r="AC928" s="34"/>
      <c r="AD928" s="34"/>
      <c r="AE928" s="34"/>
      <c r="AR928" s="207" t="s">
        <v>402</v>
      </c>
      <c r="AT928" s="207" t="s">
        <v>315</v>
      </c>
      <c r="AU928" s="207" t="s">
        <v>83</v>
      </c>
      <c r="AY928" s="17" t="s">
        <v>313</v>
      </c>
      <c r="BE928" s="208">
        <f>IF(N928="základní",J928,0)</f>
        <v>0</v>
      </c>
      <c r="BF928" s="208">
        <f>IF(N928="snížená",J928,0)</f>
        <v>0</v>
      </c>
      <c r="BG928" s="208">
        <f>IF(N928="zákl. přenesená",J928,0)</f>
        <v>0</v>
      </c>
      <c r="BH928" s="208">
        <f>IF(N928="sníž. přenesená",J928,0)</f>
        <v>0</v>
      </c>
      <c r="BI928" s="208">
        <f>IF(N928="nulová",J928,0)</f>
        <v>0</v>
      </c>
      <c r="BJ928" s="17" t="s">
        <v>81</v>
      </c>
      <c r="BK928" s="208">
        <f>ROUND(I928*H928,2)</f>
        <v>0</v>
      </c>
      <c r="BL928" s="17" t="s">
        <v>402</v>
      </c>
      <c r="BM928" s="207" t="s">
        <v>1703</v>
      </c>
    </row>
    <row r="929" spans="1:65" s="1" customFormat="1" ht="19.5">
      <c r="A929" s="34"/>
      <c r="B929" s="35"/>
      <c r="C929" s="36"/>
      <c r="D929" s="209" t="s">
        <v>321</v>
      </c>
      <c r="E929" s="36"/>
      <c r="F929" s="210" t="s">
        <v>1704</v>
      </c>
      <c r="G929" s="36"/>
      <c r="H929" s="36"/>
      <c r="I929" s="116"/>
      <c r="J929" s="36"/>
      <c r="K929" s="36"/>
      <c r="L929" s="39"/>
      <c r="M929" s="211"/>
      <c r="N929" s="212"/>
      <c r="O929" s="64"/>
      <c r="P929" s="64"/>
      <c r="Q929" s="64"/>
      <c r="R929" s="64"/>
      <c r="S929" s="64"/>
      <c r="T929" s="65"/>
      <c r="U929" s="34"/>
      <c r="V929" s="34"/>
      <c r="W929" s="34"/>
      <c r="X929" s="34"/>
      <c r="Y929" s="34"/>
      <c r="Z929" s="34"/>
      <c r="AA929" s="34"/>
      <c r="AB929" s="34"/>
      <c r="AC929" s="34"/>
      <c r="AD929" s="34"/>
      <c r="AE929" s="34"/>
      <c r="AT929" s="17" t="s">
        <v>321</v>
      </c>
      <c r="AU929" s="17" t="s">
        <v>83</v>
      </c>
    </row>
    <row r="930" spans="1:65" s="1" customFormat="1" ht="39">
      <c r="A930" s="34"/>
      <c r="B930" s="35"/>
      <c r="C930" s="36"/>
      <c r="D930" s="209" t="s">
        <v>1282</v>
      </c>
      <c r="E930" s="36"/>
      <c r="F930" s="267" t="s">
        <v>1705</v>
      </c>
      <c r="G930" s="36"/>
      <c r="H930" s="36"/>
      <c r="I930" s="116"/>
      <c r="J930" s="36"/>
      <c r="K930" s="36"/>
      <c r="L930" s="39"/>
      <c r="M930" s="211"/>
      <c r="N930" s="212"/>
      <c r="O930" s="64"/>
      <c r="P930" s="64"/>
      <c r="Q930" s="64"/>
      <c r="R930" s="64"/>
      <c r="S930" s="64"/>
      <c r="T930" s="65"/>
      <c r="U930" s="34"/>
      <c r="V930" s="34"/>
      <c r="W930" s="34"/>
      <c r="X930" s="34"/>
      <c r="Y930" s="34"/>
      <c r="Z930" s="34"/>
      <c r="AA930" s="34"/>
      <c r="AB930" s="34"/>
      <c r="AC930" s="34"/>
      <c r="AD930" s="34"/>
      <c r="AE930" s="34"/>
      <c r="AT930" s="17" t="s">
        <v>1282</v>
      </c>
      <c r="AU930" s="17" t="s">
        <v>83</v>
      </c>
    </row>
    <row r="931" spans="1:65" s="12" customFormat="1">
      <c r="B931" s="213"/>
      <c r="C931" s="214"/>
      <c r="D931" s="209" t="s">
        <v>323</v>
      </c>
      <c r="E931" s="215" t="s">
        <v>19</v>
      </c>
      <c r="F931" s="216" t="s">
        <v>1706</v>
      </c>
      <c r="G931" s="214"/>
      <c r="H931" s="217">
        <v>601.64400000000001</v>
      </c>
      <c r="I931" s="218"/>
      <c r="J931" s="214"/>
      <c r="K931" s="214"/>
      <c r="L931" s="219"/>
      <c r="M931" s="220"/>
      <c r="N931" s="221"/>
      <c r="O931" s="221"/>
      <c r="P931" s="221"/>
      <c r="Q931" s="221"/>
      <c r="R931" s="221"/>
      <c r="S931" s="221"/>
      <c r="T931" s="222"/>
      <c r="AT931" s="223" t="s">
        <v>323</v>
      </c>
      <c r="AU931" s="223" t="s">
        <v>83</v>
      </c>
      <c r="AV931" s="12" t="s">
        <v>83</v>
      </c>
      <c r="AW931" s="12" t="s">
        <v>36</v>
      </c>
      <c r="AX931" s="12" t="s">
        <v>81</v>
      </c>
      <c r="AY931" s="223" t="s">
        <v>313</v>
      </c>
    </row>
    <row r="932" spans="1:65" s="1" customFormat="1" ht="14.45" customHeight="1">
      <c r="A932" s="34"/>
      <c r="B932" s="35"/>
      <c r="C932" s="245" t="s">
        <v>1707</v>
      </c>
      <c r="D932" s="245" t="s">
        <v>473</v>
      </c>
      <c r="E932" s="246" t="s">
        <v>1708</v>
      </c>
      <c r="F932" s="247" t="s">
        <v>1709</v>
      </c>
      <c r="G932" s="248" t="s">
        <v>318</v>
      </c>
      <c r="H932" s="249">
        <v>631.726</v>
      </c>
      <c r="I932" s="250"/>
      <c r="J932" s="251">
        <f>ROUND(I932*H932,2)</f>
        <v>0</v>
      </c>
      <c r="K932" s="252"/>
      <c r="L932" s="253"/>
      <c r="M932" s="254" t="s">
        <v>19</v>
      </c>
      <c r="N932" s="255" t="s">
        <v>45</v>
      </c>
      <c r="O932" s="64"/>
      <c r="P932" s="205">
        <f>O932*H932</f>
        <v>0</v>
      </c>
      <c r="Q932" s="205">
        <v>4.1999999999999997E-3</v>
      </c>
      <c r="R932" s="205">
        <f>Q932*H932</f>
        <v>2.6532491999999999</v>
      </c>
      <c r="S932" s="205">
        <v>0</v>
      </c>
      <c r="T932" s="206">
        <f>S932*H932</f>
        <v>0</v>
      </c>
      <c r="U932" s="34"/>
      <c r="V932" s="34"/>
      <c r="W932" s="34"/>
      <c r="X932" s="34"/>
      <c r="Y932" s="34"/>
      <c r="Z932" s="34"/>
      <c r="AA932" s="34"/>
      <c r="AB932" s="34"/>
      <c r="AC932" s="34"/>
      <c r="AD932" s="34"/>
      <c r="AE932" s="34"/>
      <c r="AR932" s="207" t="s">
        <v>510</v>
      </c>
      <c r="AT932" s="207" t="s">
        <v>473</v>
      </c>
      <c r="AU932" s="207" t="s">
        <v>83</v>
      </c>
      <c r="AY932" s="17" t="s">
        <v>313</v>
      </c>
      <c r="BE932" s="208">
        <f>IF(N932="základní",J932,0)</f>
        <v>0</v>
      </c>
      <c r="BF932" s="208">
        <f>IF(N932="snížená",J932,0)</f>
        <v>0</v>
      </c>
      <c r="BG932" s="208">
        <f>IF(N932="zákl. přenesená",J932,0)</f>
        <v>0</v>
      </c>
      <c r="BH932" s="208">
        <f>IF(N932="sníž. přenesená",J932,0)</f>
        <v>0</v>
      </c>
      <c r="BI932" s="208">
        <f>IF(N932="nulová",J932,0)</f>
        <v>0</v>
      </c>
      <c r="BJ932" s="17" t="s">
        <v>81</v>
      </c>
      <c r="BK932" s="208">
        <f>ROUND(I932*H932,2)</f>
        <v>0</v>
      </c>
      <c r="BL932" s="17" t="s">
        <v>402</v>
      </c>
      <c r="BM932" s="207" t="s">
        <v>1710</v>
      </c>
    </row>
    <row r="933" spans="1:65" s="1" customFormat="1">
      <c r="A933" s="34"/>
      <c r="B933" s="35"/>
      <c r="C933" s="36"/>
      <c r="D933" s="209" t="s">
        <v>321</v>
      </c>
      <c r="E933" s="36"/>
      <c r="F933" s="210" t="s">
        <v>1709</v>
      </c>
      <c r="G933" s="36"/>
      <c r="H933" s="36"/>
      <c r="I933" s="116"/>
      <c r="J933" s="36"/>
      <c r="K933" s="36"/>
      <c r="L933" s="39"/>
      <c r="M933" s="211"/>
      <c r="N933" s="212"/>
      <c r="O933" s="64"/>
      <c r="P933" s="64"/>
      <c r="Q933" s="64"/>
      <c r="R933" s="64"/>
      <c r="S933" s="64"/>
      <c r="T933" s="65"/>
      <c r="U933" s="34"/>
      <c r="V933" s="34"/>
      <c r="W933" s="34"/>
      <c r="X933" s="34"/>
      <c r="Y933" s="34"/>
      <c r="Z933" s="34"/>
      <c r="AA933" s="34"/>
      <c r="AB933" s="34"/>
      <c r="AC933" s="34"/>
      <c r="AD933" s="34"/>
      <c r="AE933" s="34"/>
      <c r="AT933" s="17" t="s">
        <v>321</v>
      </c>
      <c r="AU933" s="17" t="s">
        <v>83</v>
      </c>
    </row>
    <row r="934" spans="1:65" s="12" customFormat="1">
      <c r="B934" s="213"/>
      <c r="C934" s="214"/>
      <c r="D934" s="209" t="s">
        <v>323</v>
      </c>
      <c r="E934" s="214"/>
      <c r="F934" s="216" t="s">
        <v>1711</v>
      </c>
      <c r="G934" s="214"/>
      <c r="H934" s="217">
        <v>631.726</v>
      </c>
      <c r="I934" s="218"/>
      <c r="J934" s="214"/>
      <c r="K934" s="214"/>
      <c r="L934" s="219"/>
      <c r="M934" s="220"/>
      <c r="N934" s="221"/>
      <c r="O934" s="221"/>
      <c r="P934" s="221"/>
      <c r="Q934" s="221"/>
      <c r="R934" s="221"/>
      <c r="S934" s="221"/>
      <c r="T934" s="222"/>
      <c r="AT934" s="223" t="s">
        <v>323</v>
      </c>
      <c r="AU934" s="223" t="s">
        <v>83</v>
      </c>
      <c r="AV934" s="12" t="s">
        <v>83</v>
      </c>
      <c r="AW934" s="12" t="s">
        <v>4</v>
      </c>
      <c r="AX934" s="12" t="s">
        <v>81</v>
      </c>
      <c r="AY934" s="223" t="s">
        <v>313</v>
      </c>
    </row>
    <row r="935" spans="1:65" s="1" customFormat="1" ht="14.45" customHeight="1">
      <c r="A935" s="34"/>
      <c r="B935" s="35"/>
      <c r="C935" s="195" t="s">
        <v>1712</v>
      </c>
      <c r="D935" s="195" t="s">
        <v>315</v>
      </c>
      <c r="E935" s="196" t="s">
        <v>1713</v>
      </c>
      <c r="F935" s="197" t="s">
        <v>1714</v>
      </c>
      <c r="G935" s="198" t="s">
        <v>318</v>
      </c>
      <c r="H935" s="199">
        <v>57.494999999999997</v>
      </c>
      <c r="I935" s="200"/>
      <c r="J935" s="201">
        <f>ROUND(I935*H935,2)</f>
        <v>0</v>
      </c>
      <c r="K935" s="202"/>
      <c r="L935" s="39"/>
      <c r="M935" s="203" t="s">
        <v>19</v>
      </c>
      <c r="N935" s="204" t="s">
        <v>45</v>
      </c>
      <c r="O935" s="64"/>
      <c r="P935" s="205">
        <f>O935*H935</f>
        <v>0</v>
      </c>
      <c r="Q935" s="205">
        <v>3.0000000000000001E-3</v>
      </c>
      <c r="R935" s="205">
        <f>Q935*H935</f>
        <v>0.172485</v>
      </c>
      <c r="S935" s="205">
        <v>0</v>
      </c>
      <c r="T935" s="206">
        <f>S935*H935</f>
        <v>0</v>
      </c>
      <c r="U935" s="34"/>
      <c r="V935" s="34"/>
      <c r="W935" s="34"/>
      <c r="X935" s="34"/>
      <c r="Y935" s="34"/>
      <c r="Z935" s="34"/>
      <c r="AA935" s="34"/>
      <c r="AB935" s="34"/>
      <c r="AC935" s="34"/>
      <c r="AD935" s="34"/>
      <c r="AE935" s="34"/>
      <c r="AR935" s="207" t="s">
        <v>402</v>
      </c>
      <c r="AT935" s="207" t="s">
        <v>315</v>
      </c>
      <c r="AU935" s="207" t="s">
        <v>83</v>
      </c>
      <c r="AY935" s="17" t="s">
        <v>313</v>
      </c>
      <c r="BE935" s="208">
        <f>IF(N935="základní",J935,0)</f>
        <v>0</v>
      </c>
      <c r="BF935" s="208">
        <f>IF(N935="snížená",J935,0)</f>
        <v>0</v>
      </c>
      <c r="BG935" s="208">
        <f>IF(N935="zákl. přenesená",J935,0)</f>
        <v>0</v>
      </c>
      <c r="BH935" s="208">
        <f>IF(N935="sníž. přenesená",J935,0)</f>
        <v>0</v>
      </c>
      <c r="BI935" s="208">
        <f>IF(N935="nulová",J935,0)</f>
        <v>0</v>
      </c>
      <c r="BJ935" s="17" t="s">
        <v>81</v>
      </c>
      <c r="BK935" s="208">
        <f>ROUND(I935*H935,2)</f>
        <v>0</v>
      </c>
      <c r="BL935" s="17" t="s">
        <v>402</v>
      </c>
      <c r="BM935" s="207" t="s">
        <v>1715</v>
      </c>
    </row>
    <row r="936" spans="1:65" s="1" customFormat="1">
      <c r="A936" s="34"/>
      <c r="B936" s="35"/>
      <c r="C936" s="36"/>
      <c r="D936" s="209" t="s">
        <v>321</v>
      </c>
      <c r="E936" s="36"/>
      <c r="F936" s="210" t="s">
        <v>1716</v>
      </c>
      <c r="G936" s="36"/>
      <c r="H936" s="36"/>
      <c r="I936" s="116"/>
      <c r="J936" s="36"/>
      <c r="K936" s="36"/>
      <c r="L936" s="39"/>
      <c r="M936" s="211"/>
      <c r="N936" s="212"/>
      <c r="O936" s="64"/>
      <c r="P936" s="64"/>
      <c r="Q936" s="64"/>
      <c r="R936" s="64"/>
      <c r="S936" s="64"/>
      <c r="T936" s="65"/>
      <c r="U936" s="34"/>
      <c r="V936" s="34"/>
      <c r="W936" s="34"/>
      <c r="X936" s="34"/>
      <c r="Y936" s="34"/>
      <c r="Z936" s="34"/>
      <c r="AA936" s="34"/>
      <c r="AB936" s="34"/>
      <c r="AC936" s="34"/>
      <c r="AD936" s="34"/>
      <c r="AE936" s="34"/>
      <c r="AT936" s="17" t="s">
        <v>321</v>
      </c>
      <c r="AU936" s="17" t="s">
        <v>83</v>
      </c>
    </row>
    <row r="937" spans="1:65" s="12" customFormat="1">
      <c r="B937" s="213"/>
      <c r="C937" s="214"/>
      <c r="D937" s="209" t="s">
        <v>323</v>
      </c>
      <c r="E937" s="215" t="s">
        <v>19</v>
      </c>
      <c r="F937" s="216" t="s">
        <v>1717</v>
      </c>
      <c r="G937" s="214"/>
      <c r="H937" s="217">
        <v>57.494999999999997</v>
      </c>
      <c r="I937" s="218"/>
      <c r="J937" s="214"/>
      <c r="K937" s="214"/>
      <c r="L937" s="219"/>
      <c r="M937" s="220"/>
      <c r="N937" s="221"/>
      <c r="O937" s="221"/>
      <c r="P937" s="221"/>
      <c r="Q937" s="221"/>
      <c r="R937" s="221"/>
      <c r="S937" s="221"/>
      <c r="T937" s="222"/>
      <c r="AT937" s="223" t="s">
        <v>323</v>
      </c>
      <c r="AU937" s="223" t="s">
        <v>83</v>
      </c>
      <c r="AV937" s="12" t="s">
        <v>83</v>
      </c>
      <c r="AW937" s="12" t="s">
        <v>36</v>
      </c>
      <c r="AX937" s="12" t="s">
        <v>81</v>
      </c>
      <c r="AY937" s="223" t="s">
        <v>313</v>
      </c>
    </row>
    <row r="938" spans="1:65" s="1" customFormat="1" ht="14.45" customHeight="1">
      <c r="A938" s="34"/>
      <c r="B938" s="35"/>
      <c r="C938" s="245" t="s">
        <v>1718</v>
      </c>
      <c r="D938" s="245" t="s">
        <v>473</v>
      </c>
      <c r="E938" s="246" t="s">
        <v>1719</v>
      </c>
      <c r="F938" s="247" t="s">
        <v>1720</v>
      </c>
      <c r="G938" s="248" t="s">
        <v>318</v>
      </c>
      <c r="H938" s="249">
        <v>58.645000000000003</v>
      </c>
      <c r="I938" s="250"/>
      <c r="J938" s="251">
        <f>ROUND(I938*H938,2)</f>
        <v>0</v>
      </c>
      <c r="K938" s="252"/>
      <c r="L938" s="253"/>
      <c r="M938" s="254" t="s">
        <v>19</v>
      </c>
      <c r="N938" s="255" t="s">
        <v>45</v>
      </c>
      <c r="O938" s="64"/>
      <c r="P938" s="205">
        <f>O938*H938</f>
        <v>0</v>
      </c>
      <c r="Q938" s="205">
        <v>1.0499999999999999E-3</v>
      </c>
      <c r="R938" s="205">
        <f>Q938*H938</f>
        <v>6.157725E-2</v>
      </c>
      <c r="S938" s="205">
        <v>0</v>
      </c>
      <c r="T938" s="206">
        <f>S938*H938</f>
        <v>0</v>
      </c>
      <c r="U938" s="34"/>
      <c r="V938" s="34"/>
      <c r="W938" s="34"/>
      <c r="X938" s="34"/>
      <c r="Y938" s="34"/>
      <c r="Z938" s="34"/>
      <c r="AA938" s="34"/>
      <c r="AB938" s="34"/>
      <c r="AC938" s="34"/>
      <c r="AD938" s="34"/>
      <c r="AE938" s="34"/>
      <c r="AR938" s="207" t="s">
        <v>510</v>
      </c>
      <c r="AT938" s="207" t="s">
        <v>473</v>
      </c>
      <c r="AU938" s="207" t="s">
        <v>83</v>
      </c>
      <c r="AY938" s="17" t="s">
        <v>313</v>
      </c>
      <c r="BE938" s="208">
        <f>IF(N938="základní",J938,0)</f>
        <v>0</v>
      </c>
      <c r="BF938" s="208">
        <f>IF(N938="snížená",J938,0)</f>
        <v>0</v>
      </c>
      <c r="BG938" s="208">
        <f>IF(N938="zákl. přenesená",J938,0)</f>
        <v>0</v>
      </c>
      <c r="BH938" s="208">
        <f>IF(N938="sníž. přenesená",J938,0)</f>
        <v>0</v>
      </c>
      <c r="BI938" s="208">
        <f>IF(N938="nulová",J938,0)</f>
        <v>0</v>
      </c>
      <c r="BJ938" s="17" t="s">
        <v>81</v>
      </c>
      <c r="BK938" s="208">
        <f>ROUND(I938*H938,2)</f>
        <v>0</v>
      </c>
      <c r="BL938" s="17" t="s">
        <v>402</v>
      </c>
      <c r="BM938" s="207" t="s">
        <v>1721</v>
      </c>
    </row>
    <row r="939" spans="1:65" s="1" customFormat="1">
      <c r="A939" s="34"/>
      <c r="B939" s="35"/>
      <c r="C939" s="36"/>
      <c r="D939" s="209" t="s">
        <v>321</v>
      </c>
      <c r="E939" s="36"/>
      <c r="F939" s="210" t="s">
        <v>1720</v>
      </c>
      <c r="G939" s="36"/>
      <c r="H939" s="36"/>
      <c r="I939" s="116"/>
      <c r="J939" s="36"/>
      <c r="K939" s="36"/>
      <c r="L939" s="39"/>
      <c r="M939" s="211"/>
      <c r="N939" s="212"/>
      <c r="O939" s="64"/>
      <c r="P939" s="64"/>
      <c r="Q939" s="64"/>
      <c r="R939" s="64"/>
      <c r="S939" s="64"/>
      <c r="T939" s="65"/>
      <c r="U939" s="34"/>
      <c r="V939" s="34"/>
      <c r="W939" s="34"/>
      <c r="X939" s="34"/>
      <c r="Y939" s="34"/>
      <c r="Z939" s="34"/>
      <c r="AA939" s="34"/>
      <c r="AB939" s="34"/>
      <c r="AC939" s="34"/>
      <c r="AD939" s="34"/>
      <c r="AE939" s="34"/>
      <c r="AT939" s="17" t="s">
        <v>321</v>
      </c>
      <c r="AU939" s="17" t="s">
        <v>83</v>
      </c>
    </row>
    <row r="940" spans="1:65" s="12" customFormat="1">
      <c r="B940" s="213"/>
      <c r="C940" s="214"/>
      <c r="D940" s="209" t="s">
        <v>323</v>
      </c>
      <c r="E940" s="214"/>
      <c r="F940" s="216" t="s">
        <v>1722</v>
      </c>
      <c r="G940" s="214"/>
      <c r="H940" s="217">
        <v>58.645000000000003</v>
      </c>
      <c r="I940" s="218"/>
      <c r="J940" s="214"/>
      <c r="K940" s="214"/>
      <c r="L940" s="219"/>
      <c r="M940" s="220"/>
      <c r="N940" s="221"/>
      <c r="O940" s="221"/>
      <c r="P940" s="221"/>
      <c r="Q940" s="221"/>
      <c r="R940" s="221"/>
      <c r="S940" s="221"/>
      <c r="T940" s="222"/>
      <c r="AT940" s="223" t="s">
        <v>323</v>
      </c>
      <c r="AU940" s="223" t="s">
        <v>83</v>
      </c>
      <c r="AV940" s="12" t="s">
        <v>83</v>
      </c>
      <c r="AW940" s="12" t="s">
        <v>4</v>
      </c>
      <c r="AX940" s="12" t="s">
        <v>81</v>
      </c>
      <c r="AY940" s="223" t="s">
        <v>313</v>
      </c>
    </row>
    <row r="941" spans="1:65" s="1" customFormat="1" ht="14.45" customHeight="1">
      <c r="A941" s="34"/>
      <c r="B941" s="35"/>
      <c r="C941" s="195" t="s">
        <v>1723</v>
      </c>
      <c r="D941" s="195" t="s">
        <v>315</v>
      </c>
      <c r="E941" s="196" t="s">
        <v>1724</v>
      </c>
      <c r="F941" s="197" t="s">
        <v>1725</v>
      </c>
      <c r="G941" s="198" t="s">
        <v>318</v>
      </c>
      <c r="H941" s="199">
        <v>99.766000000000005</v>
      </c>
      <c r="I941" s="200"/>
      <c r="J941" s="201">
        <f>ROUND(I941*H941,2)</f>
        <v>0</v>
      </c>
      <c r="K941" s="202"/>
      <c r="L941" s="39"/>
      <c r="M941" s="203" t="s">
        <v>19</v>
      </c>
      <c r="N941" s="204" t="s">
        <v>45</v>
      </c>
      <c r="O941" s="64"/>
      <c r="P941" s="205">
        <f>O941*H941</f>
        <v>0</v>
      </c>
      <c r="Q941" s="205">
        <v>0</v>
      </c>
      <c r="R941" s="205">
        <f>Q941*H941</f>
        <v>0</v>
      </c>
      <c r="S941" s="205">
        <v>0</v>
      </c>
      <c r="T941" s="206">
        <f>S941*H941</f>
        <v>0</v>
      </c>
      <c r="U941" s="34"/>
      <c r="V941" s="34"/>
      <c r="W941" s="34"/>
      <c r="X941" s="34"/>
      <c r="Y941" s="34"/>
      <c r="Z941" s="34"/>
      <c r="AA941" s="34"/>
      <c r="AB941" s="34"/>
      <c r="AC941" s="34"/>
      <c r="AD941" s="34"/>
      <c r="AE941" s="34"/>
      <c r="AR941" s="207" t="s">
        <v>402</v>
      </c>
      <c r="AT941" s="207" t="s">
        <v>315</v>
      </c>
      <c r="AU941" s="207" t="s">
        <v>83</v>
      </c>
      <c r="AY941" s="17" t="s">
        <v>313</v>
      </c>
      <c r="BE941" s="208">
        <f>IF(N941="základní",J941,0)</f>
        <v>0</v>
      </c>
      <c r="BF941" s="208">
        <f>IF(N941="snížená",J941,0)</f>
        <v>0</v>
      </c>
      <c r="BG941" s="208">
        <f>IF(N941="zákl. přenesená",J941,0)</f>
        <v>0</v>
      </c>
      <c r="BH941" s="208">
        <f>IF(N941="sníž. přenesená",J941,0)</f>
        <v>0</v>
      </c>
      <c r="BI941" s="208">
        <f>IF(N941="nulová",J941,0)</f>
        <v>0</v>
      </c>
      <c r="BJ941" s="17" t="s">
        <v>81</v>
      </c>
      <c r="BK941" s="208">
        <f>ROUND(I941*H941,2)</f>
        <v>0</v>
      </c>
      <c r="BL941" s="17" t="s">
        <v>402</v>
      </c>
      <c r="BM941" s="207" t="s">
        <v>1726</v>
      </c>
    </row>
    <row r="942" spans="1:65" s="1" customFormat="1" ht="19.5">
      <c r="A942" s="34"/>
      <c r="B942" s="35"/>
      <c r="C942" s="36"/>
      <c r="D942" s="209" t="s">
        <v>321</v>
      </c>
      <c r="E942" s="36"/>
      <c r="F942" s="210" t="s">
        <v>1727</v>
      </c>
      <c r="G942" s="36"/>
      <c r="H942" s="36"/>
      <c r="I942" s="116"/>
      <c r="J942" s="36"/>
      <c r="K942" s="36"/>
      <c r="L942" s="39"/>
      <c r="M942" s="211"/>
      <c r="N942" s="212"/>
      <c r="O942" s="64"/>
      <c r="P942" s="64"/>
      <c r="Q942" s="64"/>
      <c r="R942" s="64"/>
      <c r="S942" s="64"/>
      <c r="T942" s="65"/>
      <c r="U942" s="34"/>
      <c r="V942" s="34"/>
      <c r="W942" s="34"/>
      <c r="X942" s="34"/>
      <c r="Y942" s="34"/>
      <c r="Z942" s="34"/>
      <c r="AA942" s="34"/>
      <c r="AB942" s="34"/>
      <c r="AC942" s="34"/>
      <c r="AD942" s="34"/>
      <c r="AE942" s="34"/>
      <c r="AT942" s="17" t="s">
        <v>321</v>
      </c>
      <c r="AU942" s="17" t="s">
        <v>83</v>
      </c>
    </row>
    <row r="943" spans="1:65" s="12" customFormat="1">
      <c r="B943" s="213"/>
      <c r="C943" s="214"/>
      <c r="D943" s="209" t="s">
        <v>323</v>
      </c>
      <c r="E943" s="215" t="s">
        <v>19</v>
      </c>
      <c r="F943" s="216" t="s">
        <v>1728</v>
      </c>
      <c r="G943" s="214"/>
      <c r="H943" s="217">
        <v>99.766000000000005</v>
      </c>
      <c r="I943" s="218"/>
      <c r="J943" s="214"/>
      <c r="K943" s="214"/>
      <c r="L943" s="219"/>
      <c r="M943" s="220"/>
      <c r="N943" s="221"/>
      <c r="O943" s="221"/>
      <c r="P943" s="221"/>
      <c r="Q943" s="221"/>
      <c r="R943" s="221"/>
      <c r="S943" s="221"/>
      <c r="T943" s="222"/>
      <c r="AT943" s="223" t="s">
        <v>323</v>
      </c>
      <c r="AU943" s="223" t="s">
        <v>83</v>
      </c>
      <c r="AV943" s="12" t="s">
        <v>83</v>
      </c>
      <c r="AW943" s="12" t="s">
        <v>36</v>
      </c>
      <c r="AX943" s="12" t="s">
        <v>81</v>
      </c>
      <c r="AY943" s="223" t="s">
        <v>313</v>
      </c>
    </row>
    <row r="944" spans="1:65" s="1" customFormat="1" ht="21.6" customHeight="1">
      <c r="A944" s="34"/>
      <c r="B944" s="35"/>
      <c r="C944" s="245" t="s">
        <v>1729</v>
      </c>
      <c r="D944" s="245" t="s">
        <v>473</v>
      </c>
      <c r="E944" s="246" t="s">
        <v>1697</v>
      </c>
      <c r="F944" s="247" t="s">
        <v>1698</v>
      </c>
      <c r="G944" s="248" t="s">
        <v>318</v>
      </c>
      <c r="H944" s="249">
        <v>101.761</v>
      </c>
      <c r="I944" s="250"/>
      <c r="J944" s="251">
        <f>ROUND(I944*H944,2)</f>
        <v>0</v>
      </c>
      <c r="K944" s="252"/>
      <c r="L944" s="253"/>
      <c r="M944" s="254" t="s">
        <v>19</v>
      </c>
      <c r="N944" s="255" t="s">
        <v>45</v>
      </c>
      <c r="O944" s="64"/>
      <c r="P944" s="205">
        <f>O944*H944</f>
        <v>0</v>
      </c>
      <c r="Q944" s="205">
        <v>2.4E-2</v>
      </c>
      <c r="R944" s="205">
        <f>Q944*H944</f>
        <v>2.4422639999999998</v>
      </c>
      <c r="S944" s="205">
        <v>0</v>
      </c>
      <c r="T944" s="206">
        <f>S944*H944</f>
        <v>0</v>
      </c>
      <c r="U944" s="34"/>
      <c r="V944" s="34"/>
      <c r="W944" s="34"/>
      <c r="X944" s="34"/>
      <c r="Y944" s="34"/>
      <c r="Z944" s="34"/>
      <c r="AA944" s="34"/>
      <c r="AB944" s="34"/>
      <c r="AC944" s="34"/>
      <c r="AD944" s="34"/>
      <c r="AE944" s="34"/>
      <c r="AR944" s="207" t="s">
        <v>510</v>
      </c>
      <c r="AT944" s="207" t="s">
        <v>473</v>
      </c>
      <c r="AU944" s="207" t="s">
        <v>83</v>
      </c>
      <c r="AY944" s="17" t="s">
        <v>313</v>
      </c>
      <c r="BE944" s="208">
        <f>IF(N944="základní",J944,0)</f>
        <v>0</v>
      </c>
      <c r="BF944" s="208">
        <f>IF(N944="snížená",J944,0)</f>
        <v>0</v>
      </c>
      <c r="BG944" s="208">
        <f>IF(N944="zákl. přenesená",J944,0)</f>
        <v>0</v>
      </c>
      <c r="BH944" s="208">
        <f>IF(N944="sníž. přenesená",J944,0)</f>
        <v>0</v>
      </c>
      <c r="BI944" s="208">
        <f>IF(N944="nulová",J944,0)</f>
        <v>0</v>
      </c>
      <c r="BJ944" s="17" t="s">
        <v>81</v>
      </c>
      <c r="BK944" s="208">
        <f>ROUND(I944*H944,2)</f>
        <v>0</v>
      </c>
      <c r="BL944" s="17" t="s">
        <v>402</v>
      </c>
      <c r="BM944" s="207" t="s">
        <v>1730</v>
      </c>
    </row>
    <row r="945" spans="1:65" s="1" customFormat="1">
      <c r="A945" s="34"/>
      <c r="B945" s="35"/>
      <c r="C945" s="36"/>
      <c r="D945" s="209" t="s">
        <v>321</v>
      </c>
      <c r="E945" s="36"/>
      <c r="F945" s="210" t="s">
        <v>1698</v>
      </c>
      <c r="G945" s="36"/>
      <c r="H945" s="36"/>
      <c r="I945" s="116"/>
      <c r="J945" s="36"/>
      <c r="K945" s="36"/>
      <c r="L945" s="39"/>
      <c r="M945" s="211"/>
      <c r="N945" s="212"/>
      <c r="O945" s="64"/>
      <c r="P945" s="64"/>
      <c r="Q945" s="64"/>
      <c r="R945" s="64"/>
      <c r="S945" s="64"/>
      <c r="T945" s="65"/>
      <c r="U945" s="34"/>
      <c r="V945" s="34"/>
      <c r="W945" s="34"/>
      <c r="X945" s="34"/>
      <c r="Y945" s="34"/>
      <c r="Z945" s="34"/>
      <c r="AA945" s="34"/>
      <c r="AB945" s="34"/>
      <c r="AC945" s="34"/>
      <c r="AD945" s="34"/>
      <c r="AE945" s="34"/>
      <c r="AT945" s="17" t="s">
        <v>321</v>
      </c>
      <c r="AU945" s="17" t="s">
        <v>83</v>
      </c>
    </row>
    <row r="946" spans="1:65" s="12" customFormat="1">
      <c r="B946" s="213"/>
      <c r="C946" s="214"/>
      <c r="D946" s="209" t="s">
        <v>323</v>
      </c>
      <c r="E946" s="215" t="s">
        <v>19</v>
      </c>
      <c r="F946" s="216" t="s">
        <v>1731</v>
      </c>
      <c r="G946" s="214"/>
      <c r="H946" s="217">
        <v>99.766000000000005</v>
      </c>
      <c r="I946" s="218"/>
      <c r="J946" s="214"/>
      <c r="K946" s="214"/>
      <c r="L946" s="219"/>
      <c r="M946" s="220"/>
      <c r="N946" s="221"/>
      <c r="O946" s="221"/>
      <c r="P946" s="221"/>
      <c r="Q946" s="221"/>
      <c r="R946" s="221"/>
      <c r="S946" s="221"/>
      <c r="T946" s="222"/>
      <c r="AT946" s="223" t="s">
        <v>323</v>
      </c>
      <c r="AU946" s="223" t="s">
        <v>83</v>
      </c>
      <c r="AV946" s="12" t="s">
        <v>83</v>
      </c>
      <c r="AW946" s="12" t="s">
        <v>36</v>
      </c>
      <c r="AX946" s="12" t="s">
        <v>81</v>
      </c>
      <c r="AY946" s="223" t="s">
        <v>313</v>
      </c>
    </row>
    <row r="947" spans="1:65" s="12" customFormat="1">
      <c r="B947" s="213"/>
      <c r="C947" s="214"/>
      <c r="D947" s="209" t="s">
        <v>323</v>
      </c>
      <c r="E947" s="214"/>
      <c r="F947" s="216" t="s">
        <v>1732</v>
      </c>
      <c r="G947" s="214"/>
      <c r="H947" s="217">
        <v>101.761</v>
      </c>
      <c r="I947" s="218"/>
      <c r="J947" s="214"/>
      <c r="K947" s="214"/>
      <c r="L947" s="219"/>
      <c r="M947" s="220"/>
      <c r="N947" s="221"/>
      <c r="O947" s="221"/>
      <c r="P947" s="221"/>
      <c r="Q947" s="221"/>
      <c r="R947" s="221"/>
      <c r="S947" s="221"/>
      <c r="T947" s="222"/>
      <c r="AT947" s="223" t="s">
        <v>323</v>
      </c>
      <c r="AU947" s="223" t="s">
        <v>83</v>
      </c>
      <c r="AV947" s="12" t="s">
        <v>83</v>
      </c>
      <c r="AW947" s="12" t="s">
        <v>4</v>
      </c>
      <c r="AX947" s="12" t="s">
        <v>81</v>
      </c>
      <c r="AY947" s="223" t="s">
        <v>313</v>
      </c>
    </row>
    <row r="948" spans="1:65" s="1" customFormat="1" ht="21.6" customHeight="1">
      <c r="A948" s="34"/>
      <c r="B948" s="35"/>
      <c r="C948" s="245" t="s">
        <v>1733</v>
      </c>
      <c r="D948" s="245" t="s">
        <v>473</v>
      </c>
      <c r="E948" s="246" t="s">
        <v>1734</v>
      </c>
      <c r="F948" s="247" t="s">
        <v>1735</v>
      </c>
      <c r="G948" s="248" t="s">
        <v>318</v>
      </c>
      <c r="H948" s="249">
        <v>101.761</v>
      </c>
      <c r="I948" s="250"/>
      <c r="J948" s="251">
        <f>ROUND(I948*H948,2)</f>
        <v>0</v>
      </c>
      <c r="K948" s="252"/>
      <c r="L948" s="253"/>
      <c r="M948" s="254" t="s">
        <v>19</v>
      </c>
      <c r="N948" s="255" t="s">
        <v>45</v>
      </c>
      <c r="O948" s="64"/>
      <c r="P948" s="205">
        <f>O948*H948</f>
        <v>0</v>
      </c>
      <c r="Q948" s="205">
        <v>1.4999999999999999E-2</v>
      </c>
      <c r="R948" s="205">
        <f>Q948*H948</f>
        <v>1.5264149999999999</v>
      </c>
      <c r="S948" s="205">
        <v>0</v>
      </c>
      <c r="T948" s="206">
        <f>S948*H948</f>
        <v>0</v>
      </c>
      <c r="U948" s="34"/>
      <c r="V948" s="34"/>
      <c r="W948" s="34"/>
      <c r="X948" s="34"/>
      <c r="Y948" s="34"/>
      <c r="Z948" s="34"/>
      <c r="AA948" s="34"/>
      <c r="AB948" s="34"/>
      <c r="AC948" s="34"/>
      <c r="AD948" s="34"/>
      <c r="AE948" s="34"/>
      <c r="AR948" s="207" t="s">
        <v>510</v>
      </c>
      <c r="AT948" s="207" t="s">
        <v>473</v>
      </c>
      <c r="AU948" s="207" t="s">
        <v>83</v>
      </c>
      <c r="AY948" s="17" t="s">
        <v>313</v>
      </c>
      <c r="BE948" s="208">
        <f>IF(N948="základní",J948,0)</f>
        <v>0</v>
      </c>
      <c r="BF948" s="208">
        <f>IF(N948="snížená",J948,0)</f>
        <v>0</v>
      </c>
      <c r="BG948" s="208">
        <f>IF(N948="zákl. přenesená",J948,0)</f>
        <v>0</v>
      </c>
      <c r="BH948" s="208">
        <f>IF(N948="sníž. přenesená",J948,0)</f>
        <v>0</v>
      </c>
      <c r="BI948" s="208">
        <f>IF(N948="nulová",J948,0)</f>
        <v>0</v>
      </c>
      <c r="BJ948" s="17" t="s">
        <v>81</v>
      </c>
      <c r="BK948" s="208">
        <f>ROUND(I948*H948,2)</f>
        <v>0</v>
      </c>
      <c r="BL948" s="17" t="s">
        <v>402</v>
      </c>
      <c r="BM948" s="207" t="s">
        <v>1736</v>
      </c>
    </row>
    <row r="949" spans="1:65" s="1" customFormat="1">
      <c r="A949" s="34"/>
      <c r="B949" s="35"/>
      <c r="C949" s="36"/>
      <c r="D949" s="209" t="s">
        <v>321</v>
      </c>
      <c r="E949" s="36"/>
      <c r="F949" s="210" t="s">
        <v>1735</v>
      </c>
      <c r="G949" s="36"/>
      <c r="H949" s="36"/>
      <c r="I949" s="116"/>
      <c r="J949" s="36"/>
      <c r="K949" s="36"/>
      <c r="L949" s="39"/>
      <c r="M949" s="211"/>
      <c r="N949" s="212"/>
      <c r="O949" s="64"/>
      <c r="P949" s="64"/>
      <c r="Q949" s="64"/>
      <c r="R949" s="64"/>
      <c r="S949" s="64"/>
      <c r="T949" s="65"/>
      <c r="U949" s="34"/>
      <c r="V949" s="34"/>
      <c r="W949" s="34"/>
      <c r="X949" s="34"/>
      <c r="Y949" s="34"/>
      <c r="Z949" s="34"/>
      <c r="AA949" s="34"/>
      <c r="AB949" s="34"/>
      <c r="AC949" s="34"/>
      <c r="AD949" s="34"/>
      <c r="AE949" s="34"/>
      <c r="AT949" s="17" t="s">
        <v>321</v>
      </c>
      <c r="AU949" s="17" t="s">
        <v>83</v>
      </c>
    </row>
    <row r="950" spans="1:65" s="12" customFormat="1">
      <c r="B950" s="213"/>
      <c r="C950" s="214"/>
      <c r="D950" s="209" t="s">
        <v>323</v>
      </c>
      <c r="E950" s="215" t="s">
        <v>19</v>
      </c>
      <c r="F950" s="216" t="s">
        <v>1731</v>
      </c>
      <c r="G950" s="214"/>
      <c r="H950" s="217">
        <v>99.766000000000005</v>
      </c>
      <c r="I950" s="218"/>
      <c r="J950" s="214"/>
      <c r="K950" s="214"/>
      <c r="L950" s="219"/>
      <c r="M950" s="220"/>
      <c r="N950" s="221"/>
      <c r="O950" s="221"/>
      <c r="P950" s="221"/>
      <c r="Q950" s="221"/>
      <c r="R950" s="221"/>
      <c r="S950" s="221"/>
      <c r="T950" s="222"/>
      <c r="AT950" s="223" t="s">
        <v>323</v>
      </c>
      <c r="AU950" s="223" t="s">
        <v>83</v>
      </c>
      <c r="AV950" s="12" t="s">
        <v>83</v>
      </c>
      <c r="AW950" s="12" t="s">
        <v>36</v>
      </c>
      <c r="AX950" s="12" t="s">
        <v>81</v>
      </c>
      <c r="AY950" s="223" t="s">
        <v>313</v>
      </c>
    </row>
    <row r="951" spans="1:65" s="12" customFormat="1">
      <c r="B951" s="213"/>
      <c r="C951" s="214"/>
      <c r="D951" s="209" t="s">
        <v>323</v>
      </c>
      <c r="E951" s="214"/>
      <c r="F951" s="216" t="s">
        <v>1732</v>
      </c>
      <c r="G951" s="214"/>
      <c r="H951" s="217">
        <v>101.761</v>
      </c>
      <c r="I951" s="218"/>
      <c r="J951" s="214"/>
      <c r="K951" s="214"/>
      <c r="L951" s="219"/>
      <c r="M951" s="220"/>
      <c r="N951" s="221"/>
      <c r="O951" s="221"/>
      <c r="P951" s="221"/>
      <c r="Q951" s="221"/>
      <c r="R951" s="221"/>
      <c r="S951" s="221"/>
      <c r="T951" s="222"/>
      <c r="AT951" s="223" t="s">
        <v>323</v>
      </c>
      <c r="AU951" s="223" t="s">
        <v>83</v>
      </c>
      <c r="AV951" s="12" t="s">
        <v>83</v>
      </c>
      <c r="AW951" s="12" t="s">
        <v>4</v>
      </c>
      <c r="AX951" s="12" t="s">
        <v>81</v>
      </c>
      <c r="AY951" s="223" t="s">
        <v>313</v>
      </c>
    </row>
    <row r="952" spans="1:65" s="1" customFormat="1" ht="14.45" customHeight="1">
      <c r="A952" s="34"/>
      <c r="B952" s="35"/>
      <c r="C952" s="195" t="s">
        <v>1737</v>
      </c>
      <c r="D952" s="195" t="s">
        <v>315</v>
      </c>
      <c r="E952" s="196" t="s">
        <v>1738</v>
      </c>
      <c r="F952" s="197" t="s">
        <v>1739</v>
      </c>
      <c r="G952" s="198" t="s">
        <v>318</v>
      </c>
      <c r="H952" s="199">
        <v>99.766000000000005</v>
      </c>
      <c r="I952" s="200"/>
      <c r="J952" s="201">
        <f>ROUND(I952*H952,2)</f>
        <v>0</v>
      </c>
      <c r="K952" s="202"/>
      <c r="L952" s="39"/>
      <c r="M952" s="203" t="s">
        <v>19</v>
      </c>
      <c r="N952" s="204" t="s">
        <v>45</v>
      </c>
      <c r="O952" s="64"/>
      <c r="P952" s="205">
        <f>O952*H952</f>
        <v>0</v>
      </c>
      <c r="Q952" s="205">
        <v>1E-4</v>
      </c>
      <c r="R952" s="205">
        <f>Q952*H952</f>
        <v>9.9766000000000004E-3</v>
      </c>
      <c r="S952" s="205">
        <v>0</v>
      </c>
      <c r="T952" s="206">
        <f>S952*H952</f>
        <v>0</v>
      </c>
      <c r="U952" s="34"/>
      <c r="V952" s="34"/>
      <c r="W952" s="34"/>
      <c r="X952" s="34"/>
      <c r="Y952" s="34"/>
      <c r="Z952" s="34"/>
      <c r="AA952" s="34"/>
      <c r="AB952" s="34"/>
      <c r="AC952" s="34"/>
      <c r="AD952" s="34"/>
      <c r="AE952" s="34"/>
      <c r="AR952" s="207" t="s">
        <v>402</v>
      </c>
      <c r="AT952" s="207" t="s">
        <v>315</v>
      </c>
      <c r="AU952" s="207" t="s">
        <v>83</v>
      </c>
      <c r="AY952" s="17" t="s">
        <v>313</v>
      </c>
      <c r="BE952" s="208">
        <f>IF(N952="základní",J952,0)</f>
        <v>0</v>
      </c>
      <c r="BF952" s="208">
        <f>IF(N952="snížená",J952,0)</f>
        <v>0</v>
      </c>
      <c r="BG952" s="208">
        <f>IF(N952="zákl. přenesená",J952,0)</f>
        <v>0</v>
      </c>
      <c r="BH952" s="208">
        <f>IF(N952="sníž. přenesená",J952,0)</f>
        <v>0</v>
      </c>
      <c r="BI952" s="208">
        <f>IF(N952="nulová",J952,0)</f>
        <v>0</v>
      </c>
      <c r="BJ952" s="17" t="s">
        <v>81</v>
      </c>
      <c r="BK952" s="208">
        <f>ROUND(I952*H952,2)</f>
        <v>0</v>
      </c>
      <c r="BL952" s="17" t="s">
        <v>402</v>
      </c>
      <c r="BM952" s="207" t="s">
        <v>1740</v>
      </c>
    </row>
    <row r="953" spans="1:65" s="1" customFormat="1" ht="19.5">
      <c r="A953" s="34"/>
      <c r="B953" s="35"/>
      <c r="C953" s="36"/>
      <c r="D953" s="209" t="s">
        <v>321</v>
      </c>
      <c r="E953" s="36"/>
      <c r="F953" s="210" t="s">
        <v>1741</v>
      </c>
      <c r="G953" s="36"/>
      <c r="H953" s="36"/>
      <c r="I953" s="116"/>
      <c r="J953" s="36"/>
      <c r="K953" s="36"/>
      <c r="L953" s="39"/>
      <c r="M953" s="211"/>
      <c r="N953" s="212"/>
      <c r="O953" s="64"/>
      <c r="P953" s="64"/>
      <c r="Q953" s="64"/>
      <c r="R953" s="64"/>
      <c r="S953" s="64"/>
      <c r="T953" s="65"/>
      <c r="U953" s="34"/>
      <c r="V953" s="34"/>
      <c r="W953" s="34"/>
      <c r="X953" s="34"/>
      <c r="Y953" s="34"/>
      <c r="Z953" s="34"/>
      <c r="AA953" s="34"/>
      <c r="AB953" s="34"/>
      <c r="AC953" s="34"/>
      <c r="AD953" s="34"/>
      <c r="AE953" s="34"/>
      <c r="AT953" s="17" t="s">
        <v>321</v>
      </c>
      <c r="AU953" s="17" t="s">
        <v>83</v>
      </c>
    </row>
    <row r="954" spans="1:65" s="1" customFormat="1" ht="14.45" customHeight="1">
      <c r="A954" s="34"/>
      <c r="B954" s="35"/>
      <c r="C954" s="195" t="s">
        <v>1742</v>
      </c>
      <c r="D954" s="195" t="s">
        <v>315</v>
      </c>
      <c r="E954" s="196" t="s">
        <v>1743</v>
      </c>
      <c r="F954" s="197" t="s">
        <v>1744</v>
      </c>
      <c r="G954" s="198" t="s">
        <v>318</v>
      </c>
      <c r="H954" s="199">
        <v>99.766000000000005</v>
      </c>
      <c r="I954" s="200"/>
      <c r="J954" s="201">
        <f>ROUND(I954*H954,2)</f>
        <v>0</v>
      </c>
      <c r="K954" s="202"/>
      <c r="L954" s="39"/>
      <c r="M954" s="203" t="s">
        <v>19</v>
      </c>
      <c r="N954" s="204" t="s">
        <v>45</v>
      </c>
      <c r="O954" s="64"/>
      <c r="P954" s="205">
        <f>O954*H954</f>
        <v>0</v>
      </c>
      <c r="Q954" s="205">
        <v>0</v>
      </c>
      <c r="R954" s="205">
        <f>Q954*H954</f>
        <v>0</v>
      </c>
      <c r="S954" s="205">
        <v>0</v>
      </c>
      <c r="T954" s="206">
        <f>S954*H954</f>
        <v>0</v>
      </c>
      <c r="U954" s="34"/>
      <c r="V954" s="34"/>
      <c r="W954" s="34"/>
      <c r="X954" s="34"/>
      <c r="Y954" s="34"/>
      <c r="Z954" s="34"/>
      <c r="AA954" s="34"/>
      <c r="AB954" s="34"/>
      <c r="AC954" s="34"/>
      <c r="AD954" s="34"/>
      <c r="AE954" s="34"/>
      <c r="AR954" s="207" t="s">
        <v>402</v>
      </c>
      <c r="AT954" s="207" t="s">
        <v>315</v>
      </c>
      <c r="AU954" s="207" t="s">
        <v>83</v>
      </c>
      <c r="AY954" s="17" t="s">
        <v>313</v>
      </c>
      <c r="BE954" s="208">
        <f>IF(N954="základní",J954,0)</f>
        <v>0</v>
      </c>
      <c r="BF954" s="208">
        <f>IF(N954="snížená",J954,0)</f>
        <v>0</v>
      </c>
      <c r="BG954" s="208">
        <f>IF(N954="zákl. přenesená",J954,0)</f>
        <v>0</v>
      </c>
      <c r="BH954" s="208">
        <f>IF(N954="sníž. přenesená",J954,0)</f>
        <v>0</v>
      </c>
      <c r="BI954" s="208">
        <f>IF(N954="nulová",J954,0)</f>
        <v>0</v>
      </c>
      <c r="BJ954" s="17" t="s">
        <v>81</v>
      </c>
      <c r="BK954" s="208">
        <f>ROUND(I954*H954,2)</f>
        <v>0</v>
      </c>
      <c r="BL954" s="17" t="s">
        <v>402</v>
      </c>
      <c r="BM954" s="207" t="s">
        <v>1745</v>
      </c>
    </row>
    <row r="955" spans="1:65" s="1" customFormat="1">
      <c r="A955" s="34"/>
      <c r="B955" s="35"/>
      <c r="C955" s="36"/>
      <c r="D955" s="209" t="s">
        <v>321</v>
      </c>
      <c r="E955" s="36"/>
      <c r="F955" s="210" t="s">
        <v>1746</v>
      </c>
      <c r="G955" s="36"/>
      <c r="H955" s="36"/>
      <c r="I955" s="116"/>
      <c r="J955" s="36"/>
      <c r="K955" s="36"/>
      <c r="L955" s="39"/>
      <c r="M955" s="211"/>
      <c r="N955" s="212"/>
      <c r="O955" s="64"/>
      <c r="P955" s="64"/>
      <c r="Q955" s="64"/>
      <c r="R955" s="64"/>
      <c r="S955" s="64"/>
      <c r="T955" s="65"/>
      <c r="U955" s="34"/>
      <c r="V955" s="34"/>
      <c r="W955" s="34"/>
      <c r="X955" s="34"/>
      <c r="Y955" s="34"/>
      <c r="Z955" s="34"/>
      <c r="AA955" s="34"/>
      <c r="AB955" s="34"/>
      <c r="AC955" s="34"/>
      <c r="AD955" s="34"/>
      <c r="AE955" s="34"/>
      <c r="AT955" s="17" t="s">
        <v>321</v>
      </c>
      <c r="AU955" s="17" t="s">
        <v>83</v>
      </c>
    </row>
    <row r="956" spans="1:65" s="1" customFormat="1" ht="14.45" customHeight="1">
      <c r="A956" s="34"/>
      <c r="B956" s="35"/>
      <c r="C956" s="245" t="s">
        <v>1747</v>
      </c>
      <c r="D956" s="245" t="s">
        <v>473</v>
      </c>
      <c r="E956" s="246" t="s">
        <v>1748</v>
      </c>
      <c r="F956" s="247" t="s">
        <v>1749</v>
      </c>
      <c r="G956" s="248" t="s">
        <v>358</v>
      </c>
      <c r="H956" s="249">
        <v>6.1059999999999999</v>
      </c>
      <c r="I956" s="250"/>
      <c r="J956" s="251">
        <f>ROUND(I956*H956,2)</f>
        <v>0</v>
      </c>
      <c r="K956" s="252"/>
      <c r="L956" s="253"/>
      <c r="M956" s="254" t="s">
        <v>19</v>
      </c>
      <c r="N956" s="255" t="s">
        <v>45</v>
      </c>
      <c r="O956" s="64"/>
      <c r="P956" s="205">
        <f>O956*H956</f>
        <v>0</v>
      </c>
      <c r="Q956" s="205">
        <v>2.6249999999999999E-2</v>
      </c>
      <c r="R956" s="205">
        <f>Q956*H956</f>
        <v>0.16028249999999999</v>
      </c>
      <c r="S956" s="205">
        <v>0</v>
      </c>
      <c r="T956" s="206">
        <f>S956*H956</f>
        <v>0</v>
      </c>
      <c r="U956" s="34"/>
      <c r="V956" s="34"/>
      <c r="W956" s="34"/>
      <c r="X956" s="34"/>
      <c r="Y956" s="34"/>
      <c r="Z956" s="34"/>
      <c r="AA956" s="34"/>
      <c r="AB956" s="34"/>
      <c r="AC956" s="34"/>
      <c r="AD956" s="34"/>
      <c r="AE956" s="34"/>
      <c r="AR956" s="207" t="s">
        <v>510</v>
      </c>
      <c r="AT956" s="207" t="s">
        <v>473</v>
      </c>
      <c r="AU956" s="207" t="s">
        <v>83</v>
      </c>
      <c r="AY956" s="17" t="s">
        <v>313</v>
      </c>
      <c r="BE956" s="208">
        <f>IF(N956="základní",J956,0)</f>
        <v>0</v>
      </c>
      <c r="BF956" s="208">
        <f>IF(N956="snížená",J956,0)</f>
        <v>0</v>
      </c>
      <c r="BG956" s="208">
        <f>IF(N956="zákl. přenesená",J956,0)</f>
        <v>0</v>
      </c>
      <c r="BH956" s="208">
        <f>IF(N956="sníž. přenesená",J956,0)</f>
        <v>0</v>
      </c>
      <c r="BI956" s="208">
        <f>IF(N956="nulová",J956,0)</f>
        <v>0</v>
      </c>
      <c r="BJ956" s="17" t="s">
        <v>81</v>
      </c>
      <c r="BK956" s="208">
        <f>ROUND(I956*H956,2)</f>
        <v>0</v>
      </c>
      <c r="BL956" s="17" t="s">
        <v>402</v>
      </c>
      <c r="BM956" s="207" t="s">
        <v>1750</v>
      </c>
    </row>
    <row r="957" spans="1:65" s="1" customFormat="1">
      <c r="A957" s="34"/>
      <c r="B957" s="35"/>
      <c r="C957" s="36"/>
      <c r="D957" s="209" t="s">
        <v>321</v>
      </c>
      <c r="E957" s="36"/>
      <c r="F957" s="210" t="s">
        <v>1749</v>
      </c>
      <c r="G957" s="36"/>
      <c r="H957" s="36"/>
      <c r="I957" s="116"/>
      <c r="J957" s="36"/>
      <c r="K957" s="36"/>
      <c r="L957" s="39"/>
      <c r="M957" s="211"/>
      <c r="N957" s="212"/>
      <c r="O957" s="64"/>
      <c r="P957" s="64"/>
      <c r="Q957" s="64"/>
      <c r="R957" s="64"/>
      <c r="S957" s="64"/>
      <c r="T957" s="65"/>
      <c r="U957" s="34"/>
      <c r="V957" s="34"/>
      <c r="W957" s="34"/>
      <c r="X957" s="34"/>
      <c r="Y957" s="34"/>
      <c r="Z957" s="34"/>
      <c r="AA957" s="34"/>
      <c r="AB957" s="34"/>
      <c r="AC957" s="34"/>
      <c r="AD957" s="34"/>
      <c r="AE957" s="34"/>
      <c r="AT957" s="17" t="s">
        <v>321</v>
      </c>
      <c r="AU957" s="17" t="s">
        <v>83</v>
      </c>
    </row>
    <row r="958" spans="1:65" s="12" customFormat="1">
      <c r="B958" s="213"/>
      <c r="C958" s="214"/>
      <c r="D958" s="209" t="s">
        <v>323</v>
      </c>
      <c r="E958" s="215" t="s">
        <v>19</v>
      </c>
      <c r="F958" s="216" t="s">
        <v>1751</v>
      </c>
      <c r="G958" s="214"/>
      <c r="H958" s="217">
        <v>5.9859999999999998</v>
      </c>
      <c r="I958" s="218"/>
      <c r="J958" s="214"/>
      <c r="K958" s="214"/>
      <c r="L958" s="219"/>
      <c r="M958" s="220"/>
      <c r="N958" s="221"/>
      <c r="O958" s="221"/>
      <c r="P958" s="221"/>
      <c r="Q958" s="221"/>
      <c r="R958" s="221"/>
      <c r="S958" s="221"/>
      <c r="T958" s="222"/>
      <c r="AT958" s="223" t="s">
        <v>323</v>
      </c>
      <c r="AU958" s="223" t="s">
        <v>83</v>
      </c>
      <c r="AV958" s="12" t="s">
        <v>83</v>
      </c>
      <c r="AW958" s="12" t="s">
        <v>36</v>
      </c>
      <c r="AX958" s="12" t="s">
        <v>81</v>
      </c>
      <c r="AY958" s="223" t="s">
        <v>313</v>
      </c>
    </row>
    <row r="959" spans="1:65" s="12" customFormat="1">
      <c r="B959" s="213"/>
      <c r="C959" s="214"/>
      <c r="D959" s="209" t="s">
        <v>323</v>
      </c>
      <c r="E959" s="214"/>
      <c r="F959" s="216" t="s">
        <v>1752</v>
      </c>
      <c r="G959" s="214"/>
      <c r="H959" s="217">
        <v>6.1059999999999999</v>
      </c>
      <c r="I959" s="218"/>
      <c r="J959" s="214"/>
      <c r="K959" s="214"/>
      <c r="L959" s="219"/>
      <c r="M959" s="220"/>
      <c r="N959" s="221"/>
      <c r="O959" s="221"/>
      <c r="P959" s="221"/>
      <c r="Q959" s="221"/>
      <c r="R959" s="221"/>
      <c r="S959" s="221"/>
      <c r="T959" s="222"/>
      <c r="AT959" s="223" t="s">
        <v>323</v>
      </c>
      <c r="AU959" s="223" t="s">
        <v>83</v>
      </c>
      <c r="AV959" s="12" t="s">
        <v>83</v>
      </c>
      <c r="AW959" s="12" t="s">
        <v>4</v>
      </c>
      <c r="AX959" s="12" t="s">
        <v>81</v>
      </c>
      <c r="AY959" s="223" t="s">
        <v>313</v>
      </c>
    </row>
    <row r="960" spans="1:65" s="1" customFormat="1" ht="14.45" customHeight="1">
      <c r="A960" s="34"/>
      <c r="B960" s="35"/>
      <c r="C960" s="195" t="s">
        <v>1753</v>
      </c>
      <c r="D960" s="195" t="s">
        <v>315</v>
      </c>
      <c r="E960" s="196" t="s">
        <v>1754</v>
      </c>
      <c r="F960" s="197" t="s">
        <v>1755</v>
      </c>
      <c r="G960" s="198" t="s">
        <v>318</v>
      </c>
      <c r="H960" s="199">
        <v>1451.07</v>
      </c>
      <c r="I960" s="200"/>
      <c r="J960" s="201">
        <f>ROUND(I960*H960,2)</f>
        <v>0</v>
      </c>
      <c r="K960" s="202"/>
      <c r="L960" s="39"/>
      <c r="M960" s="203" t="s">
        <v>19</v>
      </c>
      <c r="N960" s="204" t="s">
        <v>45</v>
      </c>
      <c r="O960" s="64"/>
      <c r="P960" s="205">
        <f>O960*H960</f>
        <v>0</v>
      </c>
      <c r="Q960" s="205">
        <v>0</v>
      </c>
      <c r="R960" s="205">
        <f>Q960*H960</f>
        <v>0</v>
      </c>
      <c r="S960" s="205">
        <v>0</v>
      </c>
      <c r="T960" s="206">
        <f>S960*H960</f>
        <v>0</v>
      </c>
      <c r="U960" s="34"/>
      <c r="V960" s="34"/>
      <c r="W960" s="34"/>
      <c r="X960" s="34"/>
      <c r="Y960" s="34"/>
      <c r="Z960" s="34"/>
      <c r="AA960" s="34"/>
      <c r="AB960" s="34"/>
      <c r="AC960" s="34"/>
      <c r="AD960" s="34"/>
      <c r="AE960" s="34"/>
      <c r="AR960" s="207" t="s">
        <v>402</v>
      </c>
      <c r="AT960" s="207" t="s">
        <v>315</v>
      </c>
      <c r="AU960" s="207" t="s">
        <v>83</v>
      </c>
      <c r="AY960" s="17" t="s">
        <v>313</v>
      </c>
      <c r="BE960" s="208">
        <f>IF(N960="základní",J960,0)</f>
        <v>0</v>
      </c>
      <c r="BF960" s="208">
        <f>IF(N960="snížená",J960,0)</f>
        <v>0</v>
      </c>
      <c r="BG960" s="208">
        <f>IF(N960="zákl. přenesená",J960,0)</f>
        <v>0</v>
      </c>
      <c r="BH960" s="208">
        <f>IF(N960="sníž. přenesená",J960,0)</f>
        <v>0</v>
      </c>
      <c r="BI960" s="208">
        <f>IF(N960="nulová",J960,0)</f>
        <v>0</v>
      </c>
      <c r="BJ960" s="17" t="s">
        <v>81</v>
      </c>
      <c r="BK960" s="208">
        <f>ROUND(I960*H960,2)</f>
        <v>0</v>
      </c>
      <c r="BL960" s="17" t="s">
        <v>402</v>
      </c>
      <c r="BM960" s="207" t="s">
        <v>1756</v>
      </c>
    </row>
    <row r="961" spans="1:65" s="1" customFormat="1" ht="19.5">
      <c r="A961" s="34"/>
      <c r="B961" s="35"/>
      <c r="C961" s="36"/>
      <c r="D961" s="209" t="s">
        <v>321</v>
      </c>
      <c r="E961" s="36"/>
      <c r="F961" s="210" t="s">
        <v>1757</v>
      </c>
      <c r="G961" s="36"/>
      <c r="H961" s="36"/>
      <c r="I961" s="116"/>
      <c r="J961" s="36"/>
      <c r="K961" s="36"/>
      <c r="L961" s="39"/>
      <c r="M961" s="211"/>
      <c r="N961" s="212"/>
      <c r="O961" s="64"/>
      <c r="P961" s="64"/>
      <c r="Q961" s="64"/>
      <c r="R961" s="64"/>
      <c r="S961" s="64"/>
      <c r="T961" s="65"/>
      <c r="U961" s="34"/>
      <c r="V961" s="34"/>
      <c r="W961" s="34"/>
      <c r="X961" s="34"/>
      <c r="Y961" s="34"/>
      <c r="Z961" s="34"/>
      <c r="AA961" s="34"/>
      <c r="AB961" s="34"/>
      <c r="AC961" s="34"/>
      <c r="AD961" s="34"/>
      <c r="AE961" s="34"/>
      <c r="AT961" s="17" t="s">
        <v>321</v>
      </c>
      <c r="AU961" s="17" t="s">
        <v>83</v>
      </c>
    </row>
    <row r="962" spans="1:65" s="12" customFormat="1">
      <c r="B962" s="213"/>
      <c r="C962" s="214"/>
      <c r="D962" s="209" t="s">
        <v>323</v>
      </c>
      <c r="E962" s="215" t="s">
        <v>19</v>
      </c>
      <c r="F962" s="216" t="s">
        <v>1758</v>
      </c>
      <c r="G962" s="214"/>
      <c r="H962" s="217">
        <v>699.83</v>
      </c>
      <c r="I962" s="218"/>
      <c r="J962" s="214"/>
      <c r="K962" s="214"/>
      <c r="L962" s="219"/>
      <c r="M962" s="220"/>
      <c r="N962" s="221"/>
      <c r="O962" s="221"/>
      <c r="P962" s="221"/>
      <c r="Q962" s="221"/>
      <c r="R962" s="221"/>
      <c r="S962" s="221"/>
      <c r="T962" s="222"/>
      <c r="AT962" s="223" t="s">
        <v>323</v>
      </c>
      <c r="AU962" s="223" t="s">
        <v>83</v>
      </c>
      <c r="AV962" s="12" t="s">
        <v>83</v>
      </c>
      <c r="AW962" s="12" t="s">
        <v>36</v>
      </c>
      <c r="AX962" s="12" t="s">
        <v>74</v>
      </c>
      <c r="AY962" s="223" t="s">
        <v>313</v>
      </c>
    </row>
    <row r="963" spans="1:65" s="12" customFormat="1">
      <c r="B963" s="213"/>
      <c r="C963" s="214"/>
      <c r="D963" s="209" t="s">
        <v>323</v>
      </c>
      <c r="E963" s="215" t="s">
        <v>19</v>
      </c>
      <c r="F963" s="216" t="s">
        <v>1759</v>
      </c>
      <c r="G963" s="214"/>
      <c r="H963" s="217">
        <v>751.24</v>
      </c>
      <c r="I963" s="218"/>
      <c r="J963" s="214"/>
      <c r="K963" s="214"/>
      <c r="L963" s="219"/>
      <c r="M963" s="220"/>
      <c r="N963" s="221"/>
      <c r="O963" s="221"/>
      <c r="P963" s="221"/>
      <c r="Q963" s="221"/>
      <c r="R963" s="221"/>
      <c r="S963" s="221"/>
      <c r="T963" s="222"/>
      <c r="AT963" s="223" t="s">
        <v>323</v>
      </c>
      <c r="AU963" s="223" t="s">
        <v>83</v>
      </c>
      <c r="AV963" s="12" t="s">
        <v>83</v>
      </c>
      <c r="AW963" s="12" t="s">
        <v>36</v>
      </c>
      <c r="AX963" s="12" t="s">
        <v>74</v>
      </c>
      <c r="AY963" s="223" t="s">
        <v>313</v>
      </c>
    </row>
    <row r="964" spans="1:65" s="14" customFormat="1">
      <c r="B964" s="234"/>
      <c r="C964" s="235"/>
      <c r="D964" s="209" t="s">
        <v>323</v>
      </c>
      <c r="E964" s="236" t="s">
        <v>19</v>
      </c>
      <c r="F964" s="237" t="s">
        <v>410</v>
      </c>
      <c r="G964" s="235"/>
      <c r="H964" s="238">
        <v>1451.07</v>
      </c>
      <c r="I964" s="239"/>
      <c r="J964" s="235"/>
      <c r="K964" s="235"/>
      <c r="L964" s="240"/>
      <c r="M964" s="241"/>
      <c r="N964" s="242"/>
      <c r="O964" s="242"/>
      <c r="P964" s="242"/>
      <c r="Q964" s="242"/>
      <c r="R964" s="242"/>
      <c r="S964" s="242"/>
      <c r="T964" s="243"/>
      <c r="AT964" s="244" t="s">
        <v>323</v>
      </c>
      <c r="AU964" s="244" t="s">
        <v>83</v>
      </c>
      <c r="AV964" s="14" t="s">
        <v>319</v>
      </c>
      <c r="AW964" s="14" t="s">
        <v>36</v>
      </c>
      <c r="AX964" s="14" t="s">
        <v>81</v>
      </c>
      <c r="AY964" s="244" t="s">
        <v>313</v>
      </c>
    </row>
    <row r="965" spans="1:65" s="1" customFormat="1" ht="14.45" customHeight="1">
      <c r="A965" s="34"/>
      <c r="B965" s="35"/>
      <c r="C965" s="245" t="s">
        <v>1760</v>
      </c>
      <c r="D965" s="245" t="s">
        <v>473</v>
      </c>
      <c r="E965" s="246" t="s">
        <v>1761</v>
      </c>
      <c r="F965" s="247" t="s">
        <v>1762</v>
      </c>
      <c r="G965" s="248" t="s">
        <v>318</v>
      </c>
      <c r="H965" s="249">
        <v>826.36400000000003</v>
      </c>
      <c r="I965" s="250"/>
      <c r="J965" s="251">
        <f>ROUND(I965*H965,2)</f>
        <v>0</v>
      </c>
      <c r="K965" s="252"/>
      <c r="L965" s="253"/>
      <c r="M965" s="254" t="s">
        <v>19</v>
      </c>
      <c r="N965" s="255" t="s">
        <v>45</v>
      </c>
      <c r="O965" s="64"/>
      <c r="P965" s="205">
        <f>O965*H965</f>
        <v>0</v>
      </c>
      <c r="Q965" s="205">
        <v>1.5200000000000001E-3</v>
      </c>
      <c r="R965" s="205">
        <f>Q965*H965</f>
        <v>1.2560732800000001</v>
      </c>
      <c r="S965" s="205">
        <v>0</v>
      </c>
      <c r="T965" s="206">
        <f>S965*H965</f>
        <v>0</v>
      </c>
      <c r="U965" s="34"/>
      <c r="V965" s="34"/>
      <c r="W965" s="34"/>
      <c r="X965" s="34"/>
      <c r="Y965" s="34"/>
      <c r="Z965" s="34"/>
      <c r="AA965" s="34"/>
      <c r="AB965" s="34"/>
      <c r="AC965" s="34"/>
      <c r="AD965" s="34"/>
      <c r="AE965" s="34"/>
      <c r="AR965" s="207" t="s">
        <v>510</v>
      </c>
      <c r="AT965" s="207" t="s">
        <v>473</v>
      </c>
      <c r="AU965" s="207" t="s">
        <v>83</v>
      </c>
      <c r="AY965" s="17" t="s">
        <v>313</v>
      </c>
      <c r="BE965" s="208">
        <f>IF(N965="základní",J965,0)</f>
        <v>0</v>
      </c>
      <c r="BF965" s="208">
        <f>IF(N965="snížená",J965,0)</f>
        <v>0</v>
      </c>
      <c r="BG965" s="208">
        <f>IF(N965="zákl. přenesená",J965,0)</f>
        <v>0</v>
      </c>
      <c r="BH965" s="208">
        <f>IF(N965="sníž. přenesená",J965,0)</f>
        <v>0</v>
      </c>
      <c r="BI965" s="208">
        <f>IF(N965="nulová",J965,0)</f>
        <v>0</v>
      </c>
      <c r="BJ965" s="17" t="s">
        <v>81</v>
      </c>
      <c r="BK965" s="208">
        <f>ROUND(I965*H965,2)</f>
        <v>0</v>
      </c>
      <c r="BL965" s="17" t="s">
        <v>402</v>
      </c>
      <c r="BM965" s="207" t="s">
        <v>1763</v>
      </c>
    </row>
    <row r="966" spans="1:65" s="1" customFormat="1">
      <c r="A966" s="34"/>
      <c r="B966" s="35"/>
      <c r="C966" s="36"/>
      <c r="D966" s="209" t="s">
        <v>321</v>
      </c>
      <c r="E966" s="36"/>
      <c r="F966" s="210" t="s">
        <v>1762</v>
      </c>
      <c r="G966" s="36"/>
      <c r="H966" s="36"/>
      <c r="I966" s="116"/>
      <c r="J966" s="36"/>
      <c r="K966" s="36"/>
      <c r="L966" s="39"/>
      <c r="M966" s="211"/>
      <c r="N966" s="212"/>
      <c r="O966" s="64"/>
      <c r="P966" s="64"/>
      <c r="Q966" s="64"/>
      <c r="R966" s="64"/>
      <c r="S966" s="64"/>
      <c r="T966" s="65"/>
      <c r="U966" s="34"/>
      <c r="V966" s="34"/>
      <c r="W966" s="34"/>
      <c r="X966" s="34"/>
      <c r="Y966" s="34"/>
      <c r="Z966" s="34"/>
      <c r="AA966" s="34"/>
      <c r="AB966" s="34"/>
      <c r="AC966" s="34"/>
      <c r="AD966" s="34"/>
      <c r="AE966" s="34"/>
      <c r="AT966" s="17" t="s">
        <v>321</v>
      </c>
      <c r="AU966" s="17" t="s">
        <v>83</v>
      </c>
    </row>
    <row r="967" spans="1:65" s="12" customFormat="1">
      <c r="B967" s="213"/>
      <c r="C967" s="214"/>
      <c r="D967" s="209" t="s">
        <v>323</v>
      </c>
      <c r="E967" s="214"/>
      <c r="F967" s="216" t="s">
        <v>1764</v>
      </c>
      <c r="G967" s="214"/>
      <c r="H967" s="217">
        <v>826.36400000000003</v>
      </c>
      <c r="I967" s="218"/>
      <c r="J967" s="214"/>
      <c r="K967" s="214"/>
      <c r="L967" s="219"/>
      <c r="M967" s="220"/>
      <c r="N967" s="221"/>
      <c r="O967" s="221"/>
      <c r="P967" s="221"/>
      <c r="Q967" s="221"/>
      <c r="R967" s="221"/>
      <c r="S967" s="221"/>
      <c r="T967" s="222"/>
      <c r="AT967" s="223" t="s">
        <v>323</v>
      </c>
      <c r="AU967" s="223" t="s">
        <v>83</v>
      </c>
      <c r="AV967" s="12" t="s">
        <v>83</v>
      </c>
      <c r="AW967" s="12" t="s">
        <v>4</v>
      </c>
      <c r="AX967" s="12" t="s">
        <v>81</v>
      </c>
      <c r="AY967" s="223" t="s">
        <v>313</v>
      </c>
    </row>
    <row r="968" spans="1:65" s="1" customFormat="1" ht="14.45" customHeight="1">
      <c r="A968" s="34"/>
      <c r="B968" s="35"/>
      <c r="C968" s="245" t="s">
        <v>1765</v>
      </c>
      <c r="D968" s="245" t="s">
        <v>473</v>
      </c>
      <c r="E968" s="246" t="s">
        <v>1766</v>
      </c>
      <c r="F968" s="247" t="s">
        <v>1767</v>
      </c>
      <c r="G968" s="248" t="s">
        <v>318</v>
      </c>
      <c r="H968" s="249">
        <v>769.81299999999999</v>
      </c>
      <c r="I968" s="250"/>
      <c r="J968" s="251">
        <f>ROUND(I968*H968,2)</f>
        <v>0</v>
      </c>
      <c r="K968" s="252"/>
      <c r="L968" s="253"/>
      <c r="M968" s="254" t="s">
        <v>19</v>
      </c>
      <c r="N968" s="255" t="s">
        <v>45</v>
      </c>
      <c r="O968" s="64"/>
      <c r="P968" s="205">
        <f>O968*H968</f>
        <v>0</v>
      </c>
      <c r="Q968" s="205">
        <v>1.8000000000000001E-4</v>
      </c>
      <c r="R968" s="205">
        <f>Q968*H968</f>
        <v>0.13856634000000001</v>
      </c>
      <c r="S968" s="205">
        <v>0</v>
      </c>
      <c r="T968" s="206">
        <f>S968*H968</f>
        <v>0</v>
      </c>
      <c r="U968" s="34"/>
      <c r="V968" s="34"/>
      <c r="W968" s="34"/>
      <c r="X968" s="34"/>
      <c r="Y968" s="34"/>
      <c r="Z968" s="34"/>
      <c r="AA968" s="34"/>
      <c r="AB968" s="34"/>
      <c r="AC968" s="34"/>
      <c r="AD968" s="34"/>
      <c r="AE968" s="34"/>
      <c r="AR968" s="207" t="s">
        <v>510</v>
      </c>
      <c r="AT968" s="207" t="s">
        <v>473</v>
      </c>
      <c r="AU968" s="207" t="s">
        <v>83</v>
      </c>
      <c r="AY968" s="17" t="s">
        <v>313</v>
      </c>
      <c r="BE968" s="208">
        <f>IF(N968="základní",J968,0)</f>
        <v>0</v>
      </c>
      <c r="BF968" s="208">
        <f>IF(N968="snížená",J968,0)</f>
        <v>0</v>
      </c>
      <c r="BG968" s="208">
        <f>IF(N968="zákl. přenesená",J968,0)</f>
        <v>0</v>
      </c>
      <c r="BH968" s="208">
        <f>IF(N968="sníž. přenesená",J968,0)</f>
        <v>0</v>
      </c>
      <c r="BI968" s="208">
        <f>IF(N968="nulová",J968,0)</f>
        <v>0</v>
      </c>
      <c r="BJ968" s="17" t="s">
        <v>81</v>
      </c>
      <c r="BK968" s="208">
        <f>ROUND(I968*H968,2)</f>
        <v>0</v>
      </c>
      <c r="BL968" s="17" t="s">
        <v>402</v>
      </c>
      <c r="BM968" s="207" t="s">
        <v>1768</v>
      </c>
    </row>
    <row r="969" spans="1:65" s="1" customFormat="1">
      <c r="A969" s="34"/>
      <c r="B969" s="35"/>
      <c r="C969" s="36"/>
      <c r="D969" s="209" t="s">
        <v>321</v>
      </c>
      <c r="E969" s="36"/>
      <c r="F969" s="210" t="s">
        <v>1767</v>
      </c>
      <c r="G969" s="36"/>
      <c r="H969" s="36"/>
      <c r="I969" s="116"/>
      <c r="J969" s="36"/>
      <c r="K969" s="36"/>
      <c r="L969" s="39"/>
      <c r="M969" s="211"/>
      <c r="N969" s="212"/>
      <c r="O969" s="64"/>
      <c r="P969" s="64"/>
      <c r="Q969" s="64"/>
      <c r="R969" s="64"/>
      <c r="S969" s="64"/>
      <c r="T969" s="65"/>
      <c r="U969" s="34"/>
      <c r="V969" s="34"/>
      <c r="W969" s="34"/>
      <c r="X969" s="34"/>
      <c r="Y969" s="34"/>
      <c r="Z969" s="34"/>
      <c r="AA969" s="34"/>
      <c r="AB969" s="34"/>
      <c r="AC969" s="34"/>
      <c r="AD969" s="34"/>
      <c r="AE969" s="34"/>
      <c r="AT969" s="17" t="s">
        <v>321</v>
      </c>
      <c r="AU969" s="17" t="s">
        <v>83</v>
      </c>
    </row>
    <row r="970" spans="1:65" s="12" customFormat="1">
      <c r="B970" s="213"/>
      <c r="C970" s="214"/>
      <c r="D970" s="209" t="s">
        <v>323</v>
      </c>
      <c r="E970" s="215" t="s">
        <v>19</v>
      </c>
      <c r="F970" s="216" t="s">
        <v>1758</v>
      </c>
      <c r="G970" s="214"/>
      <c r="H970" s="217">
        <v>699.83</v>
      </c>
      <c r="I970" s="218"/>
      <c r="J970" s="214"/>
      <c r="K970" s="214"/>
      <c r="L970" s="219"/>
      <c r="M970" s="220"/>
      <c r="N970" s="221"/>
      <c r="O970" s="221"/>
      <c r="P970" s="221"/>
      <c r="Q970" s="221"/>
      <c r="R970" s="221"/>
      <c r="S970" s="221"/>
      <c r="T970" s="222"/>
      <c r="AT970" s="223" t="s">
        <v>323</v>
      </c>
      <c r="AU970" s="223" t="s">
        <v>83</v>
      </c>
      <c r="AV970" s="12" t="s">
        <v>83</v>
      </c>
      <c r="AW970" s="12" t="s">
        <v>36</v>
      </c>
      <c r="AX970" s="12" t="s">
        <v>81</v>
      </c>
      <c r="AY970" s="223" t="s">
        <v>313</v>
      </c>
    </row>
    <row r="971" spans="1:65" s="12" customFormat="1">
      <c r="B971" s="213"/>
      <c r="C971" s="214"/>
      <c r="D971" s="209" t="s">
        <v>323</v>
      </c>
      <c r="E971" s="214"/>
      <c r="F971" s="216" t="s">
        <v>1769</v>
      </c>
      <c r="G971" s="214"/>
      <c r="H971" s="217">
        <v>769.81299999999999</v>
      </c>
      <c r="I971" s="218"/>
      <c r="J971" s="214"/>
      <c r="K971" s="214"/>
      <c r="L971" s="219"/>
      <c r="M971" s="220"/>
      <c r="N971" s="221"/>
      <c r="O971" s="221"/>
      <c r="P971" s="221"/>
      <c r="Q971" s="221"/>
      <c r="R971" s="221"/>
      <c r="S971" s="221"/>
      <c r="T971" s="222"/>
      <c r="AT971" s="223" t="s">
        <v>323</v>
      </c>
      <c r="AU971" s="223" t="s">
        <v>83</v>
      </c>
      <c r="AV971" s="12" t="s">
        <v>83</v>
      </c>
      <c r="AW971" s="12" t="s">
        <v>4</v>
      </c>
      <c r="AX971" s="12" t="s">
        <v>81</v>
      </c>
      <c r="AY971" s="223" t="s">
        <v>313</v>
      </c>
    </row>
    <row r="972" spans="1:65" s="1" customFormat="1" ht="14.45" customHeight="1">
      <c r="A972" s="34"/>
      <c r="B972" s="35"/>
      <c r="C972" s="195" t="s">
        <v>1770</v>
      </c>
      <c r="D972" s="195" t="s">
        <v>315</v>
      </c>
      <c r="E972" s="196" t="s">
        <v>1771</v>
      </c>
      <c r="F972" s="197" t="s">
        <v>1772</v>
      </c>
      <c r="G972" s="198" t="s">
        <v>318</v>
      </c>
      <c r="H972" s="199">
        <v>291.815</v>
      </c>
      <c r="I972" s="200"/>
      <c r="J972" s="201">
        <f>ROUND(I972*H972,2)</f>
        <v>0</v>
      </c>
      <c r="K972" s="202"/>
      <c r="L972" s="39"/>
      <c r="M972" s="203" t="s">
        <v>19</v>
      </c>
      <c r="N972" s="204" t="s">
        <v>45</v>
      </c>
      <c r="O972" s="64"/>
      <c r="P972" s="205">
        <f>O972*H972</f>
        <v>0</v>
      </c>
      <c r="Q972" s="205">
        <v>4.0000000000000003E-5</v>
      </c>
      <c r="R972" s="205">
        <f>Q972*H972</f>
        <v>1.1672600000000002E-2</v>
      </c>
      <c r="S972" s="205">
        <v>0</v>
      </c>
      <c r="T972" s="206">
        <f>S972*H972</f>
        <v>0</v>
      </c>
      <c r="U972" s="34"/>
      <c r="V972" s="34"/>
      <c r="W972" s="34"/>
      <c r="X972" s="34"/>
      <c r="Y972" s="34"/>
      <c r="Z972" s="34"/>
      <c r="AA972" s="34"/>
      <c r="AB972" s="34"/>
      <c r="AC972" s="34"/>
      <c r="AD972" s="34"/>
      <c r="AE972" s="34"/>
      <c r="AR972" s="207" t="s">
        <v>402</v>
      </c>
      <c r="AT972" s="207" t="s">
        <v>315</v>
      </c>
      <c r="AU972" s="207" t="s">
        <v>83</v>
      </c>
      <c r="AY972" s="17" t="s">
        <v>313</v>
      </c>
      <c r="BE972" s="208">
        <f>IF(N972="základní",J972,0)</f>
        <v>0</v>
      </c>
      <c r="BF972" s="208">
        <f>IF(N972="snížená",J972,0)</f>
        <v>0</v>
      </c>
      <c r="BG972" s="208">
        <f>IF(N972="zákl. přenesená",J972,0)</f>
        <v>0</v>
      </c>
      <c r="BH972" s="208">
        <f>IF(N972="sníž. přenesená",J972,0)</f>
        <v>0</v>
      </c>
      <c r="BI972" s="208">
        <f>IF(N972="nulová",J972,0)</f>
        <v>0</v>
      </c>
      <c r="BJ972" s="17" t="s">
        <v>81</v>
      </c>
      <c r="BK972" s="208">
        <f>ROUND(I972*H972,2)</f>
        <v>0</v>
      </c>
      <c r="BL972" s="17" t="s">
        <v>402</v>
      </c>
      <c r="BM972" s="207" t="s">
        <v>1773</v>
      </c>
    </row>
    <row r="973" spans="1:65" s="1" customFormat="1" ht="19.5">
      <c r="A973" s="34"/>
      <c r="B973" s="35"/>
      <c r="C973" s="36"/>
      <c r="D973" s="209" t="s">
        <v>321</v>
      </c>
      <c r="E973" s="36"/>
      <c r="F973" s="210" t="s">
        <v>1774</v>
      </c>
      <c r="G973" s="36"/>
      <c r="H973" s="36"/>
      <c r="I973" s="116"/>
      <c r="J973" s="36"/>
      <c r="K973" s="36"/>
      <c r="L973" s="39"/>
      <c r="M973" s="211"/>
      <c r="N973" s="212"/>
      <c r="O973" s="64"/>
      <c r="P973" s="64"/>
      <c r="Q973" s="64"/>
      <c r="R973" s="64"/>
      <c r="S973" s="64"/>
      <c r="T973" s="65"/>
      <c r="U973" s="34"/>
      <c r="V973" s="34"/>
      <c r="W973" s="34"/>
      <c r="X973" s="34"/>
      <c r="Y973" s="34"/>
      <c r="Z973" s="34"/>
      <c r="AA973" s="34"/>
      <c r="AB973" s="34"/>
      <c r="AC973" s="34"/>
      <c r="AD973" s="34"/>
      <c r="AE973" s="34"/>
      <c r="AT973" s="17" t="s">
        <v>321</v>
      </c>
      <c r="AU973" s="17" t="s">
        <v>83</v>
      </c>
    </row>
    <row r="974" spans="1:65" s="12" customFormat="1">
      <c r="B974" s="213"/>
      <c r="C974" s="214"/>
      <c r="D974" s="209" t="s">
        <v>323</v>
      </c>
      <c r="E974" s="215" t="s">
        <v>19</v>
      </c>
      <c r="F974" s="216" t="s">
        <v>1775</v>
      </c>
      <c r="G974" s="214"/>
      <c r="H974" s="217">
        <v>291.815</v>
      </c>
      <c r="I974" s="218"/>
      <c r="J974" s="214"/>
      <c r="K974" s="214"/>
      <c r="L974" s="219"/>
      <c r="M974" s="220"/>
      <c r="N974" s="221"/>
      <c r="O974" s="221"/>
      <c r="P974" s="221"/>
      <c r="Q974" s="221"/>
      <c r="R974" s="221"/>
      <c r="S974" s="221"/>
      <c r="T974" s="222"/>
      <c r="AT974" s="223" t="s">
        <v>323</v>
      </c>
      <c r="AU974" s="223" t="s">
        <v>83</v>
      </c>
      <c r="AV974" s="12" t="s">
        <v>83</v>
      </c>
      <c r="AW974" s="12" t="s">
        <v>36</v>
      </c>
      <c r="AX974" s="12" t="s">
        <v>81</v>
      </c>
      <c r="AY974" s="223" t="s">
        <v>313</v>
      </c>
    </row>
    <row r="975" spans="1:65" s="1" customFormat="1" ht="21.6" customHeight="1">
      <c r="A975" s="34"/>
      <c r="B975" s="35"/>
      <c r="C975" s="245" t="s">
        <v>1776</v>
      </c>
      <c r="D975" s="245" t="s">
        <v>473</v>
      </c>
      <c r="E975" s="246" t="s">
        <v>1777</v>
      </c>
      <c r="F975" s="247" t="s">
        <v>1778</v>
      </c>
      <c r="G975" s="248" t="s">
        <v>318</v>
      </c>
      <c r="H975" s="249">
        <v>379.36</v>
      </c>
      <c r="I975" s="250"/>
      <c r="J975" s="251">
        <f>ROUND(I975*H975,2)</f>
        <v>0</v>
      </c>
      <c r="K975" s="252"/>
      <c r="L975" s="253"/>
      <c r="M975" s="254" t="s">
        <v>19</v>
      </c>
      <c r="N975" s="255" t="s">
        <v>45</v>
      </c>
      <c r="O975" s="64"/>
      <c r="P975" s="205">
        <f>O975*H975</f>
        <v>0</v>
      </c>
      <c r="Q975" s="205">
        <v>1.2999999999999999E-4</v>
      </c>
      <c r="R975" s="205">
        <f>Q975*H975</f>
        <v>4.9316800000000001E-2</v>
      </c>
      <c r="S975" s="205">
        <v>0</v>
      </c>
      <c r="T975" s="206">
        <f>S975*H975</f>
        <v>0</v>
      </c>
      <c r="U975" s="34"/>
      <c r="V975" s="34"/>
      <c r="W975" s="34"/>
      <c r="X975" s="34"/>
      <c r="Y975" s="34"/>
      <c r="Z975" s="34"/>
      <c r="AA975" s="34"/>
      <c r="AB975" s="34"/>
      <c r="AC975" s="34"/>
      <c r="AD975" s="34"/>
      <c r="AE975" s="34"/>
      <c r="AR975" s="207" t="s">
        <v>510</v>
      </c>
      <c r="AT975" s="207" t="s">
        <v>473</v>
      </c>
      <c r="AU975" s="207" t="s">
        <v>83</v>
      </c>
      <c r="AY975" s="17" t="s">
        <v>313</v>
      </c>
      <c r="BE975" s="208">
        <f>IF(N975="základní",J975,0)</f>
        <v>0</v>
      </c>
      <c r="BF975" s="208">
        <f>IF(N975="snížená",J975,0)</f>
        <v>0</v>
      </c>
      <c r="BG975" s="208">
        <f>IF(N975="zákl. přenesená",J975,0)</f>
        <v>0</v>
      </c>
      <c r="BH975" s="208">
        <f>IF(N975="sníž. přenesená",J975,0)</f>
        <v>0</v>
      </c>
      <c r="BI975" s="208">
        <f>IF(N975="nulová",J975,0)</f>
        <v>0</v>
      </c>
      <c r="BJ975" s="17" t="s">
        <v>81</v>
      </c>
      <c r="BK975" s="208">
        <f>ROUND(I975*H975,2)</f>
        <v>0</v>
      </c>
      <c r="BL975" s="17" t="s">
        <v>402</v>
      </c>
      <c r="BM975" s="207" t="s">
        <v>1779</v>
      </c>
    </row>
    <row r="976" spans="1:65" s="1" customFormat="1" ht="19.5">
      <c r="A976" s="34"/>
      <c r="B976" s="35"/>
      <c r="C976" s="36"/>
      <c r="D976" s="209" t="s">
        <v>321</v>
      </c>
      <c r="E976" s="36"/>
      <c r="F976" s="210" t="s">
        <v>1778</v>
      </c>
      <c r="G976" s="36"/>
      <c r="H976" s="36"/>
      <c r="I976" s="116"/>
      <c r="J976" s="36"/>
      <c r="K976" s="36"/>
      <c r="L976" s="39"/>
      <c r="M976" s="211"/>
      <c r="N976" s="212"/>
      <c r="O976" s="64"/>
      <c r="P976" s="64"/>
      <c r="Q976" s="64"/>
      <c r="R976" s="64"/>
      <c r="S976" s="64"/>
      <c r="T976" s="65"/>
      <c r="U976" s="34"/>
      <c r="V976" s="34"/>
      <c r="W976" s="34"/>
      <c r="X976" s="34"/>
      <c r="Y976" s="34"/>
      <c r="Z976" s="34"/>
      <c r="AA976" s="34"/>
      <c r="AB976" s="34"/>
      <c r="AC976" s="34"/>
      <c r="AD976" s="34"/>
      <c r="AE976" s="34"/>
      <c r="AT976" s="17" t="s">
        <v>321</v>
      </c>
      <c r="AU976" s="17" t="s">
        <v>83</v>
      </c>
    </row>
    <row r="977" spans="1:65" s="1" customFormat="1" ht="19.5">
      <c r="A977" s="34"/>
      <c r="B977" s="35"/>
      <c r="C977" s="36"/>
      <c r="D977" s="209" t="s">
        <v>773</v>
      </c>
      <c r="E977" s="36"/>
      <c r="F977" s="267" t="s">
        <v>1780</v>
      </c>
      <c r="G977" s="36"/>
      <c r="H977" s="36"/>
      <c r="I977" s="116"/>
      <c r="J977" s="36"/>
      <c r="K977" s="36"/>
      <c r="L977" s="39"/>
      <c r="M977" s="211"/>
      <c r="N977" s="212"/>
      <c r="O977" s="64"/>
      <c r="P977" s="64"/>
      <c r="Q977" s="64"/>
      <c r="R977" s="64"/>
      <c r="S977" s="64"/>
      <c r="T977" s="65"/>
      <c r="U977" s="34"/>
      <c r="V977" s="34"/>
      <c r="W977" s="34"/>
      <c r="X977" s="34"/>
      <c r="Y977" s="34"/>
      <c r="Z977" s="34"/>
      <c r="AA977" s="34"/>
      <c r="AB977" s="34"/>
      <c r="AC977" s="34"/>
      <c r="AD977" s="34"/>
      <c r="AE977" s="34"/>
      <c r="AT977" s="17" t="s">
        <v>773</v>
      </c>
      <c r="AU977" s="17" t="s">
        <v>83</v>
      </c>
    </row>
    <row r="978" spans="1:65" s="12" customFormat="1">
      <c r="B978" s="213"/>
      <c r="C978" s="214"/>
      <c r="D978" s="209" t="s">
        <v>323</v>
      </c>
      <c r="E978" s="214"/>
      <c r="F978" s="216" t="s">
        <v>1781</v>
      </c>
      <c r="G978" s="214"/>
      <c r="H978" s="217">
        <v>379.36</v>
      </c>
      <c r="I978" s="218"/>
      <c r="J978" s="214"/>
      <c r="K978" s="214"/>
      <c r="L978" s="219"/>
      <c r="M978" s="220"/>
      <c r="N978" s="221"/>
      <c r="O978" s="221"/>
      <c r="P978" s="221"/>
      <c r="Q978" s="221"/>
      <c r="R978" s="221"/>
      <c r="S978" s="221"/>
      <c r="T978" s="222"/>
      <c r="AT978" s="223" t="s">
        <v>323</v>
      </c>
      <c r="AU978" s="223" t="s">
        <v>83</v>
      </c>
      <c r="AV978" s="12" t="s">
        <v>83</v>
      </c>
      <c r="AW978" s="12" t="s">
        <v>4</v>
      </c>
      <c r="AX978" s="12" t="s">
        <v>81</v>
      </c>
      <c r="AY978" s="223" t="s">
        <v>313</v>
      </c>
    </row>
    <row r="979" spans="1:65" s="1" customFormat="1" ht="14.45" customHeight="1">
      <c r="A979" s="34"/>
      <c r="B979" s="35"/>
      <c r="C979" s="195" t="s">
        <v>1782</v>
      </c>
      <c r="D979" s="195" t="s">
        <v>315</v>
      </c>
      <c r="E979" s="196" t="s">
        <v>1783</v>
      </c>
      <c r="F979" s="197" t="s">
        <v>1784</v>
      </c>
      <c r="G979" s="198" t="s">
        <v>430</v>
      </c>
      <c r="H979" s="199">
        <v>42.287999999999997</v>
      </c>
      <c r="I979" s="200"/>
      <c r="J979" s="201">
        <f>ROUND(I979*H979,2)</f>
        <v>0</v>
      </c>
      <c r="K979" s="202"/>
      <c r="L979" s="39"/>
      <c r="M979" s="203" t="s">
        <v>19</v>
      </c>
      <c r="N979" s="204" t="s">
        <v>45</v>
      </c>
      <c r="O979" s="64"/>
      <c r="P979" s="205">
        <f>O979*H979</f>
        <v>0</v>
      </c>
      <c r="Q979" s="205">
        <v>0</v>
      </c>
      <c r="R979" s="205">
        <f>Q979*H979</f>
        <v>0</v>
      </c>
      <c r="S979" s="205">
        <v>0</v>
      </c>
      <c r="T979" s="206">
        <f>S979*H979</f>
        <v>0</v>
      </c>
      <c r="U979" s="34"/>
      <c r="V979" s="34"/>
      <c r="W979" s="34"/>
      <c r="X979" s="34"/>
      <c r="Y979" s="34"/>
      <c r="Z979" s="34"/>
      <c r="AA979" s="34"/>
      <c r="AB979" s="34"/>
      <c r="AC979" s="34"/>
      <c r="AD979" s="34"/>
      <c r="AE979" s="34"/>
      <c r="AR979" s="207" t="s">
        <v>402</v>
      </c>
      <c r="AT979" s="207" t="s">
        <v>315</v>
      </c>
      <c r="AU979" s="207" t="s">
        <v>83</v>
      </c>
      <c r="AY979" s="17" t="s">
        <v>313</v>
      </c>
      <c r="BE979" s="208">
        <f>IF(N979="základní",J979,0)</f>
        <v>0</v>
      </c>
      <c r="BF979" s="208">
        <f>IF(N979="snížená",J979,0)</f>
        <v>0</v>
      </c>
      <c r="BG979" s="208">
        <f>IF(N979="zákl. přenesená",J979,0)</f>
        <v>0</v>
      </c>
      <c r="BH979" s="208">
        <f>IF(N979="sníž. přenesená",J979,0)</f>
        <v>0</v>
      </c>
      <c r="BI979" s="208">
        <f>IF(N979="nulová",J979,0)</f>
        <v>0</v>
      </c>
      <c r="BJ979" s="17" t="s">
        <v>81</v>
      </c>
      <c r="BK979" s="208">
        <f>ROUND(I979*H979,2)</f>
        <v>0</v>
      </c>
      <c r="BL979" s="17" t="s">
        <v>402</v>
      </c>
      <c r="BM979" s="207" t="s">
        <v>1785</v>
      </c>
    </row>
    <row r="980" spans="1:65" s="1" customFormat="1" ht="19.5">
      <c r="A980" s="34"/>
      <c r="B980" s="35"/>
      <c r="C980" s="36"/>
      <c r="D980" s="209" t="s">
        <v>321</v>
      </c>
      <c r="E980" s="36"/>
      <c r="F980" s="210" t="s">
        <v>1786</v>
      </c>
      <c r="G980" s="36"/>
      <c r="H980" s="36"/>
      <c r="I980" s="116"/>
      <c r="J980" s="36"/>
      <c r="K980" s="36"/>
      <c r="L980" s="39"/>
      <c r="M980" s="211"/>
      <c r="N980" s="212"/>
      <c r="O980" s="64"/>
      <c r="P980" s="64"/>
      <c r="Q980" s="64"/>
      <c r="R980" s="64"/>
      <c r="S980" s="64"/>
      <c r="T980" s="65"/>
      <c r="U980" s="34"/>
      <c r="V980" s="34"/>
      <c r="W980" s="34"/>
      <c r="X980" s="34"/>
      <c r="Y980" s="34"/>
      <c r="Z980" s="34"/>
      <c r="AA980" s="34"/>
      <c r="AB980" s="34"/>
      <c r="AC980" s="34"/>
      <c r="AD980" s="34"/>
      <c r="AE980" s="34"/>
      <c r="AT980" s="17" t="s">
        <v>321</v>
      </c>
      <c r="AU980" s="17" t="s">
        <v>83</v>
      </c>
    </row>
    <row r="981" spans="1:65" s="11" customFormat="1" ht="22.9" customHeight="1">
      <c r="B981" s="179"/>
      <c r="C981" s="180"/>
      <c r="D981" s="181" t="s">
        <v>73</v>
      </c>
      <c r="E981" s="193" t="s">
        <v>1787</v>
      </c>
      <c r="F981" s="193" t="s">
        <v>1788</v>
      </c>
      <c r="G981" s="180"/>
      <c r="H981" s="180"/>
      <c r="I981" s="183"/>
      <c r="J981" s="194">
        <f>BK981</f>
        <v>0</v>
      </c>
      <c r="K981" s="180"/>
      <c r="L981" s="185"/>
      <c r="M981" s="186"/>
      <c r="N981" s="187"/>
      <c r="O981" s="187"/>
      <c r="P981" s="188">
        <f>SUM(P982:P1014)</f>
        <v>0</v>
      </c>
      <c r="Q981" s="187"/>
      <c r="R981" s="188">
        <f>SUM(R982:R1014)</f>
        <v>9.3664026799999984</v>
      </c>
      <c r="S981" s="187"/>
      <c r="T981" s="189">
        <f>SUM(T982:T1014)</f>
        <v>0</v>
      </c>
      <c r="AR981" s="190" t="s">
        <v>83</v>
      </c>
      <c r="AT981" s="191" t="s">
        <v>73</v>
      </c>
      <c r="AU981" s="191" t="s">
        <v>81</v>
      </c>
      <c r="AY981" s="190" t="s">
        <v>313</v>
      </c>
      <c r="BK981" s="192">
        <f>SUM(BK982:BK1014)</f>
        <v>0</v>
      </c>
    </row>
    <row r="982" spans="1:65" s="1" customFormat="1" ht="14.45" customHeight="1">
      <c r="A982" s="34"/>
      <c r="B982" s="35"/>
      <c r="C982" s="195" t="s">
        <v>1789</v>
      </c>
      <c r="D982" s="195" t="s">
        <v>315</v>
      </c>
      <c r="E982" s="196" t="s">
        <v>1790</v>
      </c>
      <c r="F982" s="197" t="s">
        <v>1791</v>
      </c>
      <c r="G982" s="198" t="s">
        <v>318</v>
      </c>
      <c r="H982" s="199">
        <v>110.85899999999999</v>
      </c>
      <c r="I982" s="200"/>
      <c r="J982" s="201">
        <f>ROUND(I982*H982,2)</f>
        <v>0</v>
      </c>
      <c r="K982" s="202"/>
      <c r="L982" s="39"/>
      <c r="M982" s="203" t="s">
        <v>19</v>
      </c>
      <c r="N982" s="204" t="s">
        <v>45</v>
      </c>
      <c r="O982" s="64"/>
      <c r="P982" s="205">
        <f>O982*H982</f>
        <v>0</v>
      </c>
      <c r="Q982" s="205">
        <v>1.3089999999999999E-2</v>
      </c>
      <c r="R982" s="205">
        <f>Q982*H982</f>
        <v>1.4511443099999999</v>
      </c>
      <c r="S982" s="205">
        <v>0</v>
      </c>
      <c r="T982" s="206">
        <f>S982*H982</f>
        <v>0</v>
      </c>
      <c r="U982" s="34"/>
      <c r="V982" s="34"/>
      <c r="W982" s="34"/>
      <c r="X982" s="34"/>
      <c r="Y982" s="34"/>
      <c r="Z982" s="34"/>
      <c r="AA982" s="34"/>
      <c r="AB982" s="34"/>
      <c r="AC982" s="34"/>
      <c r="AD982" s="34"/>
      <c r="AE982" s="34"/>
      <c r="AR982" s="207" t="s">
        <v>402</v>
      </c>
      <c r="AT982" s="207" t="s">
        <v>315</v>
      </c>
      <c r="AU982" s="207" t="s">
        <v>83</v>
      </c>
      <c r="AY982" s="17" t="s">
        <v>313</v>
      </c>
      <c r="BE982" s="208">
        <f>IF(N982="základní",J982,0)</f>
        <v>0</v>
      </c>
      <c r="BF982" s="208">
        <f>IF(N982="snížená",J982,0)</f>
        <v>0</v>
      </c>
      <c r="BG982" s="208">
        <f>IF(N982="zákl. přenesená",J982,0)</f>
        <v>0</v>
      </c>
      <c r="BH982" s="208">
        <f>IF(N982="sníž. přenesená",J982,0)</f>
        <v>0</v>
      </c>
      <c r="BI982" s="208">
        <f>IF(N982="nulová",J982,0)</f>
        <v>0</v>
      </c>
      <c r="BJ982" s="17" t="s">
        <v>81</v>
      </c>
      <c r="BK982" s="208">
        <f>ROUND(I982*H982,2)</f>
        <v>0</v>
      </c>
      <c r="BL982" s="17" t="s">
        <v>402</v>
      </c>
      <c r="BM982" s="207" t="s">
        <v>1792</v>
      </c>
    </row>
    <row r="983" spans="1:65" s="1" customFormat="1" ht="19.5">
      <c r="A983" s="34"/>
      <c r="B983" s="35"/>
      <c r="C983" s="36"/>
      <c r="D983" s="209" t="s">
        <v>321</v>
      </c>
      <c r="E983" s="36"/>
      <c r="F983" s="210" t="s">
        <v>1793</v>
      </c>
      <c r="G983" s="36"/>
      <c r="H983" s="36"/>
      <c r="I983" s="116"/>
      <c r="J983" s="36"/>
      <c r="K983" s="36"/>
      <c r="L983" s="39"/>
      <c r="M983" s="211"/>
      <c r="N983" s="212"/>
      <c r="O983" s="64"/>
      <c r="P983" s="64"/>
      <c r="Q983" s="64"/>
      <c r="R983" s="64"/>
      <c r="S983" s="64"/>
      <c r="T983" s="65"/>
      <c r="U983" s="34"/>
      <c r="V983" s="34"/>
      <c r="W983" s="34"/>
      <c r="X983" s="34"/>
      <c r="Y983" s="34"/>
      <c r="Z983" s="34"/>
      <c r="AA983" s="34"/>
      <c r="AB983" s="34"/>
      <c r="AC983" s="34"/>
      <c r="AD983" s="34"/>
      <c r="AE983" s="34"/>
      <c r="AT983" s="17" t="s">
        <v>321</v>
      </c>
      <c r="AU983" s="17" t="s">
        <v>83</v>
      </c>
    </row>
    <row r="984" spans="1:65" s="12" customFormat="1">
      <c r="B984" s="213"/>
      <c r="C984" s="214"/>
      <c r="D984" s="209" t="s">
        <v>323</v>
      </c>
      <c r="E984" s="215" t="s">
        <v>19</v>
      </c>
      <c r="F984" s="216" t="s">
        <v>1794</v>
      </c>
      <c r="G984" s="214"/>
      <c r="H984" s="217">
        <v>110.85899999999999</v>
      </c>
      <c r="I984" s="218"/>
      <c r="J984" s="214"/>
      <c r="K984" s="214"/>
      <c r="L984" s="219"/>
      <c r="M984" s="220"/>
      <c r="N984" s="221"/>
      <c r="O984" s="221"/>
      <c r="P984" s="221"/>
      <c r="Q984" s="221"/>
      <c r="R984" s="221"/>
      <c r="S984" s="221"/>
      <c r="T984" s="222"/>
      <c r="AT984" s="223" t="s">
        <v>323</v>
      </c>
      <c r="AU984" s="223" t="s">
        <v>83</v>
      </c>
      <c r="AV984" s="12" t="s">
        <v>83</v>
      </c>
      <c r="AW984" s="12" t="s">
        <v>36</v>
      </c>
      <c r="AX984" s="12" t="s">
        <v>81</v>
      </c>
      <c r="AY984" s="223" t="s">
        <v>313</v>
      </c>
    </row>
    <row r="985" spans="1:65" s="1" customFormat="1" ht="14.45" customHeight="1">
      <c r="A985" s="34"/>
      <c r="B985" s="35"/>
      <c r="C985" s="195" t="s">
        <v>1795</v>
      </c>
      <c r="D985" s="195" t="s">
        <v>315</v>
      </c>
      <c r="E985" s="196" t="s">
        <v>1796</v>
      </c>
      <c r="F985" s="197" t="s">
        <v>1797</v>
      </c>
      <c r="G985" s="198" t="s">
        <v>318</v>
      </c>
      <c r="H985" s="199">
        <v>380.51299999999998</v>
      </c>
      <c r="I985" s="200"/>
      <c r="J985" s="201">
        <f>ROUND(I985*H985,2)</f>
        <v>0</v>
      </c>
      <c r="K985" s="202"/>
      <c r="L985" s="39"/>
      <c r="M985" s="203" t="s">
        <v>19</v>
      </c>
      <c r="N985" s="204" t="s">
        <v>45</v>
      </c>
      <c r="O985" s="64"/>
      <c r="P985" s="205">
        <f>O985*H985</f>
        <v>0</v>
      </c>
      <c r="Q985" s="205">
        <v>1.223E-2</v>
      </c>
      <c r="R985" s="205">
        <f>Q985*H985</f>
        <v>4.6536739899999997</v>
      </c>
      <c r="S985" s="205">
        <v>0</v>
      </c>
      <c r="T985" s="206">
        <f>S985*H985</f>
        <v>0</v>
      </c>
      <c r="U985" s="34"/>
      <c r="V985" s="34"/>
      <c r="W985" s="34"/>
      <c r="X985" s="34"/>
      <c r="Y985" s="34"/>
      <c r="Z985" s="34"/>
      <c r="AA985" s="34"/>
      <c r="AB985" s="34"/>
      <c r="AC985" s="34"/>
      <c r="AD985" s="34"/>
      <c r="AE985" s="34"/>
      <c r="AR985" s="207" t="s">
        <v>402</v>
      </c>
      <c r="AT985" s="207" t="s">
        <v>315</v>
      </c>
      <c r="AU985" s="207" t="s">
        <v>83</v>
      </c>
      <c r="AY985" s="17" t="s">
        <v>313</v>
      </c>
      <c r="BE985" s="208">
        <f>IF(N985="základní",J985,0)</f>
        <v>0</v>
      </c>
      <c r="BF985" s="208">
        <f>IF(N985="snížená",J985,0)</f>
        <v>0</v>
      </c>
      <c r="BG985" s="208">
        <f>IF(N985="zákl. přenesená",J985,0)</f>
        <v>0</v>
      </c>
      <c r="BH985" s="208">
        <f>IF(N985="sníž. přenesená",J985,0)</f>
        <v>0</v>
      </c>
      <c r="BI985" s="208">
        <f>IF(N985="nulová",J985,0)</f>
        <v>0</v>
      </c>
      <c r="BJ985" s="17" t="s">
        <v>81</v>
      </c>
      <c r="BK985" s="208">
        <f>ROUND(I985*H985,2)</f>
        <v>0</v>
      </c>
      <c r="BL985" s="17" t="s">
        <v>402</v>
      </c>
      <c r="BM985" s="207" t="s">
        <v>1798</v>
      </c>
    </row>
    <row r="986" spans="1:65" s="1" customFormat="1" ht="19.5">
      <c r="A986" s="34"/>
      <c r="B986" s="35"/>
      <c r="C986" s="36"/>
      <c r="D986" s="209" t="s">
        <v>321</v>
      </c>
      <c r="E986" s="36"/>
      <c r="F986" s="210" t="s">
        <v>1799</v>
      </c>
      <c r="G986" s="36"/>
      <c r="H986" s="36"/>
      <c r="I986" s="116"/>
      <c r="J986" s="36"/>
      <c r="K986" s="36"/>
      <c r="L986" s="39"/>
      <c r="M986" s="211"/>
      <c r="N986" s="212"/>
      <c r="O986" s="64"/>
      <c r="P986" s="64"/>
      <c r="Q986" s="64"/>
      <c r="R986" s="64"/>
      <c r="S986" s="64"/>
      <c r="T986" s="65"/>
      <c r="U986" s="34"/>
      <c r="V986" s="34"/>
      <c r="W986" s="34"/>
      <c r="X986" s="34"/>
      <c r="Y986" s="34"/>
      <c r="Z986" s="34"/>
      <c r="AA986" s="34"/>
      <c r="AB986" s="34"/>
      <c r="AC986" s="34"/>
      <c r="AD986" s="34"/>
      <c r="AE986" s="34"/>
      <c r="AT986" s="17" t="s">
        <v>321</v>
      </c>
      <c r="AU986" s="17" t="s">
        <v>83</v>
      </c>
    </row>
    <row r="987" spans="1:65" s="12" customFormat="1">
      <c r="B987" s="213"/>
      <c r="C987" s="214"/>
      <c r="D987" s="209" t="s">
        <v>323</v>
      </c>
      <c r="E987" s="215" t="s">
        <v>19</v>
      </c>
      <c r="F987" s="216" t="s">
        <v>1800</v>
      </c>
      <c r="G987" s="214"/>
      <c r="H987" s="217">
        <v>380.51299999999998</v>
      </c>
      <c r="I987" s="218"/>
      <c r="J987" s="214"/>
      <c r="K987" s="214"/>
      <c r="L987" s="219"/>
      <c r="M987" s="220"/>
      <c r="N987" s="221"/>
      <c r="O987" s="221"/>
      <c r="P987" s="221"/>
      <c r="Q987" s="221"/>
      <c r="R987" s="221"/>
      <c r="S987" s="221"/>
      <c r="T987" s="222"/>
      <c r="AT987" s="223" t="s">
        <v>323</v>
      </c>
      <c r="AU987" s="223" t="s">
        <v>83</v>
      </c>
      <c r="AV987" s="12" t="s">
        <v>83</v>
      </c>
      <c r="AW987" s="12" t="s">
        <v>36</v>
      </c>
      <c r="AX987" s="12" t="s">
        <v>81</v>
      </c>
      <c r="AY987" s="223" t="s">
        <v>313</v>
      </c>
    </row>
    <row r="988" spans="1:65" s="1" customFormat="1" ht="14.45" customHeight="1">
      <c r="A988" s="34"/>
      <c r="B988" s="35"/>
      <c r="C988" s="195" t="s">
        <v>1801</v>
      </c>
      <c r="D988" s="195" t="s">
        <v>315</v>
      </c>
      <c r="E988" s="196" t="s">
        <v>1802</v>
      </c>
      <c r="F988" s="197" t="s">
        <v>1803</v>
      </c>
      <c r="G988" s="198" t="s">
        <v>318</v>
      </c>
      <c r="H988" s="199">
        <v>78.012</v>
      </c>
      <c r="I988" s="200"/>
      <c r="J988" s="201">
        <f>ROUND(I988*H988,2)</f>
        <v>0</v>
      </c>
      <c r="K988" s="202"/>
      <c r="L988" s="39"/>
      <c r="M988" s="203" t="s">
        <v>19</v>
      </c>
      <c r="N988" s="204" t="s">
        <v>45</v>
      </c>
      <c r="O988" s="64"/>
      <c r="P988" s="205">
        <f>O988*H988</f>
        <v>0</v>
      </c>
      <c r="Q988" s="205">
        <v>2.1919999999999999E-2</v>
      </c>
      <c r="R988" s="205">
        <f>Q988*H988</f>
        <v>1.7100230399999998</v>
      </c>
      <c r="S988" s="205">
        <v>0</v>
      </c>
      <c r="T988" s="206">
        <f>S988*H988</f>
        <v>0</v>
      </c>
      <c r="U988" s="34"/>
      <c r="V988" s="34"/>
      <c r="W988" s="34"/>
      <c r="X988" s="34"/>
      <c r="Y988" s="34"/>
      <c r="Z988" s="34"/>
      <c r="AA988" s="34"/>
      <c r="AB988" s="34"/>
      <c r="AC988" s="34"/>
      <c r="AD988" s="34"/>
      <c r="AE988" s="34"/>
      <c r="AR988" s="207" t="s">
        <v>402</v>
      </c>
      <c r="AT988" s="207" t="s">
        <v>315</v>
      </c>
      <c r="AU988" s="207" t="s">
        <v>83</v>
      </c>
      <c r="AY988" s="17" t="s">
        <v>313</v>
      </c>
      <c r="BE988" s="208">
        <f>IF(N988="základní",J988,0)</f>
        <v>0</v>
      </c>
      <c r="BF988" s="208">
        <f>IF(N988="snížená",J988,0)</f>
        <v>0</v>
      </c>
      <c r="BG988" s="208">
        <f>IF(N988="zákl. přenesená",J988,0)</f>
        <v>0</v>
      </c>
      <c r="BH988" s="208">
        <f>IF(N988="sníž. přenesená",J988,0)</f>
        <v>0</v>
      </c>
      <c r="BI988" s="208">
        <f>IF(N988="nulová",J988,0)</f>
        <v>0</v>
      </c>
      <c r="BJ988" s="17" t="s">
        <v>81</v>
      </c>
      <c r="BK988" s="208">
        <f>ROUND(I988*H988,2)</f>
        <v>0</v>
      </c>
      <c r="BL988" s="17" t="s">
        <v>402</v>
      </c>
      <c r="BM988" s="207" t="s">
        <v>1804</v>
      </c>
    </row>
    <row r="989" spans="1:65" s="1" customFormat="1" ht="19.5">
      <c r="A989" s="34"/>
      <c r="B989" s="35"/>
      <c r="C989" s="36"/>
      <c r="D989" s="209" t="s">
        <v>321</v>
      </c>
      <c r="E989" s="36"/>
      <c r="F989" s="210" t="s">
        <v>1805</v>
      </c>
      <c r="G989" s="36"/>
      <c r="H989" s="36"/>
      <c r="I989" s="116"/>
      <c r="J989" s="36"/>
      <c r="K989" s="36"/>
      <c r="L989" s="39"/>
      <c r="M989" s="211"/>
      <c r="N989" s="212"/>
      <c r="O989" s="64"/>
      <c r="P989" s="64"/>
      <c r="Q989" s="64"/>
      <c r="R989" s="64"/>
      <c r="S989" s="64"/>
      <c r="T989" s="65"/>
      <c r="U989" s="34"/>
      <c r="V989" s="34"/>
      <c r="W989" s="34"/>
      <c r="X989" s="34"/>
      <c r="Y989" s="34"/>
      <c r="Z989" s="34"/>
      <c r="AA989" s="34"/>
      <c r="AB989" s="34"/>
      <c r="AC989" s="34"/>
      <c r="AD989" s="34"/>
      <c r="AE989" s="34"/>
      <c r="AT989" s="17" t="s">
        <v>321</v>
      </c>
      <c r="AU989" s="17" t="s">
        <v>83</v>
      </c>
    </row>
    <row r="990" spans="1:65" s="12" customFormat="1">
      <c r="B990" s="213"/>
      <c r="C990" s="214"/>
      <c r="D990" s="209" t="s">
        <v>323</v>
      </c>
      <c r="E990" s="215" t="s">
        <v>19</v>
      </c>
      <c r="F990" s="216" t="s">
        <v>1806</v>
      </c>
      <c r="G990" s="214"/>
      <c r="H990" s="217">
        <v>78.012</v>
      </c>
      <c r="I990" s="218"/>
      <c r="J990" s="214"/>
      <c r="K990" s="214"/>
      <c r="L990" s="219"/>
      <c r="M990" s="220"/>
      <c r="N990" s="221"/>
      <c r="O990" s="221"/>
      <c r="P990" s="221"/>
      <c r="Q990" s="221"/>
      <c r="R990" s="221"/>
      <c r="S990" s="221"/>
      <c r="T990" s="222"/>
      <c r="AT990" s="223" t="s">
        <v>323</v>
      </c>
      <c r="AU990" s="223" t="s">
        <v>83</v>
      </c>
      <c r="AV990" s="12" t="s">
        <v>83</v>
      </c>
      <c r="AW990" s="12" t="s">
        <v>36</v>
      </c>
      <c r="AX990" s="12" t="s">
        <v>81</v>
      </c>
      <c r="AY990" s="223" t="s">
        <v>313</v>
      </c>
    </row>
    <row r="991" spans="1:65" s="1" customFormat="1" ht="14.45" customHeight="1">
      <c r="A991" s="34"/>
      <c r="B991" s="35"/>
      <c r="C991" s="195" t="s">
        <v>1807</v>
      </c>
      <c r="D991" s="195" t="s">
        <v>315</v>
      </c>
      <c r="E991" s="196" t="s">
        <v>1808</v>
      </c>
      <c r="F991" s="197" t="s">
        <v>1809</v>
      </c>
      <c r="G991" s="198" t="s">
        <v>318</v>
      </c>
      <c r="H991" s="199">
        <v>673.12599999999998</v>
      </c>
      <c r="I991" s="200"/>
      <c r="J991" s="201">
        <f>ROUND(I991*H991,2)</f>
        <v>0</v>
      </c>
      <c r="K991" s="202"/>
      <c r="L991" s="39"/>
      <c r="M991" s="203" t="s">
        <v>19</v>
      </c>
      <c r="N991" s="204" t="s">
        <v>45</v>
      </c>
      <c r="O991" s="64"/>
      <c r="P991" s="205">
        <f>O991*H991</f>
        <v>0</v>
      </c>
      <c r="Q991" s="205">
        <v>1E-4</v>
      </c>
      <c r="R991" s="205">
        <f>Q991*H991</f>
        <v>6.73126E-2</v>
      </c>
      <c r="S991" s="205">
        <v>0</v>
      </c>
      <c r="T991" s="206">
        <f>S991*H991</f>
        <v>0</v>
      </c>
      <c r="U991" s="34"/>
      <c r="V991" s="34"/>
      <c r="W991" s="34"/>
      <c r="X991" s="34"/>
      <c r="Y991" s="34"/>
      <c r="Z991" s="34"/>
      <c r="AA991" s="34"/>
      <c r="AB991" s="34"/>
      <c r="AC991" s="34"/>
      <c r="AD991" s="34"/>
      <c r="AE991" s="34"/>
      <c r="AR991" s="207" t="s">
        <v>402</v>
      </c>
      <c r="AT991" s="207" t="s">
        <v>315</v>
      </c>
      <c r="AU991" s="207" t="s">
        <v>83</v>
      </c>
      <c r="AY991" s="17" t="s">
        <v>313</v>
      </c>
      <c r="BE991" s="208">
        <f>IF(N991="základní",J991,0)</f>
        <v>0</v>
      </c>
      <c r="BF991" s="208">
        <f>IF(N991="snížená",J991,0)</f>
        <v>0</v>
      </c>
      <c r="BG991" s="208">
        <f>IF(N991="zákl. přenesená",J991,0)</f>
        <v>0</v>
      </c>
      <c r="BH991" s="208">
        <f>IF(N991="sníž. přenesená",J991,0)</f>
        <v>0</v>
      </c>
      <c r="BI991" s="208">
        <f>IF(N991="nulová",J991,0)</f>
        <v>0</v>
      </c>
      <c r="BJ991" s="17" t="s">
        <v>81</v>
      </c>
      <c r="BK991" s="208">
        <f>ROUND(I991*H991,2)</f>
        <v>0</v>
      </c>
      <c r="BL991" s="17" t="s">
        <v>402</v>
      </c>
      <c r="BM991" s="207" t="s">
        <v>1810</v>
      </c>
    </row>
    <row r="992" spans="1:65" s="1" customFormat="1" ht="19.5">
      <c r="A992" s="34"/>
      <c r="B992" s="35"/>
      <c r="C992" s="36"/>
      <c r="D992" s="209" t="s">
        <v>321</v>
      </c>
      <c r="E992" s="36"/>
      <c r="F992" s="210" t="s">
        <v>1811</v>
      </c>
      <c r="G992" s="36"/>
      <c r="H992" s="36"/>
      <c r="I992" s="116"/>
      <c r="J992" s="36"/>
      <c r="K992" s="36"/>
      <c r="L992" s="39"/>
      <c r="M992" s="211"/>
      <c r="N992" s="212"/>
      <c r="O992" s="64"/>
      <c r="P992" s="64"/>
      <c r="Q992" s="64"/>
      <c r="R992" s="64"/>
      <c r="S992" s="64"/>
      <c r="T992" s="65"/>
      <c r="U992" s="34"/>
      <c r="V992" s="34"/>
      <c r="W992" s="34"/>
      <c r="X992" s="34"/>
      <c r="Y992" s="34"/>
      <c r="Z992" s="34"/>
      <c r="AA992" s="34"/>
      <c r="AB992" s="34"/>
      <c r="AC992" s="34"/>
      <c r="AD992" s="34"/>
      <c r="AE992" s="34"/>
      <c r="AT992" s="17" t="s">
        <v>321</v>
      </c>
      <c r="AU992" s="17" t="s">
        <v>83</v>
      </c>
    </row>
    <row r="993" spans="1:65" s="12" customFormat="1">
      <c r="B993" s="213"/>
      <c r="C993" s="214"/>
      <c r="D993" s="209" t="s">
        <v>323</v>
      </c>
      <c r="E993" s="215" t="s">
        <v>19</v>
      </c>
      <c r="F993" s="216" t="s">
        <v>1812</v>
      </c>
      <c r="G993" s="214"/>
      <c r="H993" s="217">
        <v>673.12599999999998</v>
      </c>
      <c r="I993" s="218"/>
      <c r="J993" s="214"/>
      <c r="K993" s="214"/>
      <c r="L993" s="219"/>
      <c r="M993" s="220"/>
      <c r="N993" s="221"/>
      <c r="O993" s="221"/>
      <c r="P993" s="221"/>
      <c r="Q993" s="221"/>
      <c r="R993" s="221"/>
      <c r="S993" s="221"/>
      <c r="T993" s="222"/>
      <c r="AT993" s="223" t="s">
        <v>323</v>
      </c>
      <c r="AU993" s="223" t="s">
        <v>83</v>
      </c>
      <c r="AV993" s="12" t="s">
        <v>83</v>
      </c>
      <c r="AW993" s="12" t="s">
        <v>36</v>
      </c>
      <c r="AX993" s="12" t="s">
        <v>81</v>
      </c>
      <c r="AY993" s="223" t="s">
        <v>313</v>
      </c>
    </row>
    <row r="994" spans="1:65" s="1" customFormat="1" ht="21.6" customHeight="1">
      <c r="A994" s="34"/>
      <c r="B994" s="35"/>
      <c r="C994" s="195" t="s">
        <v>1813</v>
      </c>
      <c r="D994" s="195" t="s">
        <v>315</v>
      </c>
      <c r="E994" s="196" t="s">
        <v>1814</v>
      </c>
      <c r="F994" s="197" t="s">
        <v>1815</v>
      </c>
      <c r="G994" s="198" t="s">
        <v>318</v>
      </c>
      <c r="H994" s="199">
        <v>42.765999999999998</v>
      </c>
      <c r="I994" s="200"/>
      <c r="J994" s="201">
        <f>ROUND(I994*H994,2)</f>
        <v>0</v>
      </c>
      <c r="K994" s="202"/>
      <c r="L994" s="39"/>
      <c r="M994" s="203" t="s">
        <v>19</v>
      </c>
      <c r="N994" s="204" t="s">
        <v>45</v>
      </c>
      <c r="O994" s="64"/>
      <c r="P994" s="205">
        <f>O994*H994</f>
        <v>0</v>
      </c>
      <c r="Q994" s="205">
        <v>1.39E-3</v>
      </c>
      <c r="R994" s="205">
        <f>Q994*H994</f>
        <v>5.9444739999999996E-2</v>
      </c>
      <c r="S994" s="205">
        <v>0</v>
      </c>
      <c r="T994" s="206">
        <f>S994*H994</f>
        <v>0</v>
      </c>
      <c r="U994" s="34"/>
      <c r="V994" s="34"/>
      <c r="W994" s="34"/>
      <c r="X994" s="34"/>
      <c r="Y994" s="34"/>
      <c r="Z994" s="34"/>
      <c r="AA994" s="34"/>
      <c r="AB994" s="34"/>
      <c r="AC994" s="34"/>
      <c r="AD994" s="34"/>
      <c r="AE994" s="34"/>
      <c r="AR994" s="207" t="s">
        <v>402</v>
      </c>
      <c r="AT994" s="207" t="s">
        <v>315</v>
      </c>
      <c r="AU994" s="207" t="s">
        <v>83</v>
      </c>
      <c r="AY994" s="17" t="s">
        <v>313</v>
      </c>
      <c r="BE994" s="208">
        <f>IF(N994="základní",J994,0)</f>
        <v>0</v>
      </c>
      <c r="BF994" s="208">
        <f>IF(N994="snížená",J994,0)</f>
        <v>0</v>
      </c>
      <c r="BG994" s="208">
        <f>IF(N994="zákl. přenesená",J994,0)</f>
        <v>0</v>
      </c>
      <c r="BH994" s="208">
        <f>IF(N994="sníž. přenesená",J994,0)</f>
        <v>0</v>
      </c>
      <c r="BI994" s="208">
        <f>IF(N994="nulová",J994,0)</f>
        <v>0</v>
      </c>
      <c r="BJ994" s="17" t="s">
        <v>81</v>
      </c>
      <c r="BK994" s="208">
        <f>ROUND(I994*H994,2)</f>
        <v>0</v>
      </c>
      <c r="BL994" s="17" t="s">
        <v>402</v>
      </c>
      <c r="BM994" s="207" t="s">
        <v>1816</v>
      </c>
    </row>
    <row r="995" spans="1:65" s="1" customFormat="1" ht="19.5">
      <c r="A995" s="34"/>
      <c r="B995" s="35"/>
      <c r="C995" s="36"/>
      <c r="D995" s="209" t="s">
        <v>321</v>
      </c>
      <c r="E995" s="36"/>
      <c r="F995" s="210" t="s">
        <v>1817</v>
      </c>
      <c r="G995" s="36"/>
      <c r="H995" s="36"/>
      <c r="I995" s="116"/>
      <c r="J995" s="36"/>
      <c r="K995" s="36"/>
      <c r="L995" s="39"/>
      <c r="M995" s="211"/>
      <c r="N995" s="212"/>
      <c r="O995" s="64"/>
      <c r="P995" s="64"/>
      <c r="Q995" s="64"/>
      <c r="R995" s="64"/>
      <c r="S995" s="64"/>
      <c r="T995" s="65"/>
      <c r="U995" s="34"/>
      <c r="V995" s="34"/>
      <c r="W995" s="34"/>
      <c r="X995" s="34"/>
      <c r="Y995" s="34"/>
      <c r="Z995" s="34"/>
      <c r="AA995" s="34"/>
      <c r="AB995" s="34"/>
      <c r="AC995" s="34"/>
      <c r="AD995" s="34"/>
      <c r="AE995" s="34"/>
      <c r="AT995" s="17" t="s">
        <v>321</v>
      </c>
      <c r="AU995" s="17" t="s">
        <v>83</v>
      </c>
    </row>
    <row r="996" spans="1:65" s="12" customFormat="1">
      <c r="B996" s="213"/>
      <c r="C996" s="214"/>
      <c r="D996" s="209" t="s">
        <v>323</v>
      </c>
      <c r="E996" s="215" t="s">
        <v>19</v>
      </c>
      <c r="F996" s="216" t="s">
        <v>1818</v>
      </c>
      <c r="G996" s="214"/>
      <c r="H996" s="217">
        <v>42.765999999999998</v>
      </c>
      <c r="I996" s="218"/>
      <c r="J996" s="214"/>
      <c r="K996" s="214"/>
      <c r="L996" s="219"/>
      <c r="M996" s="220"/>
      <c r="N996" s="221"/>
      <c r="O996" s="221"/>
      <c r="P996" s="221"/>
      <c r="Q996" s="221"/>
      <c r="R996" s="221"/>
      <c r="S996" s="221"/>
      <c r="T996" s="222"/>
      <c r="AT996" s="223" t="s">
        <v>323</v>
      </c>
      <c r="AU996" s="223" t="s">
        <v>83</v>
      </c>
      <c r="AV996" s="12" t="s">
        <v>83</v>
      </c>
      <c r="AW996" s="12" t="s">
        <v>36</v>
      </c>
      <c r="AX996" s="12" t="s">
        <v>81</v>
      </c>
      <c r="AY996" s="223" t="s">
        <v>313</v>
      </c>
    </row>
    <row r="997" spans="1:65" s="1" customFormat="1" ht="14.45" customHeight="1">
      <c r="A997" s="34"/>
      <c r="B997" s="35"/>
      <c r="C997" s="245" t="s">
        <v>1819</v>
      </c>
      <c r="D997" s="245" t="s">
        <v>473</v>
      </c>
      <c r="E997" s="246" t="s">
        <v>1820</v>
      </c>
      <c r="F997" s="247" t="s">
        <v>1821</v>
      </c>
      <c r="G997" s="248" t="s">
        <v>318</v>
      </c>
      <c r="H997" s="249">
        <v>44.904000000000003</v>
      </c>
      <c r="I997" s="250"/>
      <c r="J997" s="251">
        <f>ROUND(I997*H997,2)</f>
        <v>0</v>
      </c>
      <c r="K997" s="252"/>
      <c r="L997" s="253"/>
      <c r="M997" s="254" t="s">
        <v>19</v>
      </c>
      <c r="N997" s="255" t="s">
        <v>45</v>
      </c>
      <c r="O997" s="64"/>
      <c r="P997" s="205">
        <f>O997*H997</f>
        <v>0</v>
      </c>
      <c r="Q997" s="205">
        <v>1.65E-3</v>
      </c>
      <c r="R997" s="205">
        <f>Q997*H997</f>
        <v>7.4091600000000007E-2</v>
      </c>
      <c r="S997" s="205">
        <v>0</v>
      </c>
      <c r="T997" s="206">
        <f>S997*H997</f>
        <v>0</v>
      </c>
      <c r="U997" s="34"/>
      <c r="V997" s="34"/>
      <c r="W997" s="34"/>
      <c r="X997" s="34"/>
      <c r="Y997" s="34"/>
      <c r="Z997" s="34"/>
      <c r="AA997" s="34"/>
      <c r="AB997" s="34"/>
      <c r="AC997" s="34"/>
      <c r="AD997" s="34"/>
      <c r="AE997" s="34"/>
      <c r="AR997" s="207" t="s">
        <v>510</v>
      </c>
      <c r="AT997" s="207" t="s">
        <v>473</v>
      </c>
      <c r="AU997" s="207" t="s">
        <v>83</v>
      </c>
      <c r="AY997" s="17" t="s">
        <v>313</v>
      </c>
      <c r="BE997" s="208">
        <f>IF(N997="základní",J997,0)</f>
        <v>0</v>
      </c>
      <c r="BF997" s="208">
        <f>IF(N997="snížená",J997,0)</f>
        <v>0</v>
      </c>
      <c r="BG997" s="208">
        <f>IF(N997="zákl. přenesená",J997,0)</f>
        <v>0</v>
      </c>
      <c r="BH997" s="208">
        <f>IF(N997="sníž. přenesená",J997,0)</f>
        <v>0</v>
      </c>
      <c r="BI997" s="208">
        <f>IF(N997="nulová",J997,0)</f>
        <v>0</v>
      </c>
      <c r="BJ997" s="17" t="s">
        <v>81</v>
      </c>
      <c r="BK997" s="208">
        <f>ROUND(I997*H997,2)</f>
        <v>0</v>
      </c>
      <c r="BL997" s="17" t="s">
        <v>402</v>
      </c>
      <c r="BM997" s="207" t="s">
        <v>1822</v>
      </c>
    </row>
    <row r="998" spans="1:65" s="1" customFormat="1">
      <c r="A998" s="34"/>
      <c r="B998" s="35"/>
      <c r="C998" s="36"/>
      <c r="D998" s="209" t="s">
        <v>321</v>
      </c>
      <c r="E998" s="36"/>
      <c r="F998" s="210" t="s">
        <v>1821</v>
      </c>
      <c r="G998" s="36"/>
      <c r="H998" s="36"/>
      <c r="I998" s="116"/>
      <c r="J998" s="36"/>
      <c r="K998" s="36"/>
      <c r="L998" s="39"/>
      <c r="M998" s="211"/>
      <c r="N998" s="212"/>
      <c r="O998" s="64"/>
      <c r="P998" s="64"/>
      <c r="Q998" s="64"/>
      <c r="R998" s="64"/>
      <c r="S998" s="64"/>
      <c r="T998" s="65"/>
      <c r="U998" s="34"/>
      <c r="V998" s="34"/>
      <c r="W998" s="34"/>
      <c r="X998" s="34"/>
      <c r="Y998" s="34"/>
      <c r="Z998" s="34"/>
      <c r="AA998" s="34"/>
      <c r="AB998" s="34"/>
      <c r="AC998" s="34"/>
      <c r="AD998" s="34"/>
      <c r="AE998" s="34"/>
      <c r="AT998" s="17" t="s">
        <v>321</v>
      </c>
      <c r="AU998" s="17" t="s">
        <v>83</v>
      </c>
    </row>
    <row r="999" spans="1:65" s="12" customFormat="1">
      <c r="B999" s="213"/>
      <c r="C999" s="214"/>
      <c r="D999" s="209" t="s">
        <v>323</v>
      </c>
      <c r="E999" s="214"/>
      <c r="F999" s="216" t="s">
        <v>1823</v>
      </c>
      <c r="G999" s="214"/>
      <c r="H999" s="217">
        <v>44.904000000000003</v>
      </c>
      <c r="I999" s="218"/>
      <c r="J999" s="214"/>
      <c r="K999" s="214"/>
      <c r="L999" s="219"/>
      <c r="M999" s="220"/>
      <c r="N999" s="221"/>
      <c r="O999" s="221"/>
      <c r="P999" s="221"/>
      <c r="Q999" s="221"/>
      <c r="R999" s="221"/>
      <c r="S999" s="221"/>
      <c r="T999" s="222"/>
      <c r="AT999" s="223" t="s">
        <v>323</v>
      </c>
      <c r="AU999" s="223" t="s">
        <v>83</v>
      </c>
      <c r="AV999" s="12" t="s">
        <v>83</v>
      </c>
      <c r="AW999" s="12" t="s">
        <v>4</v>
      </c>
      <c r="AX999" s="12" t="s">
        <v>81</v>
      </c>
      <c r="AY999" s="223" t="s">
        <v>313</v>
      </c>
    </row>
    <row r="1000" spans="1:65" s="1" customFormat="1" ht="14.45" customHeight="1">
      <c r="A1000" s="34"/>
      <c r="B1000" s="35"/>
      <c r="C1000" s="195" t="s">
        <v>1824</v>
      </c>
      <c r="D1000" s="195" t="s">
        <v>315</v>
      </c>
      <c r="E1000" s="196" t="s">
        <v>1825</v>
      </c>
      <c r="F1000" s="197" t="s">
        <v>1826</v>
      </c>
      <c r="G1000" s="198" t="s">
        <v>318</v>
      </c>
      <c r="H1000" s="199">
        <v>30.6</v>
      </c>
      <c r="I1000" s="200"/>
      <c r="J1000" s="201">
        <f>ROUND(I1000*H1000,2)</f>
        <v>0</v>
      </c>
      <c r="K1000" s="202"/>
      <c r="L1000" s="39"/>
      <c r="M1000" s="203" t="s">
        <v>19</v>
      </c>
      <c r="N1000" s="204" t="s">
        <v>45</v>
      </c>
      <c r="O1000" s="64"/>
      <c r="P1000" s="205">
        <f>O1000*H1000</f>
        <v>0</v>
      </c>
      <c r="Q1000" s="205">
        <v>1.575E-2</v>
      </c>
      <c r="R1000" s="205">
        <f>Q1000*H1000</f>
        <v>0.48195000000000005</v>
      </c>
      <c r="S1000" s="205">
        <v>0</v>
      </c>
      <c r="T1000" s="206">
        <f>S1000*H1000</f>
        <v>0</v>
      </c>
      <c r="U1000" s="34"/>
      <c r="V1000" s="34"/>
      <c r="W1000" s="34"/>
      <c r="X1000" s="34"/>
      <c r="Y1000" s="34"/>
      <c r="Z1000" s="34"/>
      <c r="AA1000" s="34"/>
      <c r="AB1000" s="34"/>
      <c r="AC1000" s="34"/>
      <c r="AD1000" s="34"/>
      <c r="AE1000" s="34"/>
      <c r="AR1000" s="207" t="s">
        <v>402</v>
      </c>
      <c r="AT1000" s="207" t="s">
        <v>315</v>
      </c>
      <c r="AU1000" s="207" t="s">
        <v>83</v>
      </c>
      <c r="AY1000" s="17" t="s">
        <v>313</v>
      </c>
      <c r="BE1000" s="208">
        <f>IF(N1000="základní",J1000,0)</f>
        <v>0</v>
      </c>
      <c r="BF1000" s="208">
        <f>IF(N1000="snížená",J1000,0)</f>
        <v>0</v>
      </c>
      <c r="BG1000" s="208">
        <f>IF(N1000="zákl. přenesená",J1000,0)</f>
        <v>0</v>
      </c>
      <c r="BH1000" s="208">
        <f>IF(N1000="sníž. přenesená",J1000,0)</f>
        <v>0</v>
      </c>
      <c r="BI1000" s="208">
        <f>IF(N1000="nulová",J1000,0)</f>
        <v>0</v>
      </c>
      <c r="BJ1000" s="17" t="s">
        <v>81</v>
      </c>
      <c r="BK1000" s="208">
        <f>ROUND(I1000*H1000,2)</f>
        <v>0</v>
      </c>
      <c r="BL1000" s="17" t="s">
        <v>402</v>
      </c>
      <c r="BM1000" s="207" t="s">
        <v>1827</v>
      </c>
    </row>
    <row r="1001" spans="1:65" s="1" customFormat="1">
      <c r="A1001" s="34"/>
      <c r="B1001" s="35"/>
      <c r="C1001" s="36"/>
      <c r="D1001" s="209" t="s">
        <v>321</v>
      </c>
      <c r="E1001" s="36"/>
      <c r="F1001" s="210" t="s">
        <v>1828</v>
      </c>
      <c r="G1001" s="36"/>
      <c r="H1001" s="36"/>
      <c r="I1001" s="116"/>
      <c r="J1001" s="36"/>
      <c r="K1001" s="36"/>
      <c r="L1001" s="39"/>
      <c r="M1001" s="211"/>
      <c r="N1001" s="212"/>
      <c r="O1001" s="64"/>
      <c r="P1001" s="64"/>
      <c r="Q1001" s="64"/>
      <c r="R1001" s="64"/>
      <c r="S1001" s="64"/>
      <c r="T1001" s="65"/>
      <c r="U1001" s="34"/>
      <c r="V1001" s="34"/>
      <c r="W1001" s="34"/>
      <c r="X1001" s="34"/>
      <c r="Y1001" s="34"/>
      <c r="Z1001" s="34"/>
      <c r="AA1001" s="34"/>
      <c r="AB1001" s="34"/>
      <c r="AC1001" s="34"/>
      <c r="AD1001" s="34"/>
      <c r="AE1001" s="34"/>
      <c r="AT1001" s="17" t="s">
        <v>321</v>
      </c>
      <c r="AU1001" s="17" t="s">
        <v>83</v>
      </c>
    </row>
    <row r="1002" spans="1:65" s="12" customFormat="1">
      <c r="B1002" s="213"/>
      <c r="C1002" s="214"/>
      <c r="D1002" s="209" t="s">
        <v>323</v>
      </c>
      <c r="E1002" s="215" t="s">
        <v>19</v>
      </c>
      <c r="F1002" s="216" t="s">
        <v>1829</v>
      </c>
      <c r="G1002" s="214"/>
      <c r="H1002" s="217">
        <v>30.6</v>
      </c>
      <c r="I1002" s="218"/>
      <c r="J1002" s="214"/>
      <c r="K1002" s="214"/>
      <c r="L1002" s="219"/>
      <c r="M1002" s="220"/>
      <c r="N1002" s="221"/>
      <c r="O1002" s="221"/>
      <c r="P1002" s="221"/>
      <c r="Q1002" s="221"/>
      <c r="R1002" s="221"/>
      <c r="S1002" s="221"/>
      <c r="T1002" s="222"/>
      <c r="AT1002" s="223" t="s">
        <v>323</v>
      </c>
      <c r="AU1002" s="223" t="s">
        <v>83</v>
      </c>
      <c r="AV1002" s="12" t="s">
        <v>83</v>
      </c>
      <c r="AW1002" s="12" t="s">
        <v>36</v>
      </c>
      <c r="AX1002" s="12" t="s">
        <v>81</v>
      </c>
      <c r="AY1002" s="223" t="s">
        <v>313</v>
      </c>
    </row>
    <row r="1003" spans="1:65" s="1" customFormat="1" ht="14.45" customHeight="1">
      <c r="A1003" s="34"/>
      <c r="B1003" s="35"/>
      <c r="C1003" s="195" t="s">
        <v>1830</v>
      </c>
      <c r="D1003" s="195" t="s">
        <v>315</v>
      </c>
      <c r="E1003" s="196" t="s">
        <v>1831</v>
      </c>
      <c r="F1003" s="197" t="s">
        <v>1832</v>
      </c>
      <c r="G1003" s="198" t="s">
        <v>318</v>
      </c>
      <c r="H1003" s="199">
        <v>31.02</v>
      </c>
      <c r="I1003" s="200"/>
      <c r="J1003" s="201">
        <f>ROUND(I1003*H1003,2)</f>
        <v>0</v>
      </c>
      <c r="K1003" s="202"/>
      <c r="L1003" s="39"/>
      <c r="M1003" s="203" t="s">
        <v>19</v>
      </c>
      <c r="N1003" s="204" t="s">
        <v>45</v>
      </c>
      <c r="O1003" s="64"/>
      <c r="P1003" s="205">
        <f>O1003*H1003</f>
        <v>0</v>
      </c>
      <c r="Q1003" s="205">
        <v>2.0119999999999999E-2</v>
      </c>
      <c r="R1003" s="205">
        <f>Q1003*H1003</f>
        <v>0.62412239999999997</v>
      </c>
      <c r="S1003" s="205">
        <v>0</v>
      </c>
      <c r="T1003" s="206">
        <f>S1003*H1003</f>
        <v>0</v>
      </c>
      <c r="U1003" s="34"/>
      <c r="V1003" s="34"/>
      <c r="W1003" s="34"/>
      <c r="X1003" s="34"/>
      <c r="Y1003" s="34"/>
      <c r="Z1003" s="34"/>
      <c r="AA1003" s="34"/>
      <c r="AB1003" s="34"/>
      <c r="AC1003" s="34"/>
      <c r="AD1003" s="34"/>
      <c r="AE1003" s="34"/>
      <c r="AR1003" s="207" t="s">
        <v>402</v>
      </c>
      <c r="AT1003" s="207" t="s">
        <v>315</v>
      </c>
      <c r="AU1003" s="207" t="s">
        <v>83</v>
      </c>
      <c r="AY1003" s="17" t="s">
        <v>313</v>
      </c>
      <c r="BE1003" s="208">
        <f>IF(N1003="základní",J1003,0)</f>
        <v>0</v>
      </c>
      <c r="BF1003" s="208">
        <f>IF(N1003="snížená",J1003,0)</f>
        <v>0</v>
      </c>
      <c r="BG1003" s="208">
        <f>IF(N1003="zákl. přenesená",J1003,0)</f>
        <v>0</v>
      </c>
      <c r="BH1003" s="208">
        <f>IF(N1003="sníž. přenesená",J1003,0)</f>
        <v>0</v>
      </c>
      <c r="BI1003" s="208">
        <f>IF(N1003="nulová",J1003,0)</f>
        <v>0</v>
      </c>
      <c r="BJ1003" s="17" t="s">
        <v>81</v>
      </c>
      <c r="BK1003" s="208">
        <f>ROUND(I1003*H1003,2)</f>
        <v>0</v>
      </c>
      <c r="BL1003" s="17" t="s">
        <v>402</v>
      </c>
      <c r="BM1003" s="207" t="s">
        <v>1833</v>
      </c>
    </row>
    <row r="1004" spans="1:65" s="1" customFormat="1">
      <c r="A1004" s="34"/>
      <c r="B1004" s="35"/>
      <c r="C1004" s="36"/>
      <c r="D1004" s="209" t="s">
        <v>321</v>
      </c>
      <c r="E1004" s="36"/>
      <c r="F1004" s="210" t="s">
        <v>1834</v>
      </c>
      <c r="G1004" s="36"/>
      <c r="H1004" s="36"/>
      <c r="I1004" s="116"/>
      <c r="J1004" s="36"/>
      <c r="K1004" s="36"/>
      <c r="L1004" s="39"/>
      <c r="M1004" s="211"/>
      <c r="N1004" s="212"/>
      <c r="O1004" s="64"/>
      <c r="P1004" s="64"/>
      <c r="Q1004" s="64"/>
      <c r="R1004" s="64"/>
      <c r="S1004" s="64"/>
      <c r="T1004" s="65"/>
      <c r="U1004" s="34"/>
      <c r="V1004" s="34"/>
      <c r="W1004" s="34"/>
      <c r="X1004" s="34"/>
      <c r="Y1004" s="34"/>
      <c r="Z1004" s="34"/>
      <c r="AA1004" s="34"/>
      <c r="AB1004" s="34"/>
      <c r="AC1004" s="34"/>
      <c r="AD1004" s="34"/>
      <c r="AE1004" s="34"/>
      <c r="AT1004" s="17" t="s">
        <v>321</v>
      </c>
      <c r="AU1004" s="17" t="s">
        <v>83</v>
      </c>
    </row>
    <row r="1005" spans="1:65" s="12" customFormat="1">
      <c r="B1005" s="213"/>
      <c r="C1005" s="214"/>
      <c r="D1005" s="209" t="s">
        <v>323</v>
      </c>
      <c r="E1005" s="215" t="s">
        <v>19</v>
      </c>
      <c r="F1005" s="216" t="s">
        <v>1835</v>
      </c>
      <c r="G1005" s="214"/>
      <c r="H1005" s="217">
        <v>3</v>
      </c>
      <c r="I1005" s="218"/>
      <c r="J1005" s="214"/>
      <c r="K1005" s="214"/>
      <c r="L1005" s="219"/>
      <c r="M1005" s="220"/>
      <c r="N1005" s="221"/>
      <c r="O1005" s="221"/>
      <c r="P1005" s="221"/>
      <c r="Q1005" s="221"/>
      <c r="R1005" s="221"/>
      <c r="S1005" s="221"/>
      <c r="T1005" s="222"/>
      <c r="AT1005" s="223" t="s">
        <v>323</v>
      </c>
      <c r="AU1005" s="223" t="s">
        <v>83</v>
      </c>
      <c r="AV1005" s="12" t="s">
        <v>83</v>
      </c>
      <c r="AW1005" s="12" t="s">
        <v>36</v>
      </c>
      <c r="AX1005" s="12" t="s">
        <v>74</v>
      </c>
      <c r="AY1005" s="223" t="s">
        <v>313</v>
      </c>
    </row>
    <row r="1006" spans="1:65" s="12" customFormat="1">
      <c r="B1006" s="213"/>
      <c r="C1006" s="214"/>
      <c r="D1006" s="209" t="s">
        <v>323</v>
      </c>
      <c r="E1006" s="215" t="s">
        <v>19</v>
      </c>
      <c r="F1006" s="216" t="s">
        <v>1836</v>
      </c>
      <c r="G1006" s="214"/>
      <c r="H1006" s="217">
        <v>2.8</v>
      </c>
      <c r="I1006" s="218"/>
      <c r="J1006" s="214"/>
      <c r="K1006" s="214"/>
      <c r="L1006" s="219"/>
      <c r="M1006" s="220"/>
      <c r="N1006" s="221"/>
      <c r="O1006" s="221"/>
      <c r="P1006" s="221"/>
      <c r="Q1006" s="221"/>
      <c r="R1006" s="221"/>
      <c r="S1006" s="221"/>
      <c r="T1006" s="222"/>
      <c r="AT1006" s="223" t="s">
        <v>323</v>
      </c>
      <c r="AU1006" s="223" t="s">
        <v>83</v>
      </c>
      <c r="AV1006" s="12" t="s">
        <v>83</v>
      </c>
      <c r="AW1006" s="12" t="s">
        <v>36</v>
      </c>
      <c r="AX1006" s="12" t="s">
        <v>74</v>
      </c>
      <c r="AY1006" s="223" t="s">
        <v>313</v>
      </c>
    </row>
    <row r="1007" spans="1:65" s="12" customFormat="1">
      <c r="B1007" s="213"/>
      <c r="C1007" s="214"/>
      <c r="D1007" s="209" t="s">
        <v>323</v>
      </c>
      <c r="E1007" s="215" t="s">
        <v>19</v>
      </c>
      <c r="F1007" s="216" t="s">
        <v>1837</v>
      </c>
      <c r="G1007" s="214"/>
      <c r="H1007" s="217">
        <v>3</v>
      </c>
      <c r="I1007" s="218"/>
      <c r="J1007" s="214"/>
      <c r="K1007" s="214"/>
      <c r="L1007" s="219"/>
      <c r="M1007" s="220"/>
      <c r="N1007" s="221"/>
      <c r="O1007" s="221"/>
      <c r="P1007" s="221"/>
      <c r="Q1007" s="221"/>
      <c r="R1007" s="221"/>
      <c r="S1007" s="221"/>
      <c r="T1007" s="222"/>
      <c r="AT1007" s="223" t="s">
        <v>323</v>
      </c>
      <c r="AU1007" s="223" t="s">
        <v>83</v>
      </c>
      <c r="AV1007" s="12" t="s">
        <v>83</v>
      </c>
      <c r="AW1007" s="12" t="s">
        <v>36</v>
      </c>
      <c r="AX1007" s="12" t="s">
        <v>74</v>
      </c>
      <c r="AY1007" s="223" t="s">
        <v>313</v>
      </c>
    </row>
    <row r="1008" spans="1:65" s="12" customFormat="1">
      <c r="B1008" s="213"/>
      <c r="C1008" s="214"/>
      <c r="D1008" s="209" t="s">
        <v>323</v>
      </c>
      <c r="E1008" s="215" t="s">
        <v>19</v>
      </c>
      <c r="F1008" s="216" t="s">
        <v>1838</v>
      </c>
      <c r="G1008" s="214"/>
      <c r="H1008" s="217">
        <v>10.44</v>
      </c>
      <c r="I1008" s="218"/>
      <c r="J1008" s="214"/>
      <c r="K1008" s="214"/>
      <c r="L1008" s="219"/>
      <c r="M1008" s="220"/>
      <c r="N1008" s="221"/>
      <c r="O1008" s="221"/>
      <c r="P1008" s="221"/>
      <c r="Q1008" s="221"/>
      <c r="R1008" s="221"/>
      <c r="S1008" s="221"/>
      <c r="T1008" s="222"/>
      <c r="AT1008" s="223" t="s">
        <v>323</v>
      </c>
      <c r="AU1008" s="223" t="s">
        <v>83</v>
      </c>
      <c r="AV1008" s="12" t="s">
        <v>83</v>
      </c>
      <c r="AW1008" s="12" t="s">
        <v>36</v>
      </c>
      <c r="AX1008" s="12" t="s">
        <v>74</v>
      </c>
      <c r="AY1008" s="223" t="s">
        <v>313</v>
      </c>
    </row>
    <row r="1009" spans="1:65" s="12" customFormat="1">
      <c r="B1009" s="213"/>
      <c r="C1009" s="214"/>
      <c r="D1009" s="209" t="s">
        <v>323</v>
      </c>
      <c r="E1009" s="215" t="s">
        <v>19</v>
      </c>
      <c r="F1009" s="216" t="s">
        <v>1839</v>
      </c>
      <c r="G1009" s="214"/>
      <c r="H1009" s="217">
        <v>5.22</v>
      </c>
      <c r="I1009" s="218"/>
      <c r="J1009" s="214"/>
      <c r="K1009" s="214"/>
      <c r="L1009" s="219"/>
      <c r="M1009" s="220"/>
      <c r="N1009" s="221"/>
      <c r="O1009" s="221"/>
      <c r="P1009" s="221"/>
      <c r="Q1009" s="221"/>
      <c r="R1009" s="221"/>
      <c r="S1009" s="221"/>
      <c r="T1009" s="222"/>
      <c r="AT1009" s="223" t="s">
        <v>323</v>
      </c>
      <c r="AU1009" s="223" t="s">
        <v>83</v>
      </c>
      <c r="AV1009" s="12" t="s">
        <v>83</v>
      </c>
      <c r="AW1009" s="12" t="s">
        <v>36</v>
      </c>
      <c r="AX1009" s="12" t="s">
        <v>74</v>
      </c>
      <c r="AY1009" s="223" t="s">
        <v>313</v>
      </c>
    </row>
    <row r="1010" spans="1:65" s="12" customFormat="1">
      <c r="B1010" s="213"/>
      <c r="C1010" s="214"/>
      <c r="D1010" s="209" t="s">
        <v>323</v>
      </c>
      <c r="E1010" s="215" t="s">
        <v>19</v>
      </c>
      <c r="F1010" s="216" t="s">
        <v>1840</v>
      </c>
      <c r="G1010" s="214"/>
      <c r="H1010" s="217">
        <v>6.56</v>
      </c>
      <c r="I1010" s="218"/>
      <c r="J1010" s="214"/>
      <c r="K1010" s="214"/>
      <c r="L1010" s="219"/>
      <c r="M1010" s="220"/>
      <c r="N1010" s="221"/>
      <c r="O1010" s="221"/>
      <c r="P1010" s="221"/>
      <c r="Q1010" s="221"/>
      <c r="R1010" s="221"/>
      <c r="S1010" s="221"/>
      <c r="T1010" s="222"/>
      <c r="AT1010" s="223" t="s">
        <v>323</v>
      </c>
      <c r="AU1010" s="223" t="s">
        <v>83</v>
      </c>
      <c r="AV1010" s="12" t="s">
        <v>83</v>
      </c>
      <c r="AW1010" s="12" t="s">
        <v>36</v>
      </c>
      <c r="AX1010" s="12" t="s">
        <v>74</v>
      </c>
      <c r="AY1010" s="223" t="s">
        <v>313</v>
      </c>
    </row>
    <row r="1011" spans="1:65" s="14" customFormat="1">
      <c r="B1011" s="234"/>
      <c r="C1011" s="235"/>
      <c r="D1011" s="209" t="s">
        <v>323</v>
      </c>
      <c r="E1011" s="236" t="s">
        <v>19</v>
      </c>
      <c r="F1011" s="237" t="s">
        <v>410</v>
      </c>
      <c r="G1011" s="235"/>
      <c r="H1011" s="238">
        <v>31.02</v>
      </c>
      <c r="I1011" s="239"/>
      <c r="J1011" s="235"/>
      <c r="K1011" s="235"/>
      <c r="L1011" s="240"/>
      <c r="M1011" s="241"/>
      <c r="N1011" s="242"/>
      <c r="O1011" s="242"/>
      <c r="P1011" s="242"/>
      <c r="Q1011" s="242"/>
      <c r="R1011" s="242"/>
      <c r="S1011" s="242"/>
      <c r="T1011" s="243"/>
      <c r="AT1011" s="244" t="s">
        <v>323</v>
      </c>
      <c r="AU1011" s="244" t="s">
        <v>83</v>
      </c>
      <c r="AV1011" s="14" t="s">
        <v>319</v>
      </c>
      <c r="AW1011" s="14" t="s">
        <v>36</v>
      </c>
      <c r="AX1011" s="14" t="s">
        <v>81</v>
      </c>
      <c r="AY1011" s="244" t="s">
        <v>313</v>
      </c>
    </row>
    <row r="1012" spans="1:65" s="1" customFormat="1" ht="14.45" customHeight="1">
      <c r="A1012" s="34"/>
      <c r="B1012" s="35"/>
      <c r="C1012" s="195" t="s">
        <v>1841</v>
      </c>
      <c r="D1012" s="195" t="s">
        <v>315</v>
      </c>
      <c r="E1012" s="196" t="s">
        <v>1842</v>
      </c>
      <c r="F1012" s="197" t="s">
        <v>1843</v>
      </c>
      <c r="G1012" s="198" t="s">
        <v>707</v>
      </c>
      <c r="H1012" s="199">
        <v>8</v>
      </c>
      <c r="I1012" s="200"/>
      <c r="J1012" s="201">
        <f>ROUND(I1012*H1012,2)</f>
        <v>0</v>
      </c>
      <c r="K1012" s="202"/>
      <c r="L1012" s="39"/>
      <c r="M1012" s="203" t="s">
        <v>19</v>
      </c>
      <c r="N1012" s="204" t="s">
        <v>45</v>
      </c>
      <c r="O1012" s="64"/>
      <c r="P1012" s="205">
        <f>O1012*H1012</f>
        <v>0</v>
      </c>
      <c r="Q1012" s="205">
        <v>3.058E-2</v>
      </c>
      <c r="R1012" s="205">
        <f>Q1012*H1012</f>
        <v>0.24464</v>
      </c>
      <c r="S1012" s="205">
        <v>0</v>
      </c>
      <c r="T1012" s="206">
        <f>S1012*H1012</f>
        <v>0</v>
      </c>
      <c r="U1012" s="34"/>
      <c r="V1012" s="34"/>
      <c r="W1012" s="34"/>
      <c r="X1012" s="34"/>
      <c r="Y1012" s="34"/>
      <c r="Z1012" s="34"/>
      <c r="AA1012" s="34"/>
      <c r="AB1012" s="34"/>
      <c r="AC1012" s="34"/>
      <c r="AD1012" s="34"/>
      <c r="AE1012" s="34"/>
      <c r="AR1012" s="207" t="s">
        <v>402</v>
      </c>
      <c r="AT1012" s="207" t="s">
        <v>315</v>
      </c>
      <c r="AU1012" s="207" t="s">
        <v>83</v>
      </c>
      <c r="AY1012" s="17" t="s">
        <v>313</v>
      </c>
      <c r="BE1012" s="208">
        <f>IF(N1012="základní",J1012,0)</f>
        <v>0</v>
      </c>
      <c r="BF1012" s="208">
        <f>IF(N1012="snížená",J1012,0)</f>
        <v>0</v>
      </c>
      <c r="BG1012" s="208">
        <f>IF(N1012="zákl. přenesená",J1012,0)</f>
        <v>0</v>
      </c>
      <c r="BH1012" s="208">
        <f>IF(N1012="sníž. přenesená",J1012,0)</f>
        <v>0</v>
      </c>
      <c r="BI1012" s="208">
        <f>IF(N1012="nulová",J1012,0)</f>
        <v>0</v>
      </c>
      <c r="BJ1012" s="17" t="s">
        <v>81</v>
      </c>
      <c r="BK1012" s="208">
        <f>ROUND(I1012*H1012,2)</f>
        <v>0</v>
      </c>
      <c r="BL1012" s="17" t="s">
        <v>402</v>
      </c>
      <c r="BM1012" s="207" t="s">
        <v>1844</v>
      </c>
    </row>
    <row r="1013" spans="1:65" s="1" customFormat="1" ht="19.5">
      <c r="A1013" s="34"/>
      <c r="B1013" s="35"/>
      <c r="C1013" s="36"/>
      <c r="D1013" s="209" t="s">
        <v>321</v>
      </c>
      <c r="E1013" s="36"/>
      <c r="F1013" s="210" t="s">
        <v>1845</v>
      </c>
      <c r="G1013" s="36"/>
      <c r="H1013" s="36"/>
      <c r="I1013" s="116"/>
      <c r="J1013" s="36"/>
      <c r="K1013" s="36"/>
      <c r="L1013" s="39"/>
      <c r="M1013" s="211"/>
      <c r="N1013" s="212"/>
      <c r="O1013" s="64"/>
      <c r="P1013" s="64"/>
      <c r="Q1013" s="64"/>
      <c r="R1013" s="64"/>
      <c r="S1013" s="64"/>
      <c r="T1013" s="65"/>
      <c r="U1013" s="34"/>
      <c r="V1013" s="34"/>
      <c r="W1013" s="34"/>
      <c r="X1013" s="34"/>
      <c r="Y1013" s="34"/>
      <c r="Z1013" s="34"/>
      <c r="AA1013" s="34"/>
      <c r="AB1013" s="34"/>
      <c r="AC1013" s="34"/>
      <c r="AD1013" s="34"/>
      <c r="AE1013" s="34"/>
      <c r="AT1013" s="17" t="s">
        <v>321</v>
      </c>
      <c r="AU1013" s="17" t="s">
        <v>83</v>
      </c>
    </row>
    <row r="1014" spans="1:65" s="12" customFormat="1">
      <c r="B1014" s="213"/>
      <c r="C1014" s="214"/>
      <c r="D1014" s="209" t="s">
        <v>323</v>
      </c>
      <c r="E1014" s="215" t="s">
        <v>19</v>
      </c>
      <c r="F1014" s="216" t="s">
        <v>1846</v>
      </c>
      <c r="G1014" s="214"/>
      <c r="H1014" s="217">
        <v>8</v>
      </c>
      <c r="I1014" s="218"/>
      <c r="J1014" s="214"/>
      <c r="K1014" s="214"/>
      <c r="L1014" s="219"/>
      <c r="M1014" s="220"/>
      <c r="N1014" s="221"/>
      <c r="O1014" s="221"/>
      <c r="P1014" s="221"/>
      <c r="Q1014" s="221"/>
      <c r="R1014" s="221"/>
      <c r="S1014" s="221"/>
      <c r="T1014" s="222"/>
      <c r="AT1014" s="223" t="s">
        <v>323</v>
      </c>
      <c r="AU1014" s="223" t="s">
        <v>83</v>
      </c>
      <c r="AV1014" s="12" t="s">
        <v>83</v>
      </c>
      <c r="AW1014" s="12" t="s">
        <v>36</v>
      </c>
      <c r="AX1014" s="12" t="s">
        <v>81</v>
      </c>
      <c r="AY1014" s="223" t="s">
        <v>313</v>
      </c>
    </row>
    <row r="1015" spans="1:65" s="11" customFormat="1" ht="22.9" customHeight="1">
      <c r="B1015" s="179"/>
      <c r="C1015" s="180"/>
      <c r="D1015" s="181" t="s">
        <v>73</v>
      </c>
      <c r="E1015" s="193" t="s">
        <v>1847</v>
      </c>
      <c r="F1015" s="193" t="s">
        <v>1848</v>
      </c>
      <c r="G1015" s="180"/>
      <c r="H1015" s="180"/>
      <c r="I1015" s="183"/>
      <c r="J1015" s="194">
        <f>BK1015</f>
        <v>0</v>
      </c>
      <c r="K1015" s="180"/>
      <c r="L1015" s="185"/>
      <c r="M1015" s="186"/>
      <c r="N1015" s="187"/>
      <c r="O1015" s="187"/>
      <c r="P1015" s="188">
        <f>SUM(P1016:P1058)</f>
        <v>0</v>
      </c>
      <c r="Q1015" s="187"/>
      <c r="R1015" s="188">
        <f>SUM(R1016:R1058)</f>
        <v>0.79295570000000004</v>
      </c>
      <c r="S1015" s="187"/>
      <c r="T1015" s="189">
        <f>SUM(T1016:T1058)</f>
        <v>0</v>
      </c>
      <c r="AR1015" s="190" t="s">
        <v>83</v>
      </c>
      <c r="AT1015" s="191" t="s">
        <v>73</v>
      </c>
      <c r="AU1015" s="191" t="s">
        <v>81</v>
      </c>
      <c r="AY1015" s="190" t="s">
        <v>313</v>
      </c>
      <c r="BK1015" s="192">
        <f>SUM(BK1016:BK1058)</f>
        <v>0</v>
      </c>
    </row>
    <row r="1016" spans="1:65" s="1" customFormat="1" ht="14.45" customHeight="1">
      <c r="A1016" s="34"/>
      <c r="B1016" s="35"/>
      <c r="C1016" s="195" t="s">
        <v>1849</v>
      </c>
      <c r="D1016" s="195" t="s">
        <v>315</v>
      </c>
      <c r="E1016" s="196" t="s">
        <v>1850</v>
      </c>
      <c r="F1016" s="197" t="s">
        <v>1851</v>
      </c>
      <c r="G1016" s="198" t="s">
        <v>707</v>
      </c>
      <c r="H1016" s="199">
        <v>54</v>
      </c>
      <c r="I1016" s="200"/>
      <c r="J1016" s="201">
        <f>ROUND(I1016*H1016,2)</f>
        <v>0</v>
      </c>
      <c r="K1016" s="202"/>
      <c r="L1016" s="39"/>
      <c r="M1016" s="203" t="s">
        <v>19</v>
      </c>
      <c r="N1016" s="204" t="s">
        <v>45</v>
      </c>
      <c r="O1016" s="64"/>
      <c r="P1016" s="205">
        <f>O1016*H1016</f>
        <v>0</v>
      </c>
      <c r="Q1016" s="205">
        <v>8.0000000000000007E-5</v>
      </c>
      <c r="R1016" s="205">
        <f>Q1016*H1016</f>
        <v>4.3200000000000001E-3</v>
      </c>
      <c r="S1016" s="205">
        <v>0</v>
      </c>
      <c r="T1016" s="206">
        <f>S1016*H1016</f>
        <v>0</v>
      </c>
      <c r="U1016" s="34"/>
      <c r="V1016" s="34"/>
      <c r="W1016" s="34"/>
      <c r="X1016" s="34"/>
      <c r="Y1016" s="34"/>
      <c r="Z1016" s="34"/>
      <c r="AA1016" s="34"/>
      <c r="AB1016" s="34"/>
      <c r="AC1016" s="34"/>
      <c r="AD1016" s="34"/>
      <c r="AE1016" s="34"/>
      <c r="AR1016" s="207" t="s">
        <v>402</v>
      </c>
      <c r="AT1016" s="207" t="s">
        <v>315</v>
      </c>
      <c r="AU1016" s="207" t="s">
        <v>83</v>
      </c>
      <c r="AY1016" s="17" t="s">
        <v>313</v>
      </c>
      <c r="BE1016" s="208">
        <f>IF(N1016="základní",J1016,0)</f>
        <v>0</v>
      </c>
      <c r="BF1016" s="208">
        <f>IF(N1016="snížená",J1016,0)</f>
        <v>0</v>
      </c>
      <c r="BG1016" s="208">
        <f>IF(N1016="zákl. přenesená",J1016,0)</f>
        <v>0</v>
      </c>
      <c r="BH1016" s="208">
        <f>IF(N1016="sníž. přenesená",J1016,0)</f>
        <v>0</v>
      </c>
      <c r="BI1016" s="208">
        <f>IF(N1016="nulová",J1016,0)</f>
        <v>0</v>
      </c>
      <c r="BJ1016" s="17" t="s">
        <v>81</v>
      </c>
      <c r="BK1016" s="208">
        <f>ROUND(I1016*H1016,2)</f>
        <v>0</v>
      </c>
      <c r="BL1016" s="17" t="s">
        <v>402</v>
      </c>
      <c r="BM1016" s="207" t="s">
        <v>1852</v>
      </c>
    </row>
    <row r="1017" spans="1:65" s="1" customFormat="1">
      <c r="A1017" s="34"/>
      <c r="B1017" s="35"/>
      <c r="C1017" s="36"/>
      <c r="D1017" s="209" t="s">
        <v>321</v>
      </c>
      <c r="E1017" s="36"/>
      <c r="F1017" s="210" t="s">
        <v>1853</v>
      </c>
      <c r="G1017" s="36"/>
      <c r="H1017" s="36"/>
      <c r="I1017" s="116"/>
      <c r="J1017" s="36"/>
      <c r="K1017" s="36"/>
      <c r="L1017" s="39"/>
      <c r="M1017" s="211"/>
      <c r="N1017" s="212"/>
      <c r="O1017" s="64"/>
      <c r="P1017" s="64"/>
      <c r="Q1017" s="64"/>
      <c r="R1017" s="64"/>
      <c r="S1017" s="64"/>
      <c r="T1017" s="65"/>
      <c r="U1017" s="34"/>
      <c r="V1017" s="34"/>
      <c r="W1017" s="34"/>
      <c r="X1017" s="34"/>
      <c r="Y1017" s="34"/>
      <c r="Z1017" s="34"/>
      <c r="AA1017" s="34"/>
      <c r="AB1017" s="34"/>
      <c r="AC1017" s="34"/>
      <c r="AD1017" s="34"/>
      <c r="AE1017" s="34"/>
      <c r="AT1017" s="17" t="s">
        <v>321</v>
      </c>
      <c r="AU1017" s="17" t="s">
        <v>83</v>
      </c>
    </row>
    <row r="1018" spans="1:65" s="1" customFormat="1" ht="39">
      <c r="A1018" s="34"/>
      <c r="B1018" s="35"/>
      <c r="C1018" s="36"/>
      <c r="D1018" s="209" t="s">
        <v>1282</v>
      </c>
      <c r="E1018" s="36"/>
      <c r="F1018" s="267" t="s">
        <v>1854</v>
      </c>
      <c r="G1018" s="36"/>
      <c r="H1018" s="36"/>
      <c r="I1018" s="116"/>
      <c r="J1018" s="36"/>
      <c r="K1018" s="36"/>
      <c r="L1018" s="39"/>
      <c r="M1018" s="211"/>
      <c r="N1018" s="212"/>
      <c r="O1018" s="64"/>
      <c r="P1018" s="64"/>
      <c r="Q1018" s="64"/>
      <c r="R1018" s="64"/>
      <c r="S1018" s="64"/>
      <c r="T1018" s="65"/>
      <c r="U1018" s="34"/>
      <c r="V1018" s="34"/>
      <c r="W1018" s="34"/>
      <c r="X1018" s="34"/>
      <c r="Y1018" s="34"/>
      <c r="Z1018" s="34"/>
      <c r="AA1018" s="34"/>
      <c r="AB1018" s="34"/>
      <c r="AC1018" s="34"/>
      <c r="AD1018" s="34"/>
      <c r="AE1018" s="34"/>
      <c r="AT1018" s="17" t="s">
        <v>1282</v>
      </c>
      <c r="AU1018" s="17" t="s">
        <v>83</v>
      </c>
    </row>
    <row r="1019" spans="1:65" s="12" customFormat="1">
      <c r="B1019" s="213"/>
      <c r="C1019" s="214"/>
      <c r="D1019" s="209" t="s">
        <v>323</v>
      </c>
      <c r="E1019" s="215" t="s">
        <v>19</v>
      </c>
      <c r="F1019" s="216" t="s">
        <v>1855</v>
      </c>
      <c r="G1019" s="214"/>
      <c r="H1019" s="217">
        <v>18</v>
      </c>
      <c r="I1019" s="218"/>
      <c r="J1019" s="214"/>
      <c r="K1019" s="214"/>
      <c r="L1019" s="219"/>
      <c r="M1019" s="220"/>
      <c r="N1019" s="221"/>
      <c r="O1019" s="221"/>
      <c r="P1019" s="221"/>
      <c r="Q1019" s="221"/>
      <c r="R1019" s="221"/>
      <c r="S1019" s="221"/>
      <c r="T1019" s="222"/>
      <c r="AT1019" s="223" t="s">
        <v>323</v>
      </c>
      <c r="AU1019" s="223" t="s">
        <v>83</v>
      </c>
      <c r="AV1019" s="12" t="s">
        <v>83</v>
      </c>
      <c r="AW1019" s="12" t="s">
        <v>36</v>
      </c>
      <c r="AX1019" s="12" t="s">
        <v>74</v>
      </c>
      <c r="AY1019" s="223" t="s">
        <v>313</v>
      </c>
    </row>
    <row r="1020" spans="1:65" s="12" customFormat="1">
      <c r="B1020" s="213"/>
      <c r="C1020" s="214"/>
      <c r="D1020" s="209" t="s">
        <v>323</v>
      </c>
      <c r="E1020" s="215" t="s">
        <v>19</v>
      </c>
      <c r="F1020" s="216" t="s">
        <v>1856</v>
      </c>
      <c r="G1020" s="214"/>
      <c r="H1020" s="217">
        <v>30</v>
      </c>
      <c r="I1020" s="218"/>
      <c r="J1020" s="214"/>
      <c r="K1020" s="214"/>
      <c r="L1020" s="219"/>
      <c r="M1020" s="220"/>
      <c r="N1020" s="221"/>
      <c r="O1020" s="221"/>
      <c r="P1020" s="221"/>
      <c r="Q1020" s="221"/>
      <c r="R1020" s="221"/>
      <c r="S1020" s="221"/>
      <c r="T1020" s="222"/>
      <c r="AT1020" s="223" t="s">
        <v>323</v>
      </c>
      <c r="AU1020" s="223" t="s">
        <v>83</v>
      </c>
      <c r="AV1020" s="12" t="s">
        <v>83</v>
      </c>
      <c r="AW1020" s="12" t="s">
        <v>36</v>
      </c>
      <c r="AX1020" s="12" t="s">
        <v>74</v>
      </c>
      <c r="AY1020" s="223" t="s">
        <v>313</v>
      </c>
    </row>
    <row r="1021" spans="1:65" s="12" customFormat="1">
      <c r="B1021" s="213"/>
      <c r="C1021" s="214"/>
      <c r="D1021" s="209" t="s">
        <v>323</v>
      </c>
      <c r="E1021" s="215" t="s">
        <v>19</v>
      </c>
      <c r="F1021" s="216" t="s">
        <v>345</v>
      </c>
      <c r="G1021" s="214"/>
      <c r="H1021" s="217">
        <v>6</v>
      </c>
      <c r="I1021" s="218"/>
      <c r="J1021" s="214"/>
      <c r="K1021" s="214"/>
      <c r="L1021" s="219"/>
      <c r="M1021" s="220"/>
      <c r="N1021" s="221"/>
      <c r="O1021" s="221"/>
      <c r="P1021" s="221"/>
      <c r="Q1021" s="221"/>
      <c r="R1021" s="221"/>
      <c r="S1021" s="221"/>
      <c r="T1021" s="222"/>
      <c r="AT1021" s="223" t="s">
        <v>323</v>
      </c>
      <c r="AU1021" s="223" t="s">
        <v>83</v>
      </c>
      <c r="AV1021" s="12" t="s">
        <v>83</v>
      </c>
      <c r="AW1021" s="12" t="s">
        <v>36</v>
      </c>
      <c r="AX1021" s="12" t="s">
        <v>74</v>
      </c>
      <c r="AY1021" s="223" t="s">
        <v>313</v>
      </c>
    </row>
    <row r="1022" spans="1:65" s="14" customFormat="1">
      <c r="B1022" s="234"/>
      <c r="C1022" s="235"/>
      <c r="D1022" s="209" t="s">
        <v>323</v>
      </c>
      <c r="E1022" s="236" t="s">
        <v>19</v>
      </c>
      <c r="F1022" s="237" t="s">
        <v>410</v>
      </c>
      <c r="G1022" s="235"/>
      <c r="H1022" s="238">
        <v>54</v>
      </c>
      <c r="I1022" s="239"/>
      <c r="J1022" s="235"/>
      <c r="K1022" s="235"/>
      <c r="L1022" s="240"/>
      <c r="M1022" s="241"/>
      <c r="N1022" s="242"/>
      <c r="O1022" s="242"/>
      <c r="P1022" s="242"/>
      <c r="Q1022" s="242"/>
      <c r="R1022" s="242"/>
      <c r="S1022" s="242"/>
      <c r="T1022" s="243"/>
      <c r="AT1022" s="244" t="s">
        <v>323</v>
      </c>
      <c r="AU1022" s="244" t="s">
        <v>83</v>
      </c>
      <c r="AV1022" s="14" t="s">
        <v>319</v>
      </c>
      <c r="AW1022" s="14" t="s">
        <v>36</v>
      </c>
      <c r="AX1022" s="14" t="s">
        <v>81</v>
      </c>
      <c r="AY1022" s="244" t="s">
        <v>313</v>
      </c>
    </row>
    <row r="1023" spans="1:65" s="1" customFormat="1" ht="14.45" customHeight="1">
      <c r="A1023" s="34"/>
      <c r="B1023" s="35"/>
      <c r="C1023" s="195" t="s">
        <v>1857</v>
      </c>
      <c r="D1023" s="195" t="s">
        <v>315</v>
      </c>
      <c r="E1023" s="196" t="s">
        <v>1858</v>
      </c>
      <c r="F1023" s="197" t="s">
        <v>1859</v>
      </c>
      <c r="G1023" s="198" t="s">
        <v>327</v>
      </c>
      <c r="H1023" s="199">
        <v>27.5</v>
      </c>
      <c r="I1023" s="200"/>
      <c r="J1023" s="201">
        <f>ROUND(I1023*H1023,2)</f>
        <v>0</v>
      </c>
      <c r="K1023" s="202"/>
      <c r="L1023" s="39"/>
      <c r="M1023" s="203" t="s">
        <v>19</v>
      </c>
      <c r="N1023" s="204" t="s">
        <v>45</v>
      </c>
      <c r="O1023" s="64"/>
      <c r="P1023" s="205">
        <f>O1023*H1023</f>
        <v>0</v>
      </c>
      <c r="Q1023" s="205">
        <v>2.8E-3</v>
      </c>
      <c r="R1023" s="205">
        <f>Q1023*H1023</f>
        <v>7.6999999999999999E-2</v>
      </c>
      <c r="S1023" s="205">
        <v>0</v>
      </c>
      <c r="T1023" s="206">
        <f>S1023*H1023</f>
        <v>0</v>
      </c>
      <c r="U1023" s="34"/>
      <c r="V1023" s="34"/>
      <c r="W1023" s="34"/>
      <c r="X1023" s="34"/>
      <c r="Y1023" s="34"/>
      <c r="Z1023" s="34"/>
      <c r="AA1023" s="34"/>
      <c r="AB1023" s="34"/>
      <c r="AC1023" s="34"/>
      <c r="AD1023" s="34"/>
      <c r="AE1023" s="34"/>
      <c r="AR1023" s="207" t="s">
        <v>731</v>
      </c>
      <c r="AT1023" s="207" t="s">
        <v>315</v>
      </c>
      <c r="AU1023" s="207" t="s">
        <v>83</v>
      </c>
      <c r="AY1023" s="17" t="s">
        <v>313</v>
      </c>
      <c r="BE1023" s="208">
        <f>IF(N1023="základní",J1023,0)</f>
        <v>0</v>
      </c>
      <c r="BF1023" s="208">
        <f>IF(N1023="snížená",J1023,0)</f>
        <v>0</v>
      </c>
      <c r="BG1023" s="208">
        <f>IF(N1023="zákl. přenesená",J1023,0)</f>
        <v>0</v>
      </c>
      <c r="BH1023" s="208">
        <f>IF(N1023="sníž. přenesená",J1023,0)</f>
        <v>0</v>
      </c>
      <c r="BI1023" s="208">
        <f>IF(N1023="nulová",J1023,0)</f>
        <v>0</v>
      </c>
      <c r="BJ1023" s="17" t="s">
        <v>81</v>
      </c>
      <c r="BK1023" s="208">
        <f>ROUND(I1023*H1023,2)</f>
        <v>0</v>
      </c>
      <c r="BL1023" s="17" t="s">
        <v>731</v>
      </c>
      <c r="BM1023" s="207" t="s">
        <v>1860</v>
      </c>
    </row>
    <row r="1024" spans="1:65" s="1" customFormat="1">
      <c r="A1024" s="34"/>
      <c r="B1024" s="35"/>
      <c r="C1024" s="36"/>
      <c r="D1024" s="209" t="s">
        <v>321</v>
      </c>
      <c r="E1024" s="36"/>
      <c r="F1024" s="210" t="s">
        <v>1861</v>
      </c>
      <c r="G1024" s="36"/>
      <c r="H1024" s="36"/>
      <c r="I1024" s="116"/>
      <c r="J1024" s="36"/>
      <c r="K1024" s="36"/>
      <c r="L1024" s="39"/>
      <c r="M1024" s="211"/>
      <c r="N1024" s="212"/>
      <c r="O1024" s="64"/>
      <c r="P1024" s="64"/>
      <c r="Q1024" s="64"/>
      <c r="R1024" s="64"/>
      <c r="S1024" s="64"/>
      <c r="T1024" s="65"/>
      <c r="U1024" s="34"/>
      <c r="V1024" s="34"/>
      <c r="W1024" s="34"/>
      <c r="X1024" s="34"/>
      <c r="Y1024" s="34"/>
      <c r="Z1024" s="34"/>
      <c r="AA1024" s="34"/>
      <c r="AB1024" s="34"/>
      <c r="AC1024" s="34"/>
      <c r="AD1024" s="34"/>
      <c r="AE1024" s="34"/>
      <c r="AT1024" s="17" t="s">
        <v>321</v>
      </c>
      <c r="AU1024" s="17" t="s">
        <v>83</v>
      </c>
    </row>
    <row r="1025" spans="1:65" s="1" customFormat="1" ht="39">
      <c r="A1025" s="34"/>
      <c r="B1025" s="35"/>
      <c r="C1025" s="36"/>
      <c r="D1025" s="209" t="s">
        <v>1282</v>
      </c>
      <c r="E1025" s="36"/>
      <c r="F1025" s="267" t="s">
        <v>1854</v>
      </c>
      <c r="G1025" s="36"/>
      <c r="H1025" s="36"/>
      <c r="I1025" s="116"/>
      <c r="J1025" s="36"/>
      <c r="K1025" s="36"/>
      <c r="L1025" s="39"/>
      <c r="M1025" s="211"/>
      <c r="N1025" s="212"/>
      <c r="O1025" s="64"/>
      <c r="P1025" s="64"/>
      <c r="Q1025" s="64"/>
      <c r="R1025" s="64"/>
      <c r="S1025" s="64"/>
      <c r="T1025" s="65"/>
      <c r="U1025" s="34"/>
      <c r="V1025" s="34"/>
      <c r="W1025" s="34"/>
      <c r="X1025" s="34"/>
      <c r="Y1025" s="34"/>
      <c r="Z1025" s="34"/>
      <c r="AA1025" s="34"/>
      <c r="AB1025" s="34"/>
      <c r="AC1025" s="34"/>
      <c r="AD1025" s="34"/>
      <c r="AE1025" s="34"/>
      <c r="AT1025" s="17" t="s">
        <v>1282</v>
      </c>
      <c r="AU1025" s="17" t="s">
        <v>83</v>
      </c>
    </row>
    <row r="1026" spans="1:65" s="12" customFormat="1">
      <c r="B1026" s="213"/>
      <c r="C1026" s="214"/>
      <c r="D1026" s="209" t="s">
        <v>323</v>
      </c>
      <c r="E1026" s="215" t="s">
        <v>19</v>
      </c>
      <c r="F1026" s="216" t="s">
        <v>1862</v>
      </c>
      <c r="G1026" s="214"/>
      <c r="H1026" s="217">
        <v>9</v>
      </c>
      <c r="I1026" s="218"/>
      <c r="J1026" s="214"/>
      <c r="K1026" s="214"/>
      <c r="L1026" s="219"/>
      <c r="M1026" s="220"/>
      <c r="N1026" s="221"/>
      <c r="O1026" s="221"/>
      <c r="P1026" s="221"/>
      <c r="Q1026" s="221"/>
      <c r="R1026" s="221"/>
      <c r="S1026" s="221"/>
      <c r="T1026" s="222"/>
      <c r="AT1026" s="223" t="s">
        <v>323</v>
      </c>
      <c r="AU1026" s="223" t="s">
        <v>83</v>
      </c>
      <c r="AV1026" s="12" t="s">
        <v>83</v>
      </c>
      <c r="AW1026" s="12" t="s">
        <v>36</v>
      </c>
      <c r="AX1026" s="12" t="s">
        <v>74</v>
      </c>
      <c r="AY1026" s="223" t="s">
        <v>313</v>
      </c>
    </row>
    <row r="1027" spans="1:65" s="12" customFormat="1">
      <c r="B1027" s="213"/>
      <c r="C1027" s="214"/>
      <c r="D1027" s="209" t="s">
        <v>323</v>
      </c>
      <c r="E1027" s="215" t="s">
        <v>19</v>
      </c>
      <c r="F1027" s="216" t="s">
        <v>1863</v>
      </c>
      <c r="G1027" s="214"/>
      <c r="H1027" s="217">
        <v>15</v>
      </c>
      <c r="I1027" s="218"/>
      <c r="J1027" s="214"/>
      <c r="K1027" s="214"/>
      <c r="L1027" s="219"/>
      <c r="M1027" s="220"/>
      <c r="N1027" s="221"/>
      <c r="O1027" s="221"/>
      <c r="P1027" s="221"/>
      <c r="Q1027" s="221"/>
      <c r="R1027" s="221"/>
      <c r="S1027" s="221"/>
      <c r="T1027" s="222"/>
      <c r="AT1027" s="223" t="s">
        <v>323</v>
      </c>
      <c r="AU1027" s="223" t="s">
        <v>83</v>
      </c>
      <c r="AV1027" s="12" t="s">
        <v>83</v>
      </c>
      <c r="AW1027" s="12" t="s">
        <v>36</v>
      </c>
      <c r="AX1027" s="12" t="s">
        <v>74</v>
      </c>
      <c r="AY1027" s="223" t="s">
        <v>313</v>
      </c>
    </row>
    <row r="1028" spans="1:65" s="12" customFormat="1">
      <c r="B1028" s="213"/>
      <c r="C1028" s="214"/>
      <c r="D1028" s="209" t="s">
        <v>323</v>
      </c>
      <c r="E1028" s="215" t="s">
        <v>19</v>
      </c>
      <c r="F1028" s="216" t="s">
        <v>1864</v>
      </c>
      <c r="G1028" s="214"/>
      <c r="H1028" s="217">
        <v>3.5</v>
      </c>
      <c r="I1028" s="218"/>
      <c r="J1028" s="214"/>
      <c r="K1028" s="214"/>
      <c r="L1028" s="219"/>
      <c r="M1028" s="220"/>
      <c r="N1028" s="221"/>
      <c r="O1028" s="221"/>
      <c r="P1028" s="221"/>
      <c r="Q1028" s="221"/>
      <c r="R1028" s="221"/>
      <c r="S1028" s="221"/>
      <c r="T1028" s="222"/>
      <c r="AT1028" s="223" t="s">
        <v>323</v>
      </c>
      <c r="AU1028" s="223" t="s">
        <v>83</v>
      </c>
      <c r="AV1028" s="12" t="s">
        <v>83</v>
      </c>
      <c r="AW1028" s="12" t="s">
        <v>36</v>
      </c>
      <c r="AX1028" s="12" t="s">
        <v>74</v>
      </c>
      <c r="AY1028" s="223" t="s">
        <v>313</v>
      </c>
    </row>
    <row r="1029" spans="1:65" s="14" customFormat="1">
      <c r="B1029" s="234"/>
      <c r="C1029" s="235"/>
      <c r="D1029" s="209" t="s">
        <v>323</v>
      </c>
      <c r="E1029" s="236" t="s">
        <v>19</v>
      </c>
      <c r="F1029" s="237" t="s">
        <v>410</v>
      </c>
      <c r="G1029" s="235"/>
      <c r="H1029" s="238">
        <v>27.5</v>
      </c>
      <c r="I1029" s="239"/>
      <c r="J1029" s="235"/>
      <c r="K1029" s="235"/>
      <c r="L1029" s="240"/>
      <c r="M1029" s="241"/>
      <c r="N1029" s="242"/>
      <c r="O1029" s="242"/>
      <c r="P1029" s="242"/>
      <c r="Q1029" s="242"/>
      <c r="R1029" s="242"/>
      <c r="S1029" s="242"/>
      <c r="T1029" s="243"/>
      <c r="AT1029" s="244" t="s">
        <v>323</v>
      </c>
      <c r="AU1029" s="244" t="s">
        <v>83</v>
      </c>
      <c r="AV1029" s="14" t="s">
        <v>319</v>
      </c>
      <c r="AW1029" s="14" t="s">
        <v>36</v>
      </c>
      <c r="AX1029" s="14" t="s">
        <v>81</v>
      </c>
      <c r="AY1029" s="244" t="s">
        <v>313</v>
      </c>
    </row>
    <row r="1030" spans="1:65" s="1" customFormat="1" ht="14.45" customHeight="1">
      <c r="A1030" s="34"/>
      <c r="B1030" s="35"/>
      <c r="C1030" s="195" t="s">
        <v>1865</v>
      </c>
      <c r="D1030" s="195" t="s">
        <v>315</v>
      </c>
      <c r="E1030" s="196" t="s">
        <v>1866</v>
      </c>
      <c r="F1030" s="197" t="s">
        <v>1867</v>
      </c>
      <c r="G1030" s="198" t="s">
        <v>327</v>
      </c>
      <c r="H1030" s="199">
        <v>192.4</v>
      </c>
      <c r="I1030" s="200"/>
      <c r="J1030" s="201">
        <f>ROUND(I1030*H1030,2)</f>
        <v>0</v>
      </c>
      <c r="K1030" s="202"/>
      <c r="L1030" s="39"/>
      <c r="M1030" s="203" t="s">
        <v>19</v>
      </c>
      <c r="N1030" s="204" t="s">
        <v>45</v>
      </c>
      <c r="O1030" s="64"/>
      <c r="P1030" s="205">
        <f>O1030*H1030</f>
        <v>0</v>
      </c>
      <c r="Q1030" s="205">
        <v>8.4999999999999995E-4</v>
      </c>
      <c r="R1030" s="205">
        <f>Q1030*H1030</f>
        <v>0.16353999999999999</v>
      </c>
      <c r="S1030" s="205">
        <v>0</v>
      </c>
      <c r="T1030" s="206">
        <f>S1030*H1030</f>
        <v>0</v>
      </c>
      <c r="U1030" s="34"/>
      <c r="V1030" s="34"/>
      <c r="W1030" s="34"/>
      <c r="X1030" s="34"/>
      <c r="Y1030" s="34"/>
      <c r="Z1030" s="34"/>
      <c r="AA1030" s="34"/>
      <c r="AB1030" s="34"/>
      <c r="AC1030" s="34"/>
      <c r="AD1030" s="34"/>
      <c r="AE1030" s="34"/>
      <c r="AR1030" s="207" t="s">
        <v>402</v>
      </c>
      <c r="AT1030" s="207" t="s">
        <v>315</v>
      </c>
      <c r="AU1030" s="207" t="s">
        <v>83</v>
      </c>
      <c r="AY1030" s="17" t="s">
        <v>313</v>
      </c>
      <c r="BE1030" s="208">
        <f>IF(N1030="základní",J1030,0)</f>
        <v>0</v>
      </c>
      <c r="BF1030" s="208">
        <f>IF(N1030="snížená",J1030,0)</f>
        <v>0</v>
      </c>
      <c r="BG1030" s="208">
        <f>IF(N1030="zákl. přenesená",J1030,0)</f>
        <v>0</v>
      </c>
      <c r="BH1030" s="208">
        <f>IF(N1030="sníž. přenesená",J1030,0)</f>
        <v>0</v>
      </c>
      <c r="BI1030" s="208">
        <f>IF(N1030="nulová",J1030,0)</f>
        <v>0</v>
      </c>
      <c r="BJ1030" s="17" t="s">
        <v>81</v>
      </c>
      <c r="BK1030" s="208">
        <f>ROUND(I1030*H1030,2)</f>
        <v>0</v>
      </c>
      <c r="BL1030" s="17" t="s">
        <v>402</v>
      </c>
      <c r="BM1030" s="207" t="s">
        <v>1868</v>
      </c>
    </row>
    <row r="1031" spans="1:65" s="1" customFormat="1" ht="19.5">
      <c r="A1031" s="34"/>
      <c r="B1031" s="35"/>
      <c r="C1031" s="36"/>
      <c r="D1031" s="209" t="s">
        <v>321</v>
      </c>
      <c r="E1031" s="36"/>
      <c r="F1031" s="210" t="s">
        <v>1869</v>
      </c>
      <c r="G1031" s="36"/>
      <c r="H1031" s="36"/>
      <c r="I1031" s="116"/>
      <c r="J1031" s="36"/>
      <c r="K1031" s="36"/>
      <c r="L1031" s="39"/>
      <c r="M1031" s="211"/>
      <c r="N1031" s="212"/>
      <c r="O1031" s="64"/>
      <c r="P1031" s="64"/>
      <c r="Q1031" s="64"/>
      <c r="R1031" s="64"/>
      <c r="S1031" s="64"/>
      <c r="T1031" s="65"/>
      <c r="U1031" s="34"/>
      <c r="V1031" s="34"/>
      <c r="W1031" s="34"/>
      <c r="X1031" s="34"/>
      <c r="Y1031" s="34"/>
      <c r="Z1031" s="34"/>
      <c r="AA1031" s="34"/>
      <c r="AB1031" s="34"/>
      <c r="AC1031" s="34"/>
      <c r="AD1031" s="34"/>
      <c r="AE1031" s="34"/>
      <c r="AT1031" s="17" t="s">
        <v>321</v>
      </c>
      <c r="AU1031" s="17" t="s">
        <v>83</v>
      </c>
    </row>
    <row r="1032" spans="1:65" s="1" customFormat="1" ht="39">
      <c r="A1032" s="34"/>
      <c r="B1032" s="35"/>
      <c r="C1032" s="36"/>
      <c r="D1032" s="209" t="s">
        <v>1282</v>
      </c>
      <c r="E1032" s="36"/>
      <c r="F1032" s="267" t="s">
        <v>1870</v>
      </c>
      <c r="G1032" s="36"/>
      <c r="H1032" s="36"/>
      <c r="I1032" s="116"/>
      <c r="J1032" s="36"/>
      <c r="K1032" s="36"/>
      <c r="L1032" s="39"/>
      <c r="M1032" s="211"/>
      <c r="N1032" s="212"/>
      <c r="O1032" s="64"/>
      <c r="P1032" s="64"/>
      <c r="Q1032" s="64"/>
      <c r="R1032" s="64"/>
      <c r="S1032" s="64"/>
      <c r="T1032" s="65"/>
      <c r="U1032" s="34"/>
      <c r="V1032" s="34"/>
      <c r="W1032" s="34"/>
      <c r="X1032" s="34"/>
      <c r="Y1032" s="34"/>
      <c r="Z1032" s="34"/>
      <c r="AA1032" s="34"/>
      <c r="AB1032" s="34"/>
      <c r="AC1032" s="34"/>
      <c r="AD1032" s="34"/>
      <c r="AE1032" s="34"/>
      <c r="AT1032" s="17" t="s">
        <v>1282</v>
      </c>
      <c r="AU1032" s="17" t="s">
        <v>83</v>
      </c>
    </row>
    <row r="1033" spans="1:65" s="12" customFormat="1">
      <c r="B1033" s="213"/>
      <c r="C1033" s="214"/>
      <c r="D1033" s="209" t="s">
        <v>323</v>
      </c>
      <c r="E1033" s="215" t="s">
        <v>19</v>
      </c>
      <c r="F1033" s="216" t="s">
        <v>1871</v>
      </c>
      <c r="G1033" s="214"/>
      <c r="H1033" s="217">
        <v>192.4</v>
      </c>
      <c r="I1033" s="218"/>
      <c r="J1033" s="214"/>
      <c r="K1033" s="214"/>
      <c r="L1033" s="219"/>
      <c r="M1033" s="220"/>
      <c r="N1033" s="221"/>
      <c r="O1033" s="221"/>
      <c r="P1033" s="221"/>
      <c r="Q1033" s="221"/>
      <c r="R1033" s="221"/>
      <c r="S1033" s="221"/>
      <c r="T1033" s="222"/>
      <c r="AT1033" s="223" t="s">
        <v>323</v>
      </c>
      <c r="AU1033" s="223" t="s">
        <v>83</v>
      </c>
      <c r="AV1033" s="12" t="s">
        <v>83</v>
      </c>
      <c r="AW1033" s="12" t="s">
        <v>36</v>
      </c>
      <c r="AX1033" s="12" t="s">
        <v>81</v>
      </c>
      <c r="AY1033" s="223" t="s">
        <v>313</v>
      </c>
    </row>
    <row r="1034" spans="1:65" s="1" customFormat="1" ht="14.45" customHeight="1">
      <c r="A1034" s="34"/>
      <c r="B1034" s="35"/>
      <c r="C1034" s="195" t="s">
        <v>1872</v>
      </c>
      <c r="D1034" s="195" t="s">
        <v>315</v>
      </c>
      <c r="E1034" s="196" t="s">
        <v>1873</v>
      </c>
      <c r="F1034" s="197" t="s">
        <v>1874</v>
      </c>
      <c r="G1034" s="198" t="s">
        <v>707</v>
      </c>
      <c r="H1034" s="199">
        <v>10</v>
      </c>
      <c r="I1034" s="200"/>
      <c r="J1034" s="201">
        <f>ROUND(I1034*H1034,2)</f>
        <v>0</v>
      </c>
      <c r="K1034" s="202"/>
      <c r="L1034" s="39"/>
      <c r="M1034" s="203" t="s">
        <v>19</v>
      </c>
      <c r="N1034" s="204" t="s">
        <v>45</v>
      </c>
      <c r="O1034" s="64"/>
      <c r="P1034" s="205">
        <f>O1034*H1034</f>
        <v>0</v>
      </c>
      <c r="Q1034" s="205">
        <v>0</v>
      </c>
      <c r="R1034" s="205">
        <f>Q1034*H1034</f>
        <v>0</v>
      </c>
      <c r="S1034" s="205">
        <v>0</v>
      </c>
      <c r="T1034" s="206">
        <f>S1034*H1034</f>
        <v>0</v>
      </c>
      <c r="U1034" s="34"/>
      <c r="V1034" s="34"/>
      <c r="W1034" s="34"/>
      <c r="X1034" s="34"/>
      <c r="Y1034" s="34"/>
      <c r="Z1034" s="34"/>
      <c r="AA1034" s="34"/>
      <c r="AB1034" s="34"/>
      <c r="AC1034" s="34"/>
      <c r="AD1034" s="34"/>
      <c r="AE1034" s="34"/>
      <c r="AR1034" s="207" t="s">
        <v>402</v>
      </c>
      <c r="AT1034" s="207" t="s">
        <v>315</v>
      </c>
      <c r="AU1034" s="207" t="s">
        <v>83</v>
      </c>
      <c r="AY1034" s="17" t="s">
        <v>313</v>
      </c>
      <c r="BE1034" s="208">
        <f>IF(N1034="základní",J1034,0)</f>
        <v>0</v>
      </c>
      <c r="BF1034" s="208">
        <f>IF(N1034="snížená",J1034,0)</f>
        <v>0</v>
      </c>
      <c r="BG1034" s="208">
        <f>IF(N1034="zákl. přenesená",J1034,0)</f>
        <v>0</v>
      </c>
      <c r="BH1034" s="208">
        <f>IF(N1034="sníž. přenesená",J1034,0)</f>
        <v>0</v>
      </c>
      <c r="BI1034" s="208">
        <f>IF(N1034="nulová",J1034,0)</f>
        <v>0</v>
      </c>
      <c r="BJ1034" s="17" t="s">
        <v>81</v>
      </c>
      <c r="BK1034" s="208">
        <f>ROUND(I1034*H1034,2)</f>
        <v>0</v>
      </c>
      <c r="BL1034" s="17" t="s">
        <v>402</v>
      </c>
      <c r="BM1034" s="207" t="s">
        <v>1875</v>
      </c>
    </row>
    <row r="1035" spans="1:65" s="1" customFormat="1">
      <c r="A1035" s="34"/>
      <c r="B1035" s="35"/>
      <c r="C1035" s="36"/>
      <c r="D1035" s="209" t="s">
        <v>321</v>
      </c>
      <c r="E1035" s="36"/>
      <c r="F1035" s="210" t="s">
        <v>1876</v>
      </c>
      <c r="G1035" s="36"/>
      <c r="H1035" s="36"/>
      <c r="I1035" s="116"/>
      <c r="J1035" s="36"/>
      <c r="K1035" s="36"/>
      <c r="L1035" s="39"/>
      <c r="M1035" s="211"/>
      <c r="N1035" s="212"/>
      <c r="O1035" s="64"/>
      <c r="P1035" s="64"/>
      <c r="Q1035" s="64"/>
      <c r="R1035" s="64"/>
      <c r="S1035" s="64"/>
      <c r="T1035" s="65"/>
      <c r="U1035" s="34"/>
      <c r="V1035" s="34"/>
      <c r="W1035" s="34"/>
      <c r="X1035" s="34"/>
      <c r="Y1035" s="34"/>
      <c r="Z1035" s="34"/>
      <c r="AA1035" s="34"/>
      <c r="AB1035" s="34"/>
      <c r="AC1035" s="34"/>
      <c r="AD1035" s="34"/>
      <c r="AE1035" s="34"/>
      <c r="AT1035" s="17" t="s">
        <v>321</v>
      </c>
      <c r="AU1035" s="17" t="s">
        <v>83</v>
      </c>
    </row>
    <row r="1036" spans="1:65" s="1" customFormat="1" ht="14.45" customHeight="1">
      <c r="A1036" s="34"/>
      <c r="B1036" s="35"/>
      <c r="C1036" s="245" t="s">
        <v>1877</v>
      </c>
      <c r="D1036" s="245" t="s">
        <v>473</v>
      </c>
      <c r="E1036" s="246" t="s">
        <v>1878</v>
      </c>
      <c r="F1036" s="247" t="s">
        <v>1879</v>
      </c>
      <c r="G1036" s="248" t="s">
        <v>707</v>
      </c>
      <c r="H1036" s="249">
        <v>10</v>
      </c>
      <c r="I1036" s="250"/>
      <c r="J1036" s="251">
        <f>ROUND(I1036*H1036,2)</f>
        <v>0</v>
      </c>
      <c r="K1036" s="252"/>
      <c r="L1036" s="253"/>
      <c r="M1036" s="254" t="s">
        <v>19</v>
      </c>
      <c r="N1036" s="255" t="s">
        <v>45</v>
      </c>
      <c r="O1036" s="64"/>
      <c r="P1036" s="205">
        <f>O1036*H1036</f>
        <v>0</v>
      </c>
      <c r="Q1036" s="205">
        <v>4.0000000000000002E-4</v>
      </c>
      <c r="R1036" s="205">
        <f>Q1036*H1036</f>
        <v>4.0000000000000001E-3</v>
      </c>
      <c r="S1036" s="205">
        <v>0</v>
      </c>
      <c r="T1036" s="206">
        <f>S1036*H1036</f>
        <v>0</v>
      </c>
      <c r="U1036" s="34"/>
      <c r="V1036" s="34"/>
      <c r="W1036" s="34"/>
      <c r="X1036" s="34"/>
      <c r="Y1036" s="34"/>
      <c r="Z1036" s="34"/>
      <c r="AA1036" s="34"/>
      <c r="AB1036" s="34"/>
      <c r="AC1036" s="34"/>
      <c r="AD1036" s="34"/>
      <c r="AE1036" s="34"/>
      <c r="AR1036" s="207" t="s">
        <v>510</v>
      </c>
      <c r="AT1036" s="207" t="s">
        <v>473</v>
      </c>
      <c r="AU1036" s="207" t="s">
        <v>83</v>
      </c>
      <c r="AY1036" s="17" t="s">
        <v>313</v>
      </c>
      <c r="BE1036" s="208">
        <f>IF(N1036="základní",J1036,0)</f>
        <v>0</v>
      </c>
      <c r="BF1036" s="208">
        <f>IF(N1036="snížená",J1036,0)</f>
        <v>0</v>
      </c>
      <c r="BG1036" s="208">
        <f>IF(N1036="zákl. přenesená",J1036,0)</f>
        <v>0</v>
      </c>
      <c r="BH1036" s="208">
        <f>IF(N1036="sníž. přenesená",J1036,0)</f>
        <v>0</v>
      </c>
      <c r="BI1036" s="208">
        <f>IF(N1036="nulová",J1036,0)</f>
        <v>0</v>
      </c>
      <c r="BJ1036" s="17" t="s">
        <v>81</v>
      </c>
      <c r="BK1036" s="208">
        <f>ROUND(I1036*H1036,2)</f>
        <v>0</v>
      </c>
      <c r="BL1036" s="17" t="s">
        <v>402</v>
      </c>
      <c r="BM1036" s="207" t="s">
        <v>1880</v>
      </c>
    </row>
    <row r="1037" spans="1:65" s="1" customFormat="1">
      <c r="A1037" s="34"/>
      <c r="B1037" s="35"/>
      <c r="C1037" s="36"/>
      <c r="D1037" s="209" t="s">
        <v>321</v>
      </c>
      <c r="E1037" s="36"/>
      <c r="F1037" s="210" t="s">
        <v>1879</v>
      </c>
      <c r="G1037" s="36"/>
      <c r="H1037" s="36"/>
      <c r="I1037" s="116"/>
      <c r="J1037" s="36"/>
      <c r="K1037" s="36"/>
      <c r="L1037" s="39"/>
      <c r="M1037" s="211"/>
      <c r="N1037" s="212"/>
      <c r="O1037" s="64"/>
      <c r="P1037" s="64"/>
      <c r="Q1037" s="64"/>
      <c r="R1037" s="64"/>
      <c r="S1037" s="64"/>
      <c r="T1037" s="65"/>
      <c r="U1037" s="34"/>
      <c r="V1037" s="34"/>
      <c r="W1037" s="34"/>
      <c r="X1037" s="34"/>
      <c r="Y1037" s="34"/>
      <c r="Z1037" s="34"/>
      <c r="AA1037" s="34"/>
      <c r="AB1037" s="34"/>
      <c r="AC1037" s="34"/>
      <c r="AD1037" s="34"/>
      <c r="AE1037" s="34"/>
      <c r="AT1037" s="17" t="s">
        <v>321</v>
      </c>
      <c r="AU1037" s="17" t="s">
        <v>83</v>
      </c>
    </row>
    <row r="1038" spans="1:65" s="1" customFormat="1" ht="14.45" customHeight="1">
      <c r="A1038" s="34"/>
      <c r="B1038" s="35"/>
      <c r="C1038" s="195" t="s">
        <v>1881</v>
      </c>
      <c r="D1038" s="195" t="s">
        <v>315</v>
      </c>
      <c r="E1038" s="196" t="s">
        <v>1882</v>
      </c>
      <c r="F1038" s="197" t="s">
        <v>1883</v>
      </c>
      <c r="G1038" s="198" t="s">
        <v>327</v>
      </c>
      <c r="H1038" s="199">
        <v>8.9</v>
      </c>
      <c r="I1038" s="200"/>
      <c r="J1038" s="201">
        <f>ROUND(I1038*H1038,2)</f>
        <v>0</v>
      </c>
      <c r="K1038" s="202"/>
      <c r="L1038" s="39"/>
      <c r="M1038" s="203" t="s">
        <v>19</v>
      </c>
      <c r="N1038" s="204" t="s">
        <v>45</v>
      </c>
      <c r="O1038" s="64"/>
      <c r="P1038" s="205">
        <f>O1038*H1038</f>
        <v>0</v>
      </c>
      <c r="Q1038" s="205">
        <v>3.5000000000000001E-3</v>
      </c>
      <c r="R1038" s="205">
        <f>Q1038*H1038</f>
        <v>3.1150000000000001E-2</v>
      </c>
      <c r="S1038" s="205">
        <v>0</v>
      </c>
      <c r="T1038" s="206">
        <f>S1038*H1038</f>
        <v>0</v>
      </c>
      <c r="U1038" s="34"/>
      <c r="V1038" s="34"/>
      <c r="W1038" s="34"/>
      <c r="X1038" s="34"/>
      <c r="Y1038" s="34"/>
      <c r="Z1038" s="34"/>
      <c r="AA1038" s="34"/>
      <c r="AB1038" s="34"/>
      <c r="AC1038" s="34"/>
      <c r="AD1038" s="34"/>
      <c r="AE1038" s="34"/>
      <c r="AR1038" s="207" t="s">
        <v>402</v>
      </c>
      <c r="AT1038" s="207" t="s">
        <v>315</v>
      </c>
      <c r="AU1038" s="207" t="s">
        <v>83</v>
      </c>
      <c r="AY1038" s="17" t="s">
        <v>313</v>
      </c>
      <c r="BE1038" s="208">
        <f>IF(N1038="základní",J1038,0)</f>
        <v>0</v>
      </c>
      <c r="BF1038" s="208">
        <f>IF(N1038="snížená",J1038,0)</f>
        <v>0</v>
      </c>
      <c r="BG1038" s="208">
        <f>IF(N1038="zákl. přenesená",J1038,0)</f>
        <v>0</v>
      </c>
      <c r="BH1038" s="208">
        <f>IF(N1038="sníž. přenesená",J1038,0)</f>
        <v>0</v>
      </c>
      <c r="BI1038" s="208">
        <f>IF(N1038="nulová",J1038,0)</f>
        <v>0</v>
      </c>
      <c r="BJ1038" s="17" t="s">
        <v>81</v>
      </c>
      <c r="BK1038" s="208">
        <f>ROUND(I1038*H1038,2)</f>
        <v>0</v>
      </c>
      <c r="BL1038" s="17" t="s">
        <v>402</v>
      </c>
      <c r="BM1038" s="207" t="s">
        <v>1884</v>
      </c>
    </row>
    <row r="1039" spans="1:65" s="1" customFormat="1" ht="19.5">
      <c r="A1039" s="34"/>
      <c r="B1039" s="35"/>
      <c r="C1039" s="36"/>
      <c r="D1039" s="209" t="s">
        <v>321</v>
      </c>
      <c r="E1039" s="36"/>
      <c r="F1039" s="210" t="s">
        <v>1885</v>
      </c>
      <c r="G1039" s="36"/>
      <c r="H1039" s="36"/>
      <c r="I1039" s="116"/>
      <c r="J1039" s="36"/>
      <c r="K1039" s="36"/>
      <c r="L1039" s="39"/>
      <c r="M1039" s="211"/>
      <c r="N1039" s="212"/>
      <c r="O1039" s="64"/>
      <c r="P1039" s="64"/>
      <c r="Q1039" s="64"/>
      <c r="R1039" s="64"/>
      <c r="S1039" s="64"/>
      <c r="T1039" s="65"/>
      <c r="U1039" s="34"/>
      <c r="V1039" s="34"/>
      <c r="W1039" s="34"/>
      <c r="X1039" s="34"/>
      <c r="Y1039" s="34"/>
      <c r="Z1039" s="34"/>
      <c r="AA1039" s="34"/>
      <c r="AB1039" s="34"/>
      <c r="AC1039" s="34"/>
      <c r="AD1039" s="34"/>
      <c r="AE1039" s="34"/>
      <c r="AT1039" s="17" t="s">
        <v>321</v>
      </c>
      <c r="AU1039" s="17" t="s">
        <v>83</v>
      </c>
    </row>
    <row r="1040" spans="1:65" s="12" customFormat="1">
      <c r="B1040" s="213"/>
      <c r="C1040" s="214"/>
      <c r="D1040" s="209" t="s">
        <v>323</v>
      </c>
      <c r="E1040" s="215" t="s">
        <v>19</v>
      </c>
      <c r="F1040" s="216" t="s">
        <v>1886</v>
      </c>
      <c r="G1040" s="214"/>
      <c r="H1040" s="217">
        <v>8.9</v>
      </c>
      <c r="I1040" s="218"/>
      <c r="J1040" s="214"/>
      <c r="K1040" s="214"/>
      <c r="L1040" s="219"/>
      <c r="M1040" s="220"/>
      <c r="N1040" s="221"/>
      <c r="O1040" s="221"/>
      <c r="P1040" s="221"/>
      <c r="Q1040" s="221"/>
      <c r="R1040" s="221"/>
      <c r="S1040" s="221"/>
      <c r="T1040" s="222"/>
      <c r="AT1040" s="223" t="s">
        <v>323</v>
      </c>
      <c r="AU1040" s="223" t="s">
        <v>83</v>
      </c>
      <c r="AV1040" s="12" t="s">
        <v>83</v>
      </c>
      <c r="AW1040" s="12" t="s">
        <v>36</v>
      </c>
      <c r="AX1040" s="12" t="s">
        <v>81</v>
      </c>
      <c r="AY1040" s="223" t="s">
        <v>313</v>
      </c>
    </row>
    <row r="1041" spans="1:65" s="1" customFormat="1" ht="21.6" customHeight="1">
      <c r="A1041" s="34"/>
      <c r="B1041" s="35"/>
      <c r="C1041" s="195" t="s">
        <v>1887</v>
      </c>
      <c r="D1041" s="195" t="s">
        <v>315</v>
      </c>
      <c r="E1041" s="196" t="s">
        <v>1888</v>
      </c>
      <c r="F1041" s="197" t="s">
        <v>1889</v>
      </c>
      <c r="G1041" s="198" t="s">
        <v>707</v>
      </c>
      <c r="H1041" s="199">
        <v>5</v>
      </c>
      <c r="I1041" s="200"/>
      <c r="J1041" s="201">
        <f>ROUND(I1041*H1041,2)</f>
        <v>0</v>
      </c>
      <c r="K1041" s="202"/>
      <c r="L1041" s="39"/>
      <c r="M1041" s="203" t="s">
        <v>19</v>
      </c>
      <c r="N1041" s="204" t="s">
        <v>45</v>
      </c>
      <c r="O1041" s="64"/>
      <c r="P1041" s="205">
        <f>O1041*H1041</f>
        <v>0</v>
      </c>
      <c r="Q1041" s="205">
        <v>3.96E-3</v>
      </c>
      <c r="R1041" s="205">
        <f>Q1041*H1041</f>
        <v>1.9799999999999998E-2</v>
      </c>
      <c r="S1041" s="205">
        <v>0</v>
      </c>
      <c r="T1041" s="206">
        <f>S1041*H1041</f>
        <v>0</v>
      </c>
      <c r="U1041" s="34"/>
      <c r="V1041" s="34"/>
      <c r="W1041" s="34"/>
      <c r="X1041" s="34"/>
      <c r="Y1041" s="34"/>
      <c r="Z1041" s="34"/>
      <c r="AA1041" s="34"/>
      <c r="AB1041" s="34"/>
      <c r="AC1041" s="34"/>
      <c r="AD1041" s="34"/>
      <c r="AE1041" s="34"/>
      <c r="AR1041" s="207" t="s">
        <v>402</v>
      </c>
      <c r="AT1041" s="207" t="s">
        <v>315</v>
      </c>
      <c r="AU1041" s="207" t="s">
        <v>83</v>
      </c>
      <c r="AY1041" s="17" t="s">
        <v>313</v>
      </c>
      <c r="BE1041" s="208">
        <f>IF(N1041="základní",J1041,0)</f>
        <v>0</v>
      </c>
      <c r="BF1041" s="208">
        <f>IF(N1041="snížená",J1041,0)</f>
        <v>0</v>
      </c>
      <c r="BG1041" s="208">
        <f>IF(N1041="zákl. přenesená",J1041,0)</f>
        <v>0</v>
      </c>
      <c r="BH1041" s="208">
        <f>IF(N1041="sníž. přenesená",J1041,0)</f>
        <v>0</v>
      </c>
      <c r="BI1041" s="208">
        <f>IF(N1041="nulová",J1041,0)</f>
        <v>0</v>
      </c>
      <c r="BJ1041" s="17" t="s">
        <v>81</v>
      </c>
      <c r="BK1041" s="208">
        <f>ROUND(I1041*H1041,2)</f>
        <v>0</v>
      </c>
      <c r="BL1041" s="17" t="s">
        <v>402</v>
      </c>
      <c r="BM1041" s="207" t="s">
        <v>1890</v>
      </c>
    </row>
    <row r="1042" spans="1:65" s="1" customFormat="1" ht="19.5">
      <c r="A1042" s="34"/>
      <c r="B1042" s="35"/>
      <c r="C1042" s="36"/>
      <c r="D1042" s="209" t="s">
        <v>321</v>
      </c>
      <c r="E1042" s="36"/>
      <c r="F1042" s="210" t="s">
        <v>1891</v>
      </c>
      <c r="G1042" s="36"/>
      <c r="H1042" s="36"/>
      <c r="I1042" s="116"/>
      <c r="J1042" s="36"/>
      <c r="K1042" s="36"/>
      <c r="L1042" s="39"/>
      <c r="M1042" s="211"/>
      <c r="N1042" s="212"/>
      <c r="O1042" s="64"/>
      <c r="P1042" s="64"/>
      <c r="Q1042" s="64"/>
      <c r="R1042" s="64"/>
      <c r="S1042" s="64"/>
      <c r="T1042" s="65"/>
      <c r="U1042" s="34"/>
      <c r="V1042" s="34"/>
      <c r="W1042" s="34"/>
      <c r="X1042" s="34"/>
      <c r="Y1042" s="34"/>
      <c r="Z1042" s="34"/>
      <c r="AA1042" s="34"/>
      <c r="AB1042" s="34"/>
      <c r="AC1042" s="34"/>
      <c r="AD1042" s="34"/>
      <c r="AE1042" s="34"/>
      <c r="AT1042" s="17" t="s">
        <v>321</v>
      </c>
      <c r="AU1042" s="17" t="s">
        <v>83</v>
      </c>
    </row>
    <row r="1043" spans="1:65" s="1" customFormat="1" ht="21.6" customHeight="1">
      <c r="A1043" s="34"/>
      <c r="B1043" s="35"/>
      <c r="C1043" s="195" t="s">
        <v>1892</v>
      </c>
      <c r="D1043" s="195" t="s">
        <v>315</v>
      </c>
      <c r="E1043" s="196" t="s">
        <v>1893</v>
      </c>
      <c r="F1043" s="197" t="s">
        <v>1894</v>
      </c>
      <c r="G1043" s="198" t="s">
        <v>707</v>
      </c>
      <c r="H1043" s="199">
        <v>4</v>
      </c>
      <c r="I1043" s="200"/>
      <c r="J1043" s="201">
        <f>ROUND(I1043*H1043,2)</f>
        <v>0</v>
      </c>
      <c r="K1043" s="202"/>
      <c r="L1043" s="39"/>
      <c r="M1043" s="203" t="s">
        <v>19</v>
      </c>
      <c r="N1043" s="204" t="s">
        <v>45</v>
      </c>
      <c r="O1043" s="64"/>
      <c r="P1043" s="205">
        <f>O1043*H1043</f>
        <v>0</v>
      </c>
      <c r="Q1043" s="205">
        <v>3.96E-3</v>
      </c>
      <c r="R1043" s="205">
        <f>Q1043*H1043</f>
        <v>1.584E-2</v>
      </c>
      <c r="S1043" s="205">
        <v>0</v>
      </c>
      <c r="T1043" s="206">
        <f>S1043*H1043</f>
        <v>0</v>
      </c>
      <c r="U1043" s="34"/>
      <c r="V1043" s="34"/>
      <c r="W1043" s="34"/>
      <c r="X1043" s="34"/>
      <c r="Y1043" s="34"/>
      <c r="Z1043" s="34"/>
      <c r="AA1043" s="34"/>
      <c r="AB1043" s="34"/>
      <c r="AC1043" s="34"/>
      <c r="AD1043" s="34"/>
      <c r="AE1043" s="34"/>
      <c r="AR1043" s="207" t="s">
        <v>402</v>
      </c>
      <c r="AT1043" s="207" t="s">
        <v>315</v>
      </c>
      <c r="AU1043" s="207" t="s">
        <v>83</v>
      </c>
      <c r="AY1043" s="17" t="s">
        <v>313</v>
      </c>
      <c r="BE1043" s="208">
        <f>IF(N1043="základní",J1043,0)</f>
        <v>0</v>
      </c>
      <c r="BF1043" s="208">
        <f>IF(N1043="snížená",J1043,0)</f>
        <v>0</v>
      </c>
      <c r="BG1043" s="208">
        <f>IF(N1043="zákl. přenesená",J1043,0)</f>
        <v>0</v>
      </c>
      <c r="BH1043" s="208">
        <f>IF(N1043="sníž. přenesená",J1043,0)</f>
        <v>0</v>
      </c>
      <c r="BI1043" s="208">
        <f>IF(N1043="nulová",J1043,0)</f>
        <v>0</v>
      </c>
      <c r="BJ1043" s="17" t="s">
        <v>81</v>
      </c>
      <c r="BK1043" s="208">
        <f>ROUND(I1043*H1043,2)</f>
        <v>0</v>
      </c>
      <c r="BL1043" s="17" t="s">
        <v>402</v>
      </c>
      <c r="BM1043" s="207" t="s">
        <v>1895</v>
      </c>
    </row>
    <row r="1044" spans="1:65" s="1" customFormat="1" ht="19.5">
      <c r="A1044" s="34"/>
      <c r="B1044" s="35"/>
      <c r="C1044" s="36"/>
      <c r="D1044" s="209" t="s">
        <v>321</v>
      </c>
      <c r="E1044" s="36"/>
      <c r="F1044" s="210" t="s">
        <v>1896</v>
      </c>
      <c r="G1044" s="36"/>
      <c r="H1044" s="36"/>
      <c r="I1044" s="116"/>
      <c r="J1044" s="36"/>
      <c r="K1044" s="36"/>
      <c r="L1044" s="39"/>
      <c r="M1044" s="211"/>
      <c r="N1044" s="212"/>
      <c r="O1044" s="64"/>
      <c r="P1044" s="64"/>
      <c r="Q1044" s="64"/>
      <c r="R1044" s="64"/>
      <c r="S1044" s="64"/>
      <c r="T1044" s="65"/>
      <c r="U1044" s="34"/>
      <c r="V1044" s="34"/>
      <c r="W1044" s="34"/>
      <c r="X1044" s="34"/>
      <c r="Y1044" s="34"/>
      <c r="Z1044" s="34"/>
      <c r="AA1044" s="34"/>
      <c r="AB1044" s="34"/>
      <c r="AC1044" s="34"/>
      <c r="AD1044" s="34"/>
      <c r="AE1044" s="34"/>
      <c r="AT1044" s="17" t="s">
        <v>321</v>
      </c>
      <c r="AU1044" s="17" t="s">
        <v>83</v>
      </c>
    </row>
    <row r="1045" spans="1:65" s="1" customFormat="1" ht="21.6" customHeight="1">
      <c r="A1045" s="34"/>
      <c r="B1045" s="35"/>
      <c r="C1045" s="195" t="s">
        <v>1897</v>
      </c>
      <c r="D1045" s="195" t="s">
        <v>315</v>
      </c>
      <c r="E1045" s="196" t="s">
        <v>1898</v>
      </c>
      <c r="F1045" s="197" t="s">
        <v>1899</v>
      </c>
      <c r="G1045" s="198" t="s">
        <v>707</v>
      </c>
      <c r="H1045" s="199">
        <v>7</v>
      </c>
      <c r="I1045" s="200"/>
      <c r="J1045" s="201">
        <f>ROUND(I1045*H1045,2)</f>
        <v>0</v>
      </c>
      <c r="K1045" s="202"/>
      <c r="L1045" s="39"/>
      <c r="M1045" s="203" t="s">
        <v>19</v>
      </c>
      <c r="N1045" s="204" t="s">
        <v>45</v>
      </c>
      <c r="O1045" s="64"/>
      <c r="P1045" s="205">
        <f>O1045*H1045</f>
        <v>0</v>
      </c>
      <c r="Q1045" s="205">
        <v>7.5199999999999998E-3</v>
      </c>
      <c r="R1045" s="205">
        <f>Q1045*H1045</f>
        <v>5.2639999999999999E-2</v>
      </c>
      <c r="S1045" s="205">
        <v>0</v>
      </c>
      <c r="T1045" s="206">
        <f>S1045*H1045</f>
        <v>0</v>
      </c>
      <c r="U1045" s="34"/>
      <c r="V1045" s="34"/>
      <c r="W1045" s="34"/>
      <c r="X1045" s="34"/>
      <c r="Y1045" s="34"/>
      <c r="Z1045" s="34"/>
      <c r="AA1045" s="34"/>
      <c r="AB1045" s="34"/>
      <c r="AC1045" s="34"/>
      <c r="AD1045" s="34"/>
      <c r="AE1045" s="34"/>
      <c r="AR1045" s="207" t="s">
        <v>402</v>
      </c>
      <c r="AT1045" s="207" t="s">
        <v>315</v>
      </c>
      <c r="AU1045" s="207" t="s">
        <v>83</v>
      </c>
      <c r="AY1045" s="17" t="s">
        <v>313</v>
      </c>
      <c r="BE1045" s="208">
        <f>IF(N1045="základní",J1045,0)</f>
        <v>0</v>
      </c>
      <c r="BF1045" s="208">
        <f>IF(N1045="snížená",J1045,0)</f>
        <v>0</v>
      </c>
      <c r="BG1045" s="208">
        <f>IF(N1045="zákl. přenesená",J1045,0)</f>
        <v>0</v>
      </c>
      <c r="BH1045" s="208">
        <f>IF(N1045="sníž. přenesená",J1045,0)</f>
        <v>0</v>
      </c>
      <c r="BI1045" s="208">
        <f>IF(N1045="nulová",J1045,0)</f>
        <v>0</v>
      </c>
      <c r="BJ1045" s="17" t="s">
        <v>81</v>
      </c>
      <c r="BK1045" s="208">
        <f>ROUND(I1045*H1045,2)</f>
        <v>0</v>
      </c>
      <c r="BL1045" s="17" t="s">
        <v>402</v>
      </c>
      <c r="BM1045" s="207" t="s">
        <v>1900</v>
      </c>
    </row>
    <row r="1046" spans="1:65" s="1" customFormat="1" ht="19.5">
      <c r="A1046" s="34"/>
      <c r="B1046" s="35"/>
      <c r="C1046" s="36"/>
      <c r="D1046" s="209" t="s">
        <v>321</v>
      </c>
      <c r="E1046" s="36"/>
      <c r="F1046" s="210" t="s">
        <v>1901</v>
      </c>
      <c r="G1046" s="36"/>
      <c r="H1046" s="36"/>
      <c r="I1046" s="116"/>
      <c r="J1046" s="36"/>
      <c r="K1046" s="36"/>
      <c r="L1046" s="39"/>
      <c r="M1046" s="211"/>
      <c r="N1046" s="212"/>
      <c r="O1046" s="64"/>
      <c r="P1046" s="64"/>
      <c r="Q1046" s="64"/>
      <c r="R1046" s="64"/>
      <c r="S1046" s="64"/>
      <c r="T1046" s="65"/>
      <c r="U1046" s="34"/>
      <c r="V1046" s="34"/>
      <c r="W1046" s="34"/>
      <c r="X1046" s="34"/>
      <c r="Y1046" s="34"/>
      <c r="Z1046" s="34"/>
      <c r="AA1046" s="34"/>
      <c r="AB1046" s="34"/>
      <c r="AC1046" s="34"/>
      <c r="AD1046" s="34"/>
      <c r="AE1046" s="34"/>
      <c r="AT1046" s="17" t="s">
        <v>321</v>
      </c>
      <c r="AU1046" s="17" t="s">
        <v>83</v>
      </c>
    </row>
    <row r="1047" spans="1:65" s="12" customFormat="1">
      <c r="B1047" s="213"/>
      <c r="C1047" s="214"/>
      <c r="D1047" s="209" t="s">
        <v>323</v>
      </c>
      <c r="E1047" s="215" t="s">
        <v>19</v>
      </c>
      <c r="F1047" s="216" t="s">
        <v>1902</v>
      </c>
      <c r="G1047" s="214"/>
      <c r="H1047" s="217">
        <v>7</v>
      </c>
      <c r="I1047" s="218"/>
      <c r="J1047" s="214"/>
      <c r="K1047" s="214"/>
      <c r="L1047" s="219"/>
      <c r="M1047" s="220"/>
      <c r="N1047" s="221"/>
      <c r="O1047" s="221"/>
      <c r="P1047" s="221"/>
      <c r="Q1047" s="221"/>
      <c r="R1047" s="221"/>
      <c r="S1047" s="221"/>
      <c r="T1047" s="222"/>
      <c r="AT1047" s="223" t="s">
        <v>323</v>
      </c>
      <c r="AU1047" s="223" t="s">
        <v>83</v>
      </c>
      <c r="AV1047" s="12" t="s">
        <v>83</v>
      </c>
      <c r="AW1047" s="12" t="s">
        <v>36</v>
      </c>
      <c r="AX1047" s="12" t="s">
        <v>81</v>
      </c>
      <c r="AY1047" s="223" t="s">
        <v>313</v>
      </c>
    </row>
    <row r="1048" spans="1:65" s="1" customFormat="1" ht="14.45" customHeight="1">
      <c r="A1048" s="34"/>
      <c r="B1048" s="35"/>
      <c r="C1048" s="195" t="s">
        <v>1903</v>
      </c>
      <c r="D1048" s="195" t="s">
        <v>315</v>
      </c>
      <c r="E1048" s="196" t="s">
        <v>1904</v>
      </c>
      <c r="F1048" s="197" t="s">
        <v>1905</v>
      </c>
      <c r="G1048" s="198" t="s">
        <v>327</v>
      </c>
      <c r="H1048" s="199">
        <v>127.58</v>
      </c>
      <c r="I1048" s="200"/>
      <c r="J1048" s="201">
        <f>ROUND(I1048*H1048,2)</f>
        <v>0</v>
      </c>
      <c r="K1048" s="202"/>
      <c r="L1048" s="39"/>
      <c r="M1048" s="203" t="s">
        <v>19</v>
      </c>
      <c r="N1048" s="204" t="s">
        <v>45</v>
      </c>
      <c r="O1048" s="64"/>
      <c r="P1048" s="205">
        <f>O1048*H1048</f>
        <v>0</v>
      </c>
      <c r="Q1048" s="205">
        <v>1.74E-3</v>
      </c>
      <c r="R1048" s="205">
        <f>Q1048*H1048</f>
        <v>0.2219892</v>
      </c>
      <c r="S1048" s="205">
        <v>0</v>
      </c>
      <c r="T1048" s="206">
        <f>S1048*H1048</f>
        <v>0</v>
      </c>
      <c r="U1048" s="34"/>
      <c r="V1048" s="34"/>
      <c r="W1048" s="34"/>
      <c r="X1048" s="34"/>
      <c r="Y1048" s="34"/>
      <c r="Z1048" s="34"/>
      <c r="AA1048" s="34"/>
      <c r="AB1048" s="34"/>
      <c r="AC1048" s="34"/>
      <c r="AD1048" s="34"/>
      <c r="AE1048" s="34"/>
      <c r="AR1048" s="207" t="s">
        <v>402</v>
      </c>
      <c r="AT1048" s="207" t="s">
        <v>315</v>
      </c>
      <c r="AU1048" s="207" t="s">
        <v>83</v>
      </c>
      <c r="AY1048" s="17" t="s">
        <v>313</v>
      </c>
      <c r="BE1048" s="208">
        <f>IF(N1048="základní",J1048,0)</f>
        <v>0</v>
      </c>
      <c r="BF1048" s="208">
        <f>IF(N1048="snížená",J1048,0)</f>
        <v>0</v>
      </c>
      <c r="BG1048" s="208">
        <f>IF(N1048="zákl. přenesená",J1048,0)</f>
        <v>0</v>
      </c>
      <c r="BH1048" s="208">
        <f>IF(N1048="sníž. přenesená",J1048,0)</f>
        <v>0</v>
      </c>
      <c r="BI1048" s="208">
        <f>IF(N1048="nulová",J1048,0)</f>
        <v>0</v>
      </c>
      <c r="BJ1048" s="17" t="s">
        <v>81</v>
      </c>
      <c r="BK1048" s="208">
        <f>ROUND(I1048*H1048,2)</f>
        <v>0</v>
      </c>
      <c r="BL1048" s="17" t="s">
        <v>402</v>
      </c>
      <c r="BM1048" s="207" t="s">
        <v>1906</v>
      </c>
    </row>
    <row r="1049" spans="1:65" s="1" customFormat="1">
      <c r="A1049" s="34"/>
      <c r="B1049" s="35"/>
      <c r="C1049" s="36"/>
      <c r="D1049" s="209" t="s">
        <v>321</v>
      </c>
      <c r="E1049" s="36"/>
      <c r="F1049" s="210" t="s">
        <v>1907</v>
      </c>
      <c r="G1049" s="36"/>
      <c r="H1049" s="36"/>
      <c r="I1049" s="116"/>
      <c r="J1049" s="36"/>
      <c r="K1049" s="36"/>
      <c r="L1049" s="39"/>
      <c r="M1049" s="211"/>
      <c r="N1049" s="212"/>
      <c r="O1049" s="64"/>
      <c r="P1049" s="64"/>
      <c r="Q1049" s="64"/>
      <c r="R1049" s="64"/>
      <c r="S1049" s="64"/>
      <c r="T1049" s="65"/>
      <c r="U1049" s="34"/>
      <c r="V1049" s="34"/>
      <c r="W1049" s="34"/>
      <c r="X1049" s="34"/>
      <c r="Y1049" s="34"/>
      <c r="Z1049" s="34"/>
      <c r="AA1049" s="34"/>
      <c r="AB1049" s="34"/>
      <c r="AC1049" s="34"/>
      <c r="AD1049" s="34"/>
      <c r="AE1049" s="34"/>
      <c r="AT1049" s="17" t="s">
        <v>321</v>
      </c>
      <c r="AU1049" s="17" t="s">
        <v>83</v>
      </c>
    </row>
    <row r="1050" spans="1:65" s="12" customFormat="1">
      <c r="B1050" s="213"/>
      <c r="C1050" s="214"/>
      <c r="D1050" s="209" t="s">
        <v>323</v>
      </c>
      <c r="E1050" s="215" t="s">
        <v>19</v>
      </c>
      <c r="F1050" s="216" t="s">
        <v>1908</v>
      </c>
      <c r="G1050" s="214"/>
      <c r="H1050" s="217">
        <v>127.58</v>
      </c>
      <c r="I1050" s="218"/>
      <c r="J1050" s="214"/>
      <c r="K1050" s="214"/>
      <c r="L1050" s="219"/>
      <c r="M1050" s="220"/>
      <c r="N1050" s="221"/>
      <c r="O1050" s="221"/>
      <c r="P1050" s="221"/>
      <c r="Q1050" s="221"/>
      <c r="R1050" s="221"/>
      <c r="S1050" s="221"/>
      <c r="T1050" s="222"/>
      <c r="AT1050" s="223" t="s">
        <v>323</v>
      </c>
      <c r="AU1050" s="223" t="s">
        <v>83</v>
      </c>
      <c r="AV1050" s="12" t="s">
        <v>83</v>
      </c>
      <c r="AW1050" s="12" t="s">
        <v>36</v>
      </c>
      <c r="AX1050" s="12" t="s">
        <v>81</v>
      </c>
      <c r="AY1050" s="223" t="s">
        <v>313</v>
      </c>
    </row>
    <row r="1051" spans="1:65" s="1" customFormat="1" ht="14.45" customHeight="1">
      <c r="A1051" s="34"/>
      <c r="B1051" s="35"/>
      <c r="C1051" s="195" t="s">
        <v>1909</v>
      </c>
      <c r="D1051" s="195" t="s">
        <v>315</v>
      </c>
      <c r="E1051" s="196" t="s">
        <v>1910</v>
      </c>
      <c r="F1051" s="197" t="s">
        <v>1911</v>
      </c>
      <c r="G1051" s="198" t="s">
        <v>327</v>
      </c>
      <c r="H1051" s="199">
        <v>14.35</v>
      </c>
      <c r="I1051" s="200"/>
      <c r="J1051" s="201">
        <f>ROUND(I1051*H1051,2)</f>
        <v>0</v>
      </c>
      <c r="K1051" s="202"/>
      <c r="L1051" s="39"/>
      <c r="M1051" s="203" t="s">
        <v>19</v>
      </c>
      <c r="N1051" s="204" t="s">
        <v>45</v>
      </c>
      <c r="O1051" s="64"/>
      <c r="P1051" s="205">
        <f>O1051*H1051</f>
        <v>0</v>
      </c>
      <c r="Q1051" s="205">
        <v>9.1E-4</v>
      </c>
      <c r="R1051" s="205">
        <f>Q1051*H1051</f>
        <v>1.3058499999999999E-2</v>
      </c>
      <c r="S1051" s="205">
        <v>0</v>
      </c>
      <c r="T1051" s="206">
        <f>S1051*H1051</f>
        <v>0</v>
      </c>
      <c r="U1051" s="34"/>
      <c r="V1051" s="34"/>
      <c r="W1051" s="34"/>
      <c r="X1051" s="34"/>
      <c r="Y1051" s="34"/>
      <c r="Z1051" s="34"/>
      <c r="AA1051" s="34"/>
      <c r="AB1051" s="34"/>
      <c r="AC1051" s="34"/>
      <c r="AD1051" s="34"/>
      <c r="AE1051" s="34"/>
      <c r="AR1051" s="207" t="s">
        <v>402</v>
      </c>
      <c r="AT1051" s="207" t="s">
        <v>315</v>
      </c>
      <c r="AU1051" s="207" t="s">
        <v>83</v>
      </c>
      <c r="AY1051" s="17" t="s">
        <v>313</v>
      </c>
      <c r="BE1051" s="208">
        <f>IF(N1051="základní",J1051,0)</f>
        <v>0</v>
      </c>
      <c r="BF1051" s="208">
        <f>IF(N1051="snížená",J1051,0)</f>
        <v>0</v>
      </c>
      <c r="BG1051" s="208">
        <f>IF(N1051="zákl. přenesená",J1051,0)</f>
        <v>0</v>
      </c>
      <c r="BH1051" s="208">
        <f>IF(N1051="sníž. přenesená",J1051,0)</f>
        <v>0</v>
      </c>
      <c r="BI1051" s="208">
        <f>IF(N1051="nulová",J1051,0)</f>
        <v>0</v>
      </c>
      <c r="BJ1051" s="17" t="s">
        <v>81</v>
      </c>
      <c r="BK1051" s="208">
        <f>ROUND(I1051*H1051,2)</f>
        <v>0</v>
      </c>
      <c r="BL1051" s="17" t="s">
        <v>402</v>
      </c>
      <c r="BM1051" s="207" t="s">
        <v>1912</v>
      </c>
    </row>
    <row r="1052" spans="1:65" s="1" customFormat="1">
      <c r="A1052" s="34"/>
      <c r="B1052" s="35"/>
      <c r="C1052" s="36"/>
      <c r="D1052" s="209" t="s">
        <v>321</v>
      </c>
      <c r="E1052" s="36"/>
      <c r="F1052" s="210" t="s">
        <v>1913</v>
      </c>
      <c r="G1052" s="36"/>
      <c r="H1052" s="36"/>
      <c r="I1052" s="116"/>
      <c r="J1052" s="36"/>
      <c r="K1052" s="36"/>
      <c r="L1052" s="39"/>
      <c r="M1052" s="211"/>
      <c r="N1052" s="212"/>
      <c r="O1052" s="64"/>
      <c r="P1052" s="64"/>
      <c r="Q1052" s="64"/>
      <c r="R1052" s="64"/>
      <c r="S1052" s="64"/>
      <c r="T1052" s="65"/>
      <c r="U1052" s="34"/>
      <c r="V1052" s="34"/>
      <c r="W1052" s="34"/>
      <c r="X1052" s="34"/>
      <c r="Y1052" s="34"/>
      <c r="Z1052" s="34"/>
      <c r="AA1052" s="34"/>
      <c r="AB1052" s="34"/>
      <c r="AC1052" s="34"/>
      <c r="AD1052" s="34"/>
      <c r="AE1052" s="34"/>
      <c r="AT1052" s="17" t="s">
        <v>321</v>
      </c>
      <c r="AU1052" s="17" t="s">
        <v>83</v>
      </c>
    </row>
    <row r="1053" spans="1:65" s="12" customFormat="1">
      <c r="B1053" s="213"/>
      <c r="C1053" s="214"/>
      <c r="D1053" s="209" t="s">
        <v>323</v>
      </c>
      <c r="E1053" s="215" t="s">
        <v>19</v>
      </c>
      <c r="F1053" s="216" t="s">
        <v>1914</v>
      </c>
      <c r="G1053" s="214"/>
      <c r="H1053" s="217">
        <v>14.35</v>
      </c>
      <c r="I1053" s="218"/>
      <c r="J1053" s="214"/>
      <c r="K1053" s="214"/>
      <c r="L1053" s="219"/>
      <c r="M1053" s="220"/>
      <c r="N1053" s="221"/>
      <c r="O1053" s="221"/>
      <c r="P1053" s="221"/>
      <c r="Q1053" s="221"/>
      <c r="R1053" s="221"/>
      <c r="S1053" s="221"/>
      <c r="T1053" s="222"/>
      <c r="AT1053" s="223" t="s">
        <v>323</v>
      </c>
      <c r="AU1053" s="223" t="s">
        <v>83</v>
      </c>
      <c r="AV1053" s="12" t="s">
        <v>83</v>
      </c>
      <c r="AW1053" s="12" t="s">
        <v>36</v>
      </c>
      <c r="AX1053" s="12" t="s">
        <v>81</v>
      </c>
      <c r="AY1053" s="223" t="s">
        <v>313</v>
      </c>
    </row>
    <row r="1054" spans="1:65" s="1" customFormat="1" ht="14.45" customHeight="1">
      <c r="A1054" s="34"/>
      <c r="B1054" s="35"/>
      <c r="C1054" s="195" t="s">
        <v>1915</v>
      </c>
      <c r="D1054" s="195" t="s">
        <v>315</v>
      </c>
      <c r="E1054" s="196" t="s">
        <v>1916</v>
      </c>
      <c r="F1054" s="197" t="s">
        <v>1917</v>
      </c>
      <c r="G1054" s="198" t="s">
        <v>327</v>
      </c>
      <c r="H1054" s="199">
        <v>66.3</v>
      </c>
      <c r="I1054" s="200"/>
      <c r="J1054" s="201">
        <f>ROUND(I1054*H1054,2)</f>
        <v>0</v>
      </c>
      <c r="K1054" s="202"/>
      <c r="L1054" s="39"/>
      <c r="M1054" s="203" t="s">
        <v>19</v>
      </c>
      <c r="N1054" s="204" t="s">
        <v>45</v>
      </c>
      <c r="O1054" s="64"/>
      <c r="P1054" s="205">
        <f>O1054*H1054</f>
        <v>0</v>
      </c>
      <c r="Q1054" s="205">
        <v>2.8600000000000001E-3</v>
      </c>
      <c r="R1054" s="205">
        <f>Q1054*H1054</f>
        <v>0.18961800000000001</v>
      </c>
      <c r="S1054" s="205">
        <v>0</v>
      </c>
      <c r="T1054" s="206">
        <f>S1054*H1054</f>
        <v>0</v>
      </c>
      <c r="U1054" s="34"/>
      <c r="V1054" s="34"/>
      <c r="W1054" s="34"/>
      <c r="X1054" s="34"/>
      <c r="Y1054" s="34"/>
      <c r="Z1054" s="34"/>
      <c r="AA1054" s="34"/>
      <c r="AB1054" s="34"/>
      <c r="AC1054" s="34"/>
      <c r="AD1054" s="34"/>
      <c r="AE1054" s="34"/>
      <c r="AR1054" s="207" t="s">
        <v>402</v>
      </c>
      <c r="AT1054" s="207" t="s">
        <v>315</v>
      </c>
      <c r="AU1054" s="207" t="s">
        <v>83</v>
      </c>
      <c r="AY1054" s="17" t="s">
        <v>313</v>
      </c>
      <c r="BE1054" s="208">
        <f>IF(N1054="základní",J1054,0)</f>
        <v>0</v>
      </c>
      <c r="BF1054" s="208">
        <f>IF(N1054="snížená",J1054,0)</f>
        <v>0</v>
      </c>
      <c r="BG1054" s="208">
        <f>IF(N1054="zákl. přenesená",J1054,0)</f>
        <v>0</v>
      </c>
      <c r="BH1054" s="208">
        <f>IF(N1054="sníž. přenesená",J1054,0)</f>
        <v>0</v>
      </c>
      <c r="BI1054" s="208">
        <f>IF(N1054="nulová",J1054,0)</f>
        <v>0</v>
      </c>
      <c r="BJ1054" s="17" t="s">
        <v>81</v>
      </c>
      <c r="BK1054" s="208">
        <f>ROUND(I1054*H1054,2)</f>
        <v>0</v>
      </c>
      <c r="BL1054" s="17" t="s">
        <v>402</v>
      </c>
      <c r="BM1054" s="207" t="s">
        <v>1918</v>
      </c>
    </row>
    <row r="1055" spans="1:65" s="1" customFormat="1">
      <c r="A1055" s="34"/>
      <c r="B1055" s="35"/>
      <c r="C1055" s="36"/>
      <c r="D1055" s="209" t="s">
        <v>321</v>
      </c>
      <c r="E1055" s="36"/>
      <c r="F1055" s="210" t="s">
        <v>1919</v>
      </c>
      <c r="G1055" s="36"/>
      <c r="H1055" s="36"/>
      <c r="I1055" s="116"/>
      <c r="J1055" s="36"/>
      <c r="K1055" s="36"/>
      <c r="L1055" s="39"/>
      <c r="M1055" s="211"/>
      <c r="N1055" s="212"/>
      <c r="O1055" s="64"/>
      <c r="P1055" s="64"/>
      <c r="Q1055" s="64"/>
      <c r="R1055" s="64"/>
      <c r="S1055" s="64"/>
      <c r="T1055" s="65"/>
      <c r="U1055" s="34"/>
      <c r="V1055" s="34"/>
      <c r="W1055" s="34"/>
      <c r="X1055" s="34"/>
      <c r="Y1055" s="34"/>
      <c r="Z1055" s="34"/>
      <c r="AA1055" s="34"/>
      <c r="AB1055" s="34"/>
      <c r="AC1055" s="34"/>
      <c r="AD1055" s="34"/>
      <c r="AE1055" s="34"/>
      <c r="AT1055" s="17" t="s">
        <v>321</v>
      </c>
      <c r="AU1055" s="17" t="s">
        <v>83</v>
      </c>
    </row>
    <row r="1056" spans="1:65" s="12" customFormat="1">
      <c r="B1056" s="213"/>
      <c r="C1056" s="214"/>
      <c r="D1056" s="209" t="s">
        <v>323</v>
      </c>
      <c r="E1056" s="215" t="s">
        <v>19</v>
      </c>
      <c r="F1056" s="216" t="s">
        <v>1920</v>
      </c>
      <c r="G1056" s="214"/>
      <c r="H1056" s="217">
        <v>66.3</v>
      </c>
      <c r="I1056" s="218"/>
      <c r="J1056" s="214"/>
      <c r="K1056" s="214"/>
      <c r="L1056" s="219"/>
      <c r="M1056" s="220"/>
      <c r="N1056" s="221"/>
      <c r="O1056" s="221"/>
      <c r="P1056" s="221"/>
      <c r="Q1056" s="221"/>
      <c r="R1056" s="221"/>
      <c r="S1056" s="221"/>
      <c r="T1056" s="222"/>
      <c r="AT1056" s="223" t="s">
        <v>323</v>
      </c>
      <c r="AU1056" s="223" t="s">
        <v>83</v>
      </c>
      <c r="AV1056" s="12" t="s">
        <v>83</v>
      </c>
      <c r="AW1056" s="12" t="s">
        <v>36</v>
      </c>
      <c r="AX1056" s="12" t="s">
        <v>81</v>
      </c>
      <c r="AY1056" s="223" t="s">
        <v>313</v>
      </c>
    </row>
    <row r="1057" spans="1:65" s="1" customFormat="1" ht="14.45" customHeight="1">
      <c r="A1057" s="34"/>
      <c r="B1057" s="35"/>
      <c r="C1057" s="195" t="s">
        <v>1921</v>
      </c>
      <c r="D1057" s="195" t="s">
        <v>315</v>
      </c>
      <c r="E1057" s="196" t="s">
        <v>1922</v>
      </c>
      <c r="F1057" s="197" t="s">
        <v>1923</v>
      </c>
      <c r="G1057" s="198" t="s">
        <v>430</v>
      </c>
      <c r="H1057" s="199">
        <v>0.71599999999999997</v>
      </c>
      <c r="I1057" s="200"/>
      <c r="J1057" s="201">
        <f>ROUND(I1057*H1057,2)</f>
        <v>0</v>
      </c>
      <c r="K1057" s="202"/>
      <c r="L1057" s="39"/>
      <c r="M1057" s="203" t="s">
        <v>19</v>
      </c>
      <c r="N1057" s="204" t="s">
        <v>45</v>
      </c>
      <c r="O1057" s="64"/>
      <c r="P1057" s="205">
        <f>O1057*H1057</f>
        <v>0</v>
      </c>
      <c r="Q1057" s="205">
        <v>0</v>
      </c>
      <c r="R1057" s="205">
        <f>Q1057*H1057</f>
        <v>0</v>
      </c>
      <c r="S1057" s="205">
        <v>0</v>
      </c>
      <c r="T1057" s="206">
        <f>S1057*H1057</f>
        <v>0</v>
      </c>
      <c r="U1057" s="34"/>
      <c r="V1057" s="34"/>
      <c r="W1057" s="34"/>
      <c r="X1057" s="34"/>
      <c r="Y1057" s="34"/>
      <c r="Z1057" s="34"/>
      <c r="AA1057" s="34"/>
      <c r="AB1057" s="34"/>
      <c r="AC1057" s="34"/>
      <c r="AD1057" s="34"/>
      <c r="AE1057" s="34"/>
      <c r="AR1057" s="207" t="s">
        <v>402</v>
      </c>
      <c r="AT1057" s="207" t="s">
        <v>315</v>
      </c>
      <c r="AU1057" s="207" t="s">
        <v>83</v>
      </c>
      <c r="AY1057" s="17" t="s">
        <v>313</v>
      </c>
      <c r="BE1057" s="208">
        <f>IF(N1057="základní",J1057,0)</f>
        <v>0</v>
      </c>
      <c r="BF1057" s="208">
        <f>IF(N1057="snížená",J1057,0)</f>
        <v>0</v>
      </c>
      <c r="BG1057" s="208">
        <f>IF(N1057="zákl. přenesená",J1057,0)</f>
        <v>0</v>
      </c>
      <c r="BH1057" s="208">
        <f>IF(N1057="sníž. přenesená",J1057,0)</f>
        <v>0</v>
      </c>
      <c r="BI1057" s="208">
        <f>IF(N1057="nulová",J1057,0)</f>
        <v>0</v>
      </c>
      <c r="BJ1057" s="17" t="s">
        <v>81</v>
      </c>
      <c r="BK1057" s="208">
        <f>ROUND(I1057*H1057,2)</f>
        <v>0</v>
      </c>
      <c r="BL1057" s="17" t="s">
        <v>402</v>
      </c>
      <c r="BM1057" s="207" t="s">
        <v>1924</v>
      </c>
    </row>
    <row r="1058" spans="1:65" s="1" customFormat="1" ht="19.5">
      <c r="A1058" s="34"/>
      <c r="B1058" s="35"/>
      <c r="C1058" s="36"/>
      <c r="D1058" s="209" t="s">
        <v>321</v>
      </c>
      <c r="E1058" s="36"/>
      <c r="F1058" s="210" t="s">
        <v>1925</v>
      </c>
      <c r="G1058" s="36"/>
      <c r="H1058" s="36"/>
      <c r="I1058" s="116"/>
      <c r="J1058" s="36"/>
      <c r="K1058" s="36"/>
      <c r="L1058" s="39"/>
      <c r="M1058" s="211"/>
      <c r="N1058" s="212"/>
      <c r="O1058" s="64"/>
      <c r="P1058" s="64"/>
      <c r="Q1058" s="64"/>
      <c r="R1058" s="64"/>
      <c r="S1058" s="64"/>
      <c r="T1058" s="65"/>
      <c r="U1058" s="34"/>
      <c r="V1058" s="34"/>
      <c r="W1058" s="34"/>
      <c r="X1058" s="34"/>
      <c r="Y1058" s="34"/>
      <c r="Z1058" s="34"/>
      <c r="AA1058" s="34"/>
      <c r="AB1058" s="34"/>
      <c r="AC1058" s="34"/>
      <c r="AD1058" s="34"/>
      <c r="AE1058" s="34"/>
      <c r="AT1058" s="17" t="s">
        <v>321</v>
      </c>
      <c r="AU1058" s="17" t="s">
        <v>83</v>
      </c>
    </row>
    <row r="1059" spans="1:65" s="11" customFormat="1" ht="22.9" customHeight="1">
      <c r="B1059" s="179"/>
      <c r="C1059" s="180"/>
      <c r="D1059" s="181" t="s">
        <v>73</v>
      </c>
      <c r="E1059" s="193" t="s">
        <v>1926</v>
      </c>
      <c r="F1059" s="193" t="s">
        <v>1927</v>
      </c>
      <c r="G1059" s="180"/>
      <c r="H1059" s="180"/>
      <c r="I1059" s="183"/>
      <c r="J1059" s="194">
        <f>BK1059</f>
        <v>0</v>
      </c>
      <c r="K1059" s="180"/>
      <c r="L1059" s="185"/>
      <c r="M1059" s="186"/>
      <c r="N1059" s="187"/>
      <c r="O1059" s="187"/>
      <c r="P1059" s="188">
        <f>SUM(P1060:P1210)</f>
        <v>0</v>
      </c>
      <c r="Q1059" s="187"/>
      <c r="R1059" s="188">
        <f>SUM(R1060:R1210)</f>
        <v>5.1239805800000013</v>
      </c>
      <c r="S1059" s="187"/>
      <c r="T1059" s="189">
        <f>SUM(T1060:T1210)</f>
        <v>0</v>
      </c>
      <c r="AR1059" s="190" t="s">
        <v>83</v>
      </c>
      <c r="AT1059" s="191" t="s">
        <v>73</v>
      </c>
      <c r="AU1059" s="191" t="s">
        <v>81</v>
      </c>
      <c r="AY1059" s="190" t="s">
        <v>313</v>
      </c>
      <c r="BK1059" s="192">
        <f>SUM(BK1060:BK1210)</f>
        <v>0</v>
      </c>
    </row>
    <row r="1060" spans="1:65" s="1" customFormat="1" ht="14.45" customHeight="1">
      <c r="A1060" s="34"/>
      <c r="B1060" s="35"/>
      <c r="C1060" s="195" t="s">
        <v>1928</v>
      </c>
      <c r="D1060" s="195" t="s">
        <v>315</v>
      </c>
      <c r="E1060" s="196" t="s">
        <v>1929</v>
      </c>
      <c r="F1060" s="197" t="s">
        <v>1930</v>
      </c>
      <c r="G1060" s="198" t="s">
        <v>318</v>
      </c>
      <c r="H1060" s="199">
        <v>128.435</v>
      </c>
      <c r="I1060" s="200"/>
      <c r="J1060" s="201">
        <f>ROUND(I1060*H1060,2)</f>
        <v>0</v>
      </c>
      <c r="K1060" s="202"/>
      <c r="L1060" s="39"/>
      <c r="M1060" s="203" t="s">
        <v>19</v>
      </c>
      <c r="N1060" s="204" t="s">
        <v>45</v>
      </c>
      <c r="O1060" s="64"/>
      <c r="P1060" s="205">
        <f>O1060*H1060</f>
        <v>0</v>
      </c>
      <c r="Q1060" s="205">
        <v>0</v>
      </c>
      <c r="R1060" s="205">
        <f>Q1060*H1060</f>
        <v>0</v>
      </c>
      <c r="S1060" s="205">
        <v>0</v>
      </c>
      <c r="T1060" s="206">
        <f>S1060*H1060</f>
        <v>0</v>
      </c>
      <c r="U1060" s="34"/>
      <c r="V1060" s="34"/>
      <c r="W1060" s="34"/>
      <c r="X1060" s="34"/>
      <c r="Y1060" s="34"/>
      <c r="Z1060" s="34"/>
      <c r="AA1060" s="34"/>
      <c r="AB1060" s="34"/>
      <c r="AC1060" s="34"/>
      <c r="AD1060" s="34"/>
      <c r="AE1060" s="34"/>
      <c r="AR1060" s="207" t="s">
        <v>402</v>
      </c>
      <c r="AT1060" s="207" t="s">
        <v>315</v>
      </c>
      <c r="AU1060" s="207" t="s">
        <v>83</v>
      </c>
      <c r="AY1060" s="17" t="s">
        <v>313</v>
      </c>
      <c r="BE1060" s="208">
        <f>IF(N1060="základní",J1060,0)</f>
        <v>0</v>
      </c>
      <c r="BF1060" s="208">
        <f>IF(N1060="snížená",J1060,0)</f>
        <v>0</v>
      </c>
      <c r="BG1060" s="208">
        <f>IF(N1060="zákl. přenesená",J1060,0)</f>
        <v>0</v>
      </c>
      <c r="BH1060" s="208">
        <f>IF(N1060="sníž. přenesená",J1060,0)</f>
        <v>0</v>
      </c>
      <c r="BI1060" s="208">
        <f>IF(N1060="nulová",J1060,0)</f>
        <v>0</v>
      </c>
      <c r="BJ1060" s="17" t="s">
        <v>81</v>
      </c>
      <c r="BK1060" s="208">
        <f>ROUND(I1060*H1060,2)</f>
        <v>0</v>
      </c>
      <c r="BL1060" s="17" t="s">
        <v>402</v>
      </c>
      <c r="BM1060" s="207" t="s">
        <v>1931</v>
      </c>
    </row>
    <row r="1061" spans="1:65" s="1" customFormat="1">
      <c r="A1061" s="34"/>
      <c r="B1061" s="35"/>
      <c r="C1061" s="36"/>
      <c r="D1061" s="209" t="s">
        <v>321</v>
      </c>
      <c r="E1061" s="36"/>
      <c r="F1061" s="210" t="s">
        <v>1932</v>
      </c>
      <c r="G1061" s="36"/>
      <c r="H1061" s="36"/>
      <c r="I1061" s="116"/>
      <c r="J1061" s="36"/>
      <c r="K1061" s="36"/>
      <c r="L1061" s="39"/>
      <c r="M1061" s="211"/>
      <c r="N1061" s="212"/>
      <c r="O1061" s="64"/>
      <c r="P1061" s="64"/>
      <c r="Q1061" s="64"/>
      <c r="R1061" s="64"/>
      <c r="S1061" s="64"/>
      <c r="T1061" s="65"/>
      <c r="U1061" s="34"/>
      <c r="V1061" s="34"/>
      <c r="W1061" s="34"/>
      <c r="X1061" s="34"/>
      <c r="Y1061" s="34"/>
      <c r="Z1061" s="34"/>
      <c r="AA1061" s="34"/>
      <c r="AB1061" s="34"/>
      <c r="AC1061" s="34"/>
      <c r="AD1061" s="34"/>
      <c r="AE1061" s="34"/>
      <c r="AT1061" s="17" t="s">
        <v>321</v>
      </c>
      <c r="AU1061" s="17" t="s">
        <v>83</v>
      </c>
    </row>
    <row r="1062" spans="1:65" s="12" customFormat="1">
      <c r="B1062" s="213"/>
      <c r="C1062" s="214"/>
      <c r="D1062" s="209" t="s">
        <v>323</v>
      </c>
      <c r="E1062" s="215" t="s">
        <v>19</v>
      </c>
      <c r="F1062" s="216" t="s">
        <v>1933</v>
      </c>
      <c r="G1062" s="214"/>
      <c r="H1062" s="217">
        <v>128.435</v>
      </c>
      <c r="I1062" s="218"/>
      <c r="J1062" s="214"/>
      <c r="K1062" s="214"/>
      <c r="L1062" s="219"/>
      <c r="M1062" s="220"/>
      <c r="N1062" s="221"/>
      <c r="O1062" s="221"/>
      <c r="P1062" s="221"/>
      <c r="Q1062" s="221"/>
      <c r="R1062" s="221"/>
      <c r="S1062" s="221"/>
      <c r="T1062" s="222"/>
      <c r="AT1062" s="223" t="s">
        <v>323</v>
      </c>
      <c r="AU1062" s="223" t="s">
        <v>83</v>
      </c>
      <c r="AV1062" s="12" t="s">
        <v>83</v>
      </c>
      <c r="AW1062" s="12" t="s">
        <v>36</v>
      </c>
      <c r="AX1062" s="12" t="s">
        <v>81</v>
      </c>
      <c r="AY1062" s="223" t="s">
        <v>313</v>
      </c>
    </row>
    <row r="1063" spans="1:65" s="1" customFormat="1" ht="14.45" customHeight="1">
      <c r="A1063" s="34"/>
      <c r="B1063" s="35"/>
      <c r="C1063" s="245" t="s">
        <v>1934</v>
      </c>
      <c r="D1063" s="245" t="s">
        <v>473</v>
      </c>
      <c r="E1063" s="246" t="s">
        <v>1935</v>
      </c>
      <c r="F1063" s="247" t="s">
        <v>1936</v>
      </c>
      <c r="G1063" s="248" t="s">
        <v>318</v>
      </c>
      <c r="H1063" s="249">
        <v>132.28800000000001</v>
      </c>
      <c r="I1063" s="250"/>
      <c r="J1063" s="251">
        <f>ROUND(I1063*H1063,2)</f>
        <v>0</v>
      </c>
      <c r="K1063" s="252"/>
      <c r="L1063" s="253"/>
      <c r="M1063" s="254" t="s">
        <v>19</v>
      </c>
      <c r="N1063" s="255" t="s">
        <v>45</v>
      </c>
      <c r="O1063" s="64"/>
      <c r="P1063" s="205">
        <f>O1063*H1063</f>
        <v>0</v>
      </c>
      <c r="Q1063" s="205">
        <v>1.095E-2</v>
      </c>
      <c r="R1063" s="205">
        <f>Q1063*H1063</f>
        <v>1.4485536000000001</v>
      </c>
      <c r="S1063" s="205">
        <v>0</v>
      </c>
      <c r="T1063" s="206">
        <f>S1063*H1063</f>
        <v>0</v>
      </c>
      <c r="U1063" s="34"/>
      <c r="V1063" s="34"/>
      <c r="W1063" s="34"/>
      <c r="X1063" s="34"/>
      <c r="Y1063" s="34"/>
      <c r="Z1063" s="34"/>
      <c r="AA1063" s="34"/>
      <c r="AB1063" s="34"/>
      <c r="AC1063" s="34"/>
      <c r="AD1063" s="34"/>
      <c r="AE1063" s="34"/>
      <c r="AR1063" s="207" t="s">
        <v>510</v>
      </c>
      <c r="AT1063" s="207" t="s">
        <v>473</v>
      </c>
      <c r="AU1063" s="207" t="s">
        <v>83</v>
      </c>
      <c r="AY1063" s="17" t="s">
        <v>313</v>
      </c>
      <c r="BE1063" s="208">
        <f>IF(N1063="základní",J1063,0)</f>
        <v>0</v>
      </c>
      <c r="BF1063" s="208">
        <f>IF(N1063="snížená",J1063,0)</f>
        <v>0</v>
      </c>
      <c r="BG1063" s="208">
        <f>IF(N1063="zákl. přenesená",J1063,0)</f>
        <v>0</v>
      </c>
      <c r="BH1063" s="208">
        <f>IF(N1063="sníž. přenesená",J1063,0)</f>
        <v>0</v>
      </c>
      <c r="BI1063" s="208">
        <f>IF(N1063="nulová",J1063,0)</f>
        <v>0</v>
      </c>
      <c r="BJ1063" s="17" t="s">
        <v>81</v>
      </c>
      <c r="BK1063" s="208">
        <f>ROUND(I1063*H1063,2)</f>
        <v>0</v>
      </c>
      <c r="BL1063" s="17" t="s">
        <v>402</v>
      </c>
      <c r="BM1063" s="207" t="s">
        <v>1937</v>
      </c>
    </row>
    <row r="1064" spans="1:65" s="1" customFormat="1">
      <c r="A1064" s="34"/>
      <c r="B1064" s="35"/>
      <c r="C1064" s="36"/>
      <c r="D1064" s="209" t="s">
        <v>321</v>
      </c>
      <c r="E1064" s="36"/>
      <c r="F1064" s="210" t="s">
        <v>1936</v>
      </c>
      <c r="G1064" s="36"/>
      <c r="H1064" s="36"/>
      <c r="I1064" s="116"/>
      <c r="J1064" s="36"/>
      <c r="K1064" s="36"/>
      <c r="L1064" s="39"/>
      <c r="M1064" s="211"/>
      <c r="N1064" s="212"/>
      <c r="O1064" s="64"/>
      <c r="P1064" s="64"/>
      <c r="Q1064" s="64"/>
      <c r="R1064" s="64"/>
      <c r="S1064" s="64"/>
      <c r="T1064" s="65"/>
      <c r="U1064" s="34"/>
      <c r="V1064" s="34"/>
      <c r="W1064" s="34"/>
      <c r="X1064" s="34"/>
      <c r="Y1064" s="34"/>
      <c r="Z1064" s="34"/>
      <c r="AA1064" s="34"/>
      <c r="AB1064" s="34"/>
      <c r="AC1064" s="34"/>
      <c r="AD1064" s="34"/>
      <c r="AE1064" s="34"/>
      <c r="AT1064" s="17" t="s">
        <v>321</v>
      </c>
      <c r="AU1064" s="17" t="s">
        <v>83</v>
      </c>
    </row>
    <row r="1065" spans="1:65" s="12" customFormat="1">
      <c r="B1065" s="213"/>
      <c r="C1065" s="214"/>
      <c r="D1065" s="209" t="s">
        <v>323</v>
      </c>
      <c r="E1065" s="214"/>
      <c r="F1065" s="216" t="s">
        <v>1938</v>
      </c>
      <c r="G1065" s="214"/>
      <c r="H1065" s="217">
        <v>132.28800000000001</v>
      </c>
      <c r="I1065" s="218"/>
      <c r="J1065" s="214"/>
      <c r="K1065" s="214"/>
      <c r="L1065" s="219"/>
      <c r="M1065" s="220"/>
      <c r="N1065" s="221"/>
      <c r="O1065" s="221"/>
      <c r="P1065" s="221"/>
      <c r="Q1065" s="221"/>
      <c r="R1065" s="221"/>
      <c r="S1065" s="221"/>
      <c r="T1065" s="222"/>
      <c r="AT1065" s="223" t="s">
        <v>323</v>
      </c>
      <c r="AU1065" s="223" t="s">
        <v>83</v>
      </c>
      <c r="AV1065" s="12" t="s">
        <v>83</v>
      </c>
      <c r="AW1065" s="12" t="s">
        <v>4</v>
      </c>
      <c r="AX1065" s="12" t="s">
        <v>81</v>
      </c>
      <c r="AY1065" s="223" t="s">
        <v>313</v>
      </c>
    </row>
    <row r="1066" spans="1:65" s="1" customFormat="1" ht="14.45" customHeight="1">
      <c r="A1066" s="34"/>
      <c r="B1066" s="35"/>
      <c r="C1066" s="195" t="s">
        <v>1939</v>
      </c>
      <c r="D1066" s="195" t="s">
        <v>315</v>
      </c>
      <c r="E1066" s="196" t="s">
        <v>1940</v>
      </c>
      <c r="F1066" s="197" t="s">
        <v>1941</v>
      </c>
      <c r="G1066" s="198" t="s">
        <v>327</v>
      </c>
      <c r="H1066" s="199">
        <v>214.05799999999999</v>
      </c>
      <c r="I1066" s="200"/>
      <c r="J1066" s="201">
        <f>ROUND(I1066*H1066,2)</f>
        <v>0</v>
      </c>
      <c r="K1066" s="202"/>
      <c r="L1066" s="39"/>
      <c r="M1066" s="203" t="s">
        <v>19</v>
      </c>
      <c r="N1066" s="204" t="s">
        <v>45</v>
      </c>
      <c r="O1066" s="64"/>
      <c r="P1066" s="205">
        <f>O1066*H1066</f>
        <v>0</v>
      </c>
      <c r="Q1066" s="205">
        <v>0</v>
      </c>
      <c r="R1066" s="205">
        <f>Q1066*H1066</f>
        <v>0</v>
      </c>
      <c r="S1066" s="205">
        <v>0</v>
      </c>
      <c r="T1066" s="206">
        <f>S1066*H1066</f>
        <v>0</v>
      </c>
      <c r="U1066" s="34"/>
      <c r="V1066" s="34"/>
      <c r="W1066" s="34"/>
      <c r="X1066" s="34"/>
      <c r="Y1066" s="34"/>
      <c r="Z1066" s="34"/>
      <c r="AA1066" s="34"/>
      <c r="AB1066" s="34"/>
      <c r="AC1066" s="34"/>
      <c r="AD1066" s="34"/>
      <c r="AE1066" s="34"/>
      <c r="AR1066" s="207" t="s">
        <v>402</v>
      </c>
      <c r="AT1066" s="207" t="s">
        <v>315</v>
      </c>
      <c r="AU1066" s="207" t="s">
        <v>83</v>
      </c>
      <c r="AY1066" s="17" t="s">
        <v>313</v>
      </c>
      <c r="BE1066" s="208">
        <f>IF(N1066="základní",J1066,0)</f>
        <v>0</v>
      </c>
      <c r="BF1066" s="208">
        <f>IF(N1066="snížená",J1066,0)</f>
        <v>0</v>
      </c>
      <c r="BG1066" s="208">
        <f>IF(N1066="zákl. přenesená",J1066,0)</f>
        <v>0</v>
      </c>
      <c r="BH1066" s="208">
        <f>IF(N1066="sníž. přenesená",J1066,0)</f>
        <v>0</v>
      </c>
      <c r="BI1066" s="208">
        <f>IF(N1066="nulová",J1066,0)</f>
        <v>0</v>
      </c>
      <c r="BJ1066" s="17" t="s">
        <v>81</v>
      </c>
      <c r="BK1066" s="208">
        <f>ROUND(I1066*H1066,2)</f>
        <v>0</v>
      </c>
      <c r="BL1066" s="17" t="s">
        <v>402</v>
      </c>
      <c r="BM1066" s="207" t="s">
        <v>1942</v>
      </c>
    </row>
    <row r="1067" spans="1:65" s="1" customFormat="1">
      <c r="A1067" s="34"/>
      <c r="B1067" s="35"/>
      <c r="C1067" s="36"/>
      <c r="D1067" s="209" t="s">
        <v>321</v>
      </c>
      <c r="E1067" s="36"/>
      <c r="F1067" s="210" t="s">
        <v>1943</v>
      </c>
      <c r="G1067" s="36"/>
      <c r="H1067" s="36"/>
      <c r="I1067" s="116"/>
      <c r="J1067" s="36"/>
      <c r="K1067" s="36"/>
      <c r="L1067" s="39"/>
      <c r="M1067" s="211"/>
      <c r="N1067" s="212"/>
      <c r="O1067" s="64"/>
      <c r="P1067" s="64"/>
      <c r="Q1067" s="64"/>
      <c r="R1067" s="64"/>
      <c r="S1067" s="64"/>
      <c r="T1067" s="65"/>
      <c r="U1067" s="34"/>
      <c r="V1067" s="34"/>
      <c r="W1067" s="34"/>
      <c r="X1067" s="34"/>
      <c r="Y1067" s="34"/>
      <c r="Z1067" s="34"/>
      <c r="AA1067" s="34"/>
      <c r="AB1067" s="34"/>
      <c r="AC1067" s="34"/>
      <c r="AD1067" s="34"/>
      <c r="AE1067" s="34"/>
      <c r="AT1067" s="17" t="s">
        <v>321</v>
      </c>
      <c r="AU1067" s="17" t="s">
        <v>83</v>
      </c>
    </row>
    <row r="1068" spans="1:65" s="12" customFormat="1">
      <c r="B1068" s="213"/>
      <c r="C1068" s="214"/>
      <c r="D1068" s="209" t="s">
        <v>323</v>
      </c>
      <c r="E1068" s="215" t="s">
        <v>19</v>
      </c>
      <c r="F1068" s="216" t="s">
        <v>1944</v>
      </c>
      <c r="G1068" s="214"/>
      <c r="H1068" s="217">
        <v>214.05799999999999</v>
      </c>
      <c r="I1068" s="218"/>
      <c r="J1068" s="214"/>
      <c r="K1068" s="214"/>
      <c r="L1068" s="219"/>
      <c r="M1068" s="220"/>
      <c r="N1068" s="221"/>
      <c r="O1068" s="221"/>
      <c r="P1068" s="221"/>
      <c r="Q1068" s="221"/>
      <c r="R1068" s="221"/>
      <c r="S1068" s="221"/>
      <c r="T1068" s="222"/>
      <c r="AT1068" s="223" t="s">
        <v>323</v>
      </c>
      <c r="AU1068" s="223" t="s">
        <v>83</v>
      </c>
      <c r="AV1068" s="12" t="s">
        <v>83</v>
      </c>
      <c r="AW1068" s="12" t="s">
        <v>36</v>
      </c>
      <c r="AX1068" s="12" t="s">
        <v>81</v>
      </c>
      <c r="AY1068" s="223" t="s">
        <v>313</v>
      </c>
    </row>
    <row r="1069" spans="1:65" s="1" customFormat="1" ht="14.45" customHeight="1">
      <c r="A1069" s="34"/>
      <c r="B1069" s="35"/>
      <c r="C1069" s="245" t="s">
        <v>1945</v>
      </c>
      <c r="D1069" s="245" t="s">
        <v>473</v>
      </c>
      <c r="E1069" s="246" t="s">
        <v>1946</v>
      </c>
      <c r="F1069" s="247" t="s">
        <v>1947</v>
      </c>
      <c r="G1069" s="248" t="s">
        <v>358</v>
      </c>
      <c r="H1069" s="249">
        <v>0.32100000000000001</v>
      </c>
      <c r="I1069" s="250"/>
      <c r="J1069" s="251">
        <f>ROUND(I1069*H1069,2)</f>
        <v>0</v>
      </c>
      <c r="K1069" s="252"/>
      <c r="L1069" s="253"/>
      <c r="M1069" s="254" t="s">
        <v>19</v>
      </c>
      <c r="N1069" s="255" t="s">
        <v>45</v>
      </c>
      <c r="O1069" s="64"/>
      <c r="P1069" s="205">
        <f>O1069*H1069</f>
        <v>0</v>
      </c>
      <c r="Q1069" s="205">
        <v>0.55000000000000004</v>
      </c>
      <c r="R1069" s="205">
        <f>Q1069*H1069</f>
        <v>0.17655000000000001</v>
      </c>
      <c r="S1069" s="205">
        <v>0</v>
      </c>
      <c r="T1069" s="206">
        <f>S1069*H1069</f>
        <v>0</v>
      </c>
      <c r="U1069" s="34"/>
      <c r="V1069" s="34"/>
      <c r="W1069" s="34"/>
      <c r="X1069" s="34"/>
      <c r="Y1069" s="34"/>
      <c r="Z1069" s="34"/>
      <c r="AA1069" s="34"/>
      <c r="AB1069" s="34"/>
      <c r="AC1069" s="34"/>
      <c r="AD1069" s="34"/>
      <c r="AE1069" s="34"/>
      <c r="AR1069" s="207" t="s">
        <v>510</v>
      </c>
      <c r="AT1069" s="207" t="s">
        <v>473</v>
      </c>
      <c r="AU1069" s="207" t="s">
        <v>83</v>
      </c>
      <c r="AY1069" s="17" t="s">
        <v>313</v>
      </c>
      <c r="BE1069" s="208">
        <f>IF(N1069="základní",J1069,0)</f>
        <v>0</v>
      </c>
      <c r="BF1069" s="208">
        <f>IF(N1069="snížená",J1069,0)</f>
        <v>0</v>
      </c>
      <c r="BG1069" s="208">
        <f>IF(N1069="zákl. přenesená",J1069,0)</f>
        <v>0</v>
      </c>
      <c r="BH1069" s="208">
        <f>IF(N1069="sníž. přenesená",J1069,0)</f>
        <v>0</v>
      </c>
      <c r="BI1069" s="208">
        <f>IF(N1069="nulová",J1069,0)</f>
        <v>0</v>
      </c>
      <c r="BJ1069" s="17" t="s">
        <v>81</v>
      </c>
      <c r="BK1069" s="208">
        <f>ROUND(I1069*H1069,2)</f>
        <v>0</v>
      </c>
      <c r="BL1069" s="17" t="s">
        <v>402</v>
      </c>
      <c r="BM1069" s="207" t="s">
        <v>1948</v>
      </c>
    </row>
    <row r="1070" spans="1:65" s="1" customFormat="1">
      <c r="A1070" s="34"/>
      <c r="B1070" s="35"/>
      <c r="C1070" s="36"/>
      <c r="D1070" s="209" t="s">
        <v>321</v>
      </c>
      <c r="E1070" s="36"/>
      <c r="F1070" s="210" t="s">
        <v>1947</v>
      </c>
      <c r="G1070" s="36"/>
      <c r="H1070" s="36"/>
      <c r="I1070" s="116"/>
      <c r="J1070" s="36"/>
      <c r="K1070" s="36"/>
      <c r="L1070" s="39"/>
      <c r="M1070" s="211"/>
      <c r="N1070" s="212"/>
      <c r="O1070" s="64"/>
      <c r="P1070" s="64"/>
      <c r="Q1070" s="64"/>
      <c r="R1070" s="64"/>
      <c r="S1070" s="64"/>
      <c r="T1070" s="65"/>
      <c r="U1070" s="34"/>
      <c r="V1070" s="34"/>
      <c r="W1070" s="34"/>
      <c r="X1070" s="34"/>
      <c r="Y1070" s="34"/>
      <c r="Z1070" s="34"/>
      <c r="AA1070" s="34"/>
      <c r="AB1070" s="34"/>
      <c r="AC1070" s="34"/>
      <c r="AD1070" s="34"/>
      <c r="AE1070" s="34"/>
      <c r="AT1070" s="17" t="s">
        <v>321</v>
      </c>
      <c r="AU1070" s="17" t="s">
        <v>83</v>
      </c>
    </row>
    <row r="1071" spans="1:65" s="12" customFormat="1">
      <c r="B1071" s="213"/>
      <c r="C1071" s="214"/>
      <c r="D1071" s="209" t="s">
        <v>323</v>
      </c>
      <c r="E1071" s="215" t="s">
        <v>19</v>
      </c>
      <c r="F1071" s="216" t="s">
        <v>1949</v>
      </c>
      <c r="G1071" s="214"/>
      <c r="H1071" s="217">
        <v>0.32100000000000001</v>
      </c>
      <c r="I1071" s="218"/>
      <c r="J1071" s="214"/>
      <c r="K1071" s="214"/>
      <c r="L1071" s="219"/>
      <c r="M1071" s="220"/>
      <c r="N1071" s="221"/>
      <c r="O1071" s="221"/>
      <c r="P1071" s="221"/>
      <c r="Q1071" s="221"/>
      <c r="R1071" s="221"/>
      <c r="S1071" s="221"/>
      <c r="T1071" s="222"/>
      <c r="AT1071" s="223" t="s">
        <v>323</v>
      </c>
      <c r="AU1071" s="223" t="s">
        <v>83</v>
      </c>
      <c r="AV1071" s="12" t="s">
        <v>83</v>
      </c>
      <c r="AW1071" s="12" t="s">
        <v>36</v>
      </c>
      <c r="AX1071" s="12" t="s">
        <v>81</v>
      </c>
      <c r="AY1071" s="223" t="s">
        <v>313</v>
      </c>
    </row>
    <row r="1072" spans="1:65" s="1" customFormat="1" ht="14.45" customHeight="1">
      <c r="A1072" s="34"/>
      <c r="B1072" s="35"/>
      <c r="C1072" s="195" t="s">
        <v>1950</v>
      </c>
      <c r="D1072" s="195" t="s">
        <v>315</v>
      </c>
      <c r="E1072" s="196" t="s">
        <v>1951</v>
      </c>
      <c r="F1072" s="197" t="s">
        <v>1952</v>
      </c>
      <c r="G1072" s="198" t="s">
        <v>318</v>
      </c>
      <c r="H1072" s="199">
        <v>40.75</v>
      </c>
      <c r="I1072" s="200"/>
      <c r="J1072" s="201">
        <f>ROUND(I1072*H1072,2)</f>
        <v>0</v>
      </c>
      <c r="K1072" s="202"/>
      <c r="L1072" s="39"/>
      <c r="M1072" s="203" t="s">
        <v>19</v>
      </c>
      <c r="N1072" s="204" t="s">
        <v>45</v>
      </c>
      <c r="O1072" s="64"/>
      <c r="P1072" s="205">
        <f>O1072*H1072</f>
        <v>0</v>
      </c>
      <c r="Q1072" s="205">
        <v>2.7E-4</v>
      </c>
      <c r="R1072" s="205">
        <f>Q1072*H1072</f>
        <v>1.10025E-2</v>
      </c>
      <c r="S1072" s="205">
        <v>0</v>
      </c>
      <c r="T1072" s="206">
        <f>S1072*H1072</f>
        <v>0</v>
      </c>
      <c r="U1072" s="34"/>
      <c r="V1072" s="34"/>
      <c r="W1072" s="34"/>
      <c r="X1072" s="34"/>
      <c r="Y1072" s="34"/>
      <c r="Z1072" s="34"/>
      <c r="AA1072" s="34"/>
      <c r="AB1072" s="34"/>
      <c r="AC1072" s="34"/>
      <c r="AD1072" s="34"/>
      <c r="AE1072" s="34"/>
      <c r="AR1072" s="207" t="s">
        <v>402</v>
      </c>
      <c r="AT1072" s="207" t="s">
        <v>315</v>
      </c>
      <c r="AU1072" s="207" t="s">
        <v>83</v>
      </c>
      <c r="AY1072" s="17" t="s">
        <v>313</v>
      </c>
      <c r="BE1072" s="208">
        <f>IF(N1072="základní",J1072,0)</f>
        <v>0</v>
      </c>
      <c r="BF1072" s="208">
        <f>IF(N1072="snížená",J1072,0)</f>
        <v>0</v>
      </c>
      <c r="BG1072" s="208">
        <f>IF(N1072="zákl. přenesená",J1072,0)</f>
        <v>0</v>
      </c>
      <c r="BH1072" s="208">
        <f>IF(N1072="sníž. přenesená",J1072,0)</f>
        <v>0</v>
      </c>
      <c r="BI1072" s="208">
        <f>IF(N1072="nulová",J1072,0)</f>
        <v>0</v>
      </c>
      <c r="BJ1072" s="17" t="s">
        <v>81</v>
      </c>
      <c r="BK1072" s="208">
        <f>ROUND(I1072*H1072,2)</f>
        <v>0</v>
      </c>
      <c r="BL1072" s="17" t="s">
        <v>402</v>
      </c>
      <c r="BM1072" s="207" t="s">
        <v>1953</v>
      </c>
    </row>
    <row r="1073" spans="1:65" s="1" customFormat="1">
      <c r="A1073" s="34"/>
      <c r="B1073" s="35"/>
      <c r="C1073" s="36"/>
      <c r="D1073" s="209" t="s">
        <v>321</v>
      </c>
      <c r="E1073" s="36"/>
      <c r="F1073" s="210" t="s">
        <v>1954</v>
      </c>
      <c r="G1073" s="36"/>
      <c r="H1073" s="36"/>
      <c r="I1073" s="116"/>
      <c r="J1073" s="36"/>
      <c r="K1073" s="36"/>
      <c r="L1073" s="39"/>
      <c r="M1073" s="211"/>
      <c r="N1073" s="212"/>
      <c r="O1073" s="64"/>
      <c r="P1073" s="64"/>
      <c r="Q1073" s="64"/>
      <c r="R1073" s="64"/>
      <c r="S1073" s="64"/>
      <c r="T1073" s="65"/>
      <c r="U1073" s="34"/>
      <c r="V1073" s="34"/>
      <c r="W1073" s="34"/>
      <c r="X1073" s="34"/>
      <c r="Y1073" s="34"/>
      <c r="Z1073" s="34"/>
      <c r="AA1073" s="34"/>
      <c r="AB1073" s="34"/>
      <c r="AC1073" s="34"/>
      <c r="AD1073" s="34"/>
      <c r="AE1073" s="34"/>
      <c r="AT1073" s="17" t="s">
        <v>321</v>
      </c>
      <c r="AU1073" s="17" t="s">
        <v>83</v>
      </c>
    </row>
    <row r="1074" spans="1:65" s="1" customFormat="1" ht="78">
      <c r="A1074" s="34"/>
      <c r="B1074" s="35"/>
      <c r="C1074" s="36"/>
      <c r="D1074" s="209" t="s">
        <v>1282</v>
      </c>
      <c r="E1074" s="36"/>
      <c r="F1074" s="267" t="s">
        <v>1955</v>
      </c>
      <c r="G1074" s="36"/>
      <c r="H1074" s="36"/>
      <c r="I1074" s="116"/>
      <c r="J1074" s="36"/>
      <c r="K1074" s="36"/>
      <c r="L1074" s="39"/>
      <c r="M1074" s="211"/>
      <c r="N1074" s="212"/>
      <c r="O1074" s="64"/>
      <c r="P1074" s="64"/>
      <c r="Q1074" s="64"/>
      <c r="R1074" s="64"/>
      <c r="S1074" s="64"/>
      <c r="T1074" s="65"/>
      <c r="U1074" s="34"/>
      <c r="V1074" s="34"/>
      <c r="W1074" s="34"/>
      <c r="X1074" s="34"/>
      <c r="Y1074" s="34"/>
      <c r="Z1074" s="34"/>
      <c r="AA1074" s="34"/>
      <c r="AB1074" s="34"/>
      <c r="AC1074" s="34"/>
      <c r="AD1074" s="34"/>
      <c r="AE1074" s="34"/>
      <c r="AT1074" s="17" t="s">
        <v>1282</v>
      </c>
      <c r="AU1074" s="17" t="s">
        <v>83</v>
      </c>
    </row>
    <row r="1075" spans="1:65" s="12" customFormat="1">
      <c r="B1075" s="213"/>
      <c r="C1075" s="214"/>
      <c r="D1075" s="209" t="s">
        <v>323</v>
      </c>
      <c r="E1075" s="215" t="s">
        <v>19</v>
      </c>
      <c r="F1075" s="216" t="s">
        <v>1956</v>
      </c>
      <c r="G1075" s="214"/>
      <c r="H1075" s="217">
        <v>12.5</v>
      </c>
      <c r="I1075" s="218"/>
      <c r="J1075" s="214"/>
      <c r="K1075" s="214"/>
      <c r="L1075" s="219"/>
      <c r="M1075" s="220"/>
      <c r="N1075" s="221"/>
      <c r="O1075" s="221"/>
      <c r="P1075" s="221"/>
      <c r="Q1075" s="221"/>
      <c r="R1075" s="221"/>
      <c r="S1075" s="221"/>
      <c r="T1075" s="222"/>
      <c r="AT1075" s="223" t="s">
        <v>323</v>
      </c>
      <c r="AU1075" s="223" t="s">
        <v>83</v>
      </c>
      <c r="AV1075" s="12" t="s">
        <v>83</v>
      </c>
      <c r="AW1075" s="12" t="s">
        <v>36</v>
      </c>
      <c r="AX1075" s="12" t="s">
        <v>74</v>
      </c>
      <c r="AY1075" s="223" t="s">
        <v>313</v>
      </c>
    </row>
    <row r="1076" spans="1:65" s="12" customFormat="1">
      <c r="B1076" s="213"/>
      <c r="C1076" s="214"/>
      <c r="D1076" s="209" t="s">
        <v>323</v>
      </c>
      <c r="E1076" s="215" t="s">
        <v>19</v>
      </c>
      <c r="F1076" s="216" t="s">
        <v>1957</v>
      </c>
      <c r="G1076" s="214"/>
      <c r="H1076" s="217">
        <v>12.5</v>
      </c>
      <c r="I1076" s="218"/>
      <c r="J1076" s="214"/>
      <c r="K1076" s="214"/>
      <c r="L1076" s="219"/>
      <c r="M1076" s="220"/>
      <c r="N1076" s="221"/>
      <c r="O1076" s="221"/>
      <c r="P1076" s="221"/>
      <c r="Q1076" s="221"/>
      <c r="R1076" s="221"/>
      <c r="S1076" s="221"/>
      <c r="T1076" s="222"/>
      <c r="AT1076" s="223" t="s">
        <v>323</v>
      </c>
      <c r="AU1076" s="223" t="s">
        <v>83</v>
      </c>
      <c r="AV1076" s="12" t="s">
        <v>83</v>
      </c>
      <c r="AW1076" s="12" t="s">
        <v>36</v>
      </c>
      <c r="AX1076" s="12" t="s">
        <v>74</v>
      </c>
      <c r="AY1076" s="223" t="s">
        <v>313</v>
      </c>
    </row>
    <row r="1077" spans="1:65" s="12" customFormat="1">
      <c r="B1077" s="213"/>
      <c r="C1077" s="214"/>
      <c r="D1077" s="209" t="s">
        <v>323</v>
      </c>
      <c r="E1077" s="215" t="s">
        <v>19</v>
      </c>
      <c r="F1077" s="216" t="s">
        <v>1958</v>
      </c>
      <c r="G1077" s="214"/>
      <c r="H1077" s="217">
        <v>9</v>
      </c>
      <c r="I1077" s="218"/>
      <c r="J1077" s="214"/>
      <c r="K1077" s="214"/>
      <c r="L1077" s="219"/>
      <c r="M1077" s="220"/>
      <c r="N1077" s="221"/>
      <c r="O1077" s="221"/>
      <c r="P1077" s="221"/>
      <c r="Q1077" s="221"/>
      <c r="R1077" s="221"/>
      <c r="S1077" s="221"/>
      <c r="T1077" s="222"/>
      <c r="AT1077" s="223" t="s">
        <v>323</v>
      </c>
      <c r="AU1077" s="223" t="s">
        <v>83</v>
      </c>
      <c r="AV1077" s="12" t="s">
        <v>83</v>
      </c>
      <c r="AW1077" s="12" t="s">
        <v>36</v>
      </c>
      <c r="AX1077" s="12" t="s">
        <v>74</v>
      </c>
      <c r="AY1077" s="223" t="s">
        <v>313</v>
      </c>
    </row>
    <row r="1078" spans="1:65" s="12" customFormat="1">
      <c r="B1078" s="213"/>
      <c r="C1078" s="214"/>
      <c r="D1078" s="209" t="s">
        <v>323</v>
      </c>
      <c r="E1078" s="215" t="s">
        <v>19</v>
      </c>
      <c r="F1078" s="216" t="s">
        <v>1959</v>
      </c>
      <c r="G1078" s="214"/>
      <c r="H1078" s="217">
        <v>6.75</v>
      </c>
      <c r="I1078" s="218"/>
      <c r="J1078" s="214"/>
      <c r="K1078" s="214"/>
      <c r="L1078" s="219"/>
      <c r="M1078" s="220"/>
      <c r="N1078" s="221"/>
      <c r="O1078" s="221"/>
      <c r="P1078" s="221"/>
      <c r="Q1078" s="221"/>
      <c r="R1078" s="221"/>
      <c r="S1078" s="221"/>
      <c r="T1078" s="222"/>
      <c r="AT1078" s="223" t="s">
        <v>323</v>
      </c>
      <c r="AU1078" s="223" t="s">
        <v>83</v>
      </c>
      <c r="AV1078" s="12" t="s">
        <v>83</v>
      </c>
      <c r="AW1078" s="12" t="s">
        <v>36</v>
      </c>
      <c r="AX1078" s="12" t="s">
        <v>74</v>
      </c>
      <c r="AY1078" s="223" t="s">
        <v>313</v>
      </c>
    </row>
    <row r="1079" spans="1:65" s="14" customFormat="1">
      <c r="B1079" s="234"/>
      <c r="C1079" s="235"/>
      <c r="D1079" s="209" t="s">
        <v>323</v>
      </c>
      <c r="E1079" s="236" t="s">
        <v>19</v>
      </c>
      <c r="F1079" s="237" t="s">
        <v>410</v>
      </c>
      <c r="G1079" s="235"/>
      <c r="H1079" s="238">
        <v>40.75</v>
      </c>
      <c r="I1079" s="239"/>
      <c r="J1079" s="235"/>
      <c r="K1079" s="235"/>
      <c r="L1079" s="240"/>
      <c r="M1079" s="241"/>
      <c r="N1079" s="242"/>
      <c r="O1079" s="242"/>
      <c r="P1079" s="242"/>
      <c r="Q1079" s="242"/>
      <c r="R1079" s="242"/>
      <c r="S1079" s="242"/>
      <c r="T1079" s="243"/>
      <c r="AT1079" s="244" t="s">
        <v>323</v>
      </c>
      <c r="AU1079" s="244" t="s">
        <v>83</v>
      </c>
      <c r="AV1079" s="14" t="s">
        <v>319</v>
      </c>
      <c r="AW1079" s="14" t="s">
        <v>36</v>
      </c>
      <c r="AX1079" s="14" t="s">
        <v>81</v>
      </c>
      <c r="AY1079" s="244" t="s">
        <v>313</v>
      </c>
    </row>
    <row r="1080" spans="1:65" s="1" customFormat="1" ht="14.45" customHeight="1">
      <c r="A1080" s="34"/>
      <c r="B1080" s="35"/>
      <c r="C1080" s="245" t="s">
        <v>1960</v>
      </c>
      <c r="D1080" s="245" t="s">
        <v>473</v>
      </c>
      <c r="E1080" s="246" t="s">
        <v>1961</v>
      </c>
      <c r="F1080" s="247" t="s">
        <v>1962</v>
      </c>
      <c r="G1080" s="248" t="s">
        <v>318</v>
      </c>
      <c r="H1080" s="249">
        <v>40.75</v>
      </c>
      <c r="I1080" s="250"/>
      <c r="J1080" s="251">
        <f>ROUND(I1080*H1080,2)</f>
        <v>0</v>
      </c>
      <c r="K1080" s="252"/>
      <c r="L1080" s="253"/>
      <c r="M1080" s="254" t="s">
        <v>19</v>
      </c>
      <c r="N1080" s="255" t="s">
        <v>45</v>
      </c>
      <c r="O1080" s="64"/>
      <c r="P1080" s="205">
        <f>O1080*H1080</f>
        <v>0</v>
      </c>
      <c r="Q1080" s="205">
        <v>3.056E-2</v>
      </c>
      <c r="R1080" s="205">
        <f>Q1080*H1080</f>
        <v>1.24532</v>
      </c>
      <c r="S1080" s="205">
        <v>0</v>
      </c>
      <c r="T1080" s="206">
        <f>S1080*H1080</f>
        <v>0</v>
      </c>
      <c r="U1080" s="34"/>
      <c r="V1080" s="34"/>
      <c r="W1080" s="34"/>
      <c r="X1080" s="34"/>
      <c r="Y1080" s="34"/>
      <c r="Z1080" s="34"/>
      <c r="AA1080" s="34"/>
      <c r="AB1080" s="34"/>
      <c r="AC1080" s="34"/>
      <c r="AD1080" s="34"/>
      <c r="AE1080" s="34"/>
      <c r="AR1080" s="207" t="s">
        <v>510</v>
      </c>
      <c r="AT1080" s="207" t="s">
        <v>473</v>
      </c>
      <c r="AU1080" s="207" t="s">
        <v>83</v>
      </c>
      <c r="AY1080" s="17" t="s">
        <v>313</v>
      </c>
      <c r="BE1080" s="208">
        <f>IF(N1080="základní",J1080,0)</f>
        <v>0</v>
      </c>
      <c r="BF1080" s="208">
        <f>IF(N1080="snížená",J1080,0)</f>
        <v>0</v>
      </c>
      <c r="BG1080" s="208">
        <f>IF(N1080="zákl. přenesená",J1080,0)</f>
        <v>0</v>
      </c>
      <c r="BH1080" s="208">
        <f>IF(N1080="sníž. přenesená",J1080,0)</f>
        <v>0</v>
      </c>
      <c r="BI1080" s="208">
        <f>IF(N1080="nulová",J1080,0)</f>
        <v>0</v>
      </c>
      <c r="BJ1080" s="17" t="s">
        <v>81</v>
      </c>
      <c r="BK1080" s="208">
        <f>ROUND(I1080*H1080,2)</f>
        <v>0</v>
      </c>
      <c r="BL1080" s="17" t="s">
        <v>402</v>
      </c>
      <c r="BM1080" s="207" t="s">
        <v>1963</v>
      </c>
    </row>
    <row r="1081" spans="1:65" s="1" customFormat="1">
      <c r="A1081" s="34"/>
      <c r="B1081" s="35"/>
      <c r="C1081" s="36"/>
      <c r="D1081" s="209" t="s">
        <v>321</v>
      </c>
      <c r="E1081" s="36"/>
      <c r="F1081" s="210" t="s">
        <v>1964</v>
      </c>
      <c r="G1081" s="36"/>
      <c r="H1081" s="36"/>
      <c r="I1081" s="116"/>
      <c r="J1081" s="36"/>
      <c r="K1081" s="36"/>
      <c r="L1081" s="39"/>
      <c r="M1081" s="211"/>
      <c r="N1081" s="212"/>
      <c r="O1081" s="64"/>
      <c r="P1081" s="64"/>
      <c r="Q1081" s="64"/>
      <c r="R1081" s="64"/>
      <c r="S1081" s="64"/>
      <c r="T1081" s="65"/>
      <c r="U1081" s="34"/>
      <c r="V1081" s="34"/>
      <c r="W1081" s="34"/>
      <c r="X1081" s="34"/>
      <c r="Y1081" s="34"/>
      <c r="Z1081" s="34"/>
      <c r="AA1081" s="34"/>
      <c r="AB1081" s="34"/>
      <c r="AC1081" s="34"/>
      <c r="AD1081" s="34"/>
      <c r="AE1081" s="34"/>
      <c r="AT1081" s="17" t="s">
        <v>321</v>
      </c>
      <c r="AU1081" s="17" t="s">
        <v>83</v>
      </c>
    </row>
    <row r="1082" spans="1:65" s="12" customFormat="1">
      <c r="B1082" s="213"/>
      <c r="C1082" s="214"/>
      <c r="D1082" s="209" t="s">
        <v>323</v>
      </c>
      <c r="E1082" s="215" t="s">
        <v>19</v>
      </c>
      <c r="F1082" s="216" t="s">
        <v>1956</v>
      </c>
      <c r="G1082" s="214"/>
      <c r="H1082" s="217">
        <v>12.5</v>
      </c>
      <c r="I1082" s="218"/>
      <c r="J1082" s="214"/>
      <c r="K1082" s="214"/>
      <c r="L1082" s="219"/>
      <c r="M1082" s="220"/>
      <c r="N1082" s="221"/>
      <c r="O1082" s="221"/>
      <c r="P1082" s="221"/>
      <c r="Q1082" s="221"/>
      <c r="R1082" s="221"/>
      <c r="S1082" s="221"/>
      <c r="T1082" s="222"/>
      <c r="AT1082" s="223" t="s">
        <v>323</v>
      </c>
      <c r="AU1082" s="223" t="s">
        <v>83</v>
      </c>
      <c r="AV1082" s="12" t="s">
        <v>83</v>
      </c>
      <c r="AW1082" s="12" t="s">
        <v>36</v>
      </c>
      <c r="AX1082" s="12" t="s">
        <v>74</v>
      </c>
      <c r="AY1082" s="223" t="s">
        <v>313</v>
      </c>
    </row>
    <row r="1083" spans="1:65" s="12" customFormat="1">
      <c r="B1083" s="213"/>
      <c r="C1083" s="214"/>
      <c r="D1083" s="209" t="s">
        <v>323</v>
      </c>
      <c r="E1083" s="215" t="s">
        <v>19</v>
      </c>
      <c r="F1083" s="216" t="s">
        <v>1957</v>
      </c>
      <c r="G1083" s="214"/>
      <c r="H1083" s="217">
        <v>12.5</v>
      </c>
      <c r="I1083" s="218"/>
      <c r="J1083" s="214"/>
      <c r="K1083" s="214"/>
      <c r="L1083" s="219"/>
      <c r="M1083" s="220"/>
      <c r="N1083" s="221"/>
      <c r="O1083" s="221"/>
      <c r="P1083" s="221"/>
      <c r="Q1083" s="221"/>
      <c r="R1083" s="221"/>
      <c r="S1083" s="221"/>
      <c r="T1083" s="222"/>
      <c r="AT1083" s="223" t="s">
        <v>323</v>
      </c>
      <c r="AU1083" s="223" t="s">
        <v>83</v>
      </c>
      <c r="AV1083" s="12" t="s">
        <v>83</v>
      </c>
      <c r="AW1083" s="12" t="s">
        <v>36</v>
      </c>
      <c r="AX1083" s="12" t="s">
        <v>74</v>
      </c>
      <c r="AY1083" s="223" t="s">
        <v>313</v>
      </c>
    </row>
    <row r="1084" spans="1:65" s="12" customFormat="1">
      <c r="B1084" s="213"/>
      <c r="C1084" s="214"/>
      <c r="D1084" s="209" t="s">
        <v>323</v>
      </c>
      <c r="E1084" s="215" t="s">
        <v>19</v>
      </c>
      <c r="F1084" s="216" t="s">
        <v>1958</v>
      </c>
      <c r="G1084" s="214"/>
      <c r="H1084" s="217">
        <v>9</v>
      </c>
      <c r="I1084" s="218"/>
      <c r="J1084" s="214"/>
      <c r="K1084" s="214"/>
      <c r="L1084" s="219"/>
      <c r="M1084" s="220"/>
      <c r="N1084" s="221"/>
      <c r="O1084" s="221"/>
      <c r="P1084" s="221"/>
      <c r="Q1084" s="221"/>
      <c r="R1084" s="221"/>
      <c r="S1084" s="221"/>
      <c r="T1084" s="222"/>
      <c r="AT1084" s="223" t="s">
        <v>323</v>
      </c>
      <c r="AU1084" s="223" t="s">
        <v>83</v>
      </c>
      <c r="AV1084" s="12" t="s">
        <v>83</v>
      </c>
      <c r="AW1084" s="12" t="s">
        <v>36</v>
      </c>
      <c r="AX1084" s="12" t="s">
        <v>74</v>
      </c>
      <c r="AY1084" s="223" t="s">
        <v>313</v>
      </c>
    </row>
    <row r="1085" spans="1:65" s="12" customFormat="1">
      <c r="B1085" s="213"/>
      <c r="C1085" s="214"/>
      <c r="D1085" s="209" t="s">
        <v>323</v>
      </c>
      <c r="E1085" s="215" t="s">
        <v>19</v>
      </c>
      <c r="F1085" s="216" t="s">
        <v>1959</v>
      </c>
      <c r="G1085" s="214"/>
      <c r="H1085" s="217">
        <v>6.75</v>
      </c>
      <c r="I1085" s="218"/>
      <c r="J1085" s="214"/>
      <c r="K1085" s="214"/>
      <c r="L1085" s="219"/>
      <c r="M1085" s="220"/>
      <c r="N1085" s="221"/>
      <c r="O1085" s="221"/>
      <c r="P1085" s="221"/>
      <c r="Q1085" s="221"/>
      <c r="R1085" s="221"/>
      <c r="S1085" s="221"/>
      <c r="T1085" s="222"/>
      <c r="AT1085" s="223" t="s">
        <v>323</v>
      </c>
      <c r="AU1085" s="223" t="s">
        <v>83</v>
      </c>
      <c r="AV1085" s="12" t="s">
        <v>83</v>
      </c>
      <c r="AW1085" s="12" t="s">
        <v>36</v>
      </c>
      <c r="AX1085" s="12" t="s">
        <v>74</v>
      </c>
      <c r="AY1085" s="223" t="s">
        <v>313</v>
      </c>
    </row>
    <row r="1086" spans="1:65" s="14" customFormat="1">
      <c r="B1086" s="234"/>
      <c r="C1086" s="235"/>
      <c r="D1086" s="209" t="s">
        <v>323</v>
      </c>
      <c r="E1086" s="236" t="s">
        <v>19</v>
      </c>
      <c r="F1086" s="237" t="s">
        <v>410</v>
      </c>
      <c r="G1086" s="235"/>
      <c r="H1086" s="238">
        <v>40.75</v>
      </c>
      <c r="I1086" s="239"/>
      <c r="J1086" s="235"/>
      <c r="K1086" s="235"/>
      <c r="L1086" s="240"/>
      <c r="M1086" s="241"/>
      <c r="N1086" s="242"/>
      <c r="O1086" s="242"/>
      <c r="P1086" s="242"/>
      <c r="Q1086" s="242"/>
      <c r="R1086" s="242"/>
      <c r="S1086" s="242"/>
      <c r="T1086" s="243"/>
      <c r="AT1086" s="244" t="s">
        <v>323</v>
      </c>
      <c r="AU1086" s="244" t="s">
        <v>83</v>
      </c>
      <c r="AV1086" s="14" t="s">
        <v>319</v>
      </c>
      <c r="AW1086" s="14" t="s">
        <v>36</v>
      </c>
      <c r="AX1086" s="14" t="s">
        <v>81</v>
      </c>
      <c r="AY1086" s="244" t="s">
        <v>313</v>
      </c>
    </row>
    <row r="1087" spans="1:65" s="1" customFormat="1" ht="14.45" customHeight="1">
      <c r="A1087" s="34"/>
      <c r="B1087" s="35"/>
      <c r="C1087" s="195" t="s">
        <v>1965</v>
      </c>
      <c r="D1087" s="195" t="s">
        <v>315</v>
      </c>
      <c r="E1087" s="196" t="s">
        <v>1966</v>
      </c>
      <c r="F1087" s="197" t="s">
        <v>1967</v>
      </c>
      <c r="G1087" s="198" t="s">
        <v>318</v>
      </c>
      <c r="H1087" s="199">
        <v>14.438000000000001</v>
      </c>
      <c r="I1087" s="200"/>
      <c r="J1087" s="201">
        <f>ROUND(I1087*H1087,2)</f>
        <v>0</v>
      </c>
      <c r="K1087" s="202"/>
      <c r="L1087" s="39"/>
      <c r="M1087" s="203" t="s">
        <v>19</v>
      </c>
      <c r="N1087" s="204" t="s">
        <v>45</v>
      </c>
      <c r="O1087" s="64"/>
      <c r="P1087" s="205">
        <f>O1087*H1087</f>
        <v>0</v>
      </c>
      <c r="Q1087" s="205">
        <v>2.5999999999999998E-4</v>
      </c>
      <c r="R1087" s="205">
        <f>Q1087*H1087</f>
        <v>3.7538799999999998E-3</v>
      </c>
      <c r="S1087" s="205">
        <v>0</v>
      </c>
      <c r="T1087" s="206">
        <f>S1087*H1087</f>
        <v>0</v>
      </c>
      <c r="U1087" s="34"/>
      <c r="V1087" s="34"/>
      <c r="W1087" s="34"/>
      <c r="X1087" s="34"/>
      <c r="Y1087" s="34"/>
      <c r="Z1087" s="34"/>
      <c r="AA1087" s="34"/>
      <c r="AB1087" s="34"/>
      <c r="AC1087" s="34"/>
      <c r="AD1087" s="34"/>
      <c r="AE1087" s="34"/>
      <c r="AR1087" s="207" t="s">
        <v>402</v>
      </c>
      <c r="AT1087" s="207" t="s">
        <v>315</v>
      </c>
      <c r="AU1087" s="207" t="s">
        <v>83</v>
      </c>
      <c r="AY1087" s="17" t="s">
        <v>313</v>
      </c>
      <c r="BE1087" s="208">
        <f>IF(N1087="základní",J1087,0)</f>
        <v>0</v>
      </c>
      <c r="BF1087" s="208">
        <f>IF(N1087="snížená",J1087,0)</f>
        <v>0</v>
      </c>
      <c r="BG1087" s="208">
        <f>IF(N1087="zákl. přenesená",J1087,0)</f>
        <v>0</v>
      </c>
      <c r="BH1087" s="208">
        <f>IF(N1087="sníž. přenesená",J1087,0)</f>
        <v>0</v>
      </c>
      <c r="BI1087" s="208">
        <f>IF(N1087="nulová",J1087,0)</f>
        <v>0</v>
      </c>
      <c r="BJ1087" s="17" t="s">
        <v>81</v>
      </c>
      <c r="BK1087" s="208">
        <f>ROUND(I1087*H1087,2)</f>
        <v>0</v>
      </c>
      <c r="BL1087" s="17" t="s">
        <v>402</v>
      </c>
      <c r="BM1087" s="207" t="s">
        <v>1968</v>
      </c>
    </row>
    <row r="1088" spans="1:65" s="1" customFormat="1">
      <c r="A1088" s="34"/>
      <c r="B1088" s="35"/>
      <c r="C1088" s="36"/>
      <c r="D1088" s="209" t="s">
        <v>321</v>
      </c>
      <c r="E1088" s="36"/>
      <c r="F1088" s="210" t="s">
        <v>1969</v>
      </c>
      <c r="G1088" s="36"/>
      <c r="H1088" s="36"/>
      <c r="I1088" s="116"/>
      <c r="J1088" s="36"/>
      <c r="K1088" s="36"/>
      <c r="L1088" s="39"/>
      <c r="M1088" s="211"/>
      <c r="N1088" s="212"/>
      <c r="O1088" s="64"/>
      <c r="P1088" s="64"/>
      <c r="Q1088" s="64"/>
      <c r="R1088" s="64"/>
      <c r="S1088" s="64"/>
      <c r="T1088" s="65"/>
      <c r="U1088" s="34"/>
      <c r="V1088" s="34"/>
      <c r="W1088" s="34"/>
      <c r="X1088" s="34"/>
      <c r="Y1088" s="34"/>
      <c r="Z1088" s="34"/>
      <c r="AA1088" s="34"/>
      <c r="AB1088" s="34"/>
      <c r="AC1088" s="34"/>
      <c r="AD1088" s="34"/>
      <c r="AE1088" s="34"/>
      <c r="AT1088" s="17" t="s">
        <v>321</v>
      </c>
      <c r="AU1088" s="17" t="s">
        <v>83</v>
      </c>
    </row>
    <row r="1089" spans="1:65" s="1" customFormat="1" ht="78">
      <c r="A1089" s="34"/>
      <c r="B1089" s="35"/>
      <c r="C1089" s="36"/>
      <c r="D1089" s="209" t="s">
        <v>1282</v>
      </c>
      <c r="E1089" s="36"/>
      <c r="F1089" s="267" t="s">
        <v>1955</v>
      </c>
      <c r="G1089" s="36"/>
      <c r="H1089" s="36"/>
      <c r="I1089" s="116"/>
      <c r="J1089" s="36"/>
      <c r="K1089" s="36"/>
      <c r="L1089" s="39"/>
      <c r="M1089" s="211"/>
      <c r="N1089" s="212"/>
      <c r="O1089" s="64"/>
      <c r="P1089" s="64"/>
      <c r="Q1089" s="64"/>
      <c r="R1089" s="64"/>
      <c r="S1089" s="64"/>
      <c r="T1089" s="65"/>
      <c r="U1089" s="34"/>
      <c r="V1089" s="34"/>
      <c r="W1089" s="34"/>
      <c r="X1089" s="34"/>
      <c r="Y1089" s="34"/>
      <c r="Z1089" s="34"/>
      <c r="AA1089" s="34"/>
      <c r="AB1089" s="34"/>
      <c r="AC1089" s="34"/>
      <c r="AD1089" s="34"/>
      <c r="AE1089" s="34"/>
      <c r="AT1089" s="17" t="s">
        <v>1282</v>
      </c>
      <c r="AU1089" s="17" t="s">
        <v>83</v>
      </c>
    </row>
    <row r="1090" spans="1:65" s="12" customFormat="1">
      <c r="B1090" s="213"/>
      <c r="C1090" s="214"/>
      <c r="D1090" s="209" t="s">
        <v>323</v>
      </c>
      <c r="E1090" s="215" t="s">
        <v>19</v>
      </c>
      <c r="F1090" s="216" t="s">
        <v>1970</v>
      </c>
      <c r="G1090" s="214"/>
      <c r="H1090" s="217">
        <v>9.1880000000000006</v>
      </c>
      <c r="I1090" s="218"/>
      <c r="J1090" s="214"/>
      <c r="K1090" s="214"/>
      <c r="L1090" s="219"/>
      <c r="M1090" s="220"/>
      <c r="N1090" s="221"/>
      <c r="O1090" s="221"/>
      <c r="P1090" s="221"/>
      <c r="Q1090" s="221"/>
      <c r="R1090" s="221"/>
      <c r="S1090" s="221"/>
      <c r="T1090" s="222"/>
      <c r="AT1090" s="223" t="s">
        <v>323</v>
      </c>
      <c r="AU1090" s="223" t="s">
        <v>83</v>
      </c>
      <c r="AV1090" s="12" t="s">
        <v>83</v>
      </c>
      <c r="AW1090" s="12" t="s">
        <v>36</v>
      </c>
      <c r="AX1090" s="12" t="s">
        <v>74</v>
      </c>
      <c r="AY1090" s="223" t="s">
        <v>313</v>
      </c>
    </row>
    <row r="1091" spans="1:65" s="12" customFormat="1">
      <c r="B1091" s="213"/>
      <c r="C1091" s="214"/>
      <c r="D1091" s="209" t="s">
        <v>323</v>
      </c>
      <c r="E1091" s="215" t="s">
        <v>19</v>
      </c>
      <c r="F1091" s="216" t="s">
        <v>1971</v>
      </c>
      <c r="G1091" s="214"/>
      <c r="H1091" s="217">
        <v>2.625</v>
      </c>
      <c r="I1091" s="218"/>
      <c r="J1091" s="214"/>
      <c r="K1091" s="214"/>
      <c r="L1091" s="219"/>
      <c r="M1091" s="220"/>
      <c r="N1091" s="221"/>
      <c r="O1091" s="221"/>
      <c r="P1091" s="221"/>
      <c r="Q1091" s="221"/>
      <c r="R1091" s="221"/>
      <c r="S1091" s="221"/>
      <c r="T1091" s="222"/>
      <c r="AT1091" s="223" t="s">
        <v>323</v>
      </c>
      <c r="AU1091" s="223" t="s">
        <v>83</v>
      </c>
      <c r="AV1091" s="12" t="s">
        <v>83</v>
      </c>
      <c r="AW1091" s="12" t="s">
        <v>36</v>
      </c>
      <c r="AX1091" s="12" t="s">
        <v>74</v>
      </c>
      <c r="AY1091" s="223" t="s">
        <v>313</v>
      </c>
    </row>
    <row r="1092" spans="1:65" s="12" customFormat="1">
      <c r="B1092" s="213"/>
      <c r="C1092" s="214"/>
      <c r="D1092" s="209" t="s">
        <v>323</v>
      </c>
      <c r="E1092" s="215" t="s">
        <v>19</v>
      </c>
      <c r="F1092" s="216" t="s">
        <v>1972</v>
      </c>
      <c r="G1092" s="214"/>
      <c r="H1092" s="217">
        <v>2.625</v>
      </c>
      <c r="I1092" s="218"/>
      <c r="J1092" s="214"/>
      <c r="K1092" s="214"/>
      <c r="L1092" s="219"/>
      <c r="M1092" s="220"/>
      <c r="N1092" s="221"/>
      <c r="O1092" s="221"/>
      <c r="P1092" s="221"/>
      <c r="Q1092" s="221"/>
      <c r="R1092" s="221"/>
      <c r="S1092" s="221"/>
      <c r="T1092" s="222"/>
      <c r="AT1092" s="223" t="s">
        <v>323</v>
      </c>
      <c r="AU1092" s="223" t="s">
        <v>83</v>
      </c>
      <c r="AV1092" s="12" t="s">
        <v>83</v>
      </c>
      <c r="AW1092" s="12" t="s">
        <v>36</v>
      </c>
      <c r="AX1092" s="12" t="s">
        <v>74</v>
      </c>
      <c r="AY1092" s="223" t="s">
        <v>313</v>
      </c>
    </row>
    <row r="1093" spans="1:65" s="14" customFormat="1">
      <c r="B1093" s="234"/>
      <c r="C1093" s="235"/>
      <c r="D1093" s="209" t="s">
        <v>323</v>
      </c>
      <c r="E1093" s="236" t="s">
        <v>19</v>
      </c>
      <c r="F1093" s="237" t="s">
        <v>410</v>
      </c>
      <c r="G1093" s="235"/>
      <c r="H1093" s="238">
        <v>14.438000000000001</v>
      </c>
      <c r="I1093" s="239"/>
      <c r="J1093" s="235"/>
      <c r="K1093" s="235"/>
      <c r="L1093" s="240"/>
      <c r="M1093" s="241"/>
      <c r="N1093" s="242"/>
      <c r="O1093" s="242"/>
      <c r="P1093" s="242"/>
      <c r="Q1093" s="242"/>
      <c r="R1093" s="242"/>
      <c r="S1093" s="242"/>
      <c r="T1093" s="243"/>
      <c r="AT1093" s="244" t="s">
        <v>323</v>
      </c>
      <c r="AU1093" s="244" t="s">
        <v>83</v>
      </c>
      <c r="AV1093" s="14" t="s">
        <v>319</v>
      </c>
      <c r="AW1093" s="14" t="s">
        <v>36</v>
      </c>
      <c r="AX1093" s="14" t="s">
        <v>81</v>
      </c>
      <c r="AY1093" s="244" t="s">
        <v>313</v>
      </c>
    </row>
    <row r="1094" spans="1:65" s="1" customFormat="1" ht="14.45" customHeight="1">
      <c r="A1094" s="34"/>
      <c r="B1094" s="35"/>
      <c r="C1094" s="245" t="s">
        <v>1973</v>
      </c>
      <c r="D1094" s="245" t="s">
        <v>473</v>
      </c>
      <c r="E1094" s="246" t="s">
        <v>1974</v>
      </c>
      <c r="F1094" s="247" t="s">
        <v>1975</v>
      </c>
      <c r="G1094" s="248" t="s">
        <v>318</v>
      </c>
      <c r="H1094" s="249">
        <v>14.438000000000001</v>
      </c>
      <c r="I1094" s="250"/>
      <c r="J1094" s="251">
        <f>ROUND(I1094*H1094,2)</f>
        <v>0</v>
      </c>
      <c r="K1094" s="252"/>
      <c r="L1094" s="253"/>
      <c r="M1094" s="254" t="s">
        <v>19</v>
      </c>
      <c r="N1094" s="255" t="s">
        <v>45</v>
      </c>
      <c r="O1094" s="64"/>
      <c r="P1094" s="205">
        <f>O1094*H1094</f>
        <v>0</v>
      </c>
      <c r="Q1094" s="205">
        <v>2.87E-2</v>
      </c>
      <c r="R1094" s="205">
        <f>Q1094*H1094</f>
        <v>0.41437060000000003</v>
      </c>
      <c r="S1094" s="205">
        <v>0</v>
      </c>
      <c r="T1094" s="206">
        <f>S1094*H1094</f>
        <v>0</v>
      </c>
      <c r="U1094" s="34"/>
      <c r="V1094" s="34"/>
      <c r="W1094" s="34"/>
      <c r="X1094" s="34"/>
      <c r="Y1094" s="34"/>
      <c r="Z1094" s="34"/>
      <c r="AA1094" s="34"/>
      <c r="AB1094" s="34"/>
      <c r="AC1094" s="34"/>
      <c r="AD1094" s="34"/>
      <c r="AE1094" s="34"/>
      <c r="AR1094" s="207" t="s">
        <v>510</v>
      </c>
      <c r="AT1094" s="207" t="s">
        <v>473</v>
      </c>
      <c r="AU1094" s="207" t="s">
        <v>83</v>
      </c>
      <c r="AY1094" s="17" t="s">
        <v>313</v>
      </c>
      <c r="BE1094" s="208">
        <f>IF(N1094="základní",J1094,0)</f>
        <v>0</v>
      </c>
      <c r="BF1094" s="208">
        <f>IF(N1094="snížená",J1094,0)</f>
        <v>0</v>
      </c>
      <c r="BG1094" s="208">
        <f>IF(N1094="zákl. přenesená",J1094,0)</f>
        <v>0</v>
      </c>
      <c r="BH1094" s="208">
        <f>IF(N1094="sníž. přenesená",J1094,0)</f>
        <v>0</v>
      </c>
      <c r="BI1094" s="208">
        <f>IF(N1094="nulová",J1094,0)</f>
        <v>0</v>
      </c>
      <c r="BJ1094" s="17" t="s">
        <v>81</v>
      </c>
      <c r="BK1094" s="208">
        <f>ROUND(I1094*H1094,2)</f>
        <v>0</v>
      </c>
      <c r="BL1094" s="17" t="s">
        <v>402</v>
      </c>
      <c r="BM1094" s="207" t="s">
        <v>1976</v>
      </c>
    </row>
    <row r="1095" spans="1:65" s="1" customFormat="1">
      <c r="A1095" s="34"/>
      <c r="B1095" s="35"/>
      <c r="C1095" s="36"/>
      <c r="D1095" s="209" t="s">
        <v>321</v>
      </c>
      <c r="E1095" s="36"/>
      <c r="F1095" s="210" t="s">
        <v>1977</v>
      </c>
      <c r="G1095" s="36"/>
      <c r="H1095" s="36"/>
      <c r="I1095" s="116"/>
      <c r="J1095" s="36"/>
      <c r="K1095" s="36"/>
      <c r="L1095" s="39"/>
      <c r="M1095" s="211"/>
      <c r="N1095" s="212"/>
      <c r="O1095" s="64"/>
      <c r="P1095" s="64"/>
      <c r="Q1095" s="64"/>
      <c r="R1095" s="64"/>
      <c r="S1095" s="64"/>
      <c r="T1095" s="65"/>
      <c r="U1095" s="34"/>
      <c r="V1095" s="34"/>
      <c r="W1095" s="34"/>
      <c r="X1095" s="34"/>
      <c r="Y1095" s="34"/>
      <c r="Z1095" s="34"/>
      <c r="AA1095" s="34"/>
      <c r="AB1095" s="34"/>
      <c r="AC1095" s="34"/>
      <c r="AD1095" s="34"/>
      <c r="AE1095" s="34"/>
      <c r="AT1095" s="17" t="s">
        <v>321</v>
      </c>
      <c r="AU1095" s="17" t="s">
        <v>83</v>
      </c>
    </row>
    <row r="1096" spans="1:65" s="12" customFormat="1">
      <c r="B1096" s="213"/>
      <c r="C1096" s="214"/>
      <c r="D1096" s="209" t="s">
        <v>323</v>
      </c>
      <c r="E1096" s="215" t="s">
        <v>19</v>
      </c>
      <c r="F1096" s="216" t="s">
        <v>1970</v>
      </c>
      <c r="G1096" s="214"/>
      <c r="H1096" s="217">
        <v>9.1880000000000006</v>
      </c>
      <c r="I1096" s="218"/>
      <c r="J1096" s="214"/>
      <c r="K1096" s="214"/>
      <c r="L1096" s="219"/>
      <c r="M1096" s="220"/>
      <c r="N1096" s="221"/>
      <c r="O1096" s="221"/>
      <c r="P1096" s="221"/>
      <c r="Q1096" s="221"/>
      <c r="R1096" s="221"/>
      <c r="S1096" s="221"/>
      <c r="T1096" s="222"/>
      <c r="AT1096" s="223" t="s">
        <v>323</v>
      </c>
      <c r="AU1096" s="223" t="s">
        <v>83</v>
      </c>
      <c r="AV1096" s="12" t="s">
        <v>83</v>
      </c>
      <c r="AW1096" s="12" t="s">
        <v>36</v>
      </c>
      <c r="AX1096" s="12" t="s">
        <v>74</v>
      </c>
      <c r="AY1096" s="223" t="s">
        <v>313</v>
      </c>
    </row>
    <row r="1097" spans="1:65" s="12" customFormat="1">
      <c r="B1097" s="213"/>
      <c r="C1097" s="214"/>
      <c r="D1097" s="209" t="s">
        <v>323</v>
      </c>
      <c r="E1097" s="215" t="s">
        <v>19</v>
      </c>
      <c r="F1097" s="216" t="s">
        <v>1971</v>
      </c>
      <c r="G1097" s="214"/>
      <c r="H1097" s="217">
        <v>2.625</v>
      </c>
      <c r="I1097" s="218"/>
      <c r="J1097" s="214"/>
      <c r="K1097" s="214"/>
      <c r="L1097" s="219"/>
      <c r="M1097" s="220"/>
      <c r="N1097" s="221"/>
      <c r="O1097" s="221"/>
      <c r="P1097" s="221"/>
      <c r="Q1097" s="221"/>
      <c r="R1097" s="221"/>
      <c r="S1097" s="221"/>
      <c r="T1097" s="222"/>
      <c r="AT1097" s="223" t="s">
        <v>323</v>
      </c>
      <c r="AU1097" s="223" t="s">
        <v>83</v>
      </c>
      <c r="AV1097" s="12" t="s">
        <v>83</v>
      </c>
      <c r="AW1097" s="12" t="s">
        <v>36</v>
      </c>
      <c r="AX1097" s="12" t="s">
        <v>74</v>
      </c>
      <c r="AY1097" s="223" t="s">
        <v>313</v>
      </c>
    </row>
    <row r="1098" spans="1:65" s="12" customFormat="1">
      <c r="B1098" s="213"/>
      <c r="C1098" s="214"/>
      <c r="D1098" s="209" t="s">
        <v>323</v>
      </c>
      <c r="E1098" s="215" t="s">
        <v>19</v>
      </c>
      <c r="F1098" s="216" t="s">
        <v>1972</v>
      </c>
      <c r="G1098" s="214"/>
      <c r="H1098" s="217">
        <v>2.625</v>
      </c>
      <c r="I1098" s="218"/>
      <c r="J1098" s="214"/>
      <c r="K1098" s="214"/>
      <c r="L1098" s="219"/>
      <c r="M1098" s="220"/>
      <c r="N1098" s="221"/>
      <c r="O1098" s="221"/>
      <c r="P1098" s="221"/>
      <c r="Q1098" s="221"/>
      <c r="R1098" s="221"/>
      <c r="S1098" s="221"/>
      <c r="T1098" s="222"/>
      <c r="AT1098" s="223" t="s">
        <v>323</v>
      </c>
      <c r="AU1098" s="223" t="s">
        <v>83</v>
      </c>
      <c r="AV1098" s="12" t="s">
        <v>83</v>
      </c>
      <c r="AW1098" s="12" t="s">
        <v>36</v>
      </c>
      <c r="AX1098" s="12" t="s">
        <v>74</v>
      </c>
      <c r="AY1098" s="223" t="s">
        <v>313</v>
      </c>
    </row>
    <row r="1099" spans="1:65" s="14" customFormat="1">
      <c r="B1099" s="234"/>
      <c r="C1099" s="235"/>
      <c r="D1099" s="209" t="s">
        <v>323</v>
      </c>
      <c r="E1099" s="236" t="s">
        <v>19</v>
      </c>
      <c r="F1099" s="237" t="s">
        <v>410</v>
      </c>
      <c r="G1099" s="235"/>
      <c r="H1099" s="238">
        <v>14.438000000000001</v>
      </c>
      <c r="I1099" s="239"/>
      <c r="J1099" s="235"/>
      <c r="K1099" s="235"/>
      <c r="L1099" s="240"/>
      <c r="M1099" s="241"/>
      <c r="N1099" s="242"/>
      <c r="O1099" s="242"/>
      <c r="P1099" s="242"/>
      <c r="Q1099" s="242"/>
      <c r="R1099" s="242"/>
      <c r="S1099" s="242"/>
      <c r="T1099" s="243"/>
      <c r="AT1099" s="244" t="s">
        <v>323</v>
      </c>
      <c r="AU1099" s="244" t="s">
        <v>83</v>
      </c>
      <c r="AV1099" s="14" t="s">
        <v>319</v>
      </c>
      <c r="AW1099" s="14" t="s">
        <v>36</v>
      </c>
      <c r="AX1099" s="14" t="s">
        <v>81</v>
      </c>
      <c r="AY1099" s="244" t="s">
        <v>313</v>
      </c>
    </row>
    <row r="1100" spans="1:65" s="1" customFormat="1" ht="14.45" customHeight="1">
      <c r="A1100" s="34"/>
      <c r="B1100" s="35"/>
      <c r="C1100" s="195" t="s">
        <v>1978</v>
      </c>
      <c r="D1100" s="195" t="s">
        <v>315</v>
      </c>
      <c r="E1100" s="196" t="s">
        <v>1979</v>
      </c>
      <c r="F1100" s="197" t="s">
        <v>1980</v>
      </c>
      <c r="G1100" s="198" t="s">
        <v>707</v>
      </c>
      <c r="H1100" s="199">
        <v>23</v>
      </c>
      <c r="I1100" s="200"/>
      <c r="J1100" s="201">
        <f>ROUND(I1100*H1100,2)</f>
        <v>0</v>
      </c>
      <c r="K1100" s="202"/>
      <c r="L1100" s="39"/>
      <c r="M1100" s="203" t="s">
        <v>19</v>
      </c>
      <c r="N1100" s="204" t="s">
        <v>45</v>
      </c>
      <c r="O1100" s="64"/>
      <c r="P1100" s="205">
        <f>O1100*H1100</f>
        <v>0</v>
      </c>
      <c r="Q1100" s="205">
        <v>0</v>
      </c>
      <c r="R1100" s="205">
        <f>Q1100*H1100</f>
        <v>0</v>
      </c>
      <c r="S1100" s="205">
        <v>0</v>
      </c>
      <c r="T1100" s="206">
        <f>S1100*H1100</f>
        <v>0</v>
      </c>
      <c r="U1100" s="34"/>
      <c r="V1100" s="34"/>
      <c r="W1100" s="34"/>
      <c r="X1100" s="34"/>
      <c r="Y1100" s="34"/>
      <c r="Z1100" s="34"/>
      <c r="AA1100" s="34"/>
      <c r="AB1100" s="34"/>
      <c r="AC1100" s="34"/>
      <c r="AD1100" s="34"/>
      <c r="AE1100" s="34"/>
      <c r="AR1100" s="207" t="s">
        <v>402</v>
      </c>
      <c r="AT1100" s="207" t="s">
        <v>315</v>
      </c>
      <c r="AU1100" s="207" t="s">
        <v>83</v>
      </c>
      <c r="AY1100" s="17" t="s">
        <v>313</v>
      </c>
      <c r="BE1100" s="208">
        <f>IF(N1100="základní",J1100,0)</f>
        <v>0</v>
      </c>
      <c r="BF1100" s="208">
        <f>IF(N1100="snížená",J1100,0)</f>
        <v>0</v>
      </c>
      <c r="BG1100" s="208">
        <f>IF(N1100="zákl. přenesená",J1100,0)</f>
        <v>0</v>
      </c>
      <c r="BH1100" s="208">
        <f>IF(N1100="sníž. přenesená",J1100,0)</f>
        <v>0</v>
      </c>
      <c r="BI1100" s="208">
        <f>IF(N1100="nulová",J1100,0)</f>
        <v>0</v>
      </c>
      <c r="BJ1100" s="17" t="s">
        <v>81</v>
      </c>
      <c r="BK1100" s="208">
        <f>ROUND(I1100*H1100,2)</f>
        <v>0</v>
      </c>
      <c r="BL1100" s="17" t="s">
        <v>402</v>
      </c>
      <c r="BM1100" s="207" t="s">
        <v>1981</v>
      </c>
    </row>
    <row r="1101" spans="1:65" s="1" customFormat="1" ht="19.5">
      <c r="A1101" s="34"/>
      <c r="B1101" s="35"/>
      <c r="C1101" s="36"/>
      <c r="D1101" s="209" t="s">
        <v>321</v>
      </c>
      <c r="E1101" s="36"/>
      <c r="F1101" s="210" t="s">
        <v>1982</v>
      </c>
      <c r="G1101" s="36"/>
      <c r="H1101" s="36"/>
      <c r="I1101" s="116"/>
      <c r="J1101" s="36"/>
      <c r="K1101" s="36"/>
      <c r="L1101" s="39"/>
      <c r="M1101" s="211"/>
      <c r="N1101" s="212"/>
      <c r="O1101" s="64"/>
      <c r="P1101" s="64"/>
      <c r="Q1101" s="64"/>
      <c r="R1101" s="64"/>
      <c r="S1101" s="64"/>
      <c r="T1101" s="65"/>
      <c r="U1101" s="34"/>
      <c r="V1101" s="34"/>
      <c r="W1101" s="34"/>
      <c r="X1101" s="34"/>
      <c r="Y1101" s="34"/>
      <c r="Z1101" s="34"/>
      <c r="AA1101" s="34"/>
      <c r="AB1101" s="34"/>
      <c r="AC1101" s="34"/>
      <c r="AD1101" s="34"/>
      <c r="AE1101" s="34"/>
      <c r="AT1101" s="17" t="s">
        <v>321</v>
      </c>
      <c r="AU1101" s="17" t="s">
        <v>83</v>
      </c>
    </row>
    <row r="1102" spans="1:65" s="1" customFormat="1" ht="87.75">
      <c r="A1102" s="34"/>
      <c r="B1102" s="35"/>
      <c r="C1102" s="36"/>
      <c r="D1102" s="209" t="s">
        <v>1282</v>
      </c>
      <c r="E1102" s="36"/>
      <c r="F1102" s="267" t="s">
        <v>1983</v>
      </c>
      <c r="G1102" s="36"/>
      <c r="H1102" s="36"/>
      <c r="I1102" s="116"/>
      <c r="J1102" s="36"/>
      <c r="K1102" s="36"/>
      <c r="L1102" s="39"/>
      <c r="M1102" s="211"/>
      <c r="N1102" s="212"/>
      <c r="O1102" s="64"/>
      <c r="P1102" s="64"/>
      <c r="Q1102" s="64"/>
      <c r="R1102" s="64"/>
      <c r="S1102" s="64"/>
      <c r="T1102" s="65"/>
      <c r="U1102" s="34"/>
      <c r="V1102" s="34"/>
      <c r="W1102" s="34"/>
      <c r="X1102" s="34"/>
      <c r="Y1102" s="34"/>
      <c r="Z1102" s="34"/>
      <c r="AA1102" s="34"/>
      <c r="AB1102" s="34"/>
      <c r="AC1102" s="34"/>
      <c r="AD1102" s="34"/>
      <c r="AE1102" s="34"/>
      <c r="AT1102" s="17" t="s">
        <v>1282</v>
      </c>
      <c r="AU1102" s="17" t="s">
        <v>83</v>
      </c>
    </row>
    <row r="1103" spans="1:65" s="12" customFormat="1">
      <c r="B1103" s="213"/>
      <c r="C1103" s="214"/>
      <c r="D1103" s="209" t="s">
        <v>323</v>
      </c>
      <c r="E1103" s="215" t="s">
        <v>19</v>
      </c>
      <c r="F1103" s="216" t="s">
        <v>1284</v>
      </c>
      <c r="G1103" s="214"/>
      <c r="H1103" s="217">
        <v>5</v>
      </c>
      <c r="I1103" s="218"/>
      <c r="J1103" s="214"/>
      <c r="K1103" s="214"/>
      <c r="L1103" s="219"/>
      <c r="M1103" s="220"/>
      <c r="N1103" s="221"/>
      <c r="O1103" s="221"/>
      <c r="P1103" s="221"/>
      <c r="Q1103" s="221"/>
      <c r="R1103" s="221"/>
      <c r="S1103" s="221"/>
      <c r="T1103" s="222"/>
      <c r="AT1103" s="223" t="s">
        <v>323</v>
      </c>
      <c r="AU1103" s="223" t="s">
        <v>83</v>
      </c>
      <c r="AV1103" s="12" t="s">
        <v>83</v>
      </c>
      <c r="AW1103" s="12" t="s">
        <v>36</v>
      </c>
      <c r="AX1103" s="12" t="s">
        <v>74</v>
      </c>
      <c r="AY1103" s="223" t="s">
        <v>313</v>
      </c>
    </row>
    <row r="1104" spans="1:65" s="12" customFormat="1">
      <c r="B1104" s="213"/>
      <c r="C1104" s="214"/>
      <c r="D1104" s="209" t="s">
        <v>323</v>
      </c>
      <c r="E1104" s="215" t="s">
        <v>19</v>
      </c>
      <c r="F1104" s="216" t="s">
        <v>1285</v>
      </c>
      <c r="G1104" s="214"/>
      <c r="H1104" s="217">
        <v>1</v>
      </c>
      <c r="I1104" s="218"/>
      <c r="J1104" s="214"/>
      <c r="K1104" s="214"/>
      <c r="L1104" s="219"/>
      <c r="M1104" s="220"/>
      <c r="N1104" s="221"/>
      <c r="O1104" s="221"/>
      <c r="P1104" s="221"/>
      <c r="Q1104" s="221"/>
      <c r="R1104" s="221"/>
      <c r="S1104" s="221"/>
      <c r="T1104" s="222"/>
      <c r="AT1104" s="223" t="s">
        <v>323</v>
      </c>
      <c r="AU1104" s="223" t="s">
        <v>83</v>
      </c>
      <c r="AV1104" s="12" t="s">
        <v>83</v>
      </c>
      <c r="AW1104" s="12" t="s">
        <v>36</v>
      </c>
      <c r="AX1104" s="12" t="s">
        <v>74</v>
      </c>
      <c r="AY1104" s="223" t="s">
        <v>313</v>
      </c>
    </row>
    <row r="1105" spans="1:65" s="12" customFormat="1">
      <c r="B1105" s="213"/>
      <c r="C1105" s="214"/>
      <c r="D1105" s="209" t="s">
        <v>323</v>
      </c>
      <c r="E1105" s="215" t="s">
        <v>19</v>
      </c>
      <c r="F1105" s="216" t="s">
        <v>1286</v>
      </c>
      <c r="G1105" s="214"/>
      <c r="H1105" s="217">
        <v>9</v>
      </c>
      <c r="I1105" s="218"/>
      <c r="J1105" s="214"/>
      <c r="K1105" s="214"/>
      <c r="L1105" s="219"/>
      <c r="M1105" s="220"/>
      <c r="N1105" s="221"/>
      <c r="O1105" s="221"/>
      <c r="P1105" s="221"/>
      <c r="Q1105" s="221"/>
      <c r="R1105" s="221"/>
      <c r="S1105" s="221"/>
      <c r="T1105" s="222"/>
      <c r="AT1105" s="223" t="s">
        <v>323</v>
      </c>
      <c r="AU1105" s="223" t="s">
        <v>83</v>
      </c>
      <c r="AV1105" s="12" t="s">
        <v>83</v>
      </c>
      <c r="AW1105" s="12" t="s">
        <v>36</v>
      </c>
      <c r="AX1105" s="12" t="s">
        <v>74</v>
      </c>
      <c r="AY1105" s="223" t="s">
        <v>313</v>
      </c>
    </row>
    <row r="1106" spans="1:65" s="12" customFormat="1">
      <c r="B1106" s="213"/>
      <c r="C1106" s="214"/>
      <c r="D1106" s="209" t="s">
        <v>323</v>
      </c>
      <c r="E1106" s="215" t="s">
        <v>19</v>
      </c>
      <c r="F1106" s="216" t="s">
        <v>1288</v>
      </c>
      <c r="G1106" s="214"/>
      <c r="H1106" s="217">
        <v>1</v>
      </c>
      <c r="I1106" s="218"/>
      <c r="J1106" s="214"/>
      <c r="K1106" s="214"/>
      <c r="L1106" s="219"/>
      <c r="M1106" s="220"/>
      <c r="N1106" s="221"/>
      <c r="O1106" s="221"/>
      <c r="P1106" s="221"/>
      <c r="Q1106" s="221"/>
      <c r="R1106" s="221"/>
      <c r="S1106" s="221"/>
      <c r="T1106" s="222"/>
      <c r="AT1106" s="223" t="s">
        <v>323</v>
      </c>
      <c r="AU1106" s="223" t="s">
        <v>83</v>
      </c>
      <c r="AV1106" s="12" t="s">
        <v>83</v>
      </c>
      <c r="AW1106" s="12" t="s">
        <v>36</v>
      </c>
      <c r="AX1106" s="12" t="s">
        <v>74</v>
      </c>
      <c r="AY1106" s="223" t="s">
        <v>313</v>
      </c>
    </row>
    <row r="1107" spans="1:65" s="12" customFormat="1">
      <c r="B1107" s="213"/>
      <c r="C1107" s="214"/>
      <c r="D1107" s="209" t="s">
        <v>323</v>
      </c>
      <c r="E1107" s="215" t="s">
        <v>19</v>
      </c>
      <c r="F1107" s="216" t="s">
        <v>1289</v>
      </c>
      <c r="G1107" s="214"/>
      <c r="H1107" s="217">
        <v>1</v>
      </c>
      <c r="I1107" s="218"/>
      <c r="J1107" s="214"/>
      <c r="K1107" s="214"/>
      <c r="L1107" s="219"/>
      <c r="M1107" s="220"/>
      <c r="N1107" s="221"/>
      <c r="O1107" s="221"/>
      <c r="P1107" s="221"/>
      <c r="Q1107" s="221"/>
      <c r="R1107" s="221"/>
      <c r="S1107" s="221"/>
      <c r="T1107" s="222"/>
      <c r="AT1107" s="223" t="s">
        <v>323</v>
      </c>
      <c r="AU1107" s="223" t="s">
        <v>83</v>
      </c>
      <c r="AV1107" s="12" t="s">
        <v>83</v>
      </c>
      <c r="AW1107" s="12" t="s">
        <v>36</v>
      </c>
      <c r="AX1107" s="12" t="s">
        <v>74</v>
      </c>
      <c r="AY1107" s="223" t="s">
        <v>313</v>
      </c>
    </row>
    <row r="1108" spans="1:65" s="12" customFormat="1">
      <c r="B1108" s="213"/>
      <c r="C1108" s="214"/>
      <c r="D1108" s="209" t="s">
        <v>323</v>
      </c>
      <c r="E1108" s="215" t="s">
        <v>19</v>
      </c>
      <c r="F1108" s="216" t="s">
        <v>1290</v>
      </c>
      <c r="G1108" s="214"/>
      <c r="H1108" s="217">
        <v>1</v>
      </c>
      <c r="I1108" s="218"/>
      <c r="J1108" s="214"/>
      <c r="K1108" s="214"/>
      <c r="L1108" s="219"/>
      <c r="M1108" s="220"/>
      <c r="N1108" s="221"/>
      <c r="O1108" s="221"/>
      <c r="P1108" s="221"/>
      <c r="Q1108" s="221"/>
      <c r="R1108" s="221"/>
      <c r="S1108" s="221"/>
      <c r="T1108" s="222"/>
      <c r="AT1108" s="223" t="s">
        <v>323</v>
      </c>
      <c r="AU1108" s="223" t="s">
        <v>83</v>
      </c>
      <c r="AV1108" s="12" t="s">
        <v>83</v>
      </c>
      <c r="AW1108" s="12" t="s">
        <v>36</v>
      </c>
      <c r="AX1108" s="12" t="s">
        <v>74</v>
      </c>
      <c r="AY1108" s="223" t="s">
        <v>313</v>
      </c>
    </row>
    <row r="1109" spans="1:65" s="12" customFormat="1">
      <c r="B1109" s="213"/>
      <c r="C1109" s="214"/>
      <c r="D1109" s="209" t="s">
        <v>323</v>
      </c>
      <c r="E1109" s="215" t="s">
        <v>19</v>
      </c>
      <c r="F1109" s="216" t="s">
        <v>1291</v>
      </c>
      <c r="G1109" s="214"/>
      <c r="H1109" s="217">
        <v>1</v>
      </c>
      <c r="I1109" s="218"/>
      <c r="J1109" s="214"/>
      <c r="K1109" s="214"/>
      <c r="L1109" s="219"/>
      <c r="M1109" s="220"/>
      <c r="N1109" s="221"/>
      <c r="O1109" s="221"/>
      <c r="P1109" s="221"/>
      <c r="Q1109" s="221"/>
      <c r="R1109" s="221"/>
      <c r="S1109" s="221"/>
      <c r="T1109" s="222"/>
      <c r="AT1109" s="223" t="s">
        <v>323</v>
      </c>
      <c r="AU1109" s="223" t="s">
        <v>83</v>
      </c>
      <c r="AV1109" s="12" t="s">
        <v>83</v>
      </c>
      <c r="AW1109" s="12" t="s">
        <v>36</v>
      </c>
      <c r="AX1109" s="12" t="s">
        <v>74</v>
      </c>
      <c r="AY1109" s="223" t="s">
        <v>313</v>
      </c>
    </row>
    <row r="1110" spans="1:65" s="12" customFormat="1">
      <c r="B1110" s="213"/>
      <c r="C1110" s="214"/>
      <c r="D1110" s="209" t="s">
        <v>323</v>
      </c>
      <c r="E1110" s="215" t="s">
        <v>19</v>
      </c>
      <c r="F1110" s="216" t="s">
        <v>1294</v>
      </c>
      <c r="G1110" s="214"/>
      <c r="H1110" s="217">
        <v>4</v>
      </c>
      <c r="I1110" s="218"/>
      <c r="J1110" s="214"/>
      <c r="K1110" s="214"/>
      <c r="L1110" s="219"/>
      <c r="M1110" s="220"/>
      <c r="N1110" s="221"/>
      <c r="O1110" s="221"/>
      <c r="P1110" s="221"/>
      <c r="Q1110" s="221"/>
      <c r="R1110" s="221"/>
      <c r="S1110" s="221"/>
      <c r="T1110" s="222"/>
      <c r="AT1110" s="223" t="s">
        <v>323</v>
      </c>
      <c r="AU1110" s="223" t="s">
        <v>83</v>
      </c>
      <c r="AV1110" s="12" t="s">
        <v>83</v>
      </c>
      <c r="AW1110" s="12" t="s">
        <v>36</v>
      </c>
      <c r="AX1110" s="12" t="s">
        <v>74</v>
      </c>
      <c r="AY1110" s="223" t="s">
        <v>313</v>
      </c>
    </row>
    <row r="1111" spans="1:65" s="14" customFormat="1">
      <c r="B1111" s="234"/>
      <c r="C1111" s="235"/>
      <c r="D1111" s="209" t="s">
        <v>323</v>
      </c>
      <c r="E1111" s="236" t="s">
        <v>19</v>
      </c>
      <c r="F1111" s="237" t="s">
        <v>410</v>
      </c>
      <c r="G1111" s="235"/>
      <c r="H1111" s="238">
        <v>23</v>
      </c>
      <c r="I1111" s="239"/>
      <c r="J1111" s="235"/>
      <c r="K1111" s="235"/>
      <c r="L1111" s="240"/>
      <c r="M1111" s="241"/>
      <c r="N1111" s="242"/>
      <c r="O1111" s="242"/>
      <c r="P1111" s="242"/>
      <c r="Q1111" s="242"/>
      <c r="R1111" s="242"/>
      <c r="S1111" s="242"/>
      <c r="T1111" s="243"/>
      <c r="AT1111" s="244" t="s">
        <v>323</v>
      </c>
      <c r="AU1111" s="244" t="s">
        <v>83</v>
      </c>
      <c r="AV1111" s="14" t="s">
        <v>319</v>
      </c>
      <c r="AW1111" s="14" t="s">
        <v>36</v>
      </c>
      <c r="AX1111" s="14" t="s">
        <v>81</v>
      </c>
      <c r="AY1111" s="244" t="s">
        <v>313</v>
      </c>
    </row>
    <row r="1112" spans="1:65" s="1" customFormat="1" ht="14.45" customHeight="1">
      <c r="A1112" s="34"/>
      <c r="B1112" s="35"/>
      <c r="C1112" s="245" t="s">
        <v>1984</v>
      </c>
      <c r="D1112" s="245" t="s">
        <v>473</v>
      </c>
      <c r="E1112" s="246" t="s">
        <v>1985</v>
      </c>
      <c r="F1112" s="247" t="s">
        <v>1986</v>
      </c>
      <c r="G1112" s="248" t="s">
        <v>707</v>
      </c>
      <c r="H1112" s="249">
        <v>20</v>
      </c>
      <c r="I1112" s="250"/>
      <c r="J1112" s="251">
        <f>ROUND(I1112*H1112,2)</f>
        <v>0</v>
      </c>
      <c r="K1112" s="252"/>
      <c r="L1112" s="253"/>
      <c r="M1112" s="254" t="s">
        <v>19</v>
      </c>
      <c r="N1112" s="255" t="s">
        <v>45</v>
      </c>
      <c r="O1112" s="64"/>
      <c r="P1112" s="205">
        <f>O1112*H1112</f>
        <v>0</v>
      </c>
      <c r="Q1112" s="205">
        <v>1.8499999999999999E-2</v>
      </c>
      <c r="R1112" s="205">
        <f>Q1112*H1112</f>
        <v>0.37</v>
      </c>
      <c r="S1112" s="205">
        <v>0</v>
      </c>
      <c r="T1112" s="206">
        <f>S1112*H1112</f>
        <v>0</v>
      </c>
      <c r="U1112" s="34"/>
      <c r="V1112" s="34"/>
      <c r="W1112" s="34"/>
      <c r="X1112" s="34"/>
      <c r="Y1112" s="34"/>
      <c r="Z1112" s="34"/>
      <c r="AA1112" s="34"/>
      <c r="AB1112" s="34"/>
      <c r="AC1112" s="34"/>
      <c r="AD1112" s="34"/>
      <c r="AE1112" s="34"/>
      <c r="AR1112" s="207" t="s">
        <v>510</v>
      </c>
      <c r="AT1112" s="207" t="s">
        <v>473</v>
      </c>
      <c r="AU1112" s="207" t="s">
        <v>83</v>
      </c>
      <c r="AY1112" s="17" t="s">
        <v>313</v>
      </c>
      <c r="BE1112" s="208">
        <f>IF(N1112="základní",J1112,0)</f>
        <v>0</v>
      </c>
      <c r="BF1112" s="208">
        <f>IF(N1112="snížená",J1112,0)</f>
        <v>0</v>
      </c>
      <c r="BG1112" s="208">
        <f>IF(N1112="zákl. přenesená",J1112,0)</f>
        <v>0</v>
      </c>
      <c r="BH1112" s="208">
        <f>IF(N1112="sníž. přenesená",J1112,0)</f>
        <v>0</v>
      </c>
      <c r="BI1112" s="208">
        <f>IF(N1112="nulová",J1112,0)</f>
        <v>0</v>
      </c>
      <c r="BJ1112" s="17" t="s">
        <v>81</v>
      </c>
      <c r="BK1112" s="208">
        <f>ROUND(I1112*H1112,2)</f>
        <v>0</v>
      </c>
      <c r="BL1112" s="17" t="s">
        <v>402</v>
      </c>
      <c r="BM1112" s="207" t="s">
        <v>1987</v>
      </c>
    </row>
    <row r="1113" spans="1:65" s="1" customFormat="1">
      <c r="A1113" s="34"/>
      <c r="B1113" s="35"/>
      <c r="C1113" s="36"/>
      <c r="D1113" s="209" t="s">
        <v>321</v>
      </c>
      <c r="E1113" s="36"/>
      <c r="F1113" s="210" t="s">
        <v>1986</v>
      </c>
      <c r="G1113" s="36"/>
      <c r="H1113" s="36"/>
      <c r="I1113" s="116"/>
      <c r="J1113" s="36"/>
      <c r="K1113" s="36"/>
      <c r="L1113" s="39"/>
      <c r="M1113" s="211"/>
      <c r="N1113" s="212"/>
      <c r="O1113" s="64"/>
      <c r="P1113" s="64"/>
      <c r="Q1113" s="64"/>
      <c r="R1113" s="64"/>
      <c r="S1113" s="64"/>
      <c r="T1113" s="65"/>
      <c r="U1113" s="34"/>
      <c r="V1113" s="34"/>
      <c r="W1113" s="34"/>
      <c r="X1113" s="34"/>
      <c r="Y1113" s="34"/>
      <c r="Z1113" s="34"/>
      <c r="AA1113" s="34"/>
      <c r="AB1113" s="34"/>
      <c r="AC1113" s="34"/>
      <c r="AD1113" s="34"/>
      <c r="AE1113" s="34"/>
      <c r="AT1113" s="17" t="s">
        <v>321</v>
      </c>
      <c r="AU1113" s="17" t="s">
        <v>83</v>
      </c>
    </row>
    <row r="1114" spans="1:65" s="12" customFormat="1">
      <c r="B1114" s="213"/>
      <c r="C1114" s="214"/>
      <c r="D1114" s="209" t="s">
        <v>323</v>
      </c>
      <c r="E1114" s="215" t="s">
        <v>19</v>
      </c>
      <c r="F1114" s="216" t="s">
        <v>1284</v>
      </c>
      <c r="G1114" s="214"/>
      <c r="H1114" s="217">
        <v>5</v>
      </c>
      <c r="I1114" s="218"/>
      <c r="J1114" s="214"/>
      <c r="K1114" s="214"/>
      <c r="L1114" s="219"/>
      <c r="M1114" s="220"/>
      <c r="N1114" s="221"/>
      <c r="O1114" s="221"/>
      <c r="P1114" s="221"/>
      <c r="Q1114" s="221"/>
      <c r="R1114" s="221"/>
      <c r="S1114" s="221"/>
      <c r="T1114" s="222"/>
      <c r="AT1114" s="223" t="s">
        <v>323</v>
      </c>
      <c r="AU1114" s="223" t="s">
        <v>83</v>
      </c>
      <c r="AV1114" s="12" t="s">
        <v>83</v>
      </c>
      <c r="AW1114" s="12" t="s">
        <v>36</v>
      </c>
      <c r="AX1114" s="12" t="s">
        <v>74</v>
      </c>
      <c r="AY1114" s="223" t="s">
        <v>313</v>
      </c>
    </row>
    <row r="1115" spans="1:65" s="12" customFormat="1">
      <c r="B1115" s="213"/>
      <c r="C1115" s="214"/>
      <c r="D1115" s="209" t="s">
        <v>323</v>
      </c>
      <c r="E1115" s="215" t="s">
        <v>19</v>
      </c>
      <c r="F1115" s="216" t="s">
        <v>1285</v>
      </c>
      <c r="G1115" s="214"/>
      <c r="H1115" s="217">
        <v>1</v>
      </c>
      <c r="I1115" s="218"/>
      <c r="J1115" s="214"/>
      <c r="K1115" s="214"/>
      <c r="L1115" s="219"/>
      <c r="M1115" s="220"/>
      <c r="N1115" s="221"/>
      <c r="O1115" s="221"/>
      <c r="P1115" s="221"/>
      <c r="Q1115" s="221"/>
      <c r="R1115" s="221"/>
      <c r="S1115" s="221"/>
      <c r="T1115" s="222"/>
      <c r="AT1115" s="223" t="s">
        <v>323</v>
      </c>
      <c r="AU1115" s="223" t="s">
        <v>83</v>
      </c>
      <c r="AV1115" s="12" t="s">
        <v>83</v>
      </c>
      <c r="AW1115" s="12" t="s">
        <v>36</v>
      </c>
      <c r="AX1115" s="12" t="s">
        <v>74</v>
      </c>
      <c r="AY1115" s="223" t="s">
        <v>313</v>
      </c>
    </row>
    <row r="1116" spans="1:65" s="12" customFormat="1">
      <c r="B1116" s="213"/>
      <c r="C1116" s="214"/>
      <c r="D1116" s="209" t="s">
        <v>323</v>
      </c>
      <c r="E1116" s="215" t="s">
        <v>19</v>
      </c>
      <c r="F1116" s="216" t="s">
        <v>1988</v>
      </c>
      <c r="G1116" s="214"/>
      <c r="H1116" s="217">
        <v>9</v>
      </c>
      <c r="I1116" s="218"/>
      <c r="J1116" s="214"/>
      <c r="K1116" s="214"/>
      <c r="L1116" s="219"/>
      <c r="M1116" s="220"/>
      <c r="N1116" s="221"/>
      <c r="O1116" s="221"/>
      <c r="P1116" s="221"/>
      <c r="Q1116" s="221"/>
      <c r="R1116" s="221"/>
      <c r="S1116" s="221"/>
      <c r="T1116" s="222"/>
      <c r="AT1116" s="223" t="s">
        <v>323</v>
      </c>
      <c r="AU1116" s="223" t="s">
        <v>83</v>
      </c>
      <c r="AV1116" s="12" t="s">
        <v>83</v>
      </c>
      <c r="AW1116" s="12" t="s">
        <v>36</v>
      </c>
      <c r="AX1116" s="12" t="s">
        <v>74</v>
      </c>
      <c r="AY1116" s="223" t="s">
        <v>313</v>
      </c>
    </row>
    <row r="1117" spans="1:65" s="12" customFormat="1">
      <c r="B1117" s="213"/>
      <c r="C1117" s="214"/>
      <c r="D1117" s="209" t="s">
        <v>323</v>
      </c>
      <c r="E1117" s="215" t="s">
        <v>19</v>
      </c>
      <c r="F1117" s="216" t="s">
        <v>1289</v>
      </c>
      <c r="G1117" s="214"/>
      <c r="H1117" s="217">
        <v>1</v>
      </c>
      <c r="I1117" s="218"/>
      <c r="J1117" s="214"/>
      <c r="K1117" s="214"/>
      <c r="L1117" s="219"/>
      <c r="M1117" s="220"/>
      <c r="N1117" s="221"/>
      <c r="O1117" s="221"/>
      <c r="P1117" s="221"/>
      <c r="Q1117" s="221"/>
      <c r="R1117" s="221"/>
      <c r="S1117" s="221"/>
      <c r="T1117" s="222"/>
      <c r="AT1117" s="223" t="s">
        <v>323</v>
      </c>
      <c r="AU1117" s="223" t="s">
        <v>83</v>
      </c>
      <c r="AV1117" s="12" t="s">
        <v>83</v>
      </c>
      <c r="AW1117" s="12" t="s">
        <v>36</v>
      </c>
      <c r="AX1117" s="12" t="s">
        <v>74</v>
      </c>
      <c r="AY1117" s="223" t="s">
        <v>313</v>
      </c>
    </row>
    <row r="1118" spans="1:65" s="12" customFormat="1">
      <c r="B1118" s="213"/>
      <c r="C1118" s="214"/>
      <c r="D1118" s="209" t="s">
        <v>323</v>
      </c>
      <c r="E1118" s="215" t="s">
        <v>19</v>
      </c>
      <c r="F1118" s="216" t="s">
        <v>1294</v>
      </c>
      <c r="G1118" s="214"/>
      <c r="H1118" s="217">
        <v>4</v>
      </c>
      <c r="I1118" s="218"/>
      <c r="J1118" s="214"/>
      <c r="K1118" s="214"/>
      <c r="L1118" s="219"/>
      <c r="M1118" s="220"/>
      <c r="N1118" s="221"/>
      <c r="O1118" s="221"/>
      <c r="P1118" s="221"/>
      <c r="Q1118" s="221"/>
      <c r="R1118" s="221"/>
      <c r="S1118" s="221"/>
      <c r="T1118" s="222"/>
      <c r="AT1118" s="223" t="s">
        <v>323</v>
      </c>
      <c r="AU1118" s="223" t="s">
        <v>83</v>
      </c>
      <c r="AV1118" s="12" t="s">
        <v>83</v>
      </c>
      <c r="AW1118" s="12" t="s">
        <v>36</v>
      </c>
      <c r="AX1118" s="12" t="s">
        <v>74</v>
      </c>
      <c r="AY1118" s="223" t="s">
        <v>313</v>
      </c>
    </row>
    <row r="1119" spans="1:65" s="14" customFormat="1">
      <c r="B1119" s="234"/>
      <c r="C1119" s="235"/>
      <c r="D1119" s="209" t="s">
        <v>323</v>
      </c>
      <c r="E1119" s="236" t="s">
        <v>19</v>
      </c>
      <c r="F1119" s="237" t="s">
        <v>410</v>
      </c>
      <c r="G1119" s="235"/>
      <c r="H1119" s="238">
        <v>20</v>
      </c>
      <c r="I1119" s="239"/>
      <c r="J1119" s="235"/>
      <c r="K1119" s="235"/>
      <c r="L1119" s="240"/>
      <c r="M1119" s="241"/>
      <c r="N1119" s="242"/>
      <c r="O1119" s="242"/>
      <c r="P1119" s="242"/>
      <c r="Q1119" s="242"/>
      <c r="R1119" s="242"/>
      <c r="S1119" s="242"/>
      <c r="T1119" s="243"/>
      <c r="AT1119" s="244" t="s">
        <v>323</v>
      </c>
      <c r="AU1119" s="244" t="s">
        <v>83</v>
      </c>
      <c r="AV1119" s="14" t="s">
        <v>319</v>
      </c>
      <c r="AW1119" s="14" t="s">
        <v>36</v>
      </c>
      <c r="AX1119" s="14" t="s">
        <v>81</v>
      </c>
      <c r="AY1119" s="244" t="s">
        <v>313</v>
      </c>
    </row>
    <row r="1120" spans="1:65" s="1" customFormat="1" ht="14.45" customHeight="1">
      <c r="A1120" s="34"/>
      <c r="B1120" s="35"/>
      <c r="C1120" s="245" t="s">
        <v>1989</v>
      </c>
      <c r="D1120" s="245" t="s">
        <v>473</v>
      </c>
      <c r="E1120" s="246" t="s">
        <v>1990</v>
      </c>
      <c r="F1120" s="247" t="s">
        <v>1991</v>
      </c>
      <c r="G1120" s="248" t="s">
        <v>707</v>
      </c>
      <c r="H1120" s="249">
        <v>3</v>
      </c>
      <c r="I1120" s="250"/>
      <c r="J1120" s="251">
        <f>ROUND(I1120*H1120,2)</f>
        <v>0</v>
      </c>
      <c r="K1120" s="252"/>
      <c r="L1120" s="253"/>
      <c r="M1120" s="254" t="s">
        <v>19</v>
      </c>
      <c r="N1120" s="255" t="s">
        <v>45</v>
      </c>
      <c r="O1120" s="64"/>
      <c r="P1120" s="205">
        <f>O1120*H1120</f>
        <v>0</v>
      </c>
      <c r="Q1120" s="205">
        <v>1.6500000000000001E-2</v>
      </c>
      <c r="R1120" s="205">
        <f>Q1120*H1120</f>
        <v>4.9500000000000002E-2</v>
      </c>
      <c r="S1120" s="205">
        <v>0</v>
      </c>
      <c r="T1120" s="206">
        <f>S1120*H1120</f>
        <v>0</v>
      </c>
      <c r="U1120" s="34"/>
      <c r="V1120" s="34"/>
      <c r="W1120" s="34"/>
      <c r="X1120" s="34"/>
      <c r="Y1120" s="34"/>
      <c r="Z1120" s="34"/>
      <c r="AA1120" s="34"/>
      <c r="AB1120" s="34"/>
      <c r="AC1120" s="34"/>
      <c r="AD1120" s="34"/>
      <c r="AE1120" s="34"/>
      <c r="AR1120" s="207" t="s">
        <v>510</v>
      </c>
      <c r="AT1120" s="207" t="s">
        <v>473</v>
      </c>
      <c r="AU1120" s="207" t="s">
        <v>83</v>
      </c>
      <c r="AY1120" s="17" t="s">
        <v>313</v>
      </c>
      <c r="BE1120" s="208">
        <f>IF(N1120="základní",J1120,0)</f>
        <v>0</v>
      </c>
      <c r="BF1120" s="208">
        <f>IF(N1120="snížená",J1120,0)</f>
        <v>0</v>
      </c>
      <c r="BG1120" s="208">
        <f>IF(N1120="zákl. přenesená",J1120,0)</f>
        <v>0</v>
      </c>
      <c r="BH1120" s="208">
        <f>IF(N1120="sníž. přenesená",J1120,0)</f>
        <v>0</v>
      </c>
      <c r="BI1120" s="208">
        <f>IF(N1120="nulová",J1120,0)</f>
        <v>0</v>
      </c>
      <c r="BJ1120" s="17" t="s">
        <v>81</v>
      </c>
      <c r="BK1120" s="208">
        <f>ROUND(I1120*H1120,2)</f>
        <v>0</v>
      </c>
      <c r="BL1120" s="17" t="s">
        <v>402</v>
      </c>
      <c r="BM1120" s="207" t="s">
        <v>1992</v>
      </c>
    </row>
    <row r="1121" spans="1:65" s="1" customFormat="1">
      <c r="A1121" s="34"/>
      <c r="B1121" s="35"/>
      <c r="C1121" s="36"/>
      <c r="D1121" s="209" t="s">
        <v>321</v>
      </c>
      <c r="E1121" s="36"/>
      <c r="F1121" s="210" t="s">
        <v>1991</v>
      </c>
      <c r="G1121" s="36"/>
      <c r="H1121" s="36"/>
      <c r="I1121" s="116"/>
      <c r="J1121" s="36"/>
      <c r="K1121" s="36"/>
      <c r="L1121" s="39"/>
      <c r="M1121" s="211"/>
      <c r="N1121" s="212"/>
      <c r="O1121" s="64"/>
      <c r="P1121" s="64"/>
      <c r="Q1121" s="64"/>
      <c r="R1121" s="64"/>
      <c r="S1121" s="64"/>
      <c r="T1121" s="65"/>
      <c r="U1121" s="34"/>
      <c r="V1121" s="34"/>
      <c r="W1121" s="34"/>
      <c r="X1121" s="34"/>
      <c r="Y1121" s="34"/>
      <c r="Z1121" s="34"/>
      <c r="AA1121" s="34"/>
      <c r="AB1121" s="34"/>
      <c r="AC1121" s="34"/>
      <c r="AD1121" s="34"/>
      <c r="AE1121" s="34"/>
      <c r="AT1121" s="17" t="s">
        <v>321</v>
      </c>
      <c r="AU1121" s="17" t="s">
        <v>83</v>
      </c>
    </row>
    <row r="1122" spans="1:65" s="12" customFormat="1">
      <c r="B1122" s="213"/>
      <c r="C1122" s="214"/>
      <c r="D1122" s="209" t="s">
        <v>323</v>
      </c>
      <c r="E1122" s="215" t="s">
        <v>19</v>
      </c>
      <c r="F1122" s="216" t="s">
        <v>1288</v>
      </c>
      <c r="G1122" s="214"/>
      <c r="H1122" s="217">
        <v>1</v>
      </c>
      <c r="I1122" s="218"/>
      <c r="J1122" s="214"/>
      <c r="K1122" s="214"/>
      <c r="L1122" s="219"/>
      <c r="M1122" s="220"/>
      <c r="N1122" s="221"/>
      <c r="O1122" s="221"/>
      <c r="P1122" s="221"/>
      <c r="Q1122" s="221"/>
      <c r="R1122" s="221"/>
      <c r="S1122" s="221"/>
      <c r="T1122" s="222"/>
      <c r="AT1122" s="223" t="s">
        <v>323</v>
      </c>
      <c r="AU1122" s="223" t="s">
        <v>83</v>
      </c>
      <c r="AV1122" s="12" t="s">
        <v>83</v>
      </c>
      <c r="AW1122" s="12" t="s">
        <v>36</v>
      </c>
      <c r="AX1122" s="12" t="s">
        <v>74</v>
      </c>
      <c r="AY1122" s="223" t="s">
        <v>313</v>
      </c>
    </row>
    <row r="1123" spans="1:65" s="12" customFormat="1">
      <c r="B1123" s="213"/>
      <c r="C1123" s="214"/>
      <c r="D1123" s="209" t="s">
        <v>323</v>
      </c>
      <c r="E1123" s="215" t="s">
        <v>19</v>
      </c>
      <c r="F1123" s="216" t="s">
        <v>1290</v>
      </c>
      <c r="G1123" s="214"/>
      <c r="H1123" s="217">
        <v>1</v>
      </c>
      <c r="I1123" s="218"/>
      <c r="J1123" s="214"/>
      <c r="K1123" s="214"/>
      <c r="L1123" s="219"/>
      <c r="M1123" s="220"/>
      <c r="N1123" s="221"/>
      <c r="O1123" s="221"/>
      <c r="P1123" s="221"/>
      <c r="Q1123" s="221"/>
      <c r="R1123" s="221"/>
      <c r="S1123" s="221"/>
      <c r="T1123" s="222"/>
      <c r="AT1123" s="223" t="s">
        <v>323</v>
      </c>
      <c r="AU1123" s="223" t="s">
        <v>83</v>
      </c>
      <c r="AV1123" s="12" t="s">
        <v>83</v>
      </c>
      <c r="AW1123" s="12" t="s">
        <v>36</v>
      </c>
      <c r="AX1123" s="12" t="s">
        <v>74</v>
      </c>
      <c r="AY1123" s="223" t="s">
        <v>313</v>
      </c>
    </row>
    <row r="1124" spans="1:65" s="12" customFormat="1">
      <c r="B1124" s="213"/>
      <c r="C1124" s="214"/>
      <c r="D1124" s="209" t="s">
        <v>323</v>
      </c>
      <c r="E1124" s="215" t="s">
        <v>19</v>
      </c>
      <c r="F1124" s="216" t="s">
        <v>1291</v>
      </c>
      <c r="G1124" s="214"/>
      <c r="H1124" s="217">
        <v>1</v>
      </c>
      <c r="I1124" s="218"/>
      <c r="J1124" s="214"/>
      <c r="K1124" s="214"/>
      <c r="L1124" s="219"/>
      <c r="M1124" s="220"/>
      <c r="N1124" s="221"/>
      <c r="O1124" s="221"/>
      <c r="P1124" s="221"/>
      <c r="Q1124" s="221"/>
      <c r="R1124" s="221"/>
      <c r="S1124" s="221"/>
      <c r="T1124" s="222"/>
      <c r="AT1124" s="223" t="s">
        <v>323</v>
      </c>
      <c r="AU1124" s="223" t="s">
        <v>83</v>
      </c>
      <c r="AV1124" s="12" t="s">
        <v>83</v>
      </c>
      <c r="AW1124" s="12" t="s">
        <v>36</v>
      </c>
      <c r="AX1124" s="12" t="s">
        <v>74</v>
      </c>
      <c r="AY1124" s="223" t="s">
        <v>313</v>
      </c>
    </row>
    <row r="1125" spans="1:65" s="14" customFormat="1">
      <c r="B1125" s="234"/>
      <c r="C1125" s="235"/>
      <c r="D1125" s="209" t="s">
        <v>323</v>
      </c>
      <c r="E1125" s="236" t="s">
        <v>19</v>
      </c>
      <c r="F1125" s="237" t="s">
        <v>410</v>
      </c>
      <c r="G1125" s="235"/>
      <c r="H1125" s="238">
        <v>3</v>
      </c>
      <c r="I1125" s="239"/>
      <c r="J1125" s="235"/>
      <c r="K1125" s="235"/>
      <c r="L1125" s="240"/>
      <c r="M1125" s="241"/>
      <c r="N1125" s="242"/>
      <c r="O1125" s="242"/>
      <c r="P1125" s="242"/>
      <c r="Q1125" s="242"/>
      <c r="R1125" s="242"/>
      <c r="S1125" s="242"/>
      <c r="T1125" s="243"/>
      <c r="AT1125" s="244" t="s">
        <v>323</v>
      </c>
      <c r="AU1125" s="244" t="s">
        <v>83</v>
      </c>
      <c r="AV1125" s="14" t="s">
        <v>319</v>
      </c>
      <c r="AW1125" s="14" t="s">
        <v>36</v>
      </c>
      <c r="AX1125" s="14" t="s">
        <v>81</v>
      </c>
      <c r="AY1125" s="244" t="s">
        <v>313</v>
      </c>
    </row>
    <row r="1126" spans="1:65" s="1" customFormat="1" ht="14.45" customHeight="1">
      <c r="A1126" s="34"/>
      <c r="B1126" s="35"/>
      <c r="C1126" s="195" t="s">
        <v>1993</v>
      </c>
      <c r="D1126" s="195" t="s">
        <v>315</v>
      </c>
      <c r="E1126" s="196" t="s">
        <v>1994</v>
      </c>
      <c r="F1126" s="197" t="s">
        <v>1995</v>
      </c>
      <c r="G1126" s="198" t="s">
        <v>707</v>
      </c>
      <c r="H1126" s="199">
        <v>6</v>
      </c>
      <c r="I1126" s="200"/>
      <c r="J1126" s="201">
        <f>ROUND(I1126*H1126,2)</f>
        <v>0</v>
      </c>
      <c r="K1126" s="202"/>
      <c r="L1126" s="39"/>
      <c r="M1126" s="203" t="s">
        <v>19</v>
      </c>
      <c r="N1126" s="204" t="s">
        <v>45</v>
      </c>
      <c r="O1126" s="64"/>
      <c r="P1126" s="205">
        <f>O1126*H1126</f>
        <v>0</v>
      </c>
      <c r="Q1126" s="205">
        <v>0</v>
      </c>
      <c r="R1126" s="205">
        <f>Q1126*H1126</f>
        <v>0</v>
      </c>
      <c r="S1126" s="205">
        <v>0</v>
      </c>
      <c r="T1126" s="206">
        <f>S1126*H1126</f>
        <v>0</v>
      </c>
      <c r="U1126" s="34"/>
      <c r="V1126" s="34"/>
      <c r="W1126" s="34"/>
      <c r="X1126" s="34"/>
      <c r="Y1126" s="34"/>
      <c r="Z1126" s="34"/>
      <c r="AA1126" s="34"/>
      <c r="AB1126" s="34"/>
      <c r="AC1126" s="34"/>
      <c r="AD1126" s="34"/>
      <c r="AE1126" s="34"/>
      <c r="AR1126" s="207" t="s">
        <v>402</v>
      </c>
      <c r="AT1126" s="207" t="s">
        <v>315</v>
      </c>
      <c r="AU1126" s="207" t="s">
        <v>83</v>
      </c>
      <c r="AY1126" s="17" t="s">
        <v>313</v>
      </c>
      <c r="BE1126" s="208">
        <f>IF(N1126="základní",J1126,0)</f>
        <v>0</v>
      </c>
      <c r="BF1126" s="208">
        <f>IF(N1126="snížená",J1126,0)</f>
        <v>0</v>
      </c>
      <c r="BG1126" s="208">
        <f>IF(N1126="zákl. přenesená",J1126,0)</f>
        <v>0</v>
      </c>
      <c r="BH1126" s="208">
        <f>IF(N1126="sníž. přenesená",J1126,0)</f>
        <v>0</v>
      </c>
      <c r="BI1126" s="208">
        <f>IF(N1126="nulová",J1126,0)</f>
        <v>0</v>
      </c>
      <c r="BJ1126" s="17" t="s">
        <v>81</v>
      </c>
      <c r="BK1126" s="208">
        <f>ROUND(I1126*H1126,2)</f>
        <v>0</v>
      </c>
      <c r="BL1126" s="17" t="s">
        <v>402</v>
      </c>
      <c r="BM1126" s="207" t="s">
        <v>1996</v>
      </c>
    </row>
    <row r="1127" spans="1:65" s="1" customFormat="1" ht="19.5">
      <c r="A1127" s="34"/>
      <c r="B1127" s="35"/>
      <c r="C1127" s="36"/>
      <c r="D1127" s="209" t="s">
        <v>321</v>
      </c>
      <c r="E1127" s="36"/>
      <c r="F1127" s="210" t="s">
        <v>1997</v>
      </c>
      <c r="G1127" s="36"/>
      <c r="H1127" s="36"/>
      <c r="I1127" s="116"/>
      <c r="J1127" s="36"/>
      <c r="K1127" s="36"/>
      <c r="L1127" s="39"/>
      <c r="M1127" s="211"/>
      <c r="N1127" s="212"/>
      <c r="O1127" s="64"/>
      <c r="P1127" s="64"/>
      <c r="Q1127" s="64"/>
      <c r="R1127" s="64"/>
      <c r="S1127" s="64"/>
      <c r="T1127" s="65"/>
      <c r="U1127" s="34"/>
      <c r="V1127" s="34"/>
      <c r="W1127" s="34"/>
      <c r="X1127" s="34"/>
      <c r="Y1127" s="34"/>
      <c r="Z1127" s="34"/>
      <c r="AA1127" s="34"/>
      <c r="AB1127" s="34"/>
      <c r="AC1127" s="34"/>
      <c r="AD1127" s="34"/>
      <c r="AE1127" s="34"/>
      <c r="AT1127" s="17" t="s">
        <v>321</v>
      </c>
      <c r="AU1127" s="17" t="s">
        <v>83</v>
      </c>
    </row>
    <row r="1128" spans="1:65" s="1" customFormat="1" ht="87.75">
      <c r="A1128" s="34"/>
      <c r="B1128" s="35"/>
      <c r="C1128" s="36"/>
      <c r="D1128" s="209" t="s">
        <v>1282</v>
      </c>
      <c r="E1128" s="36"/>
      <c r="F1128" s="267" t="s">
        <v>1983</v>
      </c>
      <c r="G1128" s="36"/>
      <c r="H1128" s="36"/>
      <c r="I1128" s="116"/>
      <c r="J1128" s="36"/>
      <c r="K1128" s="36"/>
      <c r="L1128" s="39"/>
      <c r="M1128" s="211"/>
      <c r="N1128" s="212"/>
      <c r="O1128" s="64"/>
      <c r="P1128" s="64"/>
      <c r="Q1128" s="64"/>
      <c r="R1128" s="64"/>
      <c r="S1128" s="64"/>
      <c r="T1128" s="65"/>
      <c r="U1128" s="34"/>
      <c r="V1128" s="34"/>
      <c r="W1128" s="34"/>
      <c r="X1128" s="34"/>
      <c r="Y1128" s="34"/>
      <c r="Z1128" s="34"/>
      <c r="AA1128" s="34"/>
      <c r="AB1128" s="34"/>
      <c r="AC1128" s="34"/>
      <c r="AD1128" s="34"/>
      <c r="AE1128" s="34"/>
      <c r="AT1128" s="17" t="s">
        <v>1282</v>
      </c>
      <c r="AU1128" s="17" t="s">
        <v>83</v>
      </c>
    </row>
    <row r="1129" spans="1:65" s="12" customFormat="1">
      <c r="B1129" s="213"/>
      <c r="C1129" s="214"/>
      <c r="D1129" s="209" t="s">
        <v>323</v>
      </c>
      <c r="E1129" s="215" t="s">
        <v>19</v>
      </c>
      <c r="F1129" s="216" t="s">
        <v>1287</v>
      </c>
      <c r="G1129" s="214"/>
      <c r="H1129" s="217">
        <v>1</v>
      </c>
      <c r="I1129" s="218"/>
      <c r="J1129" s="214"/>
      <c r="K1129" s="214"/>
      <c r="L1129" s="219"/>
      <c r="M1129" s="220"/>
      <c r="N1129" s="221"/>
      <c r="O1129" s="221"/>
      <c r="P1129" s="221"/>
      <c r="Q1129" s="221"/>
      <c r="R1129" s="221"/>
      <c r="S1129" s="221"/>
      <c r="T1129" s="222"/>
      <c r="AT1129" s="223" t="s">
        <v>323</v>
      </c>
      <c r="AU1129" s="223" t="s">
        <v>83</v>
      </c>
      <c r="AV1129" s="12" t="s">
        <v>83</v>
      </c>
      <c r="AW1129" s="12" t="s">
        <v>36</v>
      </c>
      <c r="AX1129" s="12" t="s">
        <v>74</v>
      </c>
      <c r="AY1129" s="223" t="s">
        <v>313</v>
      </c>
    </row>
    <row r="1130" spans="1:65" s="12" customFormat="1">
      <c r="B1130" s="213"/>
      <c r="C1130" s="214"/>
      <c r="D1130" s="209" t="s">
        <v>323</v>
      </c>
      <c r="E1130" s="215" t="s">
        <v>19</v>
      </c>
      <c r="F1130" s="216" t="s">
        <v>1292</v>
      </c>
      <c r="G1130" s="214"/>
      <c r="H1130" s="217">
        <v>3</v>
      </c>
      <c r="I1130" s="218"/>
      <c r="J1130" s="214"/>
      <c r="K1130" s="214"/>
      <c r="L1130" s="219"/>
      <c r="M1130" s="220"/>
      <c r="N1130" s="221"/>
      <c r="O1130" s="221"/>
      <c r="P1130" s="221"/>
      <c r="Q1130" s="221"/>
      <c r="R1130" s="221"/>
      <c r="S1130" s="221"/>
      <c r="T1130" s="222"/>
      <c r="AT1130" s="223" t="s">
        <v>323</v>
      </c>
      <c r="AU1130" s="223" t="s">
        <v>83</v>
      </c>
      <c r="AV1130" s="12" t="s">
        <v>83</v>
      </c>
      <c r="AW1130" s="12" t="s">
        <v>36</v>
      </c>
      <c r="AX1130" s="12" t="s">
        <v>74</v>
      </c>
      <c r="AY1130" s="223" t="s">
        <v>313</v>
      </c>
    </row>
    <row r="1131" spans="1:65" s="12" customFormat="1">
      <c r="B1131" s="213"/>
      <c r="C1131" s="214"/>
      <c r="D1131" s="209" t="s">
        <v>323</v>
      </c>
      <c r="E1131" s="215" t="s">
        <v>19</v>
      </c>
      <c r="F1131" s="216" t="s">
        <v>1293</v>
      </c>
      <c r="G1131" s="214"/>
      <c r="H1131" s="217">
        <v>2</v>
      </c>
      <c r="I1131" s="218"/>
      <c r="J1131" s="214"/>
      <c r="K1131" s="214"/>
      <c r="L1131" s="219"/>
      <c r="M1131" s="220"/>
      <c r="N1131" s="221"/>
      <c r="O1131" s="221"/>
      <c r="P1131" s="221"/>
      <c r="Q1131" s="221"/>
      <c r="R1131" s="221"/>
      <c r="S1131" s="221"/>
      <c r="T1131" s="222"/>
      <c r="AT1131" s="223" t="s">
        <v>323</v>
      </c>
      <c r="AU1131" s="223" t="s">
        <v>83</v>
      </c>
      <c r="AV1131" s="12" t="s">
        <v>83</v>
      </c>
      <c r="AW1131" s="12" t="s">
        <v>36</v>
      </c>
      <c r="AX1131" s="12" t="s">
        <v>74</v>
      </c>
      <c r="AY1131" s="223" t="s">
        <v>313</v>
      </c>
    </row>
    <row r="1132" spans="1:65" s="14" customFormat="1">
      <c r="B1132" s="234"/>
      <c r="C1132" s="235"/>
      <c r="D1132" s="209" t="s">
        <v>323</v>
      </c>
      <c r="E1132" s="236" t="s">
        <v>19</v>
      </c>
      <c r="F1132" s="237" t="s">
        <v>410</v>
      </c>
      <c r="G1132" s="235"/>
      <c r="H1132" s="238">
        <v>6</v>
      </c>
      <c r="I1132" s="239"/>
      <c r="J1132" s="235"/>
      <c r="K1132" s="235"/>
      <c r="L1132" s="240"/>
      <c r="M1132" s="241"/>
      <c r="N1132" s="242"/>
      <c r="O1132" s="242"/>
      <c r="P1132" s="242"/>
      <c r="Q1132" s="242"/>
      <c r="R1132" s="242"/>
      <c r="S1132" s="242"/>
      <c r="T1132" s="243"/>
      <c r="AT1132" s="244" t="s">
        <v>323</v>
      </c>
      <c r="AU1132" s="244" t="s">
        <v>83</v>
      </c>
      <c r="AV1132" s="14" t="s">
        <v>319</v>
      </c>
      <c r="AW1132" s="14" t="s">
        <v>36</v>
      </c>
      <c r="AX1132" s="14" t="s">
        <v>81</v>
      </c>
      <c r="AY1132" s="244" t="s">
        <v>313</v>
      </c>
    </row>
    <row r="1133" spans="1:65" s="1" customFormat="1" ht="14.45" customHeight="1">
      <c r="A1133" s="34"/>
      <c r="B1133" s="35"/>
      <c r="C1133" s="245" t="s">
        <v>1998</v>
      </c>
      <c r="D1133" s="245" t="s">
        <v>473</v>
      </c>
      <c r="E1133" s="246" t="s">
        <v>1999</v>
      </c>
      <c r="F1133" s="247" t="s">
        <v>2000</v>
      </c>
      <c r="G1133" s="248" t="s">
        <v>707</v>
      </c>
      <c r="H1133" s="249">
        <v>6</v>
      </c>
      <c r="I1133" s="250"/>
      <c r="J1133" s="251">
        <f>ROUND(I1133*H1133,2)</f>
        <v>0</v>
      </c>
      <c r="K1133" s="252"/>
      <c r="L1133" s="253"/>
      <c r="M1133" s="254" t="s">
        <v>19</v>
      </c>
      <c r="N1133" s="255" t="s">
        <v>45</v>
      </c>
      <c r="O1133" s="64"/>
      <c r="P1133" s="205">
        <f>O1133*H1133</f>
        <v>0</v>
      </c>
      <c r="Q1133" s="205">
        <v>2.1499999999999998E-2</v>
      </c>
      <c r="R1133" s="205">
        <f>Q1133*H1133</f>
        <v>0.129</v>
      </c>
      <c r="S1133" s="205">
        <v>0</v>
      </c>
      <c r="T1133" s="206">
        <f>S1133*H1133</f>
        <v>0</v>
      </c>
      <c r="U1133" s="34"/>
      <c r="V1133" s="34"/>
      <c r="W1133" s="34"/>
      <c r="X1133" s="34"/>
      <c r="Y1133" s="34"/>
      <c r="Z1133" s="34"/>
      <c r="AA1133" s="34"/>
      <c r="AB1133" s="34"/>
      <c r="AC1133" s="34"/>
      <c r="AD1133" s="34"/>
      <c r="AE1133" s="34"/>
      <c r="AR1133" s="207" t="s">
        <v>510</v>
      </c>
      <c r="AT1133" s="207" t="s">
        <v>473</v>
      </c>
      <c r="AU1133" s="207" t="s">
        <v>83</v>
      </c>
      <c r="AY1133" s="17" t="s">
        <v>313</v>
      </c>
      <c r="BE1133" s="208">
        <f>IF(N1133="základní",J1133,0)</f>
        <v>0</v>
      </c>
      <c r="BF1133" s="208">
        <f>IF(N1133="snížená",J1133,0)</f>
        <v>0</v>
      </c>
      <c r="BG1133" s="208">
        <f>IF(N1133="zákl. přenesená",J1133,0)</f>
        <v>0</v>
      </c>
      <c r="BH1133" s="208">
        <f>IF(N1133="sníž. přenesená",J1133,0)</f>
        <v>0</v>
      </c>
      <c r="BI1133" s="208">
        <f>IF(N1133="nulová",J1133,0)</f>
        <v>0</v>
      </c>
      <c r="BJ1133" s="17" t="s">
        <v>81</v>
      </c>
      <c r="BK1133" s="208">
        <f>ROUND(I1133*H1133,2)</f>
        <v>0</v>
      </c>
      <c r="BL1133" s="17" t="s">
        <v>402</v>
      </c>
      <c r="BM1133" s="207" t="s">
        <v>2001</v>
      </c>
    </row>
    <row r="1134" spans="1:65" s="1" customFormat="1">
      <c r="A1134" s="34"/>
      <c r="B1134" s="35"/>
      <c r="C1134" s="36"/>
      <c r="D1134" s="209" t="s">
        <v>321</v>
      </c>
      <c r="E1134" s="36"/>
      <c r="F1134" s="210" t="s">
        <v>2000</v>
      </c>
      <c r="G1134" s="36"/>
      <c r="H1134" s="36"/>
      <c r="I1134" s="116"/>
      <c r="J1134" s="36"/>
      <c r="K1134" s="36"/>
      <c r="L1134" s="39"/>
      <c r="M1134" s="211"/>
      <c r="N1134" s="212"/>
      <c r="O1134" s="64"/>
      <c r="P1134" s="64"/>
      <c r="Q1134" s="64"/>
      <c r="R1134" s="64"/>
      <c r="S1134" s="64"/>
      <c r="T1134" s="65"/>
      <c r="U1134" s="34"/>
      <c r="V1134" s="34"/>
      <c r="W1134" s="34"/>
      <c r="X1134" s="34"/>
      <c r="Y1134" s="34"/>
      <c r="Z1134" s="34"/>
      <c r="AA1134" s="34"/>
      <c r="AB1134" s="34"/>
      <c r="AC1134" s="34"/>
      <c r="AD1134" s="34"/>
      <c r="AE1134" s="34"/>
      <c r="AT1134" s="17" t="s">
        <v>321</v>
      </c>
      <c r="AU1134" s="17" t="s">
        <v>83</v>
      </c>
    </row>
    <row r="1135" spans="1:65" s="12" customFormat="1">
      <c r="B1135" s="213"/>
      <c r="C1135" s="214"/>
      <c r="D1135" s="209" t="s">
        <v>323</v>
      </c>
      <c r="E1135" s="215" t="s">
        <v>19</v>
      </c>
      <c r="F1135" s="216" t="s">
        <v>1287</v>
      </c>
      <c r="G1135" s="214"/>
      <c r="H1135" s="217">
        <v>1</v>
      </c>
      <c r="I1135" s="218"/>
      <c r="J1135" s="214"/>
      <c r="K1135" s="214"/>
      <c r="L1135" s="219"/>
      <c r="M1135" s="220"/>
      <c r="N1135" s="221"/>
      <c r="O1135" s="221"/>
      <c r="P1135" s="221"/>
      <c r="Q1135" s="221"/>
      <c r="R1135" s="221"/>
      <c r="S1135" s="221"/>
      <c r="T1135" s="222"/>
      <c r="AT1135" s="223" t="s">
        <v>323</v>
      </c>
      <c r="AU1135" s="223" t="s">
        <v>83</v>
      </c>
      <c r="AV1135" s="12" t="s">
        <v>83</v>
      </c>
      <c r="AW1135" s="12" t="s">
        <v>36</v>
      </c>
      <c r="AX1135" s="12" t="s">
        <v>74</v>
      </c>
      <c r="AY1135" s="223" t="s">
        <v>313</v>
      </c>
    </row>
    <row r="1136" spans="1:65" s="12" customFormat="1">
      <c r="B1136" s="213"/>
      <c r="C1136" s="214"/>
      <c r="D1136" s="209" t="s">
        <v>323</v>
      </c>
      <c r="E1136" s="215" t="s">
        <v>19</v>
      </c>
      <c r="F1136" s="216" t="s">
        <v>1292</v>
      </c>
      <c r="G1136" s="214"/>
      <c r="H1136" s="217">
        <v>3</v>
      </c>
      <c r="I1136" s="218"/>
      <c r="J1136" s="214"/>
      <c r="K1136" s="214"/>
      <c r="L1136" s="219"/>
      <c r="M1136" s="220"/>
      <c r="N1136" s="221"/>
      <c r="O1136" s="221"/>
      <c r="P1136" s="221"/>
      <c r="Q1136" s="221"/>
      <c r="R1136" s="221"/>
      <c r="S1136" s="221"/>
      <c r="T1136" s="222"/>
      <c r="AT1136" s="223" t="s">
        <v>323</v>
      </c>
      <c r="AU1136" s="223" t="s">
        <v>83</v>
      </c>
      <c r="AV1136" s="12" t="s">
        <v>83</v>
      </c>
      <c r="AW1136" s="12" t="s">
        <v>36</v>
      </c>
      <c r="AX1136" s="12" t="s">
        <v>74</v>
      </c>
      <c r="AY1136" s="223" t="s">
        <v>313</v>
      </c>
    </row>
    <row r="1137" spans="1:65" s="12" customFormat="1">
      <c r="B1137" s="213"/>
      <c r="C1137" s="214"/>
      <c r="D1137" s="209" t="s">
        <v>323</v>
      </c>
      <c r="E1137" s="215" t="s">
        <v>19</v>
      </c>
      <c r="F1137" s="216" t="s">
        <v>1293</v>
      </c>
      <c r="G1137" s="214"/>
      <c r="H1137" s="217">
        <v>2</v>
      </c>
      <c r="I1137" s="218"/>
      <c r="J1137" s="214"/>
      <c r="K1137" s="214"/>
      <c r="L1137" s="219"/>
      <c r="M1137" s="220"/>
      <c r="N1137" s="221"/>
      <c r="O1137" s="221"/>
      <c r="P1137" s="221"/>
      <c r="Q1137" s="221"/>
      <c r="R1137" s="221"/>
      <c r="S1137" s="221"/>
      <c r="T1137" s="222"/>
      <c r="AT1137" s="223" t="s">
        <v>323</v>
      </c>
      <c r="AU1137" s="223" t="s">
        <v>83</v>
      </c>
      <c r="AV1137" s="12" t="s">
        <v>83</v>
      </c>
      <c r="AW1137" s="12" t="s">
        <v>36</v>
      </c>
      <c r="AX1137" s="12" t="s">
        <v>74</v>
      </c>
      <c r="AY1137" s="223" t="s">
        <v>313</v>
      </c>
    </row>
    <row r="1138" spans="1:65" s="14" customFormat="1">
      <c r="B1138" s="234"/>
      <c r="C1138" s="235"/>
      <c r="D1138" s="209" t="s">
        <v>323</v>
      </c>
      <c r="E1138" s="236" t="s">
        <v>19</v>
      </c>
      <c r="F1138" s="237" t="s">
        <v>410</v>
      </c>
      <c r="G1138" s="235"/>
      <c r="H1138" s="238">
        <v>6</v>
      </c>
      <c r="I1138" s="239"/>
      <c r="J1138" s="235"/>
      <c r="K1138" s="235"/>
      <c r="L1138" s="240"/>
      <c r="M1138" s="241"/>
      <c r="N1138" s="242"/>
      <c r="O1138" s="242"/>
      <c r="P1138" s="242"/>
      <c r="Q1138" s="242"/>
      <c r="R1138" s="242"/>
      <c r="S1138" s="242"/>
      <c r="T1138" s="243"/>
      <c r="AT1138" s="244" t="s">
        <v>323</v>
      </c>
      <c r="AU1138" s="244" t="s">
        <v>83</v>
      </c>
      <c r="AV1138" s="14" t="s">
        <v>319</v>
      </c>
      <c r="AW1138" s="14" t="s">
        <v>36</v>
      </c>
      <c r="AX1138" s="14" t="s">
        <v>81</v>
      </c>
      <c r="AY1138" s="244" t="s">
        <v>313</v>
      </c>
    </row>
    <row r="1139" spans="1:65" s="1" customFormat="1" ht="14.45" customHeight="1">
      <c r="A1139" s="34"/>
      <c r="B1139" s="35"/>
      <c r="C1139" s="195" t="s">
        <v>2002</v>
      </c>
      <c r="D1139" s="195" t="s">
        <v>315</v>
      </c>
      <c r="E1139" s="196" t="s">
        <v>2003</v>
      </c>
      <c r="F1139" s="197" t="s">
        <v>2004</v>
      </c>
      <c r="G1139" s="198" t="s">
        <v>707</v>
      </c>
      <c r="H1139" s="199">
        <v>1</v>
      </c>
      <c r="I1139" s="200"/>
      <c r="J1139" s="201">
        <f>ROUND(I1139*H1139,2)</f>
        <v>0</v>
      </c>
      <c r="K1139" s="202"/>
      <c r="L1139" s="39"/>
      <c r="M1139" s="203" t="s">
        <v>19</v>
      </c>
      <c r="N1139" s="204" t="s">
        <v>45</v>
      </c>
      <c r="O1139" s="64"/>
      <c r="P1139" s="205">
        <f>O1139*H1139</f>
        <v>0</v>
      </c>
      <c r="Q1139" s="205">
        <v>0</v>
      </c>
      <c r="R1139" s="205">
        <f>Q1139*H1139</f>
        <v>0</v>
      </c>
      <c r="S1139" s="205">
        <v>0</v>
      </c>
      <c r="T1139" s="206">
        <f>S1139*H1139</f>
        <v>0</v>
      </c>
      <c r="U1139" s="34"/>
      <c r="V1139" s="34"/>
      <c r="W1139" s="34"/>
      <c r="X1139" s="34"/>
      <c r="Y1139" s="34"/>
      <c r="Z1139" s="34"/>
      <c r="AA1139" s="34"/>
      <c r="AB1139" s="34"/>
      <c r="AC1139" s="34"/>
      <c r="AD1139" s="34"/>
      <c r="AE1139" s="34"/>
      <c r="AR1139" s="207" t="s">
        <v>402</v>
      </c>
      <c r="AT1139" s="207" t="s">
        <v>315</v>
      </c>
      <c r="AU1139" s="207" t="s">
        <v>83</v>
      </c>
      <c r="AY1139" s="17" t="s">
        <v>313</v>
      </c>
      <c r="BE1139" s="208">
        <f>IF(N1139="základní",J1139,0)</f>
        <v>0</v>
      </c>
      <c r="BF1139" s="208">
        <f>IF(N1139="snížená",J1139,0)</f>
        <v>0</v>
      </c>
      <c r="BG1139" s="208">
        <f>IF(N1139="zákl. přenesená",J1139,0)</f>
        <v>0</v>
      </c>
      <c r="BH1139" s="208">
        <f>IF(N1139="sníž. přenesená",J1139,0)</f>
        <v>0</v>
      </c>
      <c r="BI1139" s="208">
        <f>IF(N1139="nulová",J1139,0)</f>
        <v>0</v>
      </c>
      <c r="BJ1139" s="17" t="s">
        <v>81</v>
      </c>
      <c r="BK1139" s="208">
        <f>ROUND(I1139*H1139,2)</f>
        <v>0</v>
      </c>
      <c r="BL1139" s="17" t="s">
        <v>402</v>
      </c>
      <c r="BM1139" s="207" t="s">
        <v>2005</v>
      </c>
    </row>
    <row r="1140" spans="1:65" s="1" customFormat="1" ht="19.5">
      <c r="A1140" s="34"/>
      <c r="B1140" s="35"/>
      <c r="C1140" s="36"/>
      <c r="D1140" s="209" t="s">
        <v>321</v>
      </c>
      <c r="E1140" s="36"/>
      <c r="F1140" s="210" t="s">
        <v>2006</v>
      </c>
      <c r="G1140" s="36"/>
      <c r="H1140" s="36"/>
      <c r="I1140" s="116"/>
      <c r="J1140" s="36"/>
      <c r="K1140" s="36"/>
      <c r="L1140" s="39"/>
      <c r="M1140" s="211"/>
      <c r="N1140" s="212"/>
      <c r="O1140" s="64"/>
      <c r="P1140" s="64"/>
      <c r="Q1140" s="64"/>
      <c r="R1140" s="64"/>
      <c r="S1140" s="64"/>
      <c r="T1140" s="65"/>
      <c r="U1140" s="34"/>
      <c r="V1140" s="34"/>
      <c r="W1140" s="34"/>
      <c r="X1140" s="34"/>
      <c r="Y1140" s="34"/>
      <c r="Z1140" s="34"/>
      <c r="AA1140" s="34"/>
      <c r="AB1140" s="34"/>
      <c r="AC1140" s="34"/>
      <c r="AD1140" s="34"/>
      <c r="AE1140" s="34"/>
      <c r="AT1140" s="17" t="s">
        <v>321</v>
      </c>
      <c r="AU1140" s="17" t="s">
        <v>83</v>
      </c>
    </row>
    <row r="1141" spans="1:65" s="1" customFormat="1" ht="87.75">
      <c r="A1141" s="34"/>
      <c r="B1141" s="35"/>
      <c r="C1141" s="36"/>
      <c r="D1141" s="209" t="s">
        <v>1282</v>
      </c>
      <c r="E1141" s="36"/>
      <c r="F1141" s="267" t="s">
        <v>1983</v>
      </c>
      <c r="G1141" s="36"/>
      <c r="H1141" s="36"/>
      <c r="I1141" s="116"/>
      <c r="J1141" s="36"/>
      <c r="K1141" s="36"/>
      <c r="L1141" s="39"/>
      <c r="M1141" s="211"/>
      <c r="N1141" s="212"/>
      <c r="O1141" s="64"/>
      <c r="P1141" s="64"/>
      <c r="Q1141" s="64"/>
      <c r="R1141" s="64"/>
      <c r="S1141" s="64"/>
      <c r="T1141" s="65"/>
      <c r="U1141" s="34"/>
      <c r="V1141" s="34"/>
      <c r="W1141" s="34"/>
      <c r="X1141" s="34"/>
      <c r="Y1141" s="34"/>
      <c r="Z1141" s="34"/>
      <c r="AA1141" s="34"/>
      <c r="AB1141" s="34"/>
      <c r="AC1141" s="34"/>
      <c r="AD1141" s="34"/>
      <c r="AE1141" s="34"/>
      <c r="AT1141" s="17" t="s">
        <v>1282</v>
      </c>
      <c r="AU1141" s="17" t="s">
        <v>83</v>
      </c>
    </row>
    <row r="1142" spans="1:65" s="12" customFormat="1">
      <c r="B1142" s="213"/>
      <c r="C1142" s="214"/>
      <c r="D1142" s="209" t="s">
        <v>323</v>
      </c>
      <c r="E1142" s="215" t="s">
        <v>19</v>
      </c>
      <c r="F1142" s="216" t="s">
        <v>2007</v>
      </c>
      <c r="G1142" s="214"/>
      <c r="H1142" s="217">
        <v>1</v>
      </c>
      <c r="I1142" s="218"/>
      <c r="J1142" s="214"/>
      <c r="K1142" s="214"/>
      <c r="L1142" s="219"/>
      <c r="M1142" s="220"/>
      <c r="N1142" s="221"/>
      <c r="O1142" s="221"/>
      <c r="P1142" s="221"/>
      <c r="Q1142" s="221"/>
      <c r="R1142" s="221"/>
      <c r="S1142" s="221"/>
      <c r="T1142" s="222"/>
      <c r="AT1142" s="223" t="s">
        <v>323</v>
      </c>
      <c r="AU1142" s="223" t="s">
        <v>83</v>
      </c>
      <c r="AV1142" s="12" t="s">
        <v>83</v>
      </c>
      <c r="AW1142" s="12" t="s">
        <v>36</v>
      </c>
      <c r="AX1142" s="12" t="s">
        <v>81</v>
      </c>
      <c r="AY1142" s="223" t="s">
        <v>313</v>
      </c>
    </row>
    <row r="1143" spans="1:65" s="1" customFormat="1" ht="14.45" customHeight="1">
      <c r="A1143" s="34"/>
      <c r="B1143" s="35"/>
      <c r="C1143" s="245" t="s">
        <v>2008</v>
      </c>
      <c r="D1143" s="245" t="s">
        <v>473</v>
      </c>
      <c r="E1143" s="246" t="s">
        <v>2009</v>
      </c>
      <c r="F1143" s="247" t="s">
        <v>2010</v>
      </c>
      <c r="G1143" s="248" t="s">
        <v>707</v>
      </c>
      <c r="H1143" s="249">
        <v>1</v>
      </c>
      <c r="I1143" s="250"/>
      <c r="J1143" s="251">
        <f>ROUND(I1143*H1143,2)</f>
        <v>0</v>
      </c>
      <c r="K1143" s="252"/>
      <c r="L1143" s="253"/>
      <c r="M1143" s="254" t="s">
        <v>19</v>
      </c>
      <c r="N1143" s="255" t="s">
        <v>45</v>
      </c>
      <c r="O1143" s="64"/>
      <c r="P1143" s="205">
        <f>O1143*H1143</f>
        <v>0</v>
      </c>
      <c r="Q1143" s="205">
        <v>4.4999999999999998E-2</v>
      </c>
      <c r="R1143" s="205">
        <f>Q1143*H1143</f>
        <v>4.4999999999999998E-2</v>
      </c>
      <c r="S1143" s="205">
        <v>0</v>
      </c>
      <c r="T1143" s="206">
        <f>S1143*H1143</f>
        <v>0</v>
      </c>
      <c r="U1143" s="34"/>
      <c r="V1143" s="34"/>
      <c r="W1143" s="34"/>
      <c r="X1143" s="34"/>
      <c r="Y1143" s="34"/>
      <c r="Z1143" s="34"/>
      <c r="AA1143" s="34"/>
      <c r="AB1143" s="34"/>
      <c r="AC1143" s="34"/>
      <c r="AD1143" s="34"/>
      <c r="AE1143" s="34"/>
      <c r="AR1143" s="207" t="s">
        <v>510</v>
      </c>
      <c r="AT1143" s="207" t="s">
        <v>473</v>
      </c>
      <c r="AU1143" s="207" t="s">
        <v>83</v>
      </c>
      <c r="AY1143" s="17" t="s">
        <v>313</v>
      </c>
      <c r="BE1143" s="208">
        <f>IF(N1143="základní",J1143,0)</f>
        <v>0</v>
      </c>
      <c r="BF1143" s="208">
        <f>IF(N1143="snížená",J1143,0)</f>
        <v>0</v>
      </c>
      <c r="BG1143" s="208">
        <f>IF(N1143="zákl. přenesená",J1143,0)</f>
        <v>0</v>
      </c>
      <c r="BH1143" s="208">
        <f>IF(N1143="sníž. přenesená",J1143,0)</f>
        <v>0</v>
      </c>
      <c r="BI1143" s="208">
        <f>IF(N1143="nulová",J1143,0)</f>
        <v>0</v>
      </c>
      <c r="BJ1143" s="17" t="s">
        <v>81</v>
      </c>
      <c r="BK1143" s="208">
        <f>ROUND(I1143*H1143,2)</f>
        <v>0</v>
      </c>
      <c r="BL1143" s="17" t="s">
        <v>402</v>
      </c>
      <c r="BM1143" s="207" t="s">
        <v>2011</v>
      </c>
    </row>
    <row r="1144" spans="1:65" s="1" customFormat="1">
      <c r="A1144" s="34"/>
      <c r="B1144" s="35"/>
      <c r="C1144" s="36"/>
      <c r="D1144" s="209" t="s">
        <v>321</v>
      </c>
      <c r="E1144" s="36"/>
      <c r="F1144" s="210" t="s">
        <v>2010</v>
      </c>
      <c r="G1144" s="36"/>
      <c r="H1144" s="36"/>
      <c r="I1144" s="116"/>
      <c r="J1144" s="36"/>
      <c r="K1144" s="36"/>
      <c r="L1144" s="39"/>
      <c r="M1144" s="211"/>
      <c r="N1144" s="212"/>
      <c r="O1144" s="64"/>
      <c r="P1144" s="64"/>
      <c r="Q1144" s="64"/>
      <c r="R1144" s="64"/>
      <c r="S1144" s="64"/>
      <c r="T1144" s="65"/>
      <c r="U1144" s="34"/>
      <c r="V1144" s="34"/>
      <c r="W1144" s="34"/>
      <c r="X1144" s="34"/>
      <c r="Y1144" s="34"/>
      <c r="Z1144" s="34"/>
      <c r="AA1144" s="34"/>
      <c r="AB1144" s="34"/>
      <c r="AC1144" s="34"/>
      <c r="AD1144" s="34"/>
      <c r="AE1144" s="34"/>
      <c r="AT1144" s="17" t="s">
        <v>321</v>
      </c>
      <c r="AU1144" s="17" t="s">
        <v>83</v>
      </c>
    </row>
    <row r="1145" spans="1:65" s="12" customFormat="1">
      <c r="B1145" s="213"/>
      <c r="C1145" s="214"/>
      <c r="D1145" s="209" t="s">
        <v>323</v>
      </c>
      <c r="E1145" s="215" t="s">
        <v>19</v>
      </c>
      <c r="F1145" s="216" t="s">
        <v>2007</v>
      </c>
      <c r="G1145" s="214"/>
      <c r="H1145" s="217">
        <v>1</v>
      </c>
      <c r="I1145" s="218"/>
      <c r="J1145" s="214"/>
      <c r="K1145" s="214"/>
      <c r="L1145" s="219"/>
      <c r="M1145" s="220"/>
      <c r="N1145" s="221"/>
      <c r="O1145" s="221"/>
      <c r="P1145" s="221"/>
      <c r="Q1145" s="221"/>
      <c r="R1145" s="221"/>
      <c r="S1145" s="221"/>
      <c r="T1145" s="222"/>
      <c r="AT1145" s="223" t="s">
        <v>323</v>
      </c>
      <c r="AU1145" s="223" t="s">
        <v>83</v>
      </c>
      <c r="AV1145" s="12" t="s">
        <v>83</v>
      </c>
      <c r="AW1145" s="12" t="s">
        <v>36</v>
      </c>
      <c r="AX1145" s="12" t="s">
        <v>81</v>
      </c>
      <c r="AY1145" s="223" t="s">
        <v>313</v>
      </c>
    </row>
    <row r="1146" spans="1:65" s="1" customFormat="1" ht="14.45" customHeight="1">
      <c r="A1146" s="34"/>
      <c r="B1146" s="35"/>
      <c r="C1146" s="195" t="s">
        <v>2012</v>
      </c>
      <c r="D1146" s="195" t="s">
        <v>315</v>
      </c>
      <c r="E1146" s="196" t="s">
        <v>2013</v>
      </c>
      <c r="F1146" s="197" t="s">
        <v>2014</v>
      </c>
      <c r="G1146" s="198" t="s">
        <v>707</v>
      </c>
      <c r="H1146" s="199">
        <v>8</v>
      </c>
      <c r="I1146" s="200"/>
      <c r="J1146" s="201">
        <f>ROUND(I1146*H1146,2)</f>
        <v>0</v>
      </c>
      <c r="K1146" s="202"/>
      <c r="L1146" s="39"/>
      <c r="M1146" s="203" t="s">
        <v>19</v>
      </c>
      <c r="N1146" s="204" t="s">
        <v>45</v>
      </c>
      <c r="O1146" s="64"/>
      <c r="P1146" s="205">
        <f>O1146*H1146</f>
        <v>0</v>
      </c>
      <c r="Q1146" s="205">
        <v>0</v>
      </c>
      <c r="R1146" s="205">
        <f>Q1146*H1146</f>
        <v>0</v>
      </c>
      <c r="S1146" s="205">
        <v>0</v>
      </c>
      <c r="T1146" s="206">
        <f>S1146*H1146</f>
        <v>0</v>
      </c>
      <c r="U1146" s="34"/>
      <c r="V1146" s="34"/>
      <c r="W1146" s="34"/>
      <c r="X1146" s="34"/>
      <c r="Y1146" s="34"/>
      <c r="Z1146" s="34"/>
      <c r="AA1146" s="34"/>
      <c r="AB1146" s="34"/>
      <c r="AC1146" s="34"/>
      <c r="AD1146" s="34"/>
      <c r="AE1146" s="34"/>
      <c r="AR1146" s="207" t="s">
        <v>402</v>
      </c>
      <c r="AT1146" s="207" t="s">
        <v>315</v>
      </c>
      <c r="AU1146" s="207" t="s">
        <v>83</v>
      </c>
      <c r="AY1146" s="17" t="s">
        <v>313</v>
      </c>
      <c r="BE1146" s="208">
        <f>IF(N1146="základní",J1146,0)</f>
        <v>0</v>
      </c>
      <c r="BF1146" s="208">
        <f>IF(N1146="snížená",J1146,0)</f>
        <v>0</v>
      </c>
      <c r="BG1146" s="208">
        <f>IF(N1146="zákl. přenesená",J1146,0)</f>
        <v>0</v>
      </c>
      <c r="BH1146" s="208">
        <f>IF(N1146="sníž. přenesená",J1146,0)</f>
        <v>0</v>
      </c>
      <c r="BI1146" s="208">
        <f>IF(N1146="nulová",J1146,0)</f>
        <v>0</v>
      </c>
      <c r="BJ1146" s="17" t="s">
        <v>81</v>
      </c>
      <c r="BK1146" s="208">
        <f>ROUND(I1146*H1146,2)</f>
        <v>0</v>
      </c>
      <c r="BL1146" s="17" t="s">
        <v>402</v>
      </c>
      <c r="BM1146" s="207" t="s">
        <v>2015</v>
      </c>
    </row>
    <row r="1147" spans="1:65" s="1" customFormat="1" ht="19.5">
      <c r="A1147" s="34"/>
      <c r="B1147" s="35"/>
      <c r="C1147" s="36"/>
      <c r="D1147" s="209" t="s">
        <v>321</v>
      </c>
      <c r="E1147" s="36"/>
      <c r="F1147" s="210" t="s">
        <v>2016</v>
      </c>
      <c r="G1147" s="36"/>
      <c r="H1147" s="36"/>
      <c r="I1147" s="116"/>
      <c r="J1147" s="36"/>
      <c r="K1147" s="36"/>
      <c r="L1147" s="39"/>
      <c r="M1147" s="211"/>
      <c r="N1147" s="212"/>
      <c r="O1147" s="64"/>
      <c r="P1147" s="64"/>
      <c r="Q1147" s="64"/>
      <c r="R1147" s="64"/>
      <c r="S1147" s="64"/>
      <c r="T1147" s="65"/>
      <c r="U1147" s="34"/>
      <c r="V1147" s="34"/>
      <c r="W1147" s="34"/>
      <c r="X1147" s="34"/>
      <c r="Y1147" s="34"/>
      <c r="Z1147" s="34"/>
      <c r="AA1147" s="34"/>
      <c r="AB1147" s="34"/>
      <c r="AC1147" s="34"/>
      <c r="AD1147" s="34"/>
      <c r="AE1147" s="34"/>
      <c r="AT1147" s="17" t="s">
        <v>321</v>
      </c>
      <c r="AU1147" s="17" t="s">
        <v>83</v>
      </c>
    </row>
    <row r="1148" spans="1:65" s="1" customFormat="1" ht="87.75">
      <c r="A1148" s="34"/>
      <c r="B1148" s="35"/>
      <c r="C1148" s="36"/>
      <c r="D1148" s="209" t="s">
        <v>1282</v>
      </c>
      <c r="E1148" s="36"/>
      <c r="F1148" s="267" t="s">
        <v>1983</v>
      </c>
      <c r="G1148" s="36"/>
      <c r="H1148" s="36"/>
      <c r="I1148" s="116"/>
      <c r="J1148" s="36"/>
      <c r="K1148" s="36"/>
      <c r="L1148" s="39"/>
      <c r="M1148" s="211"/>
      <c r="N1148" s="212"/>
      <c r="O1148" s="64"/>
      <c r="P1148" s="64"/>
      <c r="Q1148" s="64"/>
      <c r="R1148" s="64"/>
      <c r="S1148" s="64"/>
      <c r="T1148" s="65"/>
      <c r="U1148" s="34"/>
      <c r="V1148" s="34"/>
      <c r="W1148" s="34"/>
      <c r="X1148" s="34"/>
      <c r="Y1148" s="34"/>
      <c r="Z1148" s="34"/>
      <c r="AA1148" s="34"/>
      <c r="AB1148" s="34"/>
      <c r="AC1148" s="34"/>
      <c r="AD1148" s="34"/>
      <c r="AE1148" s="34"/>
      <c r="AT1148" s="17" t="s">
        <v>1282</v>
      </c>
      <c r="AU1148" s="17" t="s">
        <v>83</v>
      </c>
    </row>
    <row r="1149" spans="1:65" s="12" customFormat="1">
      <c r="B1149" s="213"/>
      <c r="C1149" s="214"/>
      <c r="D1149" s="209" t="s">
        <v>323</v>
      </c>
      <c r="E1149" s="215" t="s">
        <v>19</v>
      </c>
      <c r="F1149" s="216" t="s">
        <v>2017</v>
      </c>
      <c r="G1149" s="214"/>
      <c r="H1149" s="217">
        <v>4</v>
      </c>
      <c r="I1149" s="218"/>
      <c r="J1149" s="214"/>
      <c r="K1149" s="214"/>
      <c r="L1149" s="219"/>
      <c r="M1149" s="220"/>
      <c r="N1149" s="221"/>
      <c r="O1149" s="221"/>
      <c r="P1149" s="221"/>
      <c r="Q1149" s="221"/>
      <c r="R1149" s="221"/>
      <c r="S1149" s="221"/>
      <c r="T1149" s="222"/>
      <c r="AT1149" s="223" t="s">
        <v>323</v>
      </c>
      <c r="AU1149" s="223" t="s">
        <v>83</v>
      </c>
      <c r="AV1149" s="12" t="s">
        <v>83</v>
      </c>
      <c r="AW1149" s="12" t="s">
        <v>36</v>
      </c>
      <c r="AX1149" s="12" t="s">
        <v>74</v>
      </c>
      <c r="AY1149" s="223" t="s">
        <v>313</v>
      </c>
    </row>
    <row r="1150" spans="1:65" s="12" customFormat="1">
      <c r="B1150" s="213"/>
      <c r="C1150" s="214"/>
      <c r="D1150" s="209" t="s">
        <v>323</v>
      </c>
      <c r="E1150" s="215" t="s">
        <v>19</v>
      </c>
      <c r="F1150" s="216" t="s">
        <v>2018</v>
      </c>
      <c r="G1150" s="214"/>
      <c r="H1150" s="217">
        <v>1</v>
      </c>
      <c r="I1150" s="218"/>
      <c r="J1150" s="214"/>
      <c r="K1150" s="214"/>
      <c r="L1150" s="219"/>
      <c r="M1150" s="220"/>
      <c r="N1150" s="221"/>
      <c r="O1150" s="221"/>
      <c r="P1150" s="221"/>
      <c r="Q1150" s="221"/>
      <c r="R1150" s="221"/>
      <c r="S1150" s="221"/>
      <c r="T1150" s="222"/>
      <c r="AT1150" s="223" t="s">
        <v>323</v>
      </c>
      <c r="AU1150" s="223" t="s">
        <v>83</v>
      </c>
      <c r="AV1150" s="12" t="s">
        <v>83</v>
      </c>
      <c r="AW1150" s="12" t="s">
        <v>36</v>
      </c>
      <c r="AX1150" s="12" t="s">
        <v>74</v>
      </c>
      <c r="AY1150" s="223" t="s">
        <v>313</v>
      </c>
    </row>
    <row r="1151" spans="1:65" s="12" customFormat="1">
      <c r="B1151" s="213"/>
      <c r="C1151" s="214"/>
      <c r="D1151" s="209" t="s">
        <v>323</v>
      </c>
      <c r="E1151" s="215" t="s">
        <v>19</v>
      </c>
      <c r="F1151" s="216" t="s">
        <v>2019</v>
      </c>
      <c r="G1151" s="214"/>
      <c r="H1151" s="217">
        <v>1</v>
      </c>
      <c r="I1151" s="218"/>
      <c r="J1151" s="214"/>
      <c r="K1151" s="214"/>
      <c r="L1151" s="219"/>
      <c r="M1151" s="220"/>
      <c r="N1151" s="221"/>
      <c r="O1151" s="221"/>
      <c r="P1151" s="221"/>
      <c r="Q1151" s="221"/>
      <c r="R1151" s="221"/>
      <c r="S1151" s="221"/>
      <c r="T1151" s="222"/>
      <c r="AT1151" s="223" t="s">
        <v>323</v>
      </c>
      <c r="AU1151" s="223" t="s">
        <v>83</v>
      </c>
      <c r="AV1151" s="12" t="s">
        <v>83</v>
      </c>
      <c r="AW1151" s="12" t="s">
        <v>36</v>
      </c>
      <c r="AX1151" s="12" t="s">
        <v>74</v>
      </c>
      <c r="AY1151" s="223" t="s">
        <v>313</v>
      </c>
    </row>
    <row r="1152" spans="1:65" s="12" customFormat="1">
      <c r="B1152" s="213"/>
      <c r="C1152" s="214"/>
      <c r="D1152" s="209" t="s">
        <v>323</v>
      </c>
      <c r="E1152" s="215" t="s">
        <v>19</v>
      </c>
      <c r="F1152" s="216" t="s">
        <v>2020</v>
      </c>
      <c r="G1152" s="214"/>
      <c r="H1152" s="217">
        <v>1</v>
      </c>
      <c r="I1152" s="218"/>
      <c r="J1152" s="214"/>
      <c r="K1152" s="214"/>
      <c r="L1152" s="219"/>
      <c r="M1152" s="220"/>
      <c r="N1152" s="221"/>
      <c r="O1152" s="221"/>
      <c r="P1152" s="221"/>
      <c r="Q1152" s="221"/>
      <c r="R1152" s="221"/>
      <c r="S1152" s="221"/>
      <c r="T1152" s="222"/>
      <c r="AT1152" s="223" t="s">
        <v>323</v>
      </c>
      <c r="AU1152" s="223" t="s">
        <v>83</v>
      </c>
      <c r="AV1152" s="12" t="s">
        <v>83</v>
      </c>
      <c r="AW1152" s="12" t="s">
        <v>36</v>
      </c>
      <c r="AX1152" s="12" t="s">
        <v>74</v>
      </c>
      <c r="AY1152" s="223" t="s">
        <v>313</v>
      </c>
    </row>
    <row r="1153" spans="1:65" s="12" customFormat="1">
      <c r="B1153" s="213"/>
      <c r="C1153" s="214"/>
      <c r="D1153" s="209" t="s">
        <v>323</v>
      </c>
      <c r="E1153" s="215" t="s">
        <v>19</v>
      </c>
      <c r="F1153" s="216" t="s">
        <v>2021</v>
      </c>
      <c r="G1153" s="214"/>
      <c r="H1153" s="217">
        <v>1</v>
      </c>
      <c r="I1153" s="218"/>
      <c r="J1153" s="214"/>
      <c r="K1153" s="214"/>
      <c r="L1153" s="219"/>
      <c r="M1153" s="220"/>
      <c r="N1153" s="221"/>
      <c r="O1153" s="221"/>
      <c r="P1153" s="221"/>
      <c r="Q1153" s="221"/>
      <c r="R1153" s="221"/>
      <c r="S1153" s="221"/>
      <c r="T1153" s="222"/>
      <c r="AT1153" s="223" t="s">
        <v>323</v>
      </c>
      <c r="AU1153" s="223" t="s">
        <v>83</v>
      </c>
      <c r="AV1153" s="12" t="s">
        <v>83</v>
      </c>
      <c r="AW1153" s="12" t="s">
        <v>36</v>
      </c>
      <c r="AX1153" s="12" t="s">
        <v>74</v>
      </c>
      <c r="AY1153" s="223" t="s">
        <v>313</v>
      </c>
    </row>
    <row r="1154" spans="1:65" s="14" customFormat="1">
      <c r="B1154" s="234"/>
      <c r="C1154" s="235"/>
      <c r="D1154" s="209" t="s">
        <v>323</v>
      </c>
      <c r="E1154" s="236" t="s">
        <v>19</v>
      </c>
      <c r="F1154" s="237" t="s">
        <v>410</v>
      </c>
      <c r="G1154" s="235"/>
      <c r="H1154" s="238">
        <v>8</v>
      </c>
      <c r="I1154" s="239"/>
      <c r="J1154" s="235"/>
      <c r="K1154" s="235"/>
      <c r="L1154" s="240"/>
      <c r="M1154" s="241"/>
      <c r="N1154" s="242"/>
      <c r="O1154" s="242"/>
      <c r="P1154" s="242"/>
      <c r="Q1154" s="242"/>
      <c r="R1154" s="242"/>
      <c r="S1154" s="242"/>
      <c r="T1154" s="243"/>
      <c r="AT1154" s="244" t="s">
        <v>323</v>
      </c>
      <c r="AU1154" s="244" t="s">
        <v>83</v>
      </c>
      <c r="AV1154" s="14" t="s">
        <v>319</v>
      </c>
      <c r="AW1154" s="14" t="s">
        <v>36</v>
      </c>
      <c r="AX1154" s="14" t="s">
        <v>81</v>
      </c>
      <c r="AY1154" s="244" t="s">
        <v>313</v>
      </c>
    </row>
    <row r="1155" spans="1:65" s="1" customFormat="1" ht="14.45" customHeight="1">
      <c r="A1155" s="34"/>
      <c r="B1155" s="35"/>
      <c r="C1155" s="245" t="s">
        <v>2022</v>
      </c>
      <c r="D1155" s="245" t="s">
        <v>473</v>
      </c>
      <c r="E1155" s="246" t="s">
        <v>2023</v>
      </c>
      <c r="F1155" s="247" t="s">
        <v>2024</v>
      </c>
      <c r="G1155" s="248" t="s">
        <v>707</v>
      </c>
      <c r="H1155" s="249">
        <v>3</v>
      </c>
      <c r="I1155" s="250"/>
      <c r="J1155" s="251">
        <f>ROUND(I1155*H1155,2)</f>
        <v>0</v>
      </c>
      <c r="K1155" s="252"/>
      <c r="L1155" s="253"/>
      <c r="M1155" s="254" t="s">
        <v>19</v>
      </c>
      <c r="N1155" s="255" t="s">
        <v>45</v>
      </c>
      <c r="O1155" s="64"/>
      <c r="P1155" s="205">
        <f>O1155*H1155</f>
        <v>0</v>
      </c>
      <c r="Q1155" s="205">
        <v>3.7999999999999999E-2</v>
      </c>
      <c r="R1155" s="205">
        <f>Q1155*H1155</f>
        <v>0.11399999999999999</v>
      </c>
      <c r="S1155" s="205">
        <v>0</v>
      </c>
      <c r="T1155" s="206">
        <f>S1155*H1155</f>
        <v>0</v>
      </c>
      <c r="U1155" s="34"/>
      <c r="V1155" s="34"/>
      <c r="W1155" s="34"/>
      <c r="X1155" s="34"/>
      <c r="Y1155" s="34"/>
      <c r="Z1155" s="34"/>
      <c r="AA1155" s="34"/>
      <c r="AB1155" s="34"/>
      <c r="AC1155" s="34"/>
      <c r="AD1155" s="34"/>
      <c r="AE1155" s="34"/>
      <c r="AR1155" s="207" t="s">
        <v>510</v>
      </c>
      <c r="AT1155" s="207" t="s">
        <v>473</v>
      </c>
      <c r="AU1155" s="207" t="s">
        <v>83</v>
      </c>
      <c r="AY1155" s="17" t="s">
        <v>313</v>
      </c>
      <c r="BE1155" s="208">
        <f>IF(N1155="základní",J1155,0)</f>
        <v>0</v>
      </c>
      <c r="BF1155" s="208">
        <f>IF(N1155="snížená",J1155,0)</f>
        <v>0</v>
      </c>
      <c r="BG1155" s="208">
        <f>IF(N1155="zákl. přenesená",J1155,0)</f>
        <v>0</v>
      </c>
      <c r="BH1155" s="208">
        <f>IF(N1155="sníž. přenesená",J1155,0)</f>
        <v>0</v>
      </c>
      <c r="BI1155" s="208">
        <f>IF(N1155="nulová",J1155,0)</f>
        <v>0</v>
      </c>
      <c r="BJ1155" s="17" t="s">
        <v>81</v>
      </c>
      <c r="BK1155" s="208">
        <f>ROUND(I1155*H1155,2)</f>
        <v>0</v>
      </c>
      <c r="BL1155" s="17" t="s">
        <v>402</v>
      </c>
      <c r="BM1155" s="207" t="s">
        <v>2025</v>
      </c>
    </row>
    <row r="1156" spans="1:65" s="1" customFormat="1">
      <c r="A1156" s="34"/>
      <c r="B1156" s="35"/>
      <c r="C1156" s="36"/>
      <c r="D1156" s="209" t="s">
        <v>321</v>
      </c>
      <c r="E1156" s="36"/>
      <c r="F1156" s="210" t="s">
        <v>2024</v>
      </c>
      <c r="G1156" s="36"/>
      <c r="H1156" s="36"/>
      <c r="I1156" s="116"/>
      <c r="J1156" s="36"/>
      <c r="K1156" s="36"/>
      <c r="L1156" s="39"/>
      <c r="M1156" s="211"/>
      <c r="N1156" s="212"/>
      <c r="O1156" s="64"/>
      <c r="P1156" s="64"/>
      <c r="Q1156" s="64"/>
      <c r="R1156" s="64"/>
      <c r="S1156" s="64"/>
      <c r="T1156" s="65"/>
      <c r="U1156" s="34"/>
      <c r="V1156" s="34"/>
      <c r="W1156" s="34"/>
      <c r="X1156" s="34"/>
      <c r="Y1156" s="34"/>
      <c r="Z1156" s="34"/>
      <c r="AA1156" s="34"/>
      <c r="AB1156" s="34"/>
      <c r="AC1156" s="34"/>
      <c r="AD1156" s="34"/>
      <c r="AE1156" s="34"/>
      <c r="AT1156" s="17" t="s">
        <v>321</v>
      </c>
      <c r="AU1156" s="17" t="s">
        <v>83</v>
      </c>
    </row>
    <row r="1157" spans="1:65" s="12" customFormat="1">
      <c r="B1157" s="213"/>
      <c r="C1157" s="214"/>
      <c r="D1157" s="209" t="s">
        <v>323</v>
      </c>
      <c r="E1157" s="215" t="s">
        <v>19</v>
      </c>
      <c r="F1157" s="216" t="s">
        <v>2018</v>
      </c>
      <c r="G1157" s="214"/>
      <c r="H1157" s="217">
        <v>1</v>
      </c>
      <c r="I1157" s="218"/>
      <c r="J1157" s="214"/>
      <c r="K1157" s="214"/>
      <c r="L1157" s="219"/>
      <c r="M1157" s="220"/>
      <c r="N1157" s="221"/>
      <c r="O1157" s="221"/>
      <c r="P1157" s="221"/>
      <c r="Q1157" s="221"/>
      <c r="R1157" s="221"/>
      <c r="S1157" s="221"/>
      <c r="T1157" s="222"/>
      <c r="AT1157" s="223" t="s">
        <v>323</v>
      </c>
      <c r="AU1157" s="223" t="s">
        <v>83</v>
      </c>
      <c r="AV1157" s="12" t="s">
        <v>83</v>
      </c>
      <c r="AW1157" s="12" t="s">
        <v>36</v>
      </c>
      <c r="AX1157" s="12" t="s">
        <v>74</v>
      </c>
      <c r="AY1157" s="223" t="s">
        <v>313</v>
      </c>
    </row>
    <row r="1158" spans="1:65" s="12" customFormat="1">
      <c r="B1158" s="213"/>
      <c r="C1158" s="214"/>
      <c r="D1158" s="209" t="s">
        <v>323</v>
      </c>
      <c r="E1158" s="215" t="s">
        <v>19</v>
      </c>
      <c r="F1158" s="216" t="s">
        <v>2020</v>
      </c>
      <c r="G1158" s="214"/>
      <c r="H1158" s="217">
        <v>1</v>
      </c>
      <c r="I1158" s="218"/>
      <c r="J1158" s="214"/>
      <c r="K1158" s="214"/>
      <c r="L1158" s="219"/>
      <c r="M1158" s="220"/>
      <c r="N1158" s="221"/>
      <c r="O1158" s="221"/>
      <c r="P1158" s="221"/>
      <c r="Q1158" s="221"/>
      <c r="R1158" s="221"/>
      <c r="S1158" s="221"/>
      <c r="T1158" s="222"/>
      <c r="AT1158" s="223" t="s">
        <v>323</v>
      </c>
      <c r="AU1158" s="223" t="s">
        <v>83</v>
      </c>
      <c r="AV1158" s="12" t="s">
        <v>83</v>
      </c>
      <c r="AW1158" s="12" t="s">
        <v>36</v>
      </c>
      <c r="AX1158" s="12" t="s">
        <v>74</v>
      </c>
      <c r="AY1158" s="223" t="s">
        <v>313</v>
      </c>
    </row>
    <row r="1159" spans="1:65" s="12" customFormat="1">
      <c r="B1159" s="213"/>
      <c r="C1159" s="214"/>
      <c r="D1159" s="209" t="s">
        <v>323</v>
      </c>
      <c r="E1159" s="215" t="s">
        <v>19</v>
      </c>
      <c r="F1159" s="216" t="s">
        <v>2021</v>
      </c>
      <c r="G1159" s="214"/>
      <c r="H1159" s="217">
        <v>1</v>
      </c>
      <c r="I1159" s="218"/>
      <c r="J1159" s="214"/>
      <c r="K1159" s="214"/>
      <c r="L1159" s="219"/>
      <c r="M1159" s="220"/>
      <c r="N1159" s="221"/>
      <c r="O1159" s="221"/>
      <c r="P1159" s="221"/>
      <c r="Q1159" s="221"/>
      <c r="R1159" s="221"/>
      <c r="S1159" s="221"/>
      <c r="T1159" s="222"/>
      <c r="AT1159" s="223" t="s">
        <v>323</v>
      </c>
      <c r="AU1159" s="223" t="s">
        <v>83</v>
      </c>
      <c r="AV1159" s="12" t="s">
        <v>83</v>
      </c>
      <c r="AW1159" s="12" t="s">
        <v>36</v>
      </c>
      <c r="AX1159" s="12" t="s">
        <v>74</v>
      </c>
      <c r="AY1159" s="223" t="s">
        <v>313</v>
      </c>
    </row>
    <row r="1160" spans="1:65" s="14" customFormat="1">
      <c r="B1160" s="234"/>
      <c r="C1160" s="235"/>
      <c r="D1160" s="209" t="s">
        <v>323</v>
      </c>
      <c r="E1160" s="236" t="s">
        <v>19</v>
      </c>
      <c r="F1160" s="237" t="s">
        <v>410</v>
      </c>
      <c r="G1160" s="235"/>
      <c r="H1160" s="238">
        <v>3</v>
      </c>
      <c r="I1160" s="239"/>
      <c r="J1160" s="235"/>
      <c r="K1160" s="235"/>
      <c r="L1160" s="240"/>
      <c r="M1160" s="241"/>
      <c r="N1160" s="242"/>
      <c r="O1160" s="242"/>
      <c r="P1160" s="242"/>
      <c r="Q1160" s="242"/>
      <c r="R1160" s="242"/>
      <c r="S1160" s="242"/>
      <c r="T1160" s="243"/>
      <c r="AT1160" s="244" t="s">
        <v>323</v>
      </c>
      <c r="AU1160" s="244" t="s">
        <v>83</v>
      </c>
      <c r="AV1160" s="14" t="s">
        <v>319</v>
      </c>
      <c r="AW1160" s="14" t="s">
        <v>36</v>
      </c>
      <c r="AX1160" s="14" t="s">
        <v>81</v>
      </c>
      <c r="AY1160" s="244" t="s">
        <v>313</v>
      </c>
    </row>
    <row r="1161" spans="1:65" s="1" customFormat="1" ht="14.45" customHeight="1">
      <c r="A1161" s="34"/>
      <c r="B1161" s="35"/>
      <c r="C1161" s="245" t="s">
        <v>2026</v>
      </c>
      <c r="D1161" s="245" t="s">
        <v>473</v>
      </c>
      <c r="E1161" s="246" t="s">
        <v>2027</v>
      </c>
      <c r="F1161" s="247" t="s">
        <v>2028</v>
      </c>
      <c r="G1161" s="248" t="s">
        <v>707</v>
      </c>
      <c r="H1161" s="249">
        <v>4</v>
      </c>
      <c r="I1161" s="250"/>
      <c r="J1161" s="251">
        <f>ROUND(I1161*H1161,2)</f>
        <v>0</v>
      </c>
      <c r="K1161" s="252"/>
      <c r="L1161" s="253"/>
      <c r="M1161" s="254" t="s">
        <v>19</v>
      </c>
      <c r="N1161" s="255" t="s">
        <v>45</v>
      </c>
      <c r="O1161" s="64"/>
      <c r="P1161" s="205">
        <f>O1161*H1161</f>
        <v>0</v>
      </c>
      <c r="Q1161" s="205">
        <v>3.7999999999999999E-2</v>
      </c>
      <c r="R1161" s="205">
        <f>Q1161*H1161</f>
        <v>0.152</v>
      </c>
      <c r="S1161" s="205">
        <v>0</v>
      </c>
      <c r="T1161" s="206">
        <f>S1161*H1161</f>
        <v>0</v>
      </c>
      <c r="U1161" s="34"/>
      <c r="V1161" s="34"/>
      <c r="W1161" s="34"/>
      <c r="X1161" s="34"/>
      <c r="Y1161" s="34"/>
      <c r="Z1161" s="34"/>
      <c r="AA1161" s="34"/>
      <c r="AB1161" s="34"/>
      <c r="AC1161" s="34"/>
      <c r="AD1161" s="34"/>
      <c r="AE1161" s="34"/>
      <c r="AR1161" s="207" t="s">
        <v>510</v>
      </c>
      <c r="AT1161" s="207" t="s">
        <v>473</v>
      </c>
      <c r="AU1161" s="207" t="s">
        <v>83</v>
      </c>
      <c r="AY1161" s="17" t="s">
        <v>313</v>
      </c>
      <c r="BE1161" s="208">
        <f>IF(N1161="základní",J1161,0)</f>
        <v>0</v>
      </c>
      <c r="BF1161" s="208">
        <f>IF(N1161="snížená",J1161,0)</f>
        <v>0</v>
      </c>
      <c r="BG1161" s="208">
        <f>IF(N1161="zákl. přenesená",J1161,0)</f>
        <v>0</v>
      </c>
      <c r="BH1161" s="208">
        <f>IF(N1161="sníž. přenesená",J1161,0)</f>
        <v>0</v>
      </c>
      <c r="BI1161" s="208">
        <f>IF(N1161="nulová",J1161,0)</f>
        <v>0</v>
      </c>
      <c r="BJ1161" s="17" t="s">
        <v>81</v>
      </c>
      <c r="BK1161" s="208">
        <f>ROUND(I1161*H1161,2)</f>
        <v>0</v>
      </c>
      <c r="BL1161" s="17" t="s">
        <v>402</v>
      </c>
      <c r="BM1161" s="207" t="s">
        <v>2029</v>
      </c>
    </row>
    <row r="1162" spans="1:65" s="1" customFormat="1">
      <c r="A1162" s="34"/>
      <c r="B1162" s="35"/>
      <c r="C1162" s="36"/>
      <c r="D1162" s="209" t="s">
        <v>321</v>
      </c>
      <c r="E1162" s="36"/>
      <c r="F1162" s="210" t="s">
        <v>2024</v>
      </c>
      <c r="G1162" s="36"/>
      <c r="H1162" s="36"/>
      <c r="I1162" s="116"/>
      <c r="J1162" s="36"/>
      <c r="K1162" s="36"/>
      <c r="L1162" s="39"/>
      <c r="M1162" s="211"/>
      <c r="N1162" s="212"/>
      <c r="O1162" s="64"/>
      <c r="P1162" s="64"/>
      <c r="Q1162" s="64"/>
      <c r="R1162" s="64"/>
      <c r="S1162" s="64"/>
      <c r="T1162" s="65"/>
      <c r="U1162" s="34"/>
      <c r="V1162" s="34"/>
      <c r="W1162" s="34"/>
      <c r="X1162" s="34"/>
      <c r="Y1162" s="34"/>
      <c r="Z1162" s="34"/>
      <c r="AA1162" s="34"/>
      <c r="AB1162" s="34"/>
      <c r="AC1162" s="34"/>
      <c r="AD1162" s="34"/>
      <c r="AE1162" s="34"/>
      <c r="AT1162" s="17" t="s">
        <v>321</v>
      </c>
      <c r="AU1162" s="17" t="s">
        <v>83</v>
      </c>
    </row>
    <row r="1163" spans="1:65" s="12" customFormat="1">
      <c r="B1163" s="213"/>
      <c r="C1163" s="214"/>
      <c r="D1163" s="209" t="s">
        <v>323</v>
      </c>
      <c r="E1163" s="215" t="s">
        <v>19</v>
      </c>
      <c r="F1163" s="216" t="s">
        <v>2017</v>
      </c>
      <c r="G1163" s="214"/>
      <c r="H1163" s="217">
        <v>4</v>
      </c>
      <c r="I1163" s="218"/>
      <c r="J1163" s="214"/>
      <c r="K1163" s="214"/>
      <c r="L1163" s="219"/>
      <c r="M1163" s="220"/>
      <c r="N1163" s="221"/>
      <c r="O1163" s="221"/>
      <c r="P1163" s="221"/>
      <c r="Q1163" s="221"/>
      <c r="R1163" s="221"/>
      <c r="S1163" s="221"/>
      <c r="T1163" s="222"/>
      <c r="AT1163" s="223" t="s">
        <v>323</v>
      </c>
      <c r="AU1163" s="223" t="s">
        <v>83</v>
      </c>
      <c r="AV1163" s="12" t="s">
        <v>83</v>
      </c>
      <c r="AW1163" s="12" t="s">
        <v>36</v>
      </c>
      <c r="AX1163" s="12" t="s">
        <v>81</v>
      </c>
      <c r="AY1163" s="223" t="s">
        <v>313</v>
      </c>
    </row>
    <row r="1164" spans="1:65" s="1" customFormat="1" ht="14.45" customHeight="1">
      <c r="A1164" s="34"/>
      <c r="B1164" s="35"/>
      <c r="C1164" s="245" t="s">
        <v>2030</v>
      </c>
      <c r="D1164" s="245" t="s">
        <v>473</v>
      </c>
      <c r="E1164" s="246" t="s">
        <v>2031</v>
      </c>
      <c r="F1164" s="247" t="s">
        <v>2032</v>
      </c>
      <c r="G1164" s="248" t="s">
        <v>707</v>
      </c>
      <c r="H1164" s="249">
        <v>1</v>
      </c>
      <c r="I1164" s="250"/>
      <c r="J1164" s="251">
        <f>ROUND(I1164*H1164,2)</f>
        <v>0</v>
      </c>
      <c r="K1164" s="252"/>
      <c r="L1164" s="253"/>
      <c r="M1164" s="254" t="s">
        <v>19</v>
      </c>
      <c r="N1164" s="255" t="s">
        <v>45</v>
      </c>
      <c r="O1164" s="64"/>
      <c r="P1164" s="205">
        <f>O1164*H1164</f>
        <v>0</v>
      </c>
      <c r="Q1164" s="205">
        <v>3.3000000000000002E-2</v>
      </c>
      <c r="R1164" s="205">
        <f>Q1164*H1164</f>
        <v>3.3000000000000002E-2</v>
      </c>
      <c r="S1164" s="205">
        <v>0</v>
      </c>
      <c r="T1164" s="206">
        <f>S1164*H1164</f>
        <v>0</v>
      </c>
      <c r="U1164" s="34"/>
      <c r="V1164" s="34"/>
      <c r="W1164" s="34"/>
      <c r="X1164" s="34"/>
      <c r="Y1164" s="34"/>
      <c r="Z1164" s="34"/>
      <c r="AA1164" s="34"/>
      <c r="AB1164" s="34"/>
      <c r="AC1164" s="34"/>
      <c r="AD1164" s="34"/>
      <c r="AE1164" s="34"/>
      <c r="AR1164" s="207" t="s">
        <v>510</v>
      </c>
      <c r="AT1164" s="207" t="s">
        <v>473</v>
      </c>
      <c r="AU1164" s="207" t="s">
        <v>83</v>
      </c>
      <c r="AY1164" s="17" t="s">
        <v>313</v>
      </c>
      <c r="BE1164" s="208">
        <f>IF(N1164="základní",J1164,0)</f>
        <v>0</v>
      </c>
      <c r="BF1164" s="208">
        <f>IF(N1164="snížená",J1164,0)</f>
        <v>0</v>
      </c>
      <c r="BG1164" s="208">
        <f>IF(N1164="zákl. přenesená",J1164,0)</f>
        <v>0</v>
      </c>
      <c r="BH1164" s="208">
        <f>IF(N1164="sníž. přenesená",J1164,0)</f>
        <v>0</v>
      </c>
      <c r="BI1164" s="208">
        <f>IF(N1164="nulová",J1164,0)</f>
        <v>0</v>
      </c>
      <c r="BJ1164" s="17" t="s">
        <v>81</v>
      </c>
      <c r="BK1164" s="208">
        <f>ROUND(I1164*H1164,2)</f>
        <v>0</v>
      </c>
      <c r="BL1164" s="17" t="s">
        <v>402</v>
      </c>
      <c r="BM1164" s="207" t="s">
        <v>2033</v>
      </c>
    </row>
    <row r="1165" spans="1:65" s="1" customFormat="1">
      <c r="A1165" s="34"/>
      <c r="B1165" s="35"/>
      <c r="C1165" s="36"/>
      <c r="D1165" s="209" t="s">
        <v>321</v>
      </c>
      <c r="E1165" s="36"/>
      <c r="F1165" s="210" t="s">
        <v>2032</v>
      </c>
      <c r="G1165" s="36"/>
      <c r="H1165" s="36"/>
      <c r="I1165" s="116"/>
      <c r="J1165" s="36"/>
      <c r="K1165" s="36"/>
      <c r="L1165" s="39"/>
      <c r="M1165" s="211"/>
      <c r="N1165" s="212"/>
      <c r="O1165" s="64"/>
      <c r="P1165" s="64"/>
      <c r="Q1165" s="64"/>
      <c r="R1165" s="64"/>
      <c r="S1165" s="64"/>
      <c r="T1165" s="65"/>
      <c r="U1165" s="34"/>
      <c r="V1165" s="34"/>
      <c r="W1165" s="34"/>
      <c r="X1165" s="34"/>
      <c r="Y1165" s="34"/>
      <c r="Z1165" s="34"/>
      <c r="AA1165" s="34"/>
      <c r="AB1165" s="34"/>
      <c r="AC1165" s="34"/>
      <c r="AD1165" s="34"/>
      <c r="AE1165" s="34"/>
      <c r="AT1165" s="17" t="s">
        <v>321</v>
      </c>
      <c r="AU1165" s="17" t="s">
        <v>83</v>
      </c>
    </row>
    <row r="1166" spans="1:65" s="12" customFormat="1">
      <c r="B1166" s="213"/>
      <c r="C1166" s="214"/>
      <c r="D1166" s="209" t="s">
        <v>323</v>
      </c>
      <c r="E1166" s="215" t="s">
        <v>19</v>
      </c>
      <c r="F1166" s="216" t="s">
        <v>2019</v>
      </c>
      <c r="G1166" s="214"/>
      <c r="H1166" s="217">
        <v>1</v>
      </c>
      <c r="I1166" s="218"/>
      <c r="J1166" s="214"/>
      <c r="K1166" s="214"/>
      <c r="L1166" s="219"/>
      <c r="M1166" s="220"/>
      <c r="N1166" s="221"/>
      <c r="O1166" s="221"/>
      <c r="P1166" s="221"/>
      <c r="Q1166" s="221"/>
      <c r="R1166" s="221"/>
      <c r="S1166" s="221"/>
      <c r="T1166" s="222"/>
      <c r="AT1166" s="223" t="s">
        <v>323</v>
      </c>
      <c r="AU1166" s="223" t="s">
        <v>83</v>
      </c>
      <c r="AV1166" s="12" t="s">
        <v>83</v>
      </c>
      <c r="AW1166" s="12" t="s">
        <v>36</v>
      </c>
      <c r="AX1166" s="12" t="s">
        <v>81</v>
      </c>
      <c r="AY1166" s="223" t="s">
        <v>313</v>
      </c>
    </row>
    <row r="1167" spans="1:65" s="1" customFormat="1" ht="14.45" customHeight="1">
      <c r="A1167" s="34"/>
      <c r="B1167" s="35"/>
      <c r="C1167" s="195" t="s">
        <v>2034</v>
      </c>
      <c r="D1167" s="195" t="s">
        <v>315</v>
      </c>
      <c r="E1167" s="196" t="s">
        <v>2035</v>
      </c>
      <c r="F1167" s="197" t="s">
        <v>2036</v>
      </c>
      <c r="G1167" s="198" t="s">
        <v>707</v>
      </c>
      <c r="H1167" s="199">
        <v>8</v>
      </c>
      <c r="I1167" s="200"/>
      <c r="J1167" s="201">
        <f>ROUND(I1167*H1167,2)</f>
        <v>0</v>
      </c>
      <c r="K1167" s="202"/>
      <c r="L1167" s="39"/>
      <c r="M1167" s="203" t="s">
        <v>19</v>
      </c>
      <c r="N1167" s="204" t="s">
        <v>45</v>
      </c>
      <c r="O1167" s="64"/>
      <c r="P1167" s="205">
        <f>O1167*H1167</f>
        <v>0</v>
      </c>
      <c r="Q1167" s="205">
        <v>0</v>
      </c>
      <c r="R1167" s="205">
        <f>Q1167*H1167</f>
        <v>0</v>
      </c>
      <c r="S1167" s="205">
        <v>0</v>
      </c>
      <c r="T1167" s="206">
        <f>S1167*H1167</f>
        <v>0</v>
      </c>
      <c r="U1167" s="34"/>
      <c r="V1167" s="34"/>
      <c r="W1167" s="34"/>
      <c r="X1167" s="34"/>
      <c r="Y1167" s="34"/>
      <c r="Z1167" s="34"/>
      <c r="AA1167" s="34"/>
      <c r="AB1167" s="34"/>
      <c r="AC1167" s="34"/>
      <c r="AD1167" s="34"/>
      <c r="AE1167" s="34"/>
      <c r="AR1167" s="207" t="s">
        <v>402</v>
      </c>
      <c r="AT1167" s="207" t="s">
        <v>315</v>
      </c>
      <c r="AU1167" s="207" t="s">
        <v>83</v>
      </c>
      <c r="AY1167" s="17" t="s">
        <v>313</v>
      </c>
      <c r="BE1167" s="208">
        <f>IF(N1167="základní",J1167,0)</f>
        <v>0</v>
      </c>
      <c r="BF1167" s="208">
        <f>IF(N1167="snížená",J1167,0)</f>
        <v>0</v>
      </c>
      <c r="BG1167" s="208">
        <f>IF(N1167="zákl. přenesená",J1167,0)</f>
        <v>0</v>
      </c>
      <c r="BH1167" s="208">
        <f>IF(N1167="sníž. přenesená",J1167,0)</f>
        <v>0</v>
      </c>
      <c r="BI1167" s="208">
        <f>IF(N1167="nulová",J1167,0)</f>
        <v>0</v>
      </c>
      <c r="BJ1167" s="17" t="s">
        <v>81</v>
      </c>
      <c r="BK1167" s="208">
        <f>ROUND(I1167*H1167,2)</f>
        <v>0</v>
      </c>
      <c r="BL1167" s="17" t="s">
        <v>402</v>
      </c>
      <c r="BM1167" s="207" t="s">
        <v>2037</v>
      </c>
    </row>
    <row r="1168" spans="1:65" s="1" customFormat="1">
      <c r="A1168" s="34"/>
      <c r="B1168" s="35"/>
      <c r="C1168" s="36"/>
      <c r="D1168" s="209" t="s">
        <v>321</v>
      </c>
      <c r="E1168" s="36"/>
      <c r="F1168" s="210" t="s">
        <v>2038</v>
      </c>
      <c r="G1168" s="36"/>
      <c r="H1168" s="36"/>
      <c r="I1168" s="116"/>
      <c r="J1168" s="36"/>
      <c r="K1168" s="36"/>
      <c r="L1168" s="39"/>
      <c r="M1168" s="211"/>
      <c r="N1168" s="212"/>
      <c r="O1168" s="64"/>
      <c r="P1168" s="64"/>
      <c r="Q1168" s="64"/>
      <c r="R1168" s="64"/>
      <c r="S1168" s="64"/>
      <c r="T1168" s="65"/>
      <c r="U1168" s="34"/>
      <c r="V1168" s="34"/>
      <c r="W1168" s="34"/>
      <c r="X1168" s="34"/>
      <c r="Y1168" s="34"/>
      <c r="Z1168" s="34"/>
      <c r="AA1168" s="34"/>
      <c r="AB1168" s="34"/>
      <c r="AC1168" s="34"/>
      <c r="AD1168" s="34"/>
      <c r="AE1168" s="34"/>
      <c r="AT1168" s="17" t="s">
        <v>321</v>
      </c>
      <c r="AU1168" s="17" t="s">
        <v>83</v>
      </c>
    </row>
    <row r="1169" spans="1:65" s="12" customFormat="1">
      <c r="B1169" s="213"/>
      <c r="C1169" s="214"/>
      <c r="D1169" s="209" t="s">
        <v>323</v>
      </c>
      <c r="E1169" s="215" t="s">
        <v>19</v>
      </c>
      <c r="F1169" s="216" t="s">
        <v>2039</v>
      </c>
      <c r="G1169" s="214"/>
      <c r="H1169" s="217">
        <v>8</v>
      </c>
      <c r="I1169" s="218"/>
      <c r="J1169" s="214"/>
      <c r="K1169" s="214"/>
      <c r="L1169" s="219"/>
      <c r="M1169" s="220"/>
      <c r="N1169" s="221"/>
      <c r="O1169" s="221"/>
      <c r="P1169" s="221"/>
      <c r="Q1169" s="221"/>
      <c r="R1169" s="221"/>
      <c r="S1169" s="221"/>
      <c r="T1169" s="222"/>
      <c r="AT1169" s="223" t="s">
        <v>323</v>
      </c>
      <c r="AU1169" s="223" t="s">
        <v>83</v>
      </c>
      <c r="AV1169" s="12" t="s">
        <v>83</v>
      </c>
      <c r="AW1169" s="12" t="s">
        <v>36</v>
      </c>
      <c r="AX1169" s="12" t="s">
        <v>81</v>
      </c>
      <c r="AY1169" s="223" t="s">
        <v>313</v>
      </c>
    </row>
    <row r="1170" spans="1:65" s="1" customFormat="1" ht="14.45" customHeight="1">
      <c r="A1170" s="34"/>
      <c r="B1170" s="35"/>
      <c r="C1170" s="245" t="s">
        <v>2040</v>
      </c>
      <c r="D1170" s="245" t="s">
        <v>473</v>
      </c>
      <c r="E1170" s="246" t="s">
        <v>2041</v>
      </c>
      <c r="F1170" s="247" t="s">
        <v>2042</v>
      </c>
      <c r="G1170" s="248" t="s">
        <v>707</v>
      </c>
      <c r="H1170" s="249">
        <v>8</v>
      </c>
      <c r="I1170" s="250"/>
      <c r="J1170" s="251">
        <f>ROUND(I1170*H1170,2)</f>
        <v>0</v>
      </c>
      <c r="K1170" s="252"/>
      <c r="L1170" s="253"/>
      <c r="M1170" s="254" t="s">
        <v>19</v>
      </c>
      <c r="N1170" s="255" t="s">
        <v>45</v>
      </c>
      <c r="O1170" s="64"/>
      <c r="P1170" s="205">
        <f>O1170*H1170</f>
        <v>0</v>
      </c>
      <c r="Q1170" s="205">
        <v>4.7000000000000002E-3</v>
      </c>
      <c r="R1170" s="205">
        <f>Q1170*H1170</f>
        <v>3.7600000000000001E-2</v>
      </c>
      <c r="S1170" s="205">
        <v>0</v>
      </c>
      <c r="T1170" s="206">
        <f>S1170*H1170</f>
        <v>0</v>
      </c>
      <c r="U1170" s="34"/>
      <c r="V1170" s="34"/>
      <c r="W1170" s="34"/>
      <c r="X1170" s="34"/>
      <c r="Y1170" s="34"/>
      <c r="Z1170" s="34"/>
      <c r="AA1170" s="34"/>
      <c r="AB1170" s="34"/>
      <c r="AC1170" s="34"/>
      <c r="AD1170" s="34"/>
      <c r="AE1170" s="34"/>
      <c r="AR1170" s="207" t="s">
        <v>510</v>
      </c>
      <c r="AT1170" s="207" t="s">
        <v>473</v>
      </c>
      <c r="AU1170" s="207" t="s">
        <v>83</v>
      </c>
      <c r="AY1170" s="17" t="s">
        <v>313</v>
      </c>
      <c r="BE1170" s="208">
        <f>IF(N1170="základní",J1170,0)</f>
        <v>0</v>
      </c>
      <c r="BF1170" s="208">
        <f>IF(N1170="snížená",J1170,0)</f>
        <v>0</v>
      </c>
      <c r="BG1170" s="208">
        <f>IF(N1170="zákl. přenesená",J1170,0)</f>
        <v>0</v>
      </c>
      <c r="BH1170" s="208">
        <f>IF(N1170="sníž. přenesená",J1170,0)</f>
        <v>0</v>
      </c>
      <c r="BI1170" s="208">
        <f>IF(N1170="nulová",J1170,0)</f>
        <v>0</v>
      </c>
      <c r="BJ1170" s="17" t="s">
        <v>81</v>
      </c>
      <c r="BK1170" s="208">
        <f>ROUND(I1170*H1170,2)</f>
        <v>0</v>
      </c>
      <c r="BL1170" s="17" t="s">
        <v>402</v>
      </c>
      <c r="BM1170" s="207" t="s">
        <v>2043</v>
      </c>
    </row>
    <row r="1171" spans="1:65" s="1" customFormat="1">
      <c r="A1171" s="34"/>
      <c r="B1171" s="35"/>
      <c r="C1171" s="36"/>
      <c r="D1171" s="209" t="s">
        <v>321</v>
      </c>
      <c r="E1171" s="36"/>
      <c r="F1171" s="210" t="s">
        <v>2042</v>
      </c>
      <c r="G1171" s="36"/>
      <c r="H1171" s="36"/>
      <c r="I1171" s="116"/>
      <c r="J1171" s="36"/>
      <c r="K1171" s="36"/>
      <c r="L1171" s="39"/>
      <c r="M1171" s="211"/>
      <c r="N1171" s="212"/>
      <c r="O1171" s="64"/>
      <c r="P1171" s="64"/>
      <c r="Q1171" s="64"/>
      <c r="R1171" s="64"/>
      <c r="S1171" s="64"/>
      <c r="T1171" s="65"/>
      <c r="U1171" s="34"/>
      <c r="V1171" s="34"/>
      <c r="W1171" s="34"/>
      <c r="X1171" s="34"/>
      <c r="Y1171" s="34"/>
      <c r="Z1171" s="34"/>
      <c r="AA1171" s="34"/>
      <c r="AB1171" s="34"/>
      <c r="AC1171" s="34"/>
      <c r="AD1171" s="34"/>
      <c r="AE1171" s="34"/>
      <c r="AT1171" s="17" t="s">
        <v>321</v>
      </c>
      <c r="AU1171" s="17" t="s">
        <v>83</v>
      </c>
    </row>
    <row r="1172" spans="1:65" s="1" customFormat="1" ht="14.45" customHeight="1">
      <c r="A1172" s="34"/>
      <c r="B1172" s="35"/>
      <c r="C1172" s="195" t="s">
        <v>2044</v>
      </c>
      <c r="D1172" s="195" t="s">
        <v>315</v>
      </c>
      <c r="E1172" s="196" t="s">
        <v>2045</v>
      </c>
      <c r="F1172" s="197" t="s">
        <v>2046</v>
      </c>
      <c r="G1172" s="198" t="s">
        <v>707</v>
      </c>
      <c r="H1172" s="199">
        <v>44</v>
      </c>
      <c r="I1172" s="200"/>
      <c r="J1172" s="201">
        <f>ROUND(I1172*H1172,2)</f>
        <v>0</v>
      </c>
      <c r="K1172" s="202"/>
      <c r="L1172" s="39"/>
      <c r="M1172" s="203" t="s">
        <v>19</v>
      </c>
      <c r="N1172" s="204" t="s">
        <v>45</v>
      </c>
      <c r="O1172" s="64"/>
      <c r="P1172" s="205">
        <f>O1172*H1172</f>
        <v>0</v>
      </c>
      <c r="Q1172" s="205">
        <v>0</v>
      </c>
      <c r="R1172" s="205">
        <f>Q1172*H1172</f>
        <v>0</v>
      </c>
      <c r="S1172" s="205">
        <v>0</v>
      </c>
      <c r="T1172" s="206">
        <f>S1172*H1172</f>
        <v>0</v>
      </c>
      <c r="U1172" s="34"/>
      <c r="V1172" s="34"/>
      <c r="W1172" s="34"/>
      <c r="X1172" s="34"/>
      <c r="Y1172" s="34"/>
      <c r="Z1172" s="34"/>
      <c r="AA1172" s="34"/>
      <c r="AB1172" s="34"/>
      <c r="AC1172" s="34"/>
      <c r="AD1172" s="34"/>
      <c r="AE1172" s="34"/>
      <c r="AR1172" s="207" t="s">
        <v>402</v>
      </c>
      <c r="AT1172" s="207" t="s">
        <v>315</v>
      </c>
      <c r="AU1172" s="207" t="s">
        <v>83</v>
      </c>
      <c r="AY1172" s="17" t="s">
        <v>313</v>
      </c>
      <c r="BE1172" s="208">
        <f>IF(N1172="základní",J1172,0)</f>
        <v>0</v>
      </c>
      <c r="BF1172" s="208">
        <f>IF(N1172="snížená",J1172,0)</f>
        <v>0</v>
      </c>
      <c r="BG1172" s="208">
        <f>IF(N1172="zákl. přenesená",J1172,0)</f>
        <v>0</v>
      </c>
      <c r="BH1172" s="208">
        <f>IF(N1172="sníž. přenesená",J1172,0)</f>
        <v>0</v>
      </c>
      <c r="BI1172" s="208">
        <f>IF(N1172="nulová",J1172,0)</f>
        <v>0</v>
      </c>
      <c r="BJ1172" s="17" t="s">
        <v>81</v>
      </c>
      <c r="BK1172" s="208">
        <f>ROUND(I1172*H1172,2)</f>
        <v>0</v>
      </c>
      <c r="BL1172" s="17" t="s">
        <v>402</v>
      </c>
      <c r="BM1172" s="207" t="s">
        <v>2047</v>
      </c>
    </row>
    <row r="1173" spans="1:65" s="1" customFormat="1">
      <c r="A1173" s="34"/>
      <c r="B1173" s="35"/>
      <c r="C1173" s="36"/>
      <c r="D1173" s="209" t="s">
        <v>321</v>
      </c>
      <c r="E1173" s="36"/>
      <c r="F1173" s="210" t="s">
        <v>2048</v>
      </c>
      <c r="G1173" s="36"/>
      <c r="H1173" s="36"/>
      <c r="I1173" s="116"/>
      <c r="J1173" s="36"/>
      <c r="K1173" s="36"/>
      <c r="L1173" s="39"/>
      <c r="M1173" s="211"/>
      <c r="N1173" s="212"/>
      <c r="O1173" s="64"/>
      <c r="P1173" s="64"/>
      <c r="Q1173" s="64"/>
      <c r="R1173" s="64"/>
      <c r="S1173" s="64"/>
      <c r="T1173" s="65"/>
      <c r="U1173" s="34"/>
      <c r="V1173" s="34"/>
      <c r="W1173" s="34"/>
      <c r="X1173" s="34"/>
      <c r="Y1173" s="34"/>
      <c r="Z1173" s="34"/>
      <c r="AA1173" s="34"/>
      <c r="AB1173" s="34"/>
      <c r="AC1173" s="34"/>
      <c r="AD1173" s="34"/>
      <c r="AE1173" s="34"/>
      <c r="AT1173" s="17" t="s">
        <v>321</v>
      </c>
      <c r="AU1173" s="17" t="s">
        <v>83</v>
      </c>
    </row>
    <row r="1174" spans="1:65" s="12" customFormat="1">
      <c r="B1174" s="213"/>
      <c r="C1174" s="214"/>
      <c r="D1174" s="209" t="s">
        <v>323</v>
      </c>
      <c r="E1174" s="215" t="s">
        <v>19</v>
      </c>
      <c r="F1174" s="216" t="s">
        <v>2049</v>
      </c>
      <c r="G1174" s="214"/>
      <c r="H1174" s="217">
        <v>38</v>
      </c>
      <c r="I1174" s="218"/>
      <c r="J1174" s="214"/>
      <c r="K1174" s="214"/>
      <c r="L1174" s="219"/>
      <c r="M1174" s="220"/>
      <c r="N1174" s="221"/>
      <c r="O1174" s="221"/>
      <c r="P1174" s="221"/>
      <c r="Q1174" s="221"/>
      <c r="R1174" s="221"/>
      <c r="S1174" s="221"/>
      <c r="T1174" s="222"/>
      <c r="AT1174" s="223" t="s">
        <v>323</v>
      </c>
      <c r="AU1174" s="223" t="s">
        <v>83</v>
      </c>
      <c r="AV1174" s="12" t="s">
        <v>83</v>
      </c>
      <c r="AW1174" s="12" t="s">
        <v>36</v>
      </c>
      <c r="AX1174" s="12" t="s">
        <v>74</v>
      </c>
      <c r="AY1174" s="223" t="s">
        <v>313</v>
      </c>
    </row>
    <row r="1175" spans="1:65" s="12" customFormat="1">
      <c r="B1175" s="213"/>
      <c r="C1175" s="214"/>
      <c r="D1175" s="209" t="s">
        <v>323</v>
      </c>
      <c r="E1175" s="215" t="s">
        <v>19</v>
      </c>
      <c r="F1175" s="216" t="s">
        <v>2050</v>
      </c>
      <c r="G1175" s="214"/>
      <c r="H1175" s="217">
        <v>1</v>
      </c>
      <c r="I1175" s="218"/>
      <c r="J1175" s="214"/>
      <c r="K1175" s="214"/>
      <c r="L1175" s="219"/>
      <c r="M1175" s="220"/>
      <c r="N1175" s="221"/>
      <c r="O1175" s="221"/>
      <c r="P1175" s="221"/>
      <c r="Q1175" s="221"/>
      <c r="R1175" s="221"/>
      <c r="S1175" s="221"/>
      <c r="T1175" s="222"/>
      <c r="AT1175" s="223" t="s">
        <v>323</v>
      </c>
      <c r="AU1175" s="223" t="s">
        <v>83</v>
      </c>
      <c r="AV1175" s="12" t="s">
        <v>83</v>
      </c>
      <c r="AW1175" s="12" t="s">
        <v>36</v>
      </c>
      <c r="AX1175" s="12" t="s">
        <v>74</v>
      </c>
      <c r="AY1175" s="223" t="s">
        <v>313</v>
      </c>
    </row>
    <row r="1176" spans="1:65" s="12" customFormat="1">
      <c r="B1176" s="213"/>
      <c r="C1176" s="214"/>
      <c r="D1176" s="209" t="s">
        <v>323</v>
      </c>
      <c r="E1176" s="215" t="s">
        <v>19</v>
      </c>
      <c r="F1176" s="216" t="s">
        <v>2051</v>
      </c>
      <c r="G1176" s="214"/>
      <c r="H1176" s="217">
        <v>5</v>
      </c>
      <c r="I1176" s="218"/>
      <c r="J1176" s="214"/>
      <c r="K1176" s="214"/>
      <c r="L1176" s="219"/>
      <c r="M1176" s="220"/>
      <c r="N1176" s="221"/>
      <c r="O1176" s="221"/>
      <c r="P1176" s="221"/>
      <c r="Q1176" s="221"/>
      <c r="R1176" s="221"/>
      <c r="S1176" s="221"/>
      <c r="T1176" s="222"/>
      <c r="AT1176" s="223" t="s">
        <v>323</v>
      </c>
      <c r="AU1176" s="223" t="s">
        <v>83</v>
      </c>
      <c r="AV1176" s="12" t="s">
        <v>83</v>
      </c>
      <c r="AW1176" s="12" t="s">
        <v>36</v>
      </c>
      <c r="AX1176" s="12" t="s">
        <v>74</v>
      </c>
      <c r="AY1176" s="223" t="s">
        <v>313</v>
      </c>
    </row>
    <row r="1177" spans="1:65" s="14" customFormat="1">
      <c r="B1177" s="234"/>
      <c r="C1177" s="235"/>
      <c r="D1177" s="209" t="s">
        <v>323</v>
      </c>
      <c r="E1177" s="236" t="s">
        <v>19</v>
      </c>
      <c r="F1177" s="237" t="s">
        <v>410</v>
      </c>
      <c r="G1177" s="235"/>
      <c r="H1177" s="238">
        <v>44</v>
      </c>
      <c r="I1177" s="239"/>
      <c r="J1177" s="235"/>
      <c r="K1177" s="235"/>
      <c r="L1177" s="240"/>
      <c r="M1177" s="241"/>
      <c r="N1177" s="242"/>
      <c r="O1177" s="242"/>
      <c r="P1177" s="242"/>
      <c r="Q1177" s="242"/>
      <c r="R1177" s="242"/>
      <c r="S1177" s="242"/>
      <c r="T1177" s="243"/>
      <c r="AT1177" s="244" t="s">
        <v>323</v>
      </c>
      <c r="AU1177" s="244" t="s">
        <v>83</v>
      </c>
      <c r="AV1177" s="14" t="s">
        <v>319</v>
      </c>
      <c r="AW1177" s="14" t="s">
        <v>36</v>
      </c>
      <c r="AX1177" s="14" t="s">
        <v>81</v>
      </c>
      <c r="AY1177" s="244" t="s">
        <v>313</v>
      </c>
    </row>
    <row r="1178" spans="1:65" s="1" customFormat="1" ht="14.45" customHeight="1">
      <c r="A1178" s="34"/>
      <c r="B1178" s="35"/>
      <c r="C1178" s="245" t="s">
        <v>2052</v>
      </c>
      <c r="D1178" s="245" t="s">
        <v>473</v>
      </c>
      <c r="E1178" s="246" t="s">
        <v>2053</v>
      </c>
      <c r="F1178" s="247" t="s">
        <v>2054</v>
      </c>
      <c r="G1178" s="248" t="s">
        <v>707</v>
      </c>
      <c r="H1178" s="249">
        <v>41</v>
      </c>
      <c r="I1178" s="250"/>
      <c r="J1178" s="251">
        <f>ROUND(I1178*H1178,2)</f>
        <v>0</v>
      </c>
      <c r="K1178" s="252"/>
      <c r="L1178" s="253"/>
      <c r="M1178" s="254" t="s">
        <v>19</v>
      </c>
      <c r="N1178" s="255" t="s">
        <v>45</v>
      </c>
      <c r="O1178" s="64"/>
      <c r="P1178" s="205">
        <f>O1178*H1178</f>
        <v>0</v>
      </c>
      <c r="Q1178" s="205">
        <v>1.4999999999999999E-4</v>
      </c>
      <c r="R1178" s="205">
        <f>Q1178*H1178</f>
        <v>6.1499999999999992E-3</v>
      </c>
      <c r="S1178" s="205">
        <v>0</v>
      </c>
      <c r="T1178" s="206">
        <f>S1178*H1178</f>
        <v>0</v>
      </c>
      <c r="U1178" s="34"/>
      <c r="V1178" s="34"/>
      <c r="W1178" s="34"/>
      <c r="X1178" s="34"/>
      <c r="Y1178" s="34"/>
      <c r="Z1178" s="34"/>
      <c r="AA1178" s="34"/>
      <c r="AB1178" s="34"/>
      <c r="AC1178" s="34"/>
      <c r="AD1178" s="34"/>
      <c r="AE1178" s="34"/>
      <c r="AR1178" s="207" t="s">
        <v>510</v>
      </c>
      <c r="AT1178" s="207" t="s">
        <v>473</v>
      </c>
      <c r="AU1178" s="207" t="s">
        <v>83</v>
      </c>
      <c r="AY1178" s="17" t="s">
        <v>313</v>
      </c>
      <c r="BE1178" s="208">
        <f>IF(N1178="základní",J1178,0)</f>
        <v>0</v>
      </c>
      <c r="BF1178" s="208">
        <f>IF(N1178="snížená",J1178,0)</f>
        <v>0</v>
      </c>
      <c r="BG1178" s="208">
        <f>IF(N1178="zákl. přenesená",J1178,0)</f>
        <v>0</v>
      </c>
      <c r="BH1178" s="208">
        <f>IF(N1178="sníž. přenesená",J1178,0)</f>
        <v>0</v>
      </c>
      <c r="BI1178" s="208">
        <f>IF(N1178="nulová",J1178,0)</f>
        <v>0</v>
      </c>
      <c r="BJ1178" s="17" t="s">
        <v>81</v>
      </c>
      <c r="BK1178" s="208">
        <f>ROUND(I1178*H1178,2)</f>
        <v>0</v>
      </c>
      <c r="BL1178" s="17" t="s">
        <v>402</v>
      </c>
      <c r="BM1178" s="207" t="s">
        <v>2055</v>
      </c>
    </row>
    <row r="1179" spans="1:65" s="1" customFormat="1">
      <c r="A1179" s="34"/>
      <c r="B1179" s="35"/>
      <c r="C1179" s="36"/>
      <c r="D1179" s="209" t="s">
        <v>321</v>
      </c>
      <c r="E1179" s="36"/>
      <c r="F1179" s="210" t="s">
        <v>2056</v>
      </c>
      <c r="G1179" s="36"/>
      <c r="H1179" s="36"/>
      <c r="I1179" s="116"/>
      <c r="J1179" s="36"/>
      <c r="K1179" s="36"/>
      <c r="L1179" s="39"/>
      <c r="M1179" s="211"/>
      <c r="N1179" s="212"/>
      <c r="O1179" s="64"/>
      <c r="P1179" s="64"/>
      <c r="Q1179" s="64"/>
      <c r="R1179" s="64"/>
      <c r="S1179" s="64"/>
      <c r="T1179" s="65"/>
      <c r="U1179" s="34"/>
      <c r="V1179" s="34"/>
      <c r="W1179" s="34"/>
      <c r="X1179" s="34"/>
      <c r="Y1179" s="34"/>
      <c r="Z1179" s="34"/>
      <c r="AA1179" s="34"/>
      <c r="AB1179" s="34"/>
      <c r="AC1179" s="34"/>
      <c r="AD1179" s="34"/>
      <c r="AE1179" s="34"/>
      <c r="AT1179" s="17" t="s">
        <v>321</v>
      </c>
      <c r="AU1179" s="17" t="s">
        <v>83</v>
      </c>
    </row>
    <row r="1180" spans="1:65" s="12" customFormat="1">
      <c r="B1180" s="213"/>
      <c r="C1180" s="214"/>
      <c r="D1180" s="209" t="s">
        <v>323</v>
      </c>
      <c r="E1180" s="215" t="s">
        <v>19</v>
      </c>
      <c r="F1180" s="216" t="s">
        <v>2057</v>
      </c>
      <c r="G1180" s="214"/>
      <c r="H1180" s="217">
        <v>35</v>
      </c>
      <c r="I1180" s="218"/>
      <c r="J1180" s="214"/>
      <c r="K1180" s="214"/>
      <c r="L1180" s="219"/>
      <c r="M1180" s="220"/>
      <c r="N1180" s="221"/>
      <c r="O1180" s="221"/>
      <c r="P1180" s="221"/>
      <c r="Q1180" s="221"/>
      <c r="R1180" s="221"/>
      <c r="S1180" s="221"/>
      <c r="T1180" s="222"/>
      <c r="AT1180" s="223" t="s">
        <v>323</v>
      </c>
      <c r="AU1180" s="223" t="s">
        <v>83</v>
      </c>
      <c r="AV1180" s="12" t="s">
        <v>83</v>
      </c>
      <c r="AW1180" s="12" t="s">
        <v>36</v>
      </c>
      <c r="AX1180" s="12" t="s">
        <v>74</v>
      </c>
      <c r="AY1180" s="223" t="s">
        <v>313</v>
      </c>
    </row>
    <row r="1181" spans="1:65" s="12" customFormat="1">
      <c r="B1181" s="213"/>
      <c r="C1181" s="214"/>
      <c r="D1181" s="209" t="s">
        <v>323</v>
      </c>
      <c r="E1181" s="215" t="s">
        <v>19</v>
      </c>
      <c r="F1181" s="216" t="s">
        <v>2050</v>
      </c>
      <c r="G1181" s="214"/>
      <c r="H1181" s="217">
        <v>1</v>
      </c>
      <c r="I1181" s="218"/>
      <c r="J1181" s="214"/>
      <c r="K1181" s="214"/>
      <c r="L1181" s="219"/>
      <c r="M1181" s="220"/>
      <c r="N1181" s="221"/>
      <c r="O1181" s="221"/>
      <c r="P1181" s="221"/>
      <c r="Q1181" s="221"/>
      <c r="R1181" s="221"/>
      <c r="S1181" s="221"/>
      <c r="T1181" s="222"/>
      <c r="AT1181" s="223" t="s">
        <v>323</v>
      </c>
      <c r="AU1181" s="223" t="s">
        <v>83</v>
      </c>
      <c r="AV1181" s="12" t="s">
        <v>83</v>
      </c>
      <c r="AW1181" s="12" t="s">
        <v>36</v>
      </c>
      <c r="AX1181" s="12" t="s">
        <v>74</v>
      </c>
      <c r="AY1181" s="223" t="s">
        <v>313</v>
      </c>
    </row>
    <row r="1182" spans="1:65" s="12" customFormat="1">
      <c r="B1182" s="213"/>
      <c r="C1182" s="214"/>
      <c r="D1182" s="209" t="s">
        <v>323</v>
      </c>
      <c r="E1182" s="215" t="s">
        <v>19</v>
      </c>
      <c r="F1182" s="216" t="s">
        <v>2058</v>
      </c>
      <c r="G1182" s="214"/>
      <c r="H1182" s="217">
        <v>5</v>
      </c>
      <c r="I1182" s="218"/>
      <c r="J1182" s="214"/>
      <c r="K1182" s="214"/>
      <c r="L1182" s="219"/>
      <c r="M1182" s="220"/>
      <c r="N1182" s="221"/>
      <c r="O1182" s="221"/>
      <c r="P1182" s="221"/>
      <c r="Q1182" s="221"/>
      <c r="R1182" s="221"/>
      <c r="S1182" s="221"/>
      <c r="T1182" s="222"/>
      <c r="AT1182" s="223" t="s">
        <v>323</v>
      </c>
      <c r="AU1182" s="223" t="s">
        <v>83</v>
      </c>
      <c r="AV1182" s="12" t="s">
        <v>83</v>
      </c>
      <c r="AW1182" s="12" t="s">
        <v>36</v>
      </c>
      <c r="AX1182" s="12" t="s">
        <v>74</v>
      </c>
      <c r="AY1182" s="223" t="s">
        <v>313</v>
      </c>
    </row>
    <row r="1183" spans="1:65" s="14" customFormat="1">
      <c r="B1183" s="234"/>
      <c r="C1183" s="235"/>
      <c r="D1183" s="209" t="s">
        <v>323</v>
      </c>
      <c r="E1183" s="236" t="s">
        <v>19</v>
      </c>
      <c r="F1183" s="237" t="s">
        <v>410</v>
      </c>
      <c r="G1183" s="235"/>
      <c r="H1183" s="238">
        <v>41</v>
      </c>
      <c r="I1183" s="239"/>
      <c r="J1183" s="235"/>
      <c r="K1183" s="235"/>
      <c r="L1183" s="240"/>
      <c r="M1183" s="241"/>
      <c r="N1183" s="242"/>
      <c r="O1183" s="242"/>
      <c r="P1183" s="242"/>
      <c r="Q1183" s="242"/>
      <c r="R1183" s="242"/>
      <c r="S1183" s="242"/>
      <c r="T1183" s="243"/>
      <c r="AT1183" s="244" t="s">
        <v>323</v>
      </c>
      <c r="AU1183" s="244" t="s">
        <v>83</v>
      </c>
      <c r="AV1183" s="14" t="s">
        <v>319</v>
      </c>
      <c r="AW1183" s="14" t="s">
        <v>36</v>
      </c>
      <c r="AX1183" s="14" t="s">
        <v>81</v>
      </c>
      <c r="AY1183" s="244" t="s">
        <v>313</v>
      </c>
    </row>
    <row r="1184" spans="1:65" s="1" customFormat="1" ht="14.45" customHeight="1">
      <c r="A1184" s="34"/>
      <c r="B1184" s="35"/>
      <c r="C1184" s="245" t="s">
        <v>2059</v>
      </c>
      <c r="D1184" s="245" t="s">
        <v>473</v>
      </c>
      <c r="E1184" s="246" t="s">
        <v>2060</v>
      </c>
      <c r="F1184" s="247" t="s">
        <v>2061</v>
      </c>
      <c r="G1184" s="248" t="s">
        <v>707</v>
      </c>
      <c r="H1184" s="249">
        <v>36</v>
      </c>
      <c r="I1184" s="250"/>
      <c r="J1184" s="251">
        <f>ROUND(I1184*H1184,2)</f>
        <v>0</v>
      </c>
      <c r="K1184" s="252"/>
      <c r="L1184" s="253"/>
      <c r="M1184" s="254" t="s">
        <v>19</v>
      </c>
      <c r="N1184" s="255" t="s">
        <v>45</v>
      </c>
      <c r="O1184" s="64"/>
      <c r="P1184" s="205">
        <f>O1184*H1184</f>
        <v>0</v>
      </c>
      <c r="Q1184" s="205">
        <v>5.1999999999999995E-4</v>
      </c>
      <c r="R1184" s="205">
        <f>Q1184*H1184</f>
        <v>1.8719999999999997E-2</v>
      </c>
      <c r="S1184" s="205">
        <v>0</v>
      </c>
      <c r="T1184" s="206">
        <f>S1184*H1184</f>
        <v>0</v>
      </c>
      <c r="U1184" s="34"/>
      <c r="V1184" s="34"/>
      <c r="W1184" s="34"/>
      <c r="X1184" s="34"/>
      <c r="Y1184" s="34"/>
      <c r="Z1184" s="34"/>
      <c r="AA1184" s="34"/>
      <c r="AB1184" s="34"/>
      <c r="AC1184" s="34"/>
      <c r="AD1184" s="34"/>
      <c r="AE1184" s="34"/>
      <c r="AR1184" s="207" t="s">
        <v>510</v>
      </c>
      <c r="AT1184" s="207" t="s">
        <v>473</v>
      </c>
      <c r="AU1184" s="207" t="s">
        <v>83</v>
      </c>
      <c r="AY1184" s="17" t="s">
        <v>313</v>
      </c>
      <c r="BE1184" s="208">
        <f>IF(N1184="základní",J1184,0)</f>
        <v>0</v>
      </c>
      <c r="BF1184" s="208">
        <f>IF(N1184="snížená",J1184,0)</f>
        <v>0</v>
      </c>
      <c r="BG1184" s="208">
        <f>IF(N1184="zákl. přenesená",J1184,0)</f>
        <v>0</v>
      </c>
      <c r="BH1184" s="208">
        <f>IF(N1184="sníž. přenesená",J1184,0)</f>
        <v>0</v>
      </c>
      <c r="BI1184" s="208">
        <f>IF(N1184="nulová",J1184,0)</f>
        <v>0</v>
      </c>
      <c r="BJ1184" s="17" t="s">
        <v>81</v>
      </c>
      <c r="BK1184" s="208">
        <f>ROUND(I1184*H1184,2)</f>
        <v>0</v>
      </c>
      <c r="BL1184" s="17" t="s">
        <v>402</v>
      </c>
      <c r="BM1184" s="207" t="s">
        <v>2062</v>
      </c>
    </row>
    <row r="1185" spans="1:65" s="1" customFormat="1">
      <c r="A1185" s="34"/>
      <c r="B1185" s="35"/>
      <c r="C1185" s="36"/>
      <c r="D1185" s="209" t="s">
        <v>321</v>
      </c>
      <c r="E1185" s="36"/>
      <c r="F1185" s="210" t="s">
        <v>2061</v>
      </c>
      <c r="G1185" s="36"/>
      <c r="H1185" s="36"/>
      <c r="I1185" s="116"/>
      <c r="J1185" s="36"/>
      <c r="K1185" s="36"/>
      <c r="L1185" s="39"/>
      <c r="M1185" s="211"/>
      <c r="N1185" s="212"/>
      <c r="O1185" s="64"/>
      <c r="P1185" s="64"/>
      <c r="Q1185" s="64"/>
      <c r="R1185" s="64"/>
      <c r="S1185" s="64"/>
      <c r="T1185" s="65"/>
      <c r="U1185" s="34"/>
      <c r="V1185" s="34"/>
      <c r="W1185" s="34"/>
      <c r="X1185" s="34"/>
      <c r="Y1185" s="34"/>
      <c r="Z1185" s="34"/>
      <c r="AA1185" s="34"/>
      <c r="AB1185" s="34"/>
      <c r="AC1185" s="34"/>
      <c r="AD1185" s="34"/>
      <c r="AE1185" s="34"/>
      <c r="AT1185" s="17" t="s">
        <v>321</v>
      </c>
      <c r="AU1185" s="17" t="s">
        <v>83</v>
      </c>
    </row>
    <row r="1186" spans="1:65" s="1" customFormat="1" ht="14.45" customHeight="1">
      <c r="A1186" s="34"/>
      <c r="B1186" s="35"/>
      <c r="C1186" s="245" t="s">
        <v>2063</v>
      </c>
      <c r="D1186" s="245" t="s">
        <v>473</v>
      </c>
      <c r="E1186" s="246" t="s">
        <v>2064</v>
      </c>
      <c r="F1186" s="247" t="s">
        <v>2065</v>
      </c>
      <c r="G1186" s="248" t="s">
        <v>707</v>
      </c>
      <c r="H1186" s="249">
        <v>3</v>
      </c>
      <c r="I1186" s="250"/>
      <c r="J1186" s="251">
        <f>ROUND(I1186*H1186,2)</f>
        <v>0</v>
      </c>
      <c r="K1186" s="252"/>
      <c r="L1186" s="253"/>
      <c r="M1186" s="254" t="s">
        <v>19</v>
      </c>
      <c r="N1186" s="255" t="s">
        <v>45</v>
      </c>
      <c r="O1186" s="64"/>
      <c r="P1186" s="205">
        <f>O1186*H1186</f>
        <v>0</v>
      </c>
      <c r="Q1186" s="205">
        <v>1E-3</v>
      </c>
      <c r="R1186" s="205">
        <f>Q1186*H1186</f>
        <v>3.0000000000000001E-3</v>
      </c>
      <c r="S1186" s="205">
        <v>0</v>
      </c>
      <c r="T1186" s="206">
        <f>S1186*H1186</f>
        <v>0</v>
      </c>
      <c r="U1186" s="34"/>
      <c r="V1186" s="34"/>
      <c r="W1186" s="34"/>
      <c r="X1186" s="34"/>
      <c r="Y1186" s="34"/>
      <c r="Z1186" s="34"/>
      <c r="AA1186" s="34"/>
      <c r="AB1186" s="34"/>
      <c r="AC1186" s="34"/>
      <c r="AD1186" s="34"/>
      <c r="AE1186" s="34"/>
      <c r="AR1186" s="207" t="s">
        <v>510</v>
      </c>
      <c r="AT1186" s="207" t="s">
        <v>473</v>
      </c>
      <c r="AU1186" s="207" t="s">
        <v>83</v>
      </c>
      <c r="AY1186" s="17" t="s">
        <v>313</v>
      </c>
      <c r="BE1186" s="208">
        <f>IF(N1186="základní",J1186,0)</f>
        <v>0</v>
      </c>
      <c r="BF1186" s="208">
        <f>IF(N1186="snížená",J1186,0)</f>
        <v>0</v>
      </c>
      <c r="BG1186" s="208">
        <f>IF(N1186="zákl. přenesená",J1186,0)</f>
        <v>0</v>
      </c>
      <c r="BH1186" s="208">
        <f>IF(N1186="sníž. přenesená",J1186,0)</f>
        <v>0</v>
      </c>
      <c r="BI1186" s="208">
        <f>IF(N1186="nulová",J1186,0)</f>
        <v>0</v>
      </c>
      <c r="BJ1186" s="17" t="s">
        <v>81</v>
      </c>
      <c r="BK1186" s="208">
        <f>ROUND(I1186*H1186,2)</f>
        <v>0</v>
      </c>
      <c r="BL1186" s="17" t="s">
        <v>402</v>
      </c>
      <c r="BM1186" s="207" t="s">
        <v>2066</v>
      </c>
    </row>
    <row r="1187" spans="1:65" s="1" customFormat="1">
      <c r="A1187" s="34"/>
      <c r="B1187" s="35"/>
      <c r="C1187" s="36"/>
      <c r="D1187" s="209" t="s">
        <v>321</v>
      </c>
      <c r="E1187" s="36"/>
      <c r="F1187" s="210" t="s">
        <v>2067</v>
      </c>
      <c r="G1187" s="36"/>
      <c r="H1187" s="36"/>
      <c r="I1187" s="116"/>
      <c r="J1187" s="36"/>
      <c r="K1187" s="36"/>
      <c r="L1187" s="39"/>
      <c r="M1187" s="211"/>
      <c r="N1187" s="212"/>
      <c r="O1187" s="64"/>
      <c r="P1187" s="64"/>
      <c r="Q1187" s="64"/>
      <c r="R1187" s="64"/>
      <c r="S1187" s="64"/>
      <c r="T1187" s="65"/>
      <c r="U1187" s="34"/>
      <c r="V1187" s="34"/>
      <c r="W1187" s="34"/>
      <c r="X1187" s="34"/>
      <c r="Y1187" s="34"/>
      <c r="Z1187" s="34"/>
      <c r="AA1187" s="34"/>
      <c r="AB1187" s="34"/>
      <c r="AC1187" s="34"/>
      <c r="AD1187" s="34"/>
      <c r="AE1187" s="34"/>
      <c r="AT1187" s="17" t="s">
        <v>321</v>
      </c>
      <c r="AU1187" s="17" t="s">
        <v>83</v>
      </c>
    </row>
    <row r="1188" spans="1:65" s="1" customFormat="1" ht="14.45" customHeight="1">
      <c r="A1188" s="34"/>
      <c r="B1188" s="35"/>
      <c r="C1188" s="195" t="s">
        <v>2068</v>
      </c>
      <c r="D1188" s="195" t="s">
        <v>315</v>
      </c>
      <c r="E1188" s="196" t="s">
        <v>2069</v>
      </c>
      <c r="F1188" s="197" t="s">
        <v>2070</v>
      </c>
      <c r="G1188" s="198" t="s">
        <v>707</v>
      </c>
      <c r="H1188" s="199">
        <v>38</v>
      </c>
      <c r="I1188" s="200"/>
      <c r="J1188" s="201">
        <f>ROUND(I1188*H1188,2)</f>
        <v>0</v>
      </c>
      <c r="K1188" s="202"/>
      <c r="L1188" s="39"/>
      <c r="M1188" s="203" t="s">
        <v>19</v>
      </c>
      <c r="N1188" s="204" t="s">
        <v>45</v>
      </c>
      <c r="O1188" s="64"/>
      <c r="P1188" s="205">
        <f>O1188*H1188</f>
        <v>0</v>
      </c>
      <c r="Q1188" s="205">
        <v>0</v>
      </c>
      <c r="R1188" s="205">
        <f>Q1188*H1188</f>
        <v>0</v>
      </c>
      <c r="S1188" s="205">
        <v>0</v>
      </c>
      <c r="T1188" s="206">
        <f>S1188*H1188</f>
        <v>0</v>
      </c>
      <c r="U1188" s="34"/>
      <c r="V1188" s="34"/>
      <c r="W1188" s="34"/>
      <c r="X1188" s="34"/>
      <c r="Y1188" s="34"/>
      <c r="Z1188" s="34"/>
      <c r="AA1188" s="34"/>
      <c r="AB1188" s="34"/>
      <c r="AC1188" s="34"/>
      <c r="AD1188" s="34"/>
      <c r="AE1188" s="34"/>
      <c r="AR1188" s="207" t="s">
        <v>402</v>
      </c>
      <c r="AT1188" s="207" t="s">
        <v>315</v>
      </c>
      <c r="AU1188" s="207" t="s">
        <v>83</v>
      </c>
      <c r="AY1188" s="17" t="s">
        <v>313</v>
      </c>
      <c r="BE1188" s="208">
        <f>IF(N1188="základní",J1188,0)</f>
        <v>0</v>
      </c>
      <c r="BF1188" s="208">
        <f>IF(N1188="snížená",J1188,0)</f>
        <v>0</v>
      </c>
      <c r="BG1188" s="208">
        <f>IF(N1188="zákl. přenesená",J1188,0)</f>
        <v>0</v>
      </c>
      <c r="BH1188" s="208">
        <f>IF(N1188="sníž. přenesená",J1188,0)</f>
        <v>0</v>
      </c>
      <c r="BI1188" s="208">
        <f>IF(N1188="nulová",J1188,0)</f>
        <v>0</v>
      </c>
      <c r="BJ1188" s="17" t="s">
        <v>81</v>
      </c>
      <c r="BK1188" s="208">
        <f>ROUND(I1188*H1188,2)</f>
        <v>0</v>
      </c>
      <c r="BL1188" s="17" t="s">
        <v>402</v>
      </c>
      <c r="BM1188" s="207" t="s">
        <v>2071</v>
      </c>
    </row>
    <row r="1189" spans="1:65" s="1" customFormat="1">
      <c r="A1189" s="34"/>
      <c r="B1189" s="35"/>
      <c r="C1189" s="36"/>
      <c r="D1189" s="209" t="s">
        <v>321</v>
      </c>
      <c r="E1189" s="36"/>
      <c r="F1189" s="210" t="s">
        <v>2072</v>
      </c>
      <c r="G1189" s="36"/>
      <c r="H1189" s="36"/>
      <c r="I1189" s="116"/>
      <c r="J1189" s="36"/>
      <c r="K1189" s="36"/>
      <c r="L1189" s="39"/>
      <c r="M1189" s="211"/>
      <c r="N1189" s="212"/>
      <c r="O1189" s="64"/>
      <c r="P1189" s="64"/>
      <c r="Q1189" s="64"/>
      <c r="R1189" s="64"/>
      <c r="S1189" s="64"/>
      <c r="T1189" s="65"/>
      <c r="U1189" s="34"/>
      <c r="V1189" s="34"/>
      <c r="W1189" s="34"/>
      <c r="X1189" s="34"/>
      <c r="Y1189" s="34"/>
      <c r="Z1189" s="34"/>
      <c r="AA1189" s="34"/>
      <c r="AB1189" s="34"/>
      <c r="AC1189" s="34"/>
      <c r="AD1189" s="34"/>
      <c r="AE1189" s="34"/>
      <c r="AT1189" s="17" t="s">
        <v>321</v>
      </c>
      <c r="AU1189" s="17" t="s">
        <v>83</v>
      </c>
    </row>
    <row r="1190" spans="1:65" s="1" customFormat="1" ht="14.45" customHeight="1">
      <c r="A1190" s="34"/>
      <c r="B1190" s="35"/>
      <c r="C1190" s="245" t="s">
        <v>2073</v>
      </c>
      <c r="D1190" s="245" t="s">
        <v>473</v>
      </c>
      <c r="E1190" s="246" t="s">
        <v>2074</v>
      </c>
      <c r="F1190" s="247" t="s">
        <v>2075</v>
      </c>
      <c r="G1190" s="248" t="s">
        <v>707</v>
      </c>
      <c r="H1190" s="249">
        <v>36</v>
      </c>
      <c r="I1190" s="250"/>
      <c r="J1190" s="251">
        <f>ROUND(I1190*H1190,2)</f>
        <v>0</v>
      </c>
      <c r="K1190" s="252"/>
      <c r="L1190" s="253"/>
      <c r="M1190" s="254" t="s">
        <v>19</v>
      </c>
      <c r="N1190" s="255" t="s">
        <v>45</v>
      </c>
      <c r="O1190" s="64"/>
      <c r="P1190" s="205">
        <f>O1190*H1190</f>
        <v>0</v>
      </c>
      <c r="Q1190" s="205">
        <v>1.1999999999999999E-3</v>
      </c>
      <c r="R1190" s="205">
        <f>Q1190*H1190</f>
        <v>4.3199999999999995E-2</v>
      </c>
      <c r="S1190" s="205">
        <v>0</v>
      </c>
      <c r="T1190" s="206">
        <f>S1190*H1190</f>
        <v>0</v>
      </c>
      <c r="U1190" s="34"/>
      <c r="V1190" s="34"/>
      <c r="W1190" s="34"/>
      <c r="X1190" s="34"/>
      <c r="Y1190" s="34"/>
      <c r="Z1190" s="34"/>
      <c r="AA1190" s="34"/>
      <c r="AB1190" s="34"/>
      <c r="AC1190" s="34"/>
      <c r="AD1190" s="34"/>
      <c r="AE1190" s="34"/>
      <c r="AR1190" s="207" t="s">
        <v>510</v>
      </c>
      <c r="AT1190" s="207" t="s">
        <v>473</v>
      </c>
      <c r="AU1190" s="207" t="s">
        <v>83</v>
      </c>
      <c r="AY1190" s="17" t="s">
        <v>313</v>
      </c>
      <c r="BE1190" s="208">
        <f>IF(N1190="základní",J1190,0)</f>
        <v>0</v>
      </c>
      <c r="BF1190" s="208">
        <f>IF(N1190="snížená",J1190,0)</f>
        <v>0</v>
      </c>
      <c r="BG1190" s="208">
        <f>IF(N1190="zákl. přenesená",J1190,0)</f>
        <v>0</v>
      </c>
      <c r="BH1190" s="208">
        <f>IF(N1190="sníž. přenesená",J1190,0)</f>
        <v>0</v>
      </c>
      <c r="BI1190" s="208">
        <f>IF(N1190="nulová",J1190,0)</f>
        <v>0</v>
      </c>
      <c r="BJ1190" s="17" t="s">
        <v>81</v>
      </c>
      <c r="BK1190" s="208">
        <f>ROUND(I1190*H1190,2)</f>
        <v>0</v>
      </c>
      <c r="BL1190" s="17" t="s">
        <v>402</v>
      </c>
      <c r="BM1190" s="207" t="s">
        <v>2076</v>
      </c>
    </row>
    <row r="1191" spans="1:65" s="1" customFormat="1">
      <c r="A1191" s="34"/>
      <c r="B1191" s="35"/>
      <c r="C1191" s="36"/>
      <c r="D1191" s="209" t="s">
        <v>321</v>
      </c>
      <c r="E1191" s="36"/>
      <c r="F1191" s="210" t="s">
        <v>2077</v>
      </c>
      <c r="G1191" s="36"/>
      <c r="H1191" s="36"/>
      <c r="I1191" s="116"/>
      <c r="J1191" s="36"/>
      <c r="K1191" s="36"/>
      <c r="L1191" s="39"/>
      <c r="M1191" s="211"/>
      <c r="N1191" s="212"/>
      <c r="O1191" s="64"/>
      <c r="P1191" s="64"/>
      <c r="Q1191" s="64"/>
      <c r="R1191" s="64"/>
      <c r="S1191" s="64"/>
      <c r="T1191" s="65"/>
      <c r="U1191" s="34"/>
      <c r="V1191" s="34"/>
      <c r="W1191" s="34"/>
      <c r="X1191" s="34"/>
      <c r="Y1191" s="34"/>
      <c r="Z1191" s="34"/>
      <c r="AA1191" s="34"/>
      <c r="AB1191" s="34"/>
      <c r="AC1191" s="34"/>
      <c r="AD1191" s="34"/>
      <c r="AE1191" s="34"/>
      <c r="AT1191" s="17" t="s">
        <v>321</v>
      </c>
      <c r="AU1191" s="17" t="s">
        <v>83</v>
      </c>
    </row>
    <row r="1192" spans="1:65" s="1" customFormat="1" ht="14.45" customHeight="1">
      <c r="A1192" s="34"/>
      <c r="B1192" s="35"/>
      <c r="C1192" s="245" t="s">
        <v>2078</v>
      </c>
      <c r="D1192" s="245" t="s">
        <v>473</v>
      </c>
      <c r="E1192" s="246" t="s">
        <v>2079</v>
      </c>
      <c r="F1192" s="247" t="s">
        <v>2080</v>
      </c>
      <c r="G1192" s="248" t="s">
        <v>2081</v>
      </c>
      <c r="H1192" s="249">
        <v>3</v>
      </c>
      <c r="I1192" s="250"/>
      <c r="J1192" s="251">
        <f>ROUND(I1192*H1192,2)</f>
        <v>0</v>
      </c>
      <c r="K1192" s="252"/>
      <c r="L1192" s="253"/>
      <c r="M1192" s="254" t="s">
        <v>19</v>
      </c>
      <c r="N1192" s="255" t="s">
        <v>45</v>
      </c>
      <c r="O1192" s="64"/>
      <c r="P1192" s="205">
        <f>O1192*H1192</f>
        <v>0</v>
      </c>
      <c r="Q1192" s="205">
        <v>4.2000000000000002E-4</v>
      </c>
      <c r="R1192" s="205">
        <f>Q1192*H1192</f>
        <v>1.2600000000000001E-3</v>
      </c>
      <c r="S1192" s="205">
        <v>0</v>
      </c>
      <c r="T1192" s="206">
        <f>S1192*H1192</f>
        <v>0</v>
      </c>
      <c r="U1192" s="34"/>
      <c r="V1192" s="34"/>
      <c r="W1192" s="34"/>
      <c r="X1192" s="34"/>
      <c r="Y1192" s="34"/>
      <c r="Z1192" s="34"/>
      <c r="AA1192" s="34"/>
      <c r="AB1192" s="34"/>
      <c r="AC1192" s="34"/>
      <c r="AD1192" s="34"/>
      <c r="AE1192" s="34"/>
      <c r="AR1192" s="207" t="s">
        <v>510</v>
      </c>
      <c r="AT1192" s="207" t="s">
        <v>473</v>
      </c>
      <c r="AU1192" s="207" t="s">
        <v>83</v>
      </c>
      <c r="AY1192" s="17" t="s">
        <v>313</v>
      </c>
      <c r="BE1192" s="208">
        <f>IF(N1192="základní",J1192,0)</f>
        <v>0</v>
      </c>
      <c r="BF1192" s="208">
        <f>IF(N1192="snížená",J1192,0)</f>
        <v>0</v>
      </c>
      <c r="BG1192" s="208">
        <f>IF(N1192="zákl. přenesená",J1192,0)</f>
        <v>0</v>
      </c>
      <c r="BH1192" s="208">
        <f>IF(N1192="sníž. přenesená",J1192,0)</f>
        <v>0</v>
      </c>
      <c r="BI1192" s="208">
        <f>IF(N1192="nulová",J1192,0)</f>
        <v>0</v>
      </c>
      <c r="BJ1192" s="17" t="s">
        <v>81</v>
      </c>
      <c r="BK1192" s="208">
        <f>ROUND(I1192*H1192,2)</f>
        <v>0</v>
      </c>
      <c r="BL1192" s="17" t="s">
        <v>402</v>
      </c>
      <c r="BM1192" s="207" t="s">
        <v>2082</v>
      </c>
    </row>
    <row r="1193" spans="1:65" s="1" customFormat="1">
      <c r="A1193" s="34"/>
      <c r="B1193" s="35"/>
      <c r="C1193" s="36"/>
      <c r="D1193" s="209" t="s">
        <v>321</v>
      </c>
      <c r="E1193" s="36"/>
      <c r="F1193" s="210" t="s">
        <v>2083</v>
      </c>
      <c r="G1193" s="36"/>
      <c r="H1193" s="36"/>
      <c r="I1193" s="116"/>
      <c r="J1193" s="36"/>
      <c r="K1193" s="36"/>
      <c r="L1193" s="39"/>
      <c r="M1193" s="211"/>
      <c r="N1193" s="212"/>
      <c r="O1193" s="64"/>
      <c r="P1193" s="64"/>
      <c r="Q1193" s="64"/>
      <c r="R1193" s="64"/>
      <c r="S1193" s="64"/>
      <c r="T1193" s="65"/>
      <c r="U1193" s="34"/>
      <c r="V1193" s="34"/>
      <c r="W1193" s="34"/>
      <c r="X1193" s="34"/>
      <c r="Y1193" s="34"/>
      <c r="Z1193" s="34"/>
      <c r="AA1193" s="34"/>
      <c r="AB1193" s="34"/>
      <c r="AC1193" s="34"/>
      <c r="AD1193" s="34"/>
      <c r="AE1193" s="34"/>
      <c r="AT1193" s="17" t="s">
        <v>321</v>
      </c>
      <c r="AU1193" s="17" t="s">
        <v>83</v>
      </c>
    </row>
    <row r="1194" spans="1:65" s="1" customFormat="1" ht="14.45" customHeight="1">
      <c r="A1194" s="34"/>
      <c r="B1194" s="35"/>
      <c r="C1194" s="195" t="s">
        <v>2084</v>
      </c>
      <c r="D1194" s="195" t="s">
        <v>315</v>
      </c>
      <c r="E1194" s="196" t="s">
        <v>2085</v>
      </c>
      <c r="F1194" s="197" t="s">
        <v>2086</v>
      </c>
      <c r="G1194" s="198" t="s">
        <v>707</v>
      </c>
      <c r="H1194" s="199">
        <v>274</v>
      </c>
      <c r="I1194" s="200"/>
      <c r="J1194" s="201">
        <f>ROUND(I1194*H1194,2)</f>
        <v>0</v>
      </c>
      <c r="K1194" s="202"/>
      <c r="L1194" s="39"/>
      <c r="M1194" s="203" t="s">
        <v>19</v>
      </c>
      <c r="N1194" s="204" t="s">
        <v>45</v>
      </c>
      <c r="O1194" s="64"/>
      <c r="P1194" s="205">
        <f>O1194*H1194</f>
        <v>0</v>
      </c>
      <c r="Q1194" s="205">
        <v>0</v>
      </c>
      <c r="R1194" s="205">
        <f>Q1194*H1194</f>
        <v>0</v>
      </c>
      <c r="S1194" s="205">
        <v>0</v>
      </c>
      <c r="T1194" s="206">
        <f>S1194*H1194</f>
        <v>0</v>
      </c>
      <c r="U1194" s="34"/>
      <c r="V1194" s="34"/>
      <c r="W1194" s="34"/>
      <c r="X1194" s="34"/>
      <c r="Y1194" s="34"/>
      <c r="Z1194" s="34"/>
      <c r="AA1194" s="34"/>
      <c r="AB1194" s="34"/>
      <c r="AC1194" s="34"/>
      <c r="AD1194" s="34"/>
      <c r="AE1194" s="34"/>
      <c r="AR1194" s="207" t="s">
        <v>402</v>
      </c>
      <c r="AT1194" s="207" t="s">
        <v>315</v>
      </c>
      <c r="AU1194" s="207" t="s">
        <v>83</v>
      </c>
      <c r="AY1194" s="17" t="s">
        <v>313</v>
      </c>
      <c r="BE1194" s="208">
        <f>IF(N1194="základní",J1194,0)</f>
        <v>0</v>
      </c>
      <c r="BF1194" s="208">
        <f>IF(N1194="snížená",J1194,0)</f>
        <v>0</v>
      </c>
      <c r="BG1194" s="208">
        <f>IF(N1194="zákl. přenesená",J1194,0)</f>
        <v>0</v>
      </c>
      <c r="BH1194" s="208">
        <f>IF(N1194="sníž. přenesená",J1194,0)</f>
        <v>0</v>
      </c>
      <c r="BI1194" s="208">
        <f>IF(N1194="nulová",J1194,0)</f>
        <v>0</v>
      </c>
      <c r="BJ1194" s="17" t="s">
        <v>81</v>
      </c>
      <c r="BK1194" s="208">
        <f>ROUND(I1194*H1194,2)</f>
        <v>0</v>
      </c>
      <c r="BL1194" s="17" t="s">
        <v>402</v>
      </c>
      <c r="BM1194" s="207" t="s">
        <v>2087</v>
      </c>
    </row>
    <row r="1195" spans="1:65" s="1" customFormat="1">
      <c r="A1195" s="34"/>
      <c r="B1195" s="35"/>
      <c r="C1195" s="36"/>
      <c r="D1195" s="209" t="s">
        <v>321</v>
      </c>
      <c r="E1195" s="36"/>
      <c r="F1195" s="210" t="s">
        <v>2088</v>
      </c>
      <c r="G1195" s="36"/>
      <c r="H1195" s="36"/>
      <c r="I1195" s="116"/>
      <c r="J1195" s="36"/>
      <c r="K1195" s="36"/>
      <c r="L1195" s="39"/>
      <c r="M1195" s="211"/>
      <c r="N1195" s="212"/>
      <c r="O1195" s="64"/>
      <c r="P1195" s="64"/>
      <c r="Q1195" s="64"/>
      <c r="R1195" s="64"/>
      <c r="S1195" s="64"/>
      <c r="T1195" s="65"/>
      <c r="U1195" s="34"/>
      <c r="V1195" s="34"/>
      <c r="W1195" s="34"/>
      <c r="X1195" s="34"/>
      <c r="Y1195" s="34"/>
      <c r="Z1195" s="34"/>
      <c r="AA1195" s="34"/>
      <c r="AB1195" s="34"/>
      <c r="AC1195" s="34"/>
      <c r="AD1195" s="34"/>
      <c r="AE1195" s="34"/>
      <c r="AT1195" s="17" t="s">
        <v>321</v>
      </c>
      <c r="AU1195" s="17" t="s">
        <v>83</v>
      </c>
    </row>
    <row r="1196" spans="1:65" s="12" customFormat="1">
      <c r="B1196" s="213"/>
      <c r="C1196" s="214"/>
      <c r="D1196" s="209" t="s">
        <v>323</v>
      </c>
      <c r="E1196" s="215" t="s">
        <v>19</v>
      </c>
      <c r="F1196" s="216" t="s">
        <v>2089</v>
      </c>
      <c r="G1196" s="214"/>
      <c r="H1196" s="217">
        <v>183</v>
      </c>
      <c r="I1196" s="218"/>
      <c r="J1196" s="214"/>
      <c r="K1196" s="214"/>
      <c r="L1196" s="219"/>
      <c r="M1196" s="220"/>
      <c r="N1196" s="221"/>
      <c r="O1196" s="221"/>
      <c r="P1196" s="221"/>
      <c r="Q1196" s="221"/>
      <c r="R1196" s="221"/>
      <c r="S1196" s="221"/>
      <c r="T1196" s="222"/>
      <c r="AT1196" s="223" t="s">
        <v>323</v>
      </c>
      <c r="AU1196" s="223" t="s">
        <v>83</v>
      </c>
      <c r="AV1196" s="12" t="s">
        <v>83</v>
      </c>
      <c r="AW1196" s="12" t="s">
        <v>36</v>
      </c>
      <c r="AX1196" s="12" t="s">
        <v>74</v>
      </c>
      <c r="AY1196" s="223" t="s">
        <v>313</v>
      </c>
    </row>
    <row r="1197" spans="1:65" s="12" customFormat="1">
      <c r="B1197" s="213"/>
      <c r="C1197" s="214"/>
      <c r="D1197" s="209" t="s">
        <v>323</v>
      </c>
      <c r="E1197" s="215" t="s">
        <v>19</v>
      </c>
      <c r="F1197" s="216" t="s">
        <v>2090</v>
      </c>
      <c r="G1197" s="214"/>
      <c r="H1197" s="217">
        <v>91</v>
      </c>
      <c r="I1197" s="218"/>
      <c r="J1197" s="214"/>
      <c r="K1197" s="214"/>
      <c r="L1197" s="219"/>
      <c r="M1197" s="220"/>
      <c r="N1197" s="221"/>
      <c r="O1197" s="221"/>
      <c r="P1197" s="221"/>
      <c r="Q1197" s="221"/>
      <c r="R1197" s="221"/>
      <c r="S1197" s="221"/>
      <c r="T1197" s="222"/>
      <c r="AT1197" s="223" t="s">
        <v>323</v>
      </c>
      <c r="AU1197" s="223" t="s">
        <v>83</v>
      </c>
      <c r="AV1197" s="12" t="s">
        <v>83</v>
      </c>
      <c r="AW1197" s="12" t="s">
        <v>36</v>
      </c>
      <c r="AX1197" s="12" t="s">
        <v>74</v>
      </c>
      <c r="AY1197" s="223" t="s">
        <v>313</v>
      </c>
    </row>
    <row r="1198" spans="1:65" s="14" customFormat="1">
      <c r="B1198" s="234"/>
      <c r="C1198" s="235"/>
      <c r="D1198" s="209" t="s">
        <v>323</v>
      </c>
      <c r="E1198" s="236" t="s">
        <v>19</v>
      </c>
      <c r="F1198" s="237" t="s">
        <v>410</v>
      </c>
      <c r="G1198" s="235"/>
      <c r="H1198" s="238">
        <v>274</v>
      </c>
      <c r="I1198" s="239"/>
      <c r="J1198" s="235"/>
      <c r="K1198" s="235"/>
      <c r="L1198" s="240"/>
      <c r="M1198" s="241"/>
      <c r="N1198" s="242"/>
      <c r="O1198" s="242"/>
      <c r="P1198" s="242"/>
      <c r="Q1198" s="242"/>
      <c r="R1198" s="242"/>
      <c r="S1198" s="242"/>
      <c r="T1198" s="243"/>
      <c r="AT1198" s="244" t="s">
        <v>323</v>
      </c>
      <c r="AU1198" s="244" t="s">
        <v>83</v>
      </c>
      <c r="AV1198" s="14" t="s">
        <v>319</v>
      </c>
      <c r="AW1198" s="14" t="s">
        <v>36</v>
      </c>
      <c r="AX1198" s="14" t="s">
        <v>81</v>
      </c>
      <c r="AY1198" s="244" t="s">
        <v>313</v>
      </c>
    </row>
    <row r="1199" spans="1:65" s="1" customFormat="1" ht="14.45" customHeight="1">
      <c r="A1199" s="34"/>
      <c r="B1199" s="35"/>
      <c r="C1199" s="245" t="s">
        <v>2091</v>
      </c>
      <c r="D1199" s="245" t="s">
        <v>473</v>
      </c>
      <c r="E1199" s="246" t="s">
        <v>2092</v>
      </c>
      <c r="F1199" s="247" t="s">
        <v>2093</v>
      </c>
      <c r="G1199" s="248" t="s">
        <v>707</v>
      </c>
      <c r="H1199" s="249">
        <v>183</v>
      </c>
      <c r="I1199" s="250"/>
      <c r="J1199" s="251">
        <f>ROUND(I1199*H1199,2)</f>
        <v>0</v>
      </c>
      <c r="K1199" s="252"/>
      <c r="L1199" s="253"/>
      <c r="M1199" s="254" t="s">
        <v>19</v>
      </c>
      <c r="N1199" s="255" t="s">
        <v>45</v>
      </c>
      <c r="O1199" s="64"/>
      <c r="P1199" s="205">
        <f>O1199*H1199</f>
        <v>0</v>
      </c>
      <c r="Q1199" s="205">
        <v>3.0000000000000001E-3</v>
      </c>
      <c r="R1199" s="205">
        <f>Q1199*H1199</f>
        <v>0.54900000000000004</v>
      </c>
      <c r="S1199" s="205">
        <v>0</v>
      </c>
      <c r="T1199" s="206">
        <f>S1199*H1199</f>
        <v>0</v>
      </c>
      <c r="U1199" s="34"/>
      <c r="V1199" s="34"/>
      <c r="W1199" s="34"/>
      <c r="X1199" s="34"/>
      <c r="Y1199" s="34"/>
      <c r="Z1199" s="34"/>
      <c r="AA1199" s="34"/>
      <c r="AB1199" s="34"/>
      <c r="AC1199" s="34"/>
      <c r="AD1199" s="34"/>
      <c r="AE1199" s="34"/>
      <c r="AR1199" s="207" t="s">
        <v>510</v>
      </c>
      <c r="AT1199" s="207" t="s">
        <v>473</v>
      </c>
      <c r="AU1199" s="207" t="s">
        <v>83</v>
      </c>
      <c r="AY1199" s="17" t="s">
        <v>313</v>
      </c>
      <c r="BE1199" s="208">
        <f>IF(N1199="základní",J1199,0)</f>
        <v>0</v>
      </c>
      <c r="BF1199" s="208">
        <f>IF(N1199="snížená",J1199,0)</f>
        <v>0</v>
      </c>
      <c r="BG1199" s="208">
        <f>IF(N1199="zákl. přenesená",J1199,0)</f>
        <v>0</v>
      </c>
      <c r="BH1199" s="208">
        <f>IF(N1199="sníž. přenesená",J1199,0)</f>
        <v>0</v>
      </c>
      <c r="BI1199" s="208">
        <f>IF(N1199="nulová",J1199,0)</f>
        <v>0</v>
      </c>
      <c r="BJ1199" s="17" t="s">
        <v>81</v>
      </c>
      <c r="BK1199" s="208">
        <f>ROUND(I1199*H1199,2)</f>
        <v>0</v>
      </c>
      <c r="BL1199" s="17" t="s">
        <v>402</v>
      </c>
      <c r="BM1199" s="207" t="s">
        <v>2094</v>
      </c>
    </row>
    <row r="1200" spans="1:65" s="1" customFormat="1">
      <c r="A1200" s="34"/>
      <c r="B1200" s="35"/>
      <c r="C1200" s="36"/>
      <c r="D1200" s="209" t="s">
        <v>321</v>
      </c>
      <c r="E1200" s="36"/>
      <c r="F1200" s="210" t="s">
        <v>2093</v>
      </c>
      <c r="G1200" s="36"/>
      <c r="H1200" s="36"/>
      <c r="I1200" s="116"/>
      <c r="J1200" s="36"/>
      <c r="K1200" s="36"/>
      <c r="L1200" s="39"/>
      <c r="M1200" s="211"/>
      <c r="N1200" s="212"/>
      <c r="O1200" s="64"/>
      <c r="P1200" s="64"/>
      <c r="Q1200" s="64"/>
      <c r="R1200" s="64"/>
      <c r="S1200" s="64"/>
      <c r="T1200" s="65"/>
      <c r="U1200" s="34"/>
      <c r="V1200" s="34"/>
      <c r="W1200" s="34"/>
      <c r="X1200" s="34"/>
      <c r="Y1200" s="34"/>
      <c r="Z1200" s="34"/>
      <c r="AA1200" s="34"/>
      <c r="AB1200" s="34"/>
      <c r="AC1200" s="34"/>
      <c r="AD1200" s="34"/>
      <c r="AE1200" s="34"/>
      <c r="AT1200" s="17" t="s">
        <v>321</v>
      </c>
      <c r="AU1200" s="17" t="s">
        <v>83</v>
      </c>
    </row>
    <row r="1201" spans="1:65" s="12" customFormat="1">
      <c r="B1201" s="213"/>
      <c r="C1201" s="214"/>
      <c r="D1201" s="209" t="s">
        <v>323</v>
      </c>
      <c r="E1201" s="215" t="s">
        <v>19</v>
      </c>
      <c r="F1201" s="216" t="s">
        <v>2089</v>
      </c>
      <c r="G1201" s="214"/>
      <c r="H1201" s="217">
        <v>183</v>
      </c>
      <c r="I1201" s="218"/>
      <c r="J1201" s="214"/>
      <c r="K1201" s="214"/>
      <c r="L1201" s="219"/>
      <c r="M1201" s="220"/>
      <c r="N1201" s="221"/>
      <c r="O1201" s="221"/>
      <c r="P1201" s="221"/>
      <c r="Q1201" s="221"/>
      <c r="R1201" s="221"/>
      <c r="S1201" s="221"/>
      <c r="T1201" s="222"/>
      <c r="AT1201" s="223" t="s">
        <v>323</v>
      </c>
      <c r="AU1201" s="223" t="s">
        <v>83</v>
      </c>
      <c r="AV1201" s="12" t="s">
        <v>83</v>
      </c>
      <c r="AW1201" s="12" t="s">
        <v>36</v>
      </c>
      <c r="AX1201" s="12" t="s">
        <v>81</v>
      </c>
      <c r="AY1201" s="223" t="s">
        <v>313</v>
      </c>
    </row>
    <row r="1202" spans="1:65" s="1" customFormat="1" ht="14.45" customHeight="1">
      <c r="A1202" s="34"/>
      <c r="B1202" s="35"/>
      <c r="C1202" s="245" t="s">
        <v>2095</v>
      </c>
      <c r="D1202" s="245" t="s">
        <v>473</v>
      </c>
      <c r="E1202" s="246" t="s">
        <v>2096</v>
      </c>
      <c r="F1202" s="247" t="s">
        <v>2097</v>
      </c>
      <c r="G1202" s="248" t="s">
        <v>707</v>
      </c>
      <c r="H1202" s="249">
        <v>91</v>
      </c>
      <c r="I1202" s="250"/>
      <c r="J1202" s="251">
        <f>ROUND(I1202*H1202,2)</f>
        <v>0</v>
      </c>
      <c r="K1202" s="252"/>
      <c r="L1202" s="253"/>
      <c r="M1202" s="254" t="s">
        <v>19</v>
      </c>
      <c r="N1202" s="255" t="s">
        <v>45</v>
      </c>
      <c r="O1202" s="64"/>
      <c r="P1202" s="205">
        <f>O1202*H1202</f>
        <v>0</v>
      </c>
      <c r="Q1202" s="205">
        <v>3.0000000000000001E-3</v>
      </c>
      <c r="R1202" s="205">
        <f>Q1202*H1202</f>
        <v>0.27300000000000002</v>
      </c>
      <c r="S1202" s="205">
        <v>0</v>
      </c>
      <c r="T1202" s="206">
        <f>S1202*H1202</f>
        <v>0</v>
      </c>
      <c r="U1202" s="34"/>
      <c r="V1202" s="34"/>
      <c r="W1202" s="34"/>
      <c r="X1202" s="34"/>
      <c r="Y1202" s="34"/>
      <c r="Z1202" s="34"/>
      <c r="AA1202" s="34"/>
      <c r="AB1202" s="34"/>
      <c r="AC1202" s="34"/>
      <c r="AD1202" s="34"/>
      <c r="AE1202" s="34"/>
      <c r="AR1202" s="207" t="s">
        <v>510</v>
      </c>
      <c r="AT1202" s="207" t="s">
        <v>473</v>
      </c>
      <c r="AU1202" s="207" t="s">
        <v>83</v>
      </c>
      <c r="AY1202" s="17" t="s">
        <v>313</v>
      </c>
      <c r="BE1202" s="208">
        <f>IF(N1202="základní",J1202,0)</f>
        <v>0</v>
      </c>
      <c r="BF1202" s="208">
        <f>IF(N1202="snížená",J1202,0)</f>
        <v>0</v>
      </c>
      <c r="BG1202" s="208">
        <f>IF(N1202="zákl. přenesená",J1202,0)</f>
        <v>0</v>
      </c>
      <c r="BH1202" s="208">
        <f>IF(N1202="sníž. přenesená",J1202,0)</f>
        <v>0</v>
      </c>
      <c r="BI1202" s="208">
        <f>IF(N1202="nulová",J1202,0)</f>
        <v>0</v>
      </c>
      <c r="BJ1202" s="17" t="s">
        <v>81</v>
      </c>
      <c r="BK1202" s="208">
        <f>ROUND(I1202*H1202,2)</f>
        <v>0</v>
      </c>
      <c r="BL1202" s="17" t="s">
        <v>402</v>
      </c>
      <c r="BM1202" s="207" t="s">
        <v>2098</v>
      </c>
    </row>
    <row r="1203" spans="1:65" s="1" customFormat="1">
      <c r="A1203" s="34"/>
      <c r="B1203" s="35"/>
      <c r="C1203" s="36"/>
      <c r="D1203" s="209" t="s">
        <v>321</v>
      </c>
      <c r="E1203" s="36"/>
      <c r="F1203" s="210" t="s">
        <v>2099</v>
      </c>
      <c r="G1203" s="36"/>
      <c r="H1203" s="36"/>
      <c r="I1203" s="116"/>
      <c r="J1203" s="36"/>
      <c r="K1203" s="36"/>
      <c r="L1203" s="39"/>
      <c r="M1203" s="211"/>
      <c r="N1203" s="212"/>
      <c r="O1203" s="64"/>
      <c r="P1203" s="64"/>
      <c r="Q1203" s="64"/>
      <c r="R1203" s="64"/>
      <c r="S1203" s="64"/>
      <c r="T1203" s="65"/>
      <c r="U1203" s="34"/>
      <c r="V1203" s="34"/>
      <c r="W1203" s="34"/>
      <c r="X1203" s="34"/>
      <c r="Y1203" s="34"/>
      <c r="Z1203" s="34"/>
      <c r="AA1203" s="34"/>
      <c r="AB1203" s="34"/>
      <c r="AC1203" s="34"/>
      <c r="AD1203" s="34"/>
      <c r="AE1203" s="34"/>
      <c r="AT1203" s="17" t="s">
        <v>321</v>
      </c>
      <c r="AU1203" s="17" t="s">
        <v>83</v>
      </c>
    </row>
    <row r="1204" spans="1:65" s="12" customFormat="1">
      <c r="B1204" s="213"/>
      <c r="C1204" s="214"/>
      <c r="D1204" s="209" t="s">
        <v>323</v>
      </c>
      <c r="E1204" s="215" t="s">
        <v>19</v>
      </c>
      <c r="F1204" s="216" t="s">
        <v>2090</v>
      </c>
      <c r="G1204" s="214"/>
      <c r="H1204" s="217">
        <v>91</v>
      </c>
      <c r="I1204" s="218"/>
      <c r="J1204" s="214"/>
      <c r="K1204" s="214"/>
      <c r="L1204" s="219"/>
      <c r="M1204" s="220"/>
      <c r="N1204" s="221"/>
      <c r="O1204" s="221"/>
      <c r="P1204" s="221"/>
      <c r="Q1204" s="221"/>
      <c r="R1204" s="221"/>
      <c r="S1204" s="221"/>
      <c r="T1204" s="222"/>
      <c r="AT1204" s="223" t="s">
        <v>323</v>
      </c>
      <c r="AU1204" s="223" t="s">
        <v>83</v>
      </c>
      <c r="AV1204" s="12" t="s">
        <v>83</v>
      </c>
      <c r="AW1204" s="12" t="s">
        <v>36</v>
      </c>
      <c r="AX1204" s="12" t="s">
        <v>81</v>
      </c>
      <c r="AY1204" s="223" t="s">
        <v>313</v>
      </c>
    </row>
    <row r="1205" spans="1:65" s="1" customFormat="1" ht="14.45" customHeight="1">
      <c r="A1205" s="34"/>
      <c r="B1205" s="35"/>
      <c r="C1205" s="195" t="s">
        <v>2100</v>
      </c>
      <c r="D1205" s="195" t="s">
        <v>315</v>
      </c>
      <c r="E1205" s="196" t="s">
        <v>2101</v>
      </c>
      <c r="F1205" s="197" t="s">
        <v>2102</v>
      </c>
      <c r="G1205" s="198" t="s">
        <v>327</v>
      </c>
      <c r="H1205" s="199">
        <v>3.8</v>
      </c>
      <c r="I1205" s="200"/>
      <c r="J1205" s="201">
        <f>ROUND(I1205*H1205,2)</f>
        <v>0</v>
      </c>
      <c r="K1205" s="202"/>
      <c r="L1205" s="39"/>
      <c r="M1205" s="203" t="s">
        <v>19</v>
      </c>
      <c r="N1205" s="204" t="s">
        <v>45</v>
      </c>
      <c r="O1205" s="64"/>
      <c r="P1205" s="205">
        <f>O1205*H1205</f>
        <v>0</v>
      </c>
      <c r="Q1205" s="205">
        <v>0</v>
      </c>
      <c r="R1205" s="205">
        <f>Q1205*H1205</f>
        <v>0</v>
      </c>
      <c r="S1205" s="205">
        <v>0</v>
      </c>
      <c r="T1205" s="206">
        <f>S1205*H1205</f>
        <v>0</v>
      </c>
      <c r="U1205" s="34"/>
      <c r="V1205" s="34"/>
      <c r="W1205" s="34"/>
      <c r="X1205" s="34"/>
      <c r="Y1205" s="34"/>
      <c r="Z1205" s="34"/>
      <c r="AA1205" s="34"/>
      <c r="AB1205" s="34"/>
      <c r="AC1205" s="34"/>
      <c r="AD1205" s="34"/>
      <c r="AE1205" s="34"/>
      <c r="AR1205" s="207" t="s">
        <v>402</v>
      </c>
      <c r="AT1205" s="207" t="s">
        <v>315</v>
      </c>
      <c r="AU1205" s="207" t="s">
        <v>83</v>
      </c>
      <c r="AY1205" s="17" t="s">
        <v>313</v>
      </c>
      <c r="BE1205" s="208">
        <f>IF(N1205="základní",J1205,0)</f>
        <v>0</v>
      </c>
      <c r="BF1205" s="208">
        <f>IF(N1205="snížená",J1205,0)</f>
        <v>0</v>
      </c>
      <c r="BG1205" s="208">
        <f>IF(N1205="zákl. přenesená",J1205,0)</f>
        <v>0</v>
      </c>
      <c r="BH1205" s="208">
        <f>IF(N1205="sníž. přenesená",J1205,0)</f>
        <v>0</v>
      </c>
      <c r="BI1205" s="208">
        <f>IF(N1205="nulová",J1205,0)</f>
        <v>0</v>
      </c>
      <c r="BJ1205" s="17" t="s">
        <v>81</v>
      </c>
      <c r="BK1205" s="208">
        <f>ROUND(I1205*H1205,2)</f>
        <v>0</v>
      </c>
      <c r="BL1205" s="17" t="s">
        <v>402</v>
      </c>
      <c r="BM1205" s="207" t="s">
        <v>2103</v>
      </c>
    </row>
    <row r="1206" spans="1:65" s="1" customFormat="1">
      <c r="A1206" s="34"/>
      <c r="B1206" s="35"/>
      <c r="C1206" s="36"/>
      <c r="D1206" s="209" t="s">
        <v>321</v>
      </c>
      <c r="E1206" s="36"/>
      <c r="F1206" s="210" t="s">
        <v>2102</v>
      </c>
      <c r="G1206" s="36"/>
      <c r="H1206" s="36"/>
      <c r="I1206" s="116"/>
      <c r="J1206" s="36"/>
      <c r="K1206" s="36"/>
      <c r="L1206" s="39"/>
      <c r="M1206" s="211"/>
      <c r="N1206" s="212"/>
      <c r="O1206" s="64"/>
      <c r="P1206" s="64"/>
      <c r="Q1206" s="64"/>
      <c r="R1206" s="64"/>
      <c r="S1206" s="64"/>
      <c r="T1206" s="65"/>
      <c r="U1206" s="34"/>
      <c r="V1206" s="34"/>
      <c r="W1206" s="34"/>
      <c r="X1206" s="34"/>
      <c r="Y1206" s="34"/>
      <c r="Z1206" s="34"/>
      <c r="AA1206" s="34"/>
      <c r="AB1206" s="34"/>
      <c r="AC1206" s="34"/>
      <c r="AD1206" s="34"/>
      <c r="AE1206" s="34"/>
      <c r="AT1206" s="17" t="s">
        <v>321</v>
      </c>
      <c r="AU1206" s="17" t="s">
        <v>83</v>
      </c>
    </row>
    <row r="1207" spans="1:65" s="1" customFormat="1" ht="14.45" customHeight="1">
      <c r="A1207" s="34"/>
      <c r="B1207" s="35"/>
      <c r="C1207" s="245" t="s">
        <v>2104</v>
      </c>
      <c r="D1207" s="245" t="s">
        <v>473</v>
      </c>
      <c r="E1207" s="246" t="s">
        <v>2105</v>
      </c>
      <c r="F1207" s="247" t="s">
        <v>19</v>
      </c>
      <c r="G1207" s="248" t="s">
        <v>327</v>
      </c>
      <c r="H1207" s="249">
        <v>3.8</v>
      </c>
      <c r="I1207" s="250"/>
      <c r="J1207" s="251">
        <f>ROUND(I1207*H1207,2)</f>
        <v>0</v>
      </c>
      <c r="K1207" s="252"/>
      <c r="L1207" s="253"/>
      <c r="M1207" s="254" t="s">
        <v>19</v>
      </c>
      <c r="N1207" s="255" t="s">
        <v>45</v>
      </c>
      <c r="O1207" s="64"/>
      <c r="P1207" s="205">
        <f>O1207*H1207</f>
        <v>0</v>
      </c>
      <c r="Q1207" s="205">
        <v>0</v>
      </c>
      <c r="R1207" s="205">
        <f>Q1207*H1207</f>
        <v>0</v>
      </c>
      <c r="S1207" s="205">
        <v>0</v>
      </c>
      <c r="T1207" s="206">
        <f>S1207*H1207</f>
        <v>0</v>
      </c>
      <c r="U1207" s="34"/>
      <c r="V1207" s="34"/>
      <c r="W1207" s="34"/>
      <c r="X1207" s="34"/>
      <c r="Y1207" s="34"/>
      <c r="Z1207" s="34"/>
      <c r="AA1207" s="34"/>
      <c r="AB1207" s="34"/>
      <c r="AC1207" s="34"/>
      <c r="AD1207" s="34"/>
      <c r="AE1207" s="34"/>
      <c r="AR1207" s="207" t="s">
        <v>510</v>
      </c>
      <c r="AT1207" s="207" t="s">
        <v>473</v>
      </c>
      <c r="AU1207" s="207" t="s">
        <v>83</v>
      </c>
      <c r="AY1207" s="17" t="s">
        <v>313</v>
      </c>
      <c r="BE1207" s="208">
        <f>IF(N1207="základní",J1207,0)</f>
        <v>0</v>
      </c>
      <c r="BF1207" s="208">
        <f>IF(N1207="snížená",J1207,0)</f>
        <v>0</v>
      </c>
      <c r="BG1207" s="208">
        <f>IF(N1207="zákl. přenesená",J1207,0)</f>
        <v>0</v>
      </c>
      <c r="BH1207" s="208">
        <f>IF(N1207="sníž. přenesená",J1207,0)</f>
        <v>0</v>
      </c>
      <c r="BI1207" s="208">
        <f>IF(N1207="nulová",J1207,0)</f>
        <v>0</v>
      </c>
      <c r="BJ1207" s="17" t="s">
        <v>81</v>
      </c>
      <c r="BK1207" s="208">
        <f>ROUND(I1207*H1207,2)</f>
        <v>0</v>
      </c>
      <c r="BL1207" s="17" t="s">
        <v>402</v>
      </c>
      <c r="BM1207" s="207" t="s">
        <v>2106</v>
      </c>
    </row>
    <row r="1208" spans="1:65" s="1" customFormat="1">
      <c r="A1208" s="34"/>
      <c r="B1208" s="35"/>
      <c r="C1208" s="36"/>
      <c r="D1208" s="209" t="s">
        <v>321</v>
      </c>
      <c r="E1208" s="36"/>
      <c r="F1208" s="210" t="s">
        <v>2107</v>
      </c>
      <c r="G1208" s="36"/>
      <c r="H1208" s="36"/>
      <c r="I1208" s="116"/>
      <c r="J1208" s="36"/>
      <c r="K1208" s="36"/>
      <c r="L1208" s="39"/>
      <c r="M1208" s="211"/>
      <c r="N1208" s="212"/>
      <c r="O1208" s="64"/>
      <c r="P1208" s="64"/>
      <c r="Q1208" s="64"/>
      <c r="R1208" s="64"/>
      <c r="S1208" s="64"/>
      <c r="T1208" s="65"/>
      <c r="U1208" s="34"/>
      <c r="V1208" s="34"/>
      <c r="W1208" s="34"/>
      <c r="X1208" s="34"/>
      <c r="Y1208" s="34"/>
      <c r="Z1208" s="34"/>
      <c r="AA1208" s="34"/>
      <c r="AB1208" s="34"/>
      <c r="AC1208" s="34"/>
      <c r="AD1208" s="34"/>
      <c r="AE1208" s="34"/>
      <c r="AT1208" s="17" t="s">
        <v>321</v>
      </c>
      <c r="AU1208" s="17" t="s">
        <v>83</v>
      </c>
    </row>
    <row r="1209" spans="1:65" s="1" customFormat="1" ht="14.45" customHeight="1">
      <c r="A1209" s="34"/>
      <c r="B1209" s="35"/>
      <c r="C1209" s="195" t="s">
        <v>2108</v>
      </c>
      <c r="D1209" s="195" t="s">
        <v>315</v>
      </c>
      <c r="E1209" s="196" t="s">
        <v>2109</v>
      </c>
      <c r="F1209" s="197" t="s">
        <v>2110</v>
      </c>
      <c r="G1209" s="198" t="s">
        <v>430</v>
      </c>
      <c r="H1209" s="199">
        <v>5.1239999999999997</v>
      </c>
      <c r="I1209" s="200"/>
      <c r="J1209" s="201">
        <f>ROUND(I1209*H1209,2)</f>
        <v>0</v>
      </c>
      <c r="K1209" s="202"/>
      <c r="L1209" s="39"/>
      <c r="M1209" s="203" t="s">
        <v>19</v>
      </c>
      <c r="N1209" s="204" t="s">
        <v>45</v>
      </c>
      <c r="O1209" s="64"/>
      <c r="P1209" s="205">
        <f>O1209*H1209</f>
        <v>0</v>
      </c>
      <c r="Q1209" s="205">
        <v>0</v>
      </c>
      <c r="R1209" s="205">
        <f>Q1209*H1209</f>
        <v>0</v>
      </c>
      <c r="S1209" s="205">
        <v>0</v>
      </c>
      <c r="T1209" s="206">
        <f>S1209*H1209</f>
        <v>0</v>
      </c>
      <c r="U1209" s="34"/>
      <c r="V1209" s="34"/>
      <c r="W1209" s="34"/>
      <c r="X1209" s="34"/>
      <c r="Y1209" s="34"/>
      <c r="Z1209" s="34"/>
      <c r="AA1209" s="34"/>
      <c r="AB1209" s="34"/>
      <c r="AC1209" s="34"/>
      <c r="AD1209" s="34"/>
      <c r="AE1209" s="34"/>
      <c r="AR1209" s="207" t="s">
        <v>402</v>
      </c>
      <c r="AT1209" s="207" t="s">
        <v>315</v>
      </c>
      <c r="AU1209" s="207" t="s">
        <v>83</v>
      </c>
      <c r="AY1209" s="17" t="s">
        <v>313</v>
      </c>
      <c r="BE1209" s="208">
        <f>IF(N1209="základní",J1209,0)</f>
        <v>0</v>
      </c>
      <c r="BF1209" s="208">
        <f>IF(N1209="snížená",J1209,0)</f>
        <v>0</v>
      </c>
      <c r="BG1209" s="208">
        <f>IF(N1209="zákl. přenesená",J1209,0)</f>
        <v>0</v>
      </c>
      <c r="BH1209" s="208">
        <f>IF(N1209="sníž. přenesená",J1209,0)</f>
        <v>0</v>
      </c>
      <c r="BI1209" s="208">
        <f>IF(N1209="nulová",J1209,0)</f>
        <v>0</v>
      </c>
      <c r="BJ1209" s="17" t="s">
        <v>81</v>
      </c>
      <c r="BK1209" s="208">
        <f>ROUND(I1209*H1209,2)</f>
        <v>0</v>
      </c>
      <c r="BL1209" s="17" t="s">
        <v>402</v>
      </c>
      <c r="BM1209" s="207" t="s">
        <v>2111</v>
      </c>
    </row>
    <row r="1210" spans="1:65" s="1" customFormat="1" ht="19.5">
      <c r="A1210" s="34"/>
      <c r="B1210" s="35"/>
      <c r="C1210" s="36"/>
      <c r="D1210" s="209" t="s">
        <v>321</v>
      </c>
      <c r="E1210" s="36"/>
      <c r="F1210" s="210" t="s">
        <v>2112</v>
      </c>
      <c r="G1210" s="36"/>
      <c r="H1210" s="36"/>
      <c r="I1210" s="116"/>
      <c r="J1210" s="36"/>
      <c r="K1210" s="36"/>
      <c r="L1210" s="39"/>
      <c r="M1210" s="211"/>
      <c r="N1210" s="212"/>
      <c r="O1210" s="64"/>
      <c r="P1210" s="64"/>
      <c r="Q1210" s="64"/>
      <c r="R1210" s="64"/>
      <c r="S1210" s="64"/>
      <c r="T1210" s="65"/>
      <c r="U1210" s="34"/>
      <c r="V1210" s="34"/>
      <c r="W1210" s="34"/>
      <c r="X1210" s="34"/>
      <c r="Y1210" s="34"/>
      <c r="Z1210" s="34"/>
      <c r="AA1210" s="34"/>
      <c r="AB1210" s="34"/>
      <c r="AC1210" s="34"/>
      <c r="AD1210" s="34"/>
      <c r="AE1210" s="34"/>
      <c r="AT1210" s="17" t="s">
        <v>321</v>
      </c>
      <c r="AU1210" s="17" t="s">
        <v>83</v>
      </c>
    </row>
    <row r="1211" spans="1:65" s="11" customFormat="1" ht="22.9" customHeight="1">
      <c r="B1211" s="179"/>
      <c r="C1211" s="180"/>
      <c r="D1211" s="181" t="s">
        <v>73</v>
      </c>
      <c r="E1211" s="193" t="s">
        <v>2113</v>
      </c>
      <c r="F1211" s="193" t="s">
        <v>2114</v>
      </c>
      <c r="G1211" s="180"/>
      <c r="H1211" s="180"/>
      <c r="I1211" s="183"/>
      <c r="J1211" s="194">
        <f>BK1211</f>
        <v>0</v>
      </c>
      <c r="K1211" s="180"/>
      <c r="L1211" s="185"/>
      <c r="M1211" s="186"/>
      <c r="N1211" s="187"/>
      <c r="O1211" s="187"/>
      <c r="P1211" s="188">
        <f>SUM(P1212:P1413)</f>
        <v>0</v>
      </c>
      <c r="Q1211" s="187"/>
      <c r="R1211" s="188">
        <f>SUM(R1212:R1413)</f>
        <v>17.502255099999996</v>
      </c>
      <c r="S1211" s="187"/>
      <c r="T1211" s="189">
        <f>SUM(T1212:T1413)</f>
        <v>0</v>
      </c>
      <c r="AR1211" s="190" t="s">
        <v>83</v>
      </c>
      <c r="AT1211" s="191" t="s">
        <v>73</v>
      </c>
      <c r="AU1211" s="191" t="s">
        <v>81</v>
      </c>
      <c r="AY1211" s="190" t="s">
        <v>313</v>
      </c>
      <c r="BK1211" s="192">
        <f>SUM(BK1212:BK1413)</f>
        <v>0</v>
      </c>
    </row>
    <row r="1212" spans="1:65" s="1" customFormat="1" ht="14.45" customHeight="1">
      <c r="A1212" s="34"/>
      <c r="B1212" s="35"/>
      <c r="C1212" s="195" t="s">
        <v>2115</v>
      </c>
      <c r="D1212" s="195" t="s">
        <v>315</v>
      </c>
      <c r="E1212" s="196" t="s">
        <v>2116</v>
      </c>
      <c r="F1212" s="197" t="s">
        <v>2117</v>
      </c>
      <c r="G1212" s="198" t="s">
        <v>707</v>
      </c>
      <c r="H1212" s="199">
        <v>62</v>
      </c>
      <c r="I1212" s="200"/>
      <c r="J1212" s="201">
        <f>ROUND(I1212*H1212,2)</f>
        <v>0</v>
      </c>
      <c r="K1212" s="202"/>
      <c r="L1212" s="39"/>
      <c r="M1212" s="203" t="s">
        <v>19</v>
      </c>
      <c r="N1212" s="204" t="s">
        <v>45</v>
      </c>
      <c r="O1212" s="64"/>
      <c r="P1212" s="205">
        <f>O1212*H1212</f>
        <v>0</v>
      </c>
      <c r="Q1212" s="205">
        <v>0</v>
      </c>
      <c r="R1212" s="205">
        <f>Q1212*H1212</f>
        <v>0</v>
      </c>
      <c r="S1212" s="205">
        <v>0</v>
      </c>
      <c r="T1212" s="206">
        <f>S1212*H1212</f>
        <v>0</v>
      </c>
      <c r="U1212" s="34"/>
      <c r="V1212" s="34"/>
      <c r="W1212" s="34"/>
      <c r="X1212" s="34"/>
      <c r="Y1212" s="34"/>
      <c r="Z1212" s="34"/>
      <c r="AA1212" s="34"/>
      <c r="AB1212" s="34"/>
      <c r="AC1212" s="34"/>
      <c r="AD1212" s="34"/>
      <c r="AE1212" s="34"/>
      <c r="AR1212" s="207" t="s">
        <v>402</v>
      </c>
      <c r="AT1212" s="207" t="s">
        <v>315</v>
      </c>
      <c r="AU1212" s="207" t="s">
        <v>83</v>
      </c>
      <c r="AY1212" s="17" t="s">
        <v>313</v>
      </c>
      <c r="BE1212" s="208">
        <f>IF(N1212="základní",J1212,0)</f>
        <v>0</v>
      </c>
      <c r="BF1212" s="208">
        <f>IF(N1212="snížená",J1212,0)</f>
        <v>0</v>
      </c>
      <c r="BG1212" s="208">
        <f>IF(N1212="zákl. přenesená",J1212,0)</f>
        <v>0</v>
      </c>
      <c r="BH1212" s="208">
        <f>IF(N1212="sníž. přenesená",J1212,0)</f>
        <v>0</v>
      </c>
      <c r="BI1212" s="208">
        <f>IF(N1212="nulová",J1212,0)</f>
        <v>0</v>
      </c>
      <c r="BJ1212" s="17" t="s">
        <v>81</v>
      </c>
      <c r="BK1212" s="208">
        <f>ROUND(I1212*H1212,2)</f>
        <v>0</v>
      </c>
      <c r="BL1212" s="17" t="s">
        <v>402</v>
      </c>
      <c r="BM1212" s="207" t="s">
        <v>2118</v>
      </c>
    </row>
    <row r="1213" spans="1:65" s="1" customFormat="1">
      <c r="A1213" s="34"/>
      <c r="B1213" s="35"/>
      <c r="C1213" s="36"/>
      <c r="D1213" s="209" t="s">
        <v>321</v>
      </c>
      <c r="E1213" s="36"/>
      <c r="F1213" s="210" t="s">
        <v>2119</v>
      </c>
      <c r="G1213" s="36"/>
      <c r="H1213" s="36"/>
      <c r="I1213" s="116"/>
      <c r="J1213" s="36"/>
      <c r="K1213" s="36"/>
      <c r="L1213" s="39"/>
      <c r="M1213" s="211"/>
      <c r="N1213" s="212"/>
      <c r="O1213" s="64"/>
      <c r="P1213" s="64"/>
      <c r="Q1213" s="64"/>
      <c r="R1213" s="64"/>
      <c r="S1213" s="64"/>
      <c r="T1213" s="65"/>
      <c r="U1213" s="34"/>
      <c r="V1213" s="34"/>
      <c r="W1213" s="34"/>
      <c r="X1213" s="34"/>
      <c r="Y1213" s="34"/>
      <c r="Z1213" s="34"/>
      <c r="AA1213" s="34"/>
      <c r="AB1213" s="34"/>
      <c r="AC1213" s="34"/>
      <c r="AD1213" s="34"/>
      <c r="AE1213" s="34"/>
      <c r="AT1213" s="17" t="s">
        <v>321</v>
      </c>
      <c r="AU1213" s="17" t="s">
        <v>83</v>
      </c>
    </row>
    <row r="1214" spans="1:65" s="12" customFormat="1">
      <c r="B1214" s="213"/>
      <c r="C1214" s="214"/>
      <c r="D1214" s="209" t="s">
        <v>323</v>
      </c>
      <c r="E1214" s="215" t="s">
        <v>19</v>
      </c>
      <c r="F1214" s="216" t="s">
        <v>2120</v>
      </c>
      <c r="G1214" s="214"/>
      <c r="H1214" s="217">
        <v>43</v>
      </c>
      <c r="I1214" s="218"/>
      <c r="J1214" s="214"/>
      <c r="K1214" s="214"/>
      <c r="L1214" s="219"/>
      <c r="M1214" s="220"/>
      <c r="N1214" s="221"/>
      <c r="O1214" s="221"/>
      <c r="P1214" s="221"/>
      <c r="Q1214" s="221"/>
      <c r="R1214" s="221"/>
      <c r="S1214" s="221"/>
      <c r="T1214" s="222"/>
      <c r="AT1214" s="223" t="s">
        <v>323</v>
      </c>
      <c r="AU1214" s="223" t="s">
        <v>83</v>
      </c>
      <c r="AV1214" s="12" t="s">
        <v>83</v>
      </c>
      <c r="AW1214" s="12" t="s">
        <v>36</v>
      </c>
      <c r="AX1214" s="12" t="s">
        <v>74</v>
      </c>
      <c r="AY1214" s="223" t="s">
        <v>313</v>
      </c>
    </row>
    <row r="1215" spans="1:65" s="12" customFormat="1">
      <c r="B1215" s="213"/>
      <c r="C1215" s="214"/>
      <c r="D1215" s="209" t="s">
        <v>323</v>
      </c>
      <c r="E1215" s="215" t="s">
        <v>19</v>
      </c>
      <c r="F1215" s="216" t="s">
        <v>2121</v>
      </c>
      <c r="G1215" s="214"/>
      <c r="H1215" s="217">
        <v>19</v>
      </c>
      <c r="I1215" s="218"/>
      <c r="J1215" s="214"/>
      <c r="K1215" s="214"/>
      <c r="L1215" s="219"/>
      <c r="M1215" s="220"/>
      <c r="N1215" s="221"/>
      <c r="O1215" s="221"/>
      <c r="P1215" s="221"/>
      <c r="Q1215" s="221"/>
      <c r="R1215" s="221"/>
      <c r="S1215" s="221"/>
      <c r="T1215" s="222"/>
      <c r="AT1215" s="223" t="s">
        <v>323</v>
      </c>
      <c r="AU1215" s="223" t="s">
        <v>83</v>
      </c>
      <c r="AV1215" s="12" t="s">
        <v>83</v>
      </c>
      <c r="AW1215" s="12" t="s">
        <v>36</v>
      </c>
      <c r="AX1215" s="12" t="s">
        <v>74</v>
      </c>
      <c r="AY1215" s="223" t="s">
        <v>313</v>
      </c>
    </row>
    <row r="1216" spans="1:65" s="14" customFormat="1">
      <c r="B1216" s="234"/>
      <c r="C1216" s="235"/>
      <c r="D1216" s="209" t="s">
        <v>323</v>
      </c>
      <c r="E1216" s="236" t="s">
        <v>19</v>
      </c>
      <c r="F1216" s="237" t="s">
        <v>410</v>
      </c>
      <c r="G1216" s="235"/>
      <c r="H1216" s="238">
        <v>62</v>
      </c>
      <c r="I1216" s="239"/>
      <c r="J1216" s="235"/>
      <c r="K1216" s="235"/>
      <c r="L1216" s="240"/>
      <c r="M1216" s="241"/>
      <c r="N1216" s="242"/>
      <c r="O1216" s="242"/>
      <c r="P1216" s="242"/>
      <c r="Q1216" s="242"/>
      <c r="R1216" s="242"/>
      <c r="S1216" s="242"/>
      <c r="T1216" s="243"/>
      <c r="AT1216" s="244" t="s">
        <v>323</v>
      </c>
      <c r="AU1216" s="244" t="s">
        <v>83</v>
      </c>
      <c r="AV1216" s="14" t="s">
        <v>319</v>
      </c>
      <c r="AW1216" s="14" t="s">
        <v>36</v>
      </c>
      <c r="AX1216" s="14" t="s">
        <v>81</v>
      </c>
      <c r="AY1216" s="244" t="s">
        <v>313</v>
      </c>
    </row>
    <row r="1217" spans="1:65" s="1" customFormat="1" ht="14.45" customHeight="1">
      <c r="A1217" s="34"/>
      <c r="B1217" s="35"/>
      <c r="C1217" s="195" t="s">
        <v>2122</v>
      </c>
      <c r="D1217" s="195" t="s">
        <v>315</v>
      </c>
      <c r="E1217" s="196" t="s">
        <v>2123</v>
      </c>
      <c r="F1217" s="197" t="s">
        <v>2124</v>
      </c>
      <c r="G1217" s="198" t="s">
        <v>707</v>
      </c>
      <c r="H1217" s="199">
        <v>4</v>
      </c>
      <c r="I1217" s="200"/>
      <c r="J1217" s="201">
        <f>ROUND(I1217*H1217,2)</f>
        <v>0</v>
      </c>
      <c r="K1217" s="202"/>
      <c r="L1217" s="39"/>
      <c r="M1217" s="203" t="s">
        <v>19</v>
      </c>
      <c r="N1217" s="204" t="s">
        <v>45</v>
      </c>
      <c r="O1217" s="64"/>
      <c r="P1217" s="205">
        <f>O1217*H1217</f>
        <v>0</v>
      </c>
      <c r="Q1217" s="205">
        <v>0</v>
      </c>
      <c r="R1217" s="205">
        <f>Q1217*H1217</f>
        <v>0</v>
      </c>
      <c r="S1217" s="205">
        <v>0</v>
      </c>
      <c r="T1217" s="206">
        <f>S1217*H1217</f>
        <v>0</v>
      </c>
      <c r="U1217" s="34"/>
      <c r="V1217" s="34"/>
      <c r="W1217" s="34"/>
      <c r="X1217" s="34"/>
      <c r="Y1217" s="34"/>
      <c r="Z1217" s="34"/>
      <c r="AA1217" s="34"/>
      <c r="AB1217" s="34"/>
      <c r="AC1217" s="34"/>
      <c r="AD1217" s="34"/>
      <c r="AE1217" s="34"/>
      <c r="AR1217" s="207" t="s">
        <v>402</v>
      </c>
      <c r="AT1217" s="207" t="s">
        <v>315</v>
      </c>
      <c r="AU1217" s="207" t="s">
        <v>83</v>
      </c>
      <c r="AY1217" s="17" t="s">
        <v>313</v>
      </c>
      <c r="BE1217" s="208">
        <f>IF(N1217="základní",J1217,0)</f>
        <v>0</v>
      </c>
      <c r="BF1217" s="208">
        <f>IF(N1217="snížená",J1217,0)</f>
        <v>0</v>
      </c>
      <c r="BG1217" s="208">
        <f>IF(N1217="zákl. přenesená",J1217,0)</f>
        <v>0</v>
      </c>
      <c r="BH1217" s="208">
        <f>IF(N1217="sníž. přenesená",J1217,0)</f>
        <v>0</v>
      </c>
      <c r="BI1217" s="208">
        <f>IF(N1217="nulová",J1217,0)</f>
        <v>0</v>
      </c>
      <c r="BJ1217" s="17" t="s">
        <v>81</v>
      </c>
      <c r="BK1217" s="208">
        <f>ROUND(I1217*H1217,2)</f>
        <v>0</v>
      </c>
      <c r="BL1217" s="17" t="s">
        <v>402</v>
      </c>
      <c r="BM1217" s="207" t="s">
        <v>2125</v>
      </c>
    </row>
    <row r="1218" spans="1:65" s="1" customFormat="1" ht="19.5">
      <c r="A1218" s="34"/>
      <c r="B1218" s="35"/>
      <c r="C1218" s="36"/>
      <c r="D1218" s="209" t="s">
        <v>321</v>
      </c>
      <c r="E1218" s="36"/>
      <c r="F1218" s="210" t="s">
        <v>2126</v>
      </c>
      <c r="G1218" s="36"/>
      <c r="H1218" s="36"/>
      <c r="I1218" s="116"/>
      <c r="J1218" s="36"/>
      <c r="K1218" s="36"/>
      <c r="L1218" s="39"/>
      <c r="M1218" s="211"/>
      <c r="N1218" s="212"/>
      <c r="O1218" s="64"/>
      <c r="P1218" s="64"/>
      <c r="Q1218" s="64"/>
      <c r="R1218" s="64"/>
      <c r="S1218" s="64"/>
      <c r="T1218" s="65"/>
      <c r="U1218" s="34"/>
      <c r="V1218" s="34"/>
      <c r="W1218" s="34"/>
      <c r="X1218" s="34"/>
      <c r="Y1218" s="34"/>
      <c r="Z1218" s="34"/>
      <c r="AA1218" s="34"/>
      <c r="AB1218" s="34"/>
      <c r="AC1218" s="34"/>
      <c r="AD1218" s="34"/>
      <c r="AE1218" s="34"/>
      <c r="AT1218" s="17" t="s">
        <v>321</v>
      </c>
      <c r="AU1218" s="17" t="s">
        <v>83</v>
      </c>
    </row>
    <row r="1219" spans="1:65" s="12" customFormat="1">
      <c r="B1219" s="213"/>
      <c r="C1219" s="214"/>
      <c r="D1219" s="209" t="s">
        <v>323</v>
      </c>
      <c r="E1219" s="215" t="s">
        <v>19</v>
      </c>
      <c r="F1219" s="216" t="s">
        <v>2127</v>
      </c>
      <c r="G1219" s="214"/>
      <c r="H1219" s="217">
        <v>4</v>
      </c>
      <c r="I1219" s="218"/>
      <c r="J1219" s="214"/>
      <c r="K1219" s="214"/>
      <c r="L1219" s="219"/>
      <c r="M1219" s="220"/>
      <c r="N1219" s="221"/>
      <c r="O1219" s="221"/>
      <c r="P1219" s="221"/>
      <c r="Q1219" s="221"/>
      <c r="R1219" s="221"/>
      <c r="S1219" s="221"/>
      <c r="T1219" s="222"/>
      <c r="AT1219" s="223" t="s">
        <v>323</v>
      </c>
      <c r="AU1219" s="223" t="s">
        <v>83</v>
      </c>
      <c r="AV1219" s="12" t="s">
        <v>83</v>
      </c>
      <c r="AW1219" s="12" t="s">
        <v>36</v>
      </c>
      <c r="AX1219" s="12" t="s">
        <v>81</v>
      </c>
      <c r="AY1219" s="223" t="s">
        <v>313</v>
      </c>
    </row>
    <row r="1220" spans="1:65" s="1" customFormat="1" ht="14.45" customHeight="1">
      <c r="A1220" s="34"/>
      <c r="B1220" s="35"/>
      <c r="C1220" s="195" t="s">
        <v>2128</v>
      </c>
      <c r="D1220" s="195" t="s">
        <v>315</v>
      </c>
      <c r="E1220" s="196" t="s">
        <v>2129</v>
      </c>
      <c r="F1220" s="197" t="s">
        <v>2130</v>
      </c>
      <c r="G1220" s="198" t="s">
        <v>318</v>
      </c>
      <c r="H1220" s="199">
        <v>1253.4849999999999</v>
      </c>
      <c r="I1220" s="200"/>
      <c r="J1220" s="201">
        <f>ROUND(I1220*H1220,2)</f>
        <v>0</v>
      </c>
      <c r="K1220" s="202"/>
      <c r="L1220" s="39"/>
      <c r="M1220" s="203" t="s">
        <v>19</v>
      </c>
      <c r="N1220" s="204" t="s">
        <v>45</v>
      </c>
      <c r="O1220" s="64"/>
      <c r="P1220" s="205">
        <f>O1220*H1220</f>
        <v>0</v>
      </c>
      <c r="Q1220" s="205">
        <v>2.7999999999999998E-4</v>
      </c>
      <c r="R1220" s="205">
        <f>Q1220*H1220</f>
        <v>0.35097579999999995</v>
      </c>
      <c r="S1220" s="205">
        <v>0</v>
      </c>
      <c r="T1220" s="206">
        <f>S1220*H1220</f>
        <v>0</v>
      </c>
      <c r="U1220" s="34"/>
      <c r="V1220" s="34"/>
      <c r="W1220" s="34"/>
      <c r="X1220" s="34"/>
      <c r="Y1220" s="34"/>
      <c r="Z1220" s="34"/>
      <c r="AA1220" s="34"/>
      <c r="AB1220" s="34"/>
      <c r="AC1220" s="34"/>
      <c r="AD1220" s="34"/>
      <c r="AE1220" s="34"/>
      <c r="AR1220" s="207" t="s">
        <v>402</v>
      </c>
      <c r="AT1220" s="207" t="s">
        <v>315</v>
      </c>
      <c r="AU1220" s="207" t="s">
        <v>83</v>
      </c>
      <c r="AY1220" s="17" t="s">
        <v>313</v>
      </c>
      <c r="BE1220" s="208">
        <f>IF(N1220="základní",J1220,0)</f>
        <v>0</v>
      </c>
      <c r="BF1220" s="208">
        <f>IF(N1220="snížená",J1220,0)</f>
        <v>0</v>
      </c>
      <c r="BG1220" s="208">
        <f>IF(N1220="zákl. přenesená",J1220,0)</f>
        <v>0</v>
      </c>
      <c r="BH1220" s="208">
        <f>IF(N1220="sníž. přenesená",J1220,0)</f>
        <v>0</v>
      </c>
      <c r="BI1220" s="208">
        <f>IF(N1220="nulová",J1220,0)</f>
        <v>0</v>
      </c>
      <c r="BJ1220" s="17" t="s">
        <v>81</v>
      </c>
      <c r="BK1220" s="208">
        <f>ROUND(I1220*H1220,2)</f>
        <v>0</v>
      </c>
      <c r="BL1220" s="17" t="s">
        <v>402</v>
      </c>
      <c r="BM1220" s="207" t="s">
        <v>2131</v>
      </c>
    </row>
    <row r="1221" spans="1:65" s="1" customFormat="1" ht="19.5">
      <c r="A1221" s="34"/>
      <c r="B1221" s="35"/>
      <c r="C1221" s="36"/>
      <c r="D1221" s="209" t="s">
        <v>321</v>
      </c>
      <c r="E1221" s="36"/>
      <c r="F1221" s="210" t="s">
        <v>2132</v>
      </c>
      <c r="G1221" s="36"/>
      <c r="H1221" s="36"/>
      <c r="I1221" s="116"/>
      <c r="J1221" s="36"/>
      <c r="K1221" s="36"/>
      <c r="L1221" s="39"/>
      <c r="M1221" s="211"/>
      <c r="N1221" s="212"/>
      <c r="O1221" s="64"/>
      <c r="P1221" s="64"/>
      <c r="Q1221" s="64"/>
      <c r="R1221" s="64"/>
      <c r="S1221" s="64"/>
      <c r="T1221" s="65"/>
      <c r="U1221" s="34"/>
      <c r="V1221" s="34"/>
      <c r="W1221" s="34"/>
      <c r="X1221" s="34"/>
      <c r="Y1221" s="34"/>
      <c r="Z1221" s="34"/>
      <c r="AA1221" s="34"/>
      <c r="AB1221" s="34"/>
      <c r="AC1221" s="34"/>
      <c r="AD1221" s="34"/>
      <c r="AE1221" s="34"/>
      <c r="AT1221" s="17" t="s">
        <v>321</v>
      </c>
      <c r="AU1221" s="17" t="s">
        <v>83</v>
      </c>
    </row>
    <row r="1222" spans="1:65" s="12" customFormat="1">
      <c r="B1222" s="213"/>
      <c r="C1222" s="214"/>
      <c r="D1222" s="209" t="s">
        <v>323</v>
      </c>
      <c r="E1222" s="215" t="s">
        <v>19</v>
      </c>
      <c r="F1222" s="216" t="s">
        <v>2133</v>
      </c>
      <c r="G1222" s="214"/>
      <c r="H1222" s="217">
        <v>1116.7629999999999</v>
      </c>
      <c r="I1222" s="218"/>
      <c r="J1222" s="214"/>
      <c r="K1222" s="214"/>
      <c r="L1222" s="219"/>
      <c r="M1222" s="220"/>
      <c r="N1222" s="221"/>
      <c r="O1222" s="221"/>
      <c r="P1222" s="221"/>
      <c r="Q1222" s="221"/>
      <c r="R1222" s="221"/>
      <c r="S1222" s="221"/>
      <c r="T1222" s="222"/>
      <c r="AT1222" s="223" t="s">
        <v>323</v>
      </c>
      <c r="AU1222" s="223" t="s">
        <v>83</v>
      </c>
      <c r="AV1222" s="12" t="s">
        <v>83</v>
      </c>
      <c r="AW1222" s="12" t="s">
        <v>36</v>
      </c>
      <c r="AX1222" s="12" t="s">
        <v>74</v>
      </c>
      <c r="AY1222" s="223" t="s">
        <v>313</v>
      </c>
    </row>
    <row r="1223" spans="1:65" s="12" customFormat="1">
      <c r="B1223" s="213"/>
      <c r="C1223" s="214"/>
      <c r="D1223" s="209" t="s">
        <v>323</v>
      </c>
      <c r="E1223" s="215" t="s">
        <v>19</v>
      </c>
      <c r="F1223" s="216" t="s">
        <v>2134</v>
      </c>
      <c r="G1223" s="214"/>
      <c r="H1223" s="217">
        <v>136.72200000000001</v>
      </c>
      <c r="I1223" s="218"/>
      <c r="J1223" s="214"/>
      <c r="K1223" s="214"/>
      <c r="L1223" s="219"/>
      <c r="M1223" s="220"/>
      <c r="N1223" s="221"/>
      <c r="O1223" s="221"/>
      <c r="P1223" s="221"/>
      <c r="Q1223" s="221"/>
      <c r="R1223" s="221"/>
      <c r="S1223" s="221"/>
      <c r="T1223" s="222"/>
      <c r="AT1223" s="223" t="s">
        <v>323</v>
      </c>
      <c r="AU1223" s="223" t="s">
        <v>83</v>
      </c>
      <c r="AV1223" s="12" t="s">
        <v>83</v>
      </c>
      <c r="AW1223" s="12" t="s">
        <v>36</v>
      </c>
      <c r="AX1223" s="12" t="s">
        <v>74</v>
      </c>
      <c r="AY1223" s="223" t="s">
        <v>313</v>
      </c>
    </row>
    <row r="1224" spans="1:65" s="14" customFormat="1">
      <c r="B1224" s="234"/>
      <c r="C1224" s="235"/>
      <c r="D1224" s="209" t="s">
        <v>323</v>
      </c>
      <c r="E1224" s="236" t="s">
        <v>19</v>
      </c>
      <c r="F1224" s="237" t="s">
        <v>410</v>
      </c>
      <c r="G1224" s="235"/>
      <c r="H1224" s="238">
        <v>1253.4849999999999</v>
      </c>
      <c r="I1224" s="239"/>
      <c r="J1224" s="235"/>
      <c r="K1224" s="235"/>
      <c r="L1224" s="240"/>
      <c r="M1224" s="241"/>
      <c r="N1224" s="242"/>
      <c r="O1224" s="242"/>
      <c r="P1224" s="242"/>
      <c r="Q1224" s="242"/>
      <c r="R1224" s="242"/>
      <c r="S1224" s="242"/>
      <c r="T1224" s="243"/>
      <c r="AT1224" s="244" t="s">
        <v>323</v>
      </c>
      <c r="AU1224" s="244" t="s">
        <v>83</v>
      </c>
      <c r="AV1224" s="14" t="s">
        <v>319</v>
      </c>
      <c r="AW1224" s="14" t="s">
        <v>36</v>
      </c>
      <c r="AX1224" s="14" t="s">
        <v>81</v>
      </c>
      <c r="AY1224" s="244" t="s">
        <v>313</v>
      </c>
    </row>
    <row r="1225" spans="1:65" s="1" customFormat="1" ht="21.6" customHeight="1">
      <c r="A1225" s="34"/>
      <c r="B1225" s="35"/>
      <c r="C1225" s="195" t="s">
        <v>2135</v>
      </c>
      <c r="D1225" s="195" t="s">
        <v>315</v>
      </c>
      <c r="E1225" s="196" t="s">
        <v>2136</v>
      </c>
      <c r="F1225" s="197" t="s">
        <v>2137</v>
      </c>
      <c r="G1225" s="198" t="s">
        <v>318</v>
      </c>
      <c r="H1225" s="199">
        <v>291.815</v>
      </c>
      <c r="I1225" s="200"/>
      <c r="J1225" s="201">
        <f>ROUND(I1225*H1225,2)</f>
        <v>0</v>
      </c>
      <c r="K1225" s="202"/>
      <c r="L1225" s="39"/>
      <c r="M1225" s="203" t="s">
        <v>19</v>
      </c>
      <c r="N1225" s="204" t="s">
        <v>45</v>
      </c>
      <c r="O1225" s="64"/>
      <c r="P1225" s="205">
        <f>O1225*H1225</f>
        <v>0</v>
      </c>
      <c r="Q1225" s="205">
        <v>2.7999999999999998E-4</v>
      </c>
      <c r="R1225" s="205">
        <f>Q1225*H1225</f>
        <v>8.1708199999999995E-2</v>
      </c>
      <c r="S1225" s="205">
        <v>0</v>
      </c>
      <c r="T1225" s="206">
        <f>S1225*H1225</f>
        <v>0</v>
      </c>
      <c r="U1225" s="34"/>
      <c r="V1225" s="34"/>
      <c r="W1225" s="34"/>
      <c r="X1225" s="34"/>
      <c r="Y1225" s="34"/>
      <c r="Z1225" s="34"/>
      <c r="AA1225" s="34"/>
      <c r="AB1225" s="34"/>
      <c r="AC1225" s="34"/>
      <c r="AD1225" s="34"/>
      <c r="AE1225" s="34"/>
      <c r="AR1225" s="207" t="s">
        <v>402</v>
      </c>
      <c r="AT1225" s="207" t="s">
        <v>315</v>
      </c>
      <c r="AU1225" s="207" t="s">
        <v>83</v>
      </c>
      <c r="AY1225" s="17" t="s">
        <v>313</v>
      </c>
      <c r="BE1225" s="208">
        <f>IF(N1225="základní",J1225,0)</f>
        <v>0</v>
      </c>
      <c r="BF1225" s="208">
        <f>IF(N1225="snížená",J1225,0)</f>
        <v>0</v>
      </c>
      <c r="BG1225" s="208">
        <f>IF(N1225="zákl. přenesená",J1225,0)</f>
        <v>0</v>
      </c>
      <c r="BH1225" s="208">
        <f>IF(N1225="sníž. přenesená",J1225,0)</f>
        <v>0</v>
      </c>
      <c r="BI1225" s="208">
        <f>IF(N1225="nulová",J1225,0)</f>
        <v>0</v>
      </c>
      <c r="BJ1225" s="17" t="s">
        <v>81</v>
      </c>
      <c r="BK1225" s="208">
        <f>ROUND(I1225*H1225,2)</f>
        <v>0</v>
      </c>
      <c r="BL1225" s="17" t="s">
        <v>402</v>
      </c>
      <c r="BM1225" s="207" t="s">
        <v>2138</v>
      </c>
    </row>
    <row r="1226" spans="1:65" s="1" customFormat="1" ht="19.5">
      <c r="A1226" s="34"/>
      <c r="B1226" s="35"/>
      <c r="C1226" s="36"/>
      <c r="D1226" s="209" t="s">
        <v>321</v>
      </c>
      <c r="E1226" s="36"/>
      <c r="F1226" s="210" t="s">
        <v>2139</v>
      </c>
      <c r="G1226" s="36"/>
      <c r="H1226" s="36"/>
      <c r="I1226" s="116"/>
      <c r="J1226" s="36"/>
      <c r="K1226" s="36"/>
      <c r="L1226" s="39"/>
      <c r="M1226" s="211"/>
      <c r="N1226" s="212"/>
      <c r="O1226" s="64"/>
      <c r="P1226" s="64"/>
      <c r="Q1226" s="64"/>
      <c r="R1226" s="64"/>
      <c r="S1226" s="64"/>
      <c r="T1226" s="65"/>
      <c r="U1226" s="34"/>
      <c r="V1226" s="34"/>
      <c r="W1226" s="34"/>
      <c r="X1226" s="34"/>
      <c r="Y1226" s="34"/>
      <c r="Z1226" s="34"/>
      <c r="AA1226" s="34"/>
      <c r="AB1226" s="34"/>
      <c r="AC1226" s="34"/>
      <c r="AD1226" s="34"/>
      <c r="AE1226" s="34"/>
      <c r="AT1226" s="17" t="s">
        <v>321</v>
      </c>
      <c r="AU1226" s="17" t="s">
        <v>83</v>
      </c>
    </row>
    <row r="1227" spans="1:65" s="12" customFormat="1">
      <c r="B1227" s="213"/>
      <c r="C1227" s="214"/>
      <c r="D1227" s="209" t="s">
        <v>323</v>
      </c>
      <c r="E1227" s="215" t="s">
        <v>19</v>
      </c>
      <c r="F1227" s="216" t="s">
        <v>1775</v>
      </c>
      <c r="G1227" s="214"/>
      <c r="H1227" s="217">
        <v>291.815</v>
      </c>
      <c r="I1227" s="218"/>
      <c r="J1227" s="214"/>
      <c r="K1227" s="214"/>
      <c r="L1227" s="219"/>
      <c r="M1227" s="220"/>
      <c r="N1227" s="221"/>
      <c r="O1227" s="221"/>
      <c r="P1227" s="221"/>
      <c r="Q1227" s="221"/>
      <c r="R1227" s="221"/>
      <c r="S1227" s="221"/>
      <c r="T1227" s="222"/>
      <c r="AT1227" s="223" t="s">
        <v>323</v>
      </c>
      <c r="AU1227" s="223" t="s">
        <v>83</v>
      </c>
      <c r="AV1227" s="12" t="s">
        <v>83</v>
      </c>
      <c r="AW1227" s="12" t="s">
        <v>36</v>
      </c>
      <c r="AX1227" s="12" t="s">
        <v>81</v>
      </c>
      <c r="AY1227" s="223" t="s">
        <v>313</v>
      </c>
    </row>
    <row r="1228" spans="1:65" s="1" customFormat="1" ht="14.45" customHeight="1">
      <c r="A1228" s="34"/>
      <c r="B1228" s="35"/>
      <c r="C1228" s="245" t="s">
        <v>2140</v>
      </c>
      <c r="D1228" s="245" t="s">
        <v>473</v>
      </c>
      <c r="E1228" s="246" t="s">
        <v>2141</v>
      </c>
      <c r="F1228" s="247" t="s">
        <v>2142</v>
      </c>
      <c r="G1228" s="248" t="s">
        <v>318</v>
      </c>
      <c r="H1228" s="249">
        <v>1622.5650000000001</v>
      </c>
      <c r="I1228" s="250"/>
      <c r="J1228" s="251">
        <f>ROUND(I1228*H1228,2)</f>
        <v>0</v>
      </c>
      <c r="K1228" s="252"/>
      <c r="L1228" s="253"/>
      <c r="M1228" s="254" t="s">
        <v>19</v>
      </c>
      <c r="N1228" s="255" t="s">
        <v>45</v>
      </c>
      <c r="O1228" s="64"/>
      <c r="P1228" s="205">
        <f>O1228*H1228</f>
        <v>0</v>
      </c>
      <c r="Q1228" s="205">
        <v>6.7999999999999996E-3</v>
      </c>
      <c r="R1228" s="205">
        <f>Q1228*H1228</f>
        <v>11.033441999999999</v>
      </c>
      <c r="S1228" s="205">
        <v>0</v>
      </c>
      <c r="T1228" s="206">
        <f>S1228*H1228</f>
        <v>0</v>
      </c>
      <c r="U1228" s="34"/>
      <c r="V1228" s="34"/>
      <c r="W1228" s="34"/>
      <c r="X1228" s="34"/>
      <c r="Y1228" s="34"/>
      <c r="Z1228" s="34"/>
      <c r="AA1228" s="34"/>
      <c r="AB1228" s="34"/>
      <c r="AC1228" s="34"/>
      <c r="AD1228" s="34"/>
      <c r="AE1228" s="34"/>
      <c r="AR1228" s="207" t="s">
        <v>510</v>
      </c>
      <c r="AT1228" s="207" t="s">
        <v>473</v>
      </c>
      <c r="AU1228" s="207" t="s">
        <v>83</v>
      </c>
      <c r="AY1228" s="17" t="s">
        <v>313</v>
      </c>
      <c r="BE1228" s="208">
        <f>IF(N1228="základní",J1228,0)</f>
        <v>0</v>
      </c>
      <c r="BF1228" s="208">
        <f>IF(N1228="snížená",J1228,0)</f>
        <v>0</v>
      </c>
      <c r="BG1228" s="208">
        <f>IF(N1228="zákl. přenesená",J1228,0)</f>
        <v>0</v>
      </c>
      <c r="BH1228" s="208">
        <f>IF(N1228="sníž. přenesená",J1228,0)</f>
        <v>0</v>
      </c>
      <c r="BI1228" s="208">
        <f>IF(N1228="nulová",J1228,0)</f>
        <v>0</v>
      </c>
      <c r="BJ1228" s="17" t="s">
        <v>81</v>
      </c>
      <c r="BK1228" s="208">
        <f>ROUND(I1228*H1228,2)</f>
        <v>0</v>
      </c>
      <c r="BL1228" s="17" t="s">
        <v>402</v>
      </c>
      <c r="BM1228" s="207" t="s">
        <v>2143</v>
      </c>
    </row>
    <row r="1229" spans="1:65" s="1" customFormat="1">
      <c r="A1229" s="34"/>
      <c r="B1229" s="35"/>
      <c r="C1229" s="36"/>
      <c r="D1229" s="209" t="s">
        <v>321</v>
      </c>
      <c r="E1229" s="36"/>
      <c r="F1229" s="210" t="s">
        <v>2142</v>
      </c>
      <c r="G1229" s="36"/>
      <c r="H1229" s="36"/>
      <c r="I1229" s="116"/>
      <c r="J1229" s="36"/>
      <c r="K1229" s="36"/>
      <c r="L1229" s="39"/>
      <c r="M1229" s="211"/>
      <c r="N1229" s="212"/>
      <c r="O1229" s="64"/>
      <c r="P1229" s="64"/>
      <c r="Q1229" s="64"/>
      <c r="R1229" s="64"/>
      <c r="S1229" s="64"/>
      <c r="T1229" s="65"/>
      <c r="U1229" s="34"/>
      <c r="V1229" s="34"/>
      <c r="W1229" s="34"/>
      <c r="X1229" s="34"/>
      <c r="Y1229" s="34"/>
      <c r="Z1229" s="34"/>
      <c r="AA1229" s="34"/>
      <c r="AB1229" s="34"/>
      <c r="AC1229" s="34"/>
      <c r="AD1229" s="34"/>
      <c r="AE1229" s="34"/>
      <c r="AT1229" s="17" t="s">
        <v>321</v>
      </c>
      <c r="AU1229" s="17" t="s">
        <v>83</v>
      </c>
    </row>
    <row r="1230" spans="1:65" s="12" customFormat="1">
      <c r="B1230" s="213"/>
      <c r="C1230" s="214"/>
      <c r="D1230" s="209" t="s">
        <v>323</v>
      </c>
      <c r="E1230" s="214"/>
      <c r="F1230" s="216" t="s">
        <v>2144</v>
      </c>
      <c r="G1230" s="214"/>
      <c r="H1230" s="217">
        <v>1622.5650000000001</v>
      </c>
      <c r="I1230" s="218"/>
      <c r="J1230" s="214"/>
      <c r="K1230" s="214"/>
      <c r="L1230" s="219"/>
      <c r="M1230" s="220"/>
      <c r="N1230" s="221"/>
      <c r="O1230" s="221"/>
      <c r="P1230" s="221"/>
      <c r="Q1230" s="221"/>
      <c r="R1230" s="221"/>
      <c r="S1230" s="221"/>
      <c r="T1230" s="222"/>
      <c r="AT1230" s="223" t="s">
        <v>323</v>
      </c>
      <c r="AU1230" s="223" t="s">
        <v>83</v>
      </c>
      <c r="AV1230" s="12" t="s">
        <v>83</v>
      </c>
      <c r="AW1230" s="12" t="s">
        <v>4</v>
      </c>
      <c r="AX1230" s="12" t="s">
        <v>81</v>
      </c>
      <c r="AY1230" s="223" t="s">
        <v>313</v>
      </c>
    </row>
    <row r="1231" spans="1:65" s="1" customFormat="1" ht="14.45" customHeight="1">
      <c r="A1231" s="34"/>
      <c r="B1231" s="35"/>
      <c r="C1231" s="195" t="s">
        <v>2145</v>
      </c>
      <c r="D1231" s="195" t="s">
        <v>315</v>
      </c>
      <c r="E1231" s="196" t="s">
        <v>2146</v>
      </c>
      <c r="F1231" s="197" t="s">
        <v>2147</v>
      </c>
      <c r="G1231" s="198" t="s">
        <v>318</v>
      </c>
      <c r="H1231" s="199">
        <v>291.815</v>
      </c>
      <c r="I1231" s="200"/>
      <c r="J1231" s="201">
        <f>ROUND(I1231*H1231,2)</f>
        <v>0</v>
      </c>
      <c r="K1231" s="202"/>
      <c r="L1231" s="39"/>
      <c r="M1231" s="203" t="s">
        <v>19</v>
      </c>
      <c r="N1231" s="204" t="s">
        <v>45</v>
      </c>
      <c r="O1231" s="64"/>
      <c r="P1231" s="205">
        <f>O1231*H1231</f>
        <v>0</v>
      </c>
      <c r="Q1231" s="205">
        <v>6.4000000000000005E-4</v>
      </c>
      <c r="R1231" s="205">
        <f>Q1231*H1231</f>
        <v>0.18676160000000003</v>
      </c>
      <c r="S1231" s="205">
        <v>0</v>
      </c>
      <c r="T1231" s="206">
        <f>S1231*H1231</f>
        <v>0</v>
      </c>
      <c r="U1231" s="34"/>
      <c r="V1231" s="34"/>
      <c r="W1231" s="34"/>
      <c r="X1231" s="34"/>
      <c r="Y1231" s="34"/>
      <c r="Z1231" s="34"/>
      <c r="AA1231" s="34"/>
      <c r="AB1231" s="34"/>
      <c r="AC1231" s="34"/>
      <c r="AD1231" s="34"/>
      <c r="AE1231" s="34"/>
      <c r="AR1231" s="207" t="s">
        <v>402</v>
      </c>
      <c r="AT1231" s="207" t="s">
        <v>315</v>
      </c>
      <c r="AU1231" s="207" t="s">
        <v>83</v>
      </c>
      <c r="AY1231" s="17" t="s">
        <v>313</v>
      </c>
      <c r="BE1231" s="208">
        <f>IF(N1231="základní",J1231,0)</f>
        <v>0</v>
      </c>
      <c r="BF1231" s="208">
        <f>IF(N1231="snížená",J1231,0)</f>
        <v>0</v>
      </c>
      <c r="BG1231" s="208">
        <f>IF(N1231="zákl. přenesená",J1231,0)</f>
        <v>0</v>
      </c>
      <c r="BH1231" s="208">
        <f>IF(N1231="sníž. přenesená",J1231,0)</f>
        <v>0</v>
      </c>
      <c r="BI1231" s="208">
        <f>IF(N1231="nulová",J1231,0)</f>
        <v>0</v>
      </c>
      <c r="BJ1231" s="17" t="s">
        <v>81</v>
      </c>
      <c r="BK1231" s="208">
        <f>ROUND(I1231*H1231,2)</f>
        <v>0</v>
      </c>
      <c r="BL1231" s="17" t="s">
        <v>402</v>
      </c>
      <c r="BM1231" s="207" t="s">
        <v>2148</v>
      </c>
    </row>
    <row r="1232" spans="1:65" s="1" customFormat="1">
      <c r="A1232" s="34"/>
      <c r="B1232" s="35"/>
      <c r="C1232" s="36"/>
      <c r="D1232" s="209" t="s">
        <v>321</v>
      </c>
      <c r="E1232" s="36"/>
      <c r="F1232" s="210" t="s">
        <v>2149</v>
      </c>
      <c r="G1232" s="36"/>
      <c r="H1232" s="36"/>
      <c r="I1232" s="116"/>
      <c r="J1232" s="36"/>
      <c r="K1232" s="36"/>
      <c r="L1232" s="39"/>
      <c r="M1232" s="211"/>
      <c r="N1232" s="212"/>
      <c r="O1232" s="64"/>
      <c r="P1232" s="64"/>
      <c r="Q1232" s="64"/>
      <c r="R1232" s="64"/>
      <c r="S1232" s="64"/>
      <c r="T1232" s="65"/>
      <c r="U1232" s="34"/>
      <c r="V1232" s="34"/>
      <c r="W1232" s="34"/>
      <c r="X1232" s="34"/>
      <c r="Y1232" s="34"/>
      <c r="Z1232" s="34"/>
      <c r="AA1232" s="34"/>
      <c r="AB1232" s="34"/>
      <c r="AC1232" s="34"/>
      <c r="AD1232" s="34"/>
      <c r="AE1232" s="34"/>
      <c r="AT1232" s="17" t="s">
        <v>321</v>
      </c>
      <c r="AU1232" s="17" t="s">
        <v>83</v>
      </c>
    </row>
    <row r="1233" spans="1:65" s="12" customFormat="1">
      <c r="B1233" s="213"/>
      <c r="C1233" s="214"/>
      <c r="D1233" s="209" t="s">
        <v>323</v>
      </c>
      <c r="E1233" s="215" t="s">
        <v>19</v>
      </c>
      <c r="F1233" s="216" t="s">
        <v>1775</v>
      </c>
      <c r="G1233" s="214"/>
      <c r="H1233" s="217">
        <v>291.815</v>
      </c>
      <c r="I1233" s="218"/>
      <c r="J1233" s="214"/>
      <c r="K1233" s="214"/>
      <c r="L1233" s="219"/>
      <c r="M1233" s="220"/>
      <c r="N1233" s="221"/>
      <c r="O1233" s="221"/>
      <c r="P1233" s="221"/>
      <c r="Q1233" s="221"/>
      <c r="R1233" s="221"/>
      <c r="S1233" s="221"/>
      <c r="T1233" s="222"/>
      <c r="AT1233" s="223" t="s">
        <v>323</v>
      </c>
      <c r="AU1233" s="223" t="s">
        <v>83</v>
      </c>
      <c r="AV1233" s="12" t="s">
        <v>83</v>
      </c>
      <c r="AW1233" s="12" t="s">
        <v>36</v>
      </c>
      <c r="AX1233" s="12" t="s">
        <v>81</v>
      </c>
      <c r="AY1233" s="223" t="s">
        <v>313</v>
      </c>
    </row>
    <row r="1234" spans="1:65" s="1" customFormat="1" ht="14.45" customHeight="1">
      <c r="A1234" s="34"/>
      <c r="B1234" s="35"/>
      <c r="C1234" s="245" t="s">
        <v>2150</v>
      </c>
      <c r="D1234" s="245" t="s">
        <v>473</v>
      </c>
      <c r="E1234" s="246" t="s">
        <v>2151</v>
      </c>
      <c r="F1234" s="247" t="s">
        <v>19</v>
      </c>
      <c r="G1234" s="248" t="s">
        <v>318</v>
      </c>
      <c r="H1234" s="249">
        <v>291.815</v>
      </c>
      <c r="I1234" s="250"/>
      <c r="J1234" s="251">
        <f>ROUND(I1234*H1234,2)</f>
        <v>0</v>
      </c>
      <c r="K1234" s="252"/>
      <c r="L1234" s="253"/>
      <c r="M1234" s="254" t="s">
        <v>19</v>
      </c>
      <c r="N1234" s="255" t="s">
        <v>45</v>
      </c>
      <c r="O1234" s="64"/>
      <c r="P1234" s="205">
        <f>O1234*H1234</f>
        <v>0</v>
      </c>
      <c r="Q1234" s="205">
        <v>0</v>
      </c>
      <c r="R1234" s="205">
        <f>Q1234*H1234</f>
        <v>0</v>
      </c>
      <c r="S1234" s="205">
        <v>0</v>
      </c>
      <c r="T1234" s="206">
        <f>S1234*H1234</f>
        <v>0</v>
      </c>
      <c r="U1234" s="34"/>
      <c r="V1234" s="34"/>
      <c r="W1234" s="34"/>
      <c r="X1234" s="34"/>
      <c r="Y1234" s="34"/>
      <c r="Z1234" s="34"/>
      <c r="AA1234" s="34"/>
      <c r="AB1234" s="34"/>
      <c r="AC1234" s="34"/>
      <c r="AD1234" s="34"/>
      <c r="AE1234" s="34"/>
      <c r="AR1234" s="207" t="s">
        <v>510</v>
      </c>
      <c r="AT1234" s="207" t="s">
        <v>473</v>
      </c>
      <c r="AU1234" s="207" t="s">
        <v>83</v>
      </c>
      <c r="AY1234" s="17" t="s">
        <v>313</v>
      </c>
      <c r="BE1234" s="208">
        <f>IF(N1234="základní",J1234,0)</f>
        <v>0</v>
      </c>
      <c r="BF1234" s="208">
        <f>IF(N1234="snížená",J1234,0)</f>
        <v>0</v>
      </c>
      <c r="BG1234" s="208">
        <f>IF(N1234="zákl. přenesená",J1234,0)</f>
        <v>0</v>
      </c>
      <c r="BH1234" s="208">
        <f>IF(N1234="sníž. přenesená",J1234,0)</f>
        <v>0</v>
      </c>
      <c r="BI1234" s="208">
        <f>IF(N1234="nulová",J1234,0)</f>
        <v>0</v>
      </c>
      <c r="BJ1234" s="17" t="s">
        <v>81</v>
      </c>
      <c r="BK1234" s="208">
        <f>ROUND(I1234*H1234,2)</f>
        <v>0</v>
      </c>
      <c r="BL1234" s="17" t="s">
        <v>402</v>
      </c>
      <c r="BM1234" s="207" t="s">
        <v>2152</v>
      </c>
    </row>
    <row r="1235" spans="1:65" s="1" customFormat="1">
      <c r="A1235" s="34"/>
      <c r="B1235" s="35"/>
      <c r="C1235" s="36"/>
      <c r="D1235" s="209" t="s">
        <v>321</v>
      </c>
      <c r="E1235" s="36"/>
      <c r="F1235" s="210" t="s">
        <v>2153</v>
      </c>
      <c r="G1235" s="36"/>
      <c r="H1235" s="36"/>
      <c r="I1235" s="116"/>
      <c r="J1235" s="36"/>
      <c r="K1235" s="36"/>
      <c r="L1235" s="39"/>
      <c r="M1235" s="211"/>
      <c r="N1235" s="212"/>
      <c r="O1235" s="64"/>
      <c r="P1235" s="64"/>
      <c r="Q1235" s="64"/>
      <c r="R1235" s="64"/>
      <c r="S1235" s="64"/>
      <c r="T1235" s="65"/>
      <c r="U1235" s="34"/>
      <c r="V1235" s="34"/>
      <c r="W1235" s="34"/>
      <c r="X1235" s="34"/>
      <c r="Y1235" s="34"/>
      <c r="Z1235" s="34"/>
      <c r="AA1235" s="34"/>
      <c r="AB1235" s="34"/>
      <c r="AC1235" s="34"/>
      <c r="AD1235" s="34"/>
      <c r="AE1235" s="34"/>
      <c r="AT1235" s="17" t="s">
        <v>321</v>
      </c>
      <c r="AU1235" s="17" t="s">
        <v>83</v>
      </c>
    </row>
    <row r="1236" spans="1:65" s="1" customFormat="1" ht="14.45" customHeight="1">
      <c r="A1236" s="34"/>
      <c r="B1236" s="35"/>
      <c r="C1236" s="195" t="s">
        <v>2154</v>
      </c>
      <c r="D1236" s="195" t="s">
        <v>315</v>
      </c>
      <c r="E1236" s="196" t="s">
        <v>2155</v>
      </c>
      <c r="F1236" s="197" t="s">
        <v>2156</v>
      </c>
      <c r="G1236" s="198" t="s">
        <v>318</v>
      </c>
      <c r="H1236" s="199">
        <v>2.79</v>
      </c>
      <c r="I1236" s="200"/>
      <c r="J1236" s="201">
        <f>ROUND(I1236*H1236,2)</f>
        <v>0</v>
      </c>
      <c r="K1236" s="202"/>
      <c r="L1236" s="39"/>
      <c r="M1236" s="203" t="s">
        <v>19</v>
      </c>
      <c r="N1236" s="204" t="s">
        <v>45</v>
      </c>
      <c r="O1236" s="64"/>
      <c r="P1236" s="205">
        <f>O1236*H1236</f>
        <v>0</v>
      </c>
      <c r="Q1236" s="205">
        <v>0</v>
      </c>
      <c r="R1236" s="205">
        <f>Q1236*H1236</f>
        <v>0</v>
      </c>
      <c r="S1236" s="205">
        <v>0</v>
      </c>
      <c r="T1236" s="206">
        <f>S1236*H1236</f>
        <v>0</v>
      </c>
      <c r="U1236" s="34"/>
      <c r="V1236" s="34"/>
      <c r="W1236" s="34"/>
      <c r="X1236" s="34"/>
      <c r="Y1236" s="34"/>
      <c r="Z1236" s="34"/>
      <c r="AA1236" s="34"/>
      <c r="AB1236" s="34"/>
      <c r="AC1236" s="34"/>
      <c r="AD1236" s="34"/>
      <c r="AE1236" s="34"/>
      <c r="AR1236" s="207" t="s">
        <v>402</v>
      </c>
      <c r="AT1236" s="207" t="s">
        <v>315</v>
      </c>
      <c r="AU1236" s="207" t="s">
        <v>83</v>
      </c>
      <c r="AY1236" s="17" t="s">
        <v>313</v>
      </c>
      <c r="BE1236" s="208">
        <f>IF(N1236="základní",J1236,0)</f>
        <v>0</v>
      </c>
      <c r="BF1236" s="208">
        <f>IF(N1236="snížená",J1236,0)</f>
        <v>0</v>
      </c>
      <c r="BG1236" s="208">
        <f>IF(N1236="zákl. přenesená",J1236,0)</f>
        <v>0</v>
      </c>
      <c r="BH1236" s="208">
        <f>IF(N1236="sníž. přenesená",J1236,0)</f>
        <v>0</v>
      </c>
      <c r="BI1236" s="208">
        <f>IF(N1236="nulová",J1236,0)</f>
        <v>0</v>
      </c>
      <c r="BJ1236" s="17" t="s">
        <v>81</v>
      </c>
      <c r="BK1236" s="208">
        <f>ROUND(I1236*H1236,2)</f>
        <v>0</v>
      </c>
      <c r="BL1236" s="17" t="s">
        <v>402</v>
      </c>
      <c r="BM1236" s="207" t="s">
        <v>2157</v>
      </c>
    </row>
    <row r="1237" spans="1:65" s="1" customFormat="1">
      <c r="A1237" s="34"/>
      <c r="B1237" s="35"/>
      <c r="C1237" s="36"/>
      <c r="D1237" s="209" t="s">
        <v>321</v>
      </c>
      <c r="E1237" s="36"/>
      <c r="F1237" s="210" t="s">
        <v>2158</v>
      </c>
      <c r="G1237" s="36"/>
      <c r="H1237" s="36"/>
      <c r="I1237" s="116"/>
      <c r="J1237" s="36"/>
      <c r="K1237" s="36"/>
      <c r="L1237" s="39"/>
      <c r="M1237" s="211"/>
      <c r="N1237" s="212"/>
      <c r="O1237" s="64"/>
      <c r="P1237" s="64"/>
      <c r="Q1237" s="64"/>
      <c r="R1237" s="64"/>
      <c r="S1237" s="64"/>
      <c r="T1237" s="65"/>
      <c r="U1237" s="34"/>
      <c r="V1237" s="34"/>
      <c r="W1237" s="34"/>
      <c r="X1237" s="34"/>
      <c r="Y1237" s="34"/>
      <c r="Z1237" s="34"/>
      <c r="AA1237" s="34"/>
      <c r="AB1237" s="34"/>
      <c r="AC1237" s="34"/>
      <c r="AD1237" s="34"/>
      <c r="AE1237" s="34"/>
      <c r="AT1237" s="17" t="s">
        <v>321</v>
      </c>
      <c r="AU1237" s="17" t="s">
        <v>83</v>
      </c>
    </row>
    <row r="1238" spans="1:65" s="1" customFormat="1" ht="58.5">
      <c r="A1238" s="34"/>
      <c r="B1238" s="35"/>
      <c r="C1238" s="36"/>
      <c r="D1238" s="209" t="s">
        <v>1282</v>
      </c>
      <c r="E1238" s="36"/>
      <c r="F1238" s="267" t="s">
        <v>2159</v>
      </c>
      <c r="G1238" s="36"/>
      <c r="H1238" s="36"/>
      <c r="I1238" s="116"/>
      <c r="J1238" s="36"/>
      <c r="K1238" s="36"/>
      <c r="L1238" s="39"/>
      <c r="M1238" s="211"/>
      <c r="N1238" s="212"/>
      <c r="O1238" s="64"/>
      <c r="P1238" s="64"/>
      <c r="Q1238" s="64"/>
      <c r="R1238" s="64"/>
      <c r="S1238" s="64"/>
      <c r="T1238" s="65"/>
      <c r="U1238" s="34"/>
      <c r="V1238" s="34"/>
      <c r="W1238" s="34"/>
      <c r="X1238" s="34"/>
      <c r="Y1238" s="34"/>
      <c r="Z1238" s="34"/>
      <c r="AA1238" s="34"/>
      <c r="AB1238" s="34"/>
      <c r="AC1238" s="34"/>
      <c r="AD1238" s="34"/>
      <c r="AE1238" s="34"/>
      <c r="AT1238" s="17" t="s">
        <v>1282</v>
      </c>
      <c r="AU1238" s="17" t="s">
        <v>83</v>
      </c>
    </row>
    <row r="1239" spans="1:65" s="12" customFormat="1">
      <c r="B1239" s="213"/>
      <c r="C1239" s="214"/>
      <c r="D1239" s="209" t="s">
        <v>323</v>
      </c>
      <c r="E1239" s="215" t="s">
        <v>19</v>
      </c>
      <c r="F1239" s="216" t="s">
        <v>2160</v>
      </c>
      <c r="G1239" s="214"/>
      <c r="H1239" s="217">
        <v>2.79</v>
      </c>
      <c r="I1239" s="218"/>
      <c r="J1239" s="214"/>
      <c r="K1239" s="214"/>
      <c r="L1239" s="219"/>
      <c r="M1239" s="220"/>
      <c r="N1239" s="221"/>
      <c r="O1239" s="221"/>
      <c r="P1239" s="221"/>
      <c r="Q1239" s="221"/>
      <c r="R1239" s="221"/>
      <c r="S1239" s="221"/>
      <c r="T1239" s="222"/>
      <c r="AT1239" s="223" t="s">
        <v>323</v>
      </c>
      <c r="AU1239" s="223" t="s">
        <v>83</v>
      </c>
      <c r="AV1239" s="12" t="s">
        <v>83</v>
      </c>
      <c r="AW1239" s="12" t="s">
        <v>36</v>
      </c>
      <c r="AX1239" s="12" t="s">
        <v>81</v>
      </c>
      <c r="AY1239" s="223" t="s">
        <v>313</v>
      </c>
    </row>
    <row r="1240" spans="1:65" s="1" customFormat="1" ht="14.45" customHeight="1">
      <c r="A1240" s="34"/>
      <c r="B1240" s="35"/>
      <c r="C1240" s="245" t="s">
        <v>2161</v>
      </c>
      <c r="D1240" s="245" t="s">
        <v>473</v>
      </c>
      <c r="E1240" s="246" t="s">
        <v>2162</v>
      </c>
      <c r="F1240" s="247" t="s">
        <v>2163</v>
      </c>
      <c r="G1240" s="248" t="s">
        <v>318</v>
      </c>
      <c r="H1240" s="249">
        <v>2.79</v>
      </c>
      <c r="I1240" s="250"/>
      <c r="J1240" s="251">
        <f>ROUND(I1240*H1240,2)</f>
        <v>0</v>
      </c>
      <c r="K1240" s="252"/>
      <c r="L1240" s="253"/>
      <c r="M1240" s="254" t="s">
        <v>19</v>
      </c>
      <c r="N1240" s="255" t="s">
        <v>45</v>
      </c>
      <c r="O1240" s="64"/>
      <c r="P1240" s="205">
        <f>O1240*H1240</f>
        <v>0</v>
      </c>
      <c r="Q1240" s="205">
        <v>1.6E-2</v>
      </c>
      <c r="R1240" s="205">
        <f>Q1240*H1240</f>
        <v>4.4639999999999999E-2</v>
      </c>
      <c r="S1240" s="205">
        <v>0</v>
      </c>
      <c r="T1240" s="206">
        <f>S1240*H1240</f>
        <v>0</v>
      </c>
      <c r="U1240" s="34"/>
      <c r="V1240" s="34"/>
      <c r="W1240" s="34"/>
      <c r="X1240" s="34"/>
      <c r="Y1240" s="34"/>
      <c r="Z1240" s="34"/>
      <c r="AA1240" s="34"/>
      <c r="AB1240" s="34"/>
      <c r="AC1240" s="34"/>
      <c r="AD1240" s="34"/>
      <c r="AE1240" s="34"/>
      <c r="AR1240" s="207" t="s">
        <v>510</v>
      </c>
      <c r="AT1240" s="207" t="s">
        <v>473</v>
      </c>
      <c r="AU1240" s="207" t="s">
        <v>83</v>
      </c>
      <c r="AY1240" s="17" t="s">
        <v>313</v>
      </c>
      <c r="BE1240" s="208">
        <f>IF(N1240="základní",J1240,0)</f>
        <v>0</v>
      </c>
      <c r="BF1240" s="208">
        <f>IF(N1240="snížená",J1240,0)</f>
        <v>0</v>
      </c>
      <c r="BG1240" s="208">
        <f>IF(N1240="zákl. přenesená",J1240,0)</f>
        <v>0</v>
      </c>
      <c r="BH1240" s="208">
        <f>IF(N1240="sníž. přenesená",J1240,0)</f>
        <v>0</v>
      </c>
      <c r="BI1240" s="208">
        <f>IF(N1240="nulová",J1240,0)</f>
        <v>0</v>
      </c>
      <c r="BJ1240" s="17" t="s">
        <v>81</v>
      </c>
      <c r="BK1240" s="208">
        <f>ROUND(I1240*H1240,2)</f>
        <v>0</v>
      </c>
      <c r="BL1240" s="17" t="s">
        <v>402</v>
      </c>
      <c r="BM1240" s="207" t="s">
        <v>2164</v>
      </c>
    </row>
    <row r="1241" spans="1:65" s="1" customFormat="1">
      <c r="A1241" s="34"/>
      <c r="B1241" s="35"/>
      <c r="C1241" s="36"/>
      <c r="D1241" s="209" t="s">
        <v>321</v>
      </c>
      <c r="E1241" s="36"/>
      <c r="F1241" s="210" t="s">
        <v>2163</v>
      </c>
      <c r="G1241" s="36"/>
      <c r="H1241" s="36"/>
      <c r="I1241" s="116"/>
      <c r="J1241" s="36"/>
      <c r="K1241" s="36"/>
      <c r="L1241" s="39"/>
      <c r="M1241" s="211"/>
      <c r="N1241" s="212"/>
      <c r="O1241" s="64"/>
      <c r="P1241" s="64"/>
      <c r="Q1241" s="64"/>
      <c r="R1241" s="64"/>
      <c r="S1241" s="64"/>
      <c r="T1241" s="65"/>
      <c r="U1241" s="34"/>
      <c r="V1241" s="34"/>
      <c r="W1241" s="34"/>
      <c r="X1241" s="34"/>
      <c r="Y1241" s="34"/>
      <c r="Z1241" s="34"/>
      <c r="AA1241" s="34"/>
      <c r="AB1241" s="34"/>
      <c r="AC1241" s="34"/>
      <c r="AD1241" s="34"/>
      <c r="AE1241" s="34"/>
      <c r="AT1241" s="17" t="s">
        <v>321</v>
      </c>
      <c r="AU1241" s="17" t="s">
        <v>83</v>
      </c>
    </row>
    <row r="1242" spans="1:65" s="1" customFormat="1" ht="14.45" customHeight="1">
      <c r="A1242" s="34"/>
      <c r="B1242" s="35"/>
      <c r="C1242" s="195" t="s">
        <v>2165</v>
      </c>
      <c r="D1242" s="195" t="s">
        <v>315</v>
      </c>
      <c r="E1242" s="196" t="s">
        <v>2166</v>
      </c>
      <c r="F1242" s="197" t="s">
        <v>2167</v>
      </c>
      <c r="G1242" s="198" t="s">
        <v>707</v>
      </c>
      <c r="H1242" s="199">
        <v>1</v>
      </c>
      <c r="I1242" s="200"/>
      <c r="J1242" s="201">
        <f>ROUND(I1242*H1242,2)</f>
        <v>0</v>
      </c>
      <c r="K1242" s="202"/>
      <c r="L1242" s="39"/>
      <c r="M1242" s="203" t="s">
        <v>19</v>
      </c>
      <c r="N1242" s="204" t="s">
        <v>45</v>
      </c>
      <c r="O1242" s="64"/>
      <c r="P1242" s="205">
        <f>O1242*H1242</f>
        <v>0</v>
      </c>
      <c r="Q1242" s="205">
        <v>0</v>
      </c>
      <c r="R1242" s="205">
        <f>Q1242*H1242</f>
        <v>0</v>
      </c>
      <c r="S1242" s="205">
        <v>0</v>
      </c>
      <c r="T1242" s="206">
        <f>S1242*H1242</f>
        <v>0</v>
      </c>
      <c r="U1242" s="34"/>
      <c r="V1242" s="34"/>
      <c r="W1242" s="34"/>
      <c r="X1242" s="34"/>
      <c r="Y1242" s="34"/>
      <c r="Z1242" s="34"/>
      <c r="AA1242" s="34"/>
      <c r="AB1242" s="34"/>
      <c r="AC1242" s="34"/>
      <c r="AD1242" s="34"/>
      <c r="AE1242" s="34"/>
      <c r="AR1242" s="207" t="s">
        <v>402</v>
      </c>
      <c r="AT1242" s="207" t="s">
        <v>315</v>
      </c>
      <c r="AU1242" s="207" t="s">
        <v>83</v>
      </c>
      <c r="AY1242" s="17" t="s">
        <v>313</v>
      </c>
      <c r="BE1242" s="208">
        <f>IF(N1242="základní",J1242,0)</f>
        <v>0</v>
      </c>
      <c r="BF1242" s="208">
        <f>IF(N1242="snížená",J1242,0)</f>
        <v>0</v>
      </c>
      <c r="BG1242" s="208">
        <f>IF(N1242="zákl. přenesená",J1242,0)</f>
        <v>0</v>
      </c>
      <c r="BH1242" s="208">
        <f>IF(N1242="sníž. přenesená",J1242,0)</f>
        <v>0</v>
      </c>
      <c r="BI1242" s="208">
        <f>IF(N1242="nulová",J1242,0)</f>
        <v>0</v>
      </c>
      <c r="BJ1242" s="17" t="s">
        <v>81</v>
      </c>
      <c r="BK1242" s="208">
        <f>ROUND(I1242*H1242,2)</f>
        <v>0</v>
      </c>
      <c r="BL1242" s="17" t="s">
        <v>402</v>
      </c>
      <c r="BM1242" s="207" t="s">
        <v>2168</v>
      </c>
    </row>
    <row r="1243" spans="1:65" s="1" customFormat="1">
      <c r="A1243" s="34"/>
      <c r="B1243" s="35"/>
      <c r="C1243" s="36"/>
      <c r="D1243" s="209" t="s">
        <v>321</v>
      </c>
      <c r="E1243" s="36"/>
      <c r="F1243" s="210" t="s">
        <v>2169</v>
      </c>
      <c r="G1243" s="36"/>
      <c r="H1243" s="36"/>
      <c r="I1243" s="116"/>
      <c r="J1243" s="36"/>
      <c r="K1243" s="36"/>
      <c r="L1243" s="39"/>
      <c r="M1243" s="211"/>
      <c r="N1243" s="212"/>
      <c r="O1243" s="64"/>
      <c r="P1243" s="64"/>
      <c r="Q1243" s="64"/>
      <c r="R1243" s="64"/>
      <c r="S1243" s="64"/>
      <c r="T1243" s="65"/>
      <c r="U1243" s="34"/>
      <c r="V1243" s="34"/>
      <c r="W1243" s="34"/>
      <c r="X1243" s="34"/>
      <c r="Y1243" s="34"/>
      <c r="Z1243" s="34"/>
      <c r="AA1243" s="34"/>
      <c r="AB1243" s="34"/>
      <c r="AC1243" s="34"/>
      <c r="AD1243" s="34"/>
      <c r="AE1243" s="34"/>
      <c r="AT1243" s="17" t="s">
        <v>321</v>
      </c>
      <c r="AU1243" s="17" t="s">
        <v>83</v>
      </c>
    </row>
    <row r="1244" spans="1:65" s="1" customFormat="1" ht="14.45" customHeight="1">
      <c r="A1244" s="34"/>
      <c r="B1244" s="35"/>
      <c r="C1244" s="245" t="s">
        <v>2170</v>
      </c>
      <c r="D1244" s="245" t="s">
        <v>473</v>
      </c>
      <c r="E1244" s="246" t="s">
        <v>2171</v>
      </c>
      <c r="F1244" s="247" t="s">
        <v>2172</v>
      </c>
      <c r="G1244" s="248" t="s">
        <v>707</v>
      </c>
      <c r="H1244" s="249">
        <v>1</v>
      </c>
      <c r="I1244" s="250"/>
      <c r="J1244" s="251">
        <f>ROUND(I1244*H1244,2)</f>
        <v>0</v>
      </c>
      <c r="K1244" s="252"/>
      <c r="L1244" s="253"/>
      <c r="M1244" s="254" t="s">
        <v>19</v>
      </c>
      <c r="N1244" s="255" t="s">
        <v>45</v>
      </c>
      <c r="O1244" s="64"/>
      <c r="P1244" s="205">
        <f>O1244*H1244</f>
        <v>0</v>
      </c>
      <c r="Q1244" s="205">
        <v>0.1353</v>
      </c>
      <c r="R1244" s="205">
        <f>Q1244*H1244</f>
        <v>0.1353</v>
      </c>
      <c r="S1244" s="205">
        <v>0</v>
      </c>
      <c r="T1244" s="206">
        <f>S1244*H1244</f>
        <v>0</v>
      </c>
      <c r="U1244" s="34"/>
      <c r="V1244" s="34"/>
      <c r="W1244" s="34"/>
      <c r="X1244" s="34"/>
      <c r="Y1244" s="34"/>
      <c r="Z1244" s="34"/>
      <c r="AA1244" s="34"/>
      <c r="AB1244" s="34"/>
      <c r="AC1244" s="34"/>
      <c r="AD1244" s="34"/>
      <c r="AE1244" s="34"/>
      <c r="AR1244" s="207" t="s">
        <v>510</v>
      </c>
      <c r="AT1244" s="207" t="s">
        <v>473</v>
      </c>
      <c r="AU1244" s="207" t="s">
        <v>83</v>
      </c>
      <c r="AY1244" s="17" t="s">
        <v>313</v>
      </c>
      <c r="BE1244" s="208">
        <f>IF(N1244="základní",J1244,0)</f>
        <v>0</v>
      </c>
      <c r="BF1244" s="208">
        <f>IF(N1244="snížená",J1244,0)</f>
        <v>0</v>
      </c>
      <c r="BG1244" s="208">
        <f>IF(N1244="zákl. přenesená",J1244,0)</f>
        <v>0</v>
      </c>
      <c r="BH1244" s="208">
        <f>IF(N1244="sníž. přenesená",J1244,0)</f>
        <v>0</v>
      </c>
      <c r="BI1244" s="208">
        <f>IF(N1244="nulová",J1244,0)</f>
        <v>0</v>
      </c>
      <c r="BJ1244" s="17" t="s">
        <v>81</v>
      </c>
      <c r="BK1244" s="208">
        <f>ROUND(I1244*H1244,2)</f>
        <v>0</v>
      </c>
      <c r="BL1244" s="17" t="s">
        <v>402</v>
      </c>
      <c r="BM1244" s="207" t="s">
        <v>2173</v>
      </c>
    </row>
    <row r="1245" spans="1:65" s="1" customFormat="1">
      <c r="A1245" s="34"/>
      <c r="B1245" s="35"/>
      <c r="C1245" s="36"/>
      <c r="D1245" s="209" t="s">
        <v>321</v>
      </c>
      <c r="E1245" s="36"/>
      <c r="F1245" s="210" t="s">
        <v>2174</v>
      </c>
      <c r="G1245" s="36"/>
      <c r="H1245" s="36"/>
      <c r="I1245" s="116"/>
      <c r="J1245" s="36"/>
      <c r="K1245" s="36"/>
      <c r="L1245" s="39"/>
      <c r="M1245" s="211"/>
      <c r="N1245" s="212"/>
      <c r="O1245" s="64"/>
      <c r="P1245" s="64"/>
      <c r="Q1245" s="64"/>
      <c r="R1245" s="64"/>
      <c r="S1245" s="64"/>
      <c r="T1245" s="65"/>
      <c r="U1245" s="34"/>
      <c r="V1245" s="34"/>
      <c r="W1245" s="34"/>
      <c r="X1245" s="34"/>
      <c r="Y1245" s="34"/>
      <c r="Z1245" s="34"/>
      <c r="AA1245" s="34"/>
      <c r="AB1245" s="34"/>
      <c r="AC1245" s="34"/>
      <c r="AD1245" s="34"/>
      <c r="AE1245" s="34"/>
      <c r="AT1245" s="17" t="s">
        <v>321</v>
      </c>
      <c r="AU1245" s="17" t="s">
        <v>83</v>
      </c>
    </row>
    <row r="1246" spans="1:65" s="1" customFormat="1" ht="14.45" customHeight="1">
      <c r="A1246" s="34"/>
      <c r="B1246" s="35"/>
      <c r="C1246" s="195" t="s">
        <v>2175</v>
      </c>
      <c r="D1246" s="195" t="s">
        <v>315</v>
      </c>
      <c r="E1246" s="196" t="s">
        <v>2176</v>
      </c>
      <c r="F1246" s="197" t="s">
        <v>2177</v>
      </c>
      <c r="G1246" s="198" t="s">
        <v>707</v>
      </c>
      <c r="H1246" s="199">
        <v>1</v>
      </c>
      <c r="I1246" s="200"/>
      <c r="J1246" s="201">
        <f>ROUND(I1246*H1246,2)</f>
        <v>0</v>
      </c>
      <c r="K1246" s="202"/>
      <c r="L1246" s="39"/>
      <c r="M1246" s="203" t="s">
        <v>19</v>
      </c>
      <c r="N1246" s="204" t="s">
        <v>45</v>
      </c>
      <c r="O1246" s="64"/>
      <c r="P1246" s="205">
        <f>O1246*H1246</f>
        <v>0</v>
      </c>
      <c r="Q1246" s="205">
        <v>0</v>
      </c>
      <c r="R1246" s="205">
        <f>Q1246*H1246</f>
        <v>0</v>
      </c>
      <c r="S1246" s="205">
        <v>0</v>
      </c>
      <c r="T1246" s="206">
        <f>S1246*H1246</f>
        <v>0</v>
      </c>
      <c r="U1246" s="34"/>
      <c r="V1246" s="34"/>
      <c r="W1246" s="34"/>
      <c r="X1246" s="34"/>
      <c r="Y1246" s="34"/>
      <c r="Z1246" s="34"/>
      <c r="AA1246" s="34"/>
      <c r="AB1246" s="34"/>
      <c r="AC1246" s="34"/>
      <c r="AD1246" s="34"/>
      <c r="AE1246" s="34"/>
      <c r="AR1246" s="207" t="s">
        <v>402</v>
      </c>
      <c r="AT1246" s="207" t="s">
        <v>315</v>
      </c>
      <c r="AU1246" s="207" t="s">
        <v>83</v>
      </c>
      <c r="AY1246" s="17" t="s">
        <v>313</v>
      </c>
      <c r="BE1246" s="208">
        <f>IF(N1246="základní",J1246,0)</f>
        <v>0</v>
      </c>
      <c r="BF1246" s="208">
        <f>IF(N1246="snížená",J1246,0)</f>
        <v>0</v>
      </c>
      <c r="BG1246" s="208">
        <f>IF(N1246="zákl. přenesená",J1246,0)</f>
        <v>0</v>
      </c>
      <c r="BH1246" s="208">
        <f>IF(N1246="sníž. přenesená",J1246,0)</f>
        <v>0</v>
      </c>
      <c r="BI1246" s="208">
        <f>IF(N1246="nulová",J1246,0)</f>
        <v>0</v>
      </c>
      <c r="BJ1246" s="17" t="s">
        <v>81</v>
      </c>
      <c r="BK1246" s="208">
        <f>ROUND(I1246*H1246,2)</f>
        <v>0</v>
      </c>
      <c r="BL1246" s="17" t="s">
        <v>402</v>
      </c>
      <c r="BM1246" s="207" t="s">
        <v>2178</v>
      </c>
    </row>
    <row r="1247" spans="1:65" s="1" customFormat="1">
      <c r="A1247" s="34"/>
      <c r="B1247" s="35"/>
      <c r="C1247" s="36"/>
      <c r="D1247" s="209" t="s">
        <v>321</v>
      </c>
      <c r="E1247" s="36"/>
      <c r="F1247" s="210" t="s">
        <v>2179</v>
      </c>
      <c r="G1247" s="36"/>
      <c r="H1247" s="36"/>
      <c r="I1247" s="116"/>
      <c r="J1247" s="36"/>
      <c r="K1247" s="36"/>
      <c r="L1247" s="39"/>
      <c r="M1247" s="211"/>
      <c r="N1247" s="212"/>
      <c r="O1247" s="64"/>
      <c r="P1247" s="64"/>
      <c r="Q1247" s="64"/>
      <c r="R1247" s="64"/>
      <c r="S1247" s="64"/>
      <c r="T1247" s="65"/>
      <c r="U1247" s="34"/>
      <c r="V1247" s="34"/>
      <c r="W1247" s="34"/>
      <c r="X1247" s="34"/>
      <c r="Y1247" s="34"/>
      <c r="Z1247" s="34"/>
      <c r="AA1247" s="34"/>
      <c r="AB1247" s="34"/>
      <c r="AC1247" s="34"/>
      <c r="AD1247" s="34"/>
      <c r="AE1247" s="34"/>
      <c r="AT1247" s="17" t="s">
        <v>321</v>
      </c>
      <c r="AU1247" s="17" t="s">
        <v>83</v>
      </c>
    </row>
    <row r="1248" spans="1:65" s="1" customFormat="1" ht="14.45" customHeight="1">
      <c r="A1248" s="34"/>
      <c r="B1248" s="35"/>
      <c r="C1248" s="245" t="s">
        <v>2180</v>
      </c>
      <c r="D1248" s="245" t="s">
        <v>473</v>
      </c>
      <c r="E1248" s="246" t="s">
        <v>2181</v>
      </c>
      <c r="F1248" s="247" t="s">
        <v>2182</v>
      </c>
      <c r="G1248" s="248" t="s">
        <v>707</v>
      </c>
      <c r="H1248" s="249">
        <v>1</v>
      </c>
      <c r="I1248" s="250"/>
      <c r="J1248" s="251">
        <f>ROUND(I1248*H1248,2)</f>
        <v>0</v>
      </c>
      <c r="K1248" s="252"/>
      <c r="L1248" s="253"/>
      <c r="M1248" s="254" t="s">
        <v>19</v>
      </c>
      <c r="N1248" s="255" t="s">
        <v>45</v>
      </c>
      <c r="O1248" s="64"/>
      <c r="P1248" s="205">
        <f>O1248*H1248</f>
        <v>0</v>
      </c>
      <c r="Q1248" s="205">
        <v>1.2E-2</v>
      </c>
      <c r="R1248" s="205">
        <f>Q1248*H1248</f>
        <v>1.2E-2</v>
      </c>
      <c r="S1248" s="205">
        <v>0</v>
      </c>
      <c r="T1248" s="206">
        <f>S1248*H1248</f>
        <v>0</v>
      </c>
      <c r="U1248" s="34"/>
      <c r="V1248" s="34"/>
      <c r="W1248" s="34"/>
      <c r="X1248" s="34"/>
      <c r="Y1248" s="34"/>
      <c r="Z1248" s="34"/>
      <c r="AA1248" s="34"/>
      <c r="AB1248" s="34"/>
      <c r="AC1248" s="34"/>
      <c r="AD1248" s="34"/>
      <c r="AE1248" s="34"/>
      <c r="AR1248" s="207" t="s">
        <v>510</v>
      </c>
      <c r="AT1248" s="207" t="s">
        <v>473</v>
      </c>
      <c r="AU1248" s="207" t="s">
        <v>83</v>
      </c>
      <c r="AY1248" s="17" t="s">
        <v>313</v>
      </c>
      <c r="BE1248" s="208">
        <f>IF(N1248="základní",J1248,0)</f>
        <v>0</v>
      </c>
      <c r="BF1248" s="208">
        <f>IF(N1248="snížená",J1248,0)</f>
        <v>0</v>
      </c>
      <c r="BG1248" s="208">
        <f>IF(N1248="zákl. přenesená",J1248,0)</f>
        <v>0</v>
      </c>
      <c r="BH1248" s="208">
        <f>IF(N1248="sníž. přenesená",J1248,0)</f>
        <v>0</v>
      </c>
      <c r="BI1248" s="208">
        <f>IF(N1248="nulová",J1248,0)</f>
        <v>0</v>
      </c>
      <c r="BJ1248" s="17" t="s">
        <v>81</v>
      </c>
      <c r="BK1248" s="208">
        <f>ROUND(I1248*H1248,2)</f>
        <v>0</v>
      </c>
      <c r="BL1248" s="17" t="s">
        <v>402</v>
      </c>
      <c r="BM1248" s="207" t="s">
        <v>2183</v>
      </c>
    </row>
    <row r="1249" spans="1:65" s="1" customFormat="1">
      <c r="A1249" s="34"/>
      <c r="B1249" s="35"/>
      <c r="C1249" s="36"/>
      <c r="D1249" s="209" t="s">
        <v>321</v>
      </c>
      <c r="E1249" s="36"/>
      <c r="F1249" s="210" t="s">
        <v>2182</v>
      </c>
      <c r="G1249" s="36"/>
      <c r="H1249" s="36"/>
      <c r="I1249" s="116"/>
      <c r="J1249" s="36"/>
      <c r="K1249" s="36"/>
      <c r="L1249" s="39"/>
      <c r="M1249" s="211"/>
      <c r="N1249" s="212"/>
      <c r="O1249" s="64"/>
      <c r="P1249" s="64"/>
      <c r="Q1249" s="64"/>
      <c r="R1249" s="64"/>
      <c r="S1249" s="64"/>
      <c r="T1249" s="65"/>
      <c r="U1249" s="34"/>
      <c r="V1249" s="34"/>
      <c r="W1249" s="34"/>
      <c r="X1249" s="34"/>
      <c r="Y1249" s="34"/>
      <c r="Z1249" s="34"/>
      <c r="AA1249" s="34"/>
      <c r="AB1249" s="34"/>
      <c r="AC1249" s="34"/>
      <c r="AD1249" s="34"/>
      <c r="AE1249" s="34"/>
      <c r="AT1249" s="17" t="s">
        <v>321</v>
      </c>
      <c r="AU1249" s="17" t="s">
        <v>83</v>
      </c>
    </row>
    <row r="1250" spans="1:65" s="1" customFormat="1" ht="21.6" customHeight="1">
      <c r="A1250" s="34"/>
      <c r="B1250" s="35"/>
      <c r="C1250" s="195" t="s">
        <v>2184</v>
      </c>
      <c r="D1250" s="195" t="s">
        <v>315</v>
      </c>
      <c r="E1250" s="196" t="s">
        <v>2185</v>
      </c>
      <c r="F1250" s="197" t="s">
        <v>2186</v>
      </c>
      <c r="G1250" s="198" t="s">
        <v>707</v>
      </c>
      <c r="H1250" s="199">
        <v>5</v>
      </c>
      <c r="I1250" s="200"/>
      <c r="J1250" s="201">
        <f>ROUND(I1250*H1250,2)</f>
        <v>0</v>
      </c>
      <c r="K1250" s="202"/>
      <c r="L1250" s="39"/>
      <c r="M1250" s="203" t="s">
        <v>19</v>
      </c>
      <c r="N1250" s="204" t="s">
        <v>45</v>
      </c>
      <c r="O1250" s="64"/>
      <c r="P1250" s="205">
        <f>O1250*H1250</f>
        <v>0</v>
      </c>
      <c r="Q1250" s="205">
        <v>0</v>
      </c>
      <c r="R1250" s="205">
        <f>Q1250*H1250</f>
        <v>0</v>
      </c>
      <c r="S1250" s="205">
        <v>0</v>
      </c>
      <c r="T1250" s="206">
        <f>S1250*H1250</f>
        <v>0</v>
      </c>
      <c r="U1250" s="34"/>
      <c r="V1250" s="34"/>
      <c r="W1250" s="34"/>
      <c r="X1250" s="34"/>
      <c r="Y1250" s="34"/>
      <c r="Z1250" s="34"/>
      <c r="AA1250" s="34"/>
      <c r="AB1250" s="34"/>
      <c r="AC1250" s="34"/>
      <c r="AD1250" s="34"/>
      <c r="AE1250" s="34"/>
      <c r="AR1250" s="207" t="s">
        <v>402</v>
      </c>
      <c r="AT1250" s="207" t="s">
        <v>315</v>
      </c>
      <c r="AU1250" s="207" t="s">
        <v>83</v>
      </c>
      <c r="AY1250" s="17" t="s">
        <v>313</v>
      </c>
      <c r="BE1250" s="208">
        <f>IF(N1250="základní",J1250,0)</f>
        <v>0</v>
      </c>
      <c r="BF1250" s="208">
        <f>IF(N1250="snížená",J1250,0)</f>
        <v>0</v>
      </c>
      <c r="BG1250" s="208">
        <f>IF(N1250="zákl. přenesená",J1250,0)</f>
        <v>0</v>
      </c>
      <c r="BH1250" s="208">
        <f>IF(N1250="sníž. přenesená",J1250,0)</f>
        <v>0</v>
      </c>
      <c r="BI1250" s="208">
        <f>IF(N1250="nulová",J1250,0)</f>
        <v>0</v>
      </c>
      <c r="BJ1250" s="17" t="s">
        <v>81</v>
      </c>
      <c r="BK1250" s="208">
        <f>ROUND(I1250*H1250,2)</f>
        <v>0</v>
      </c>
      <c r="BL1250" s="17" t="s">
        <v>402</v>
      </c>
      <c r="BM1250" s="207" t="s">
        <v>2187</v>
      </c>
    </row>
    <row r="1251" spans="1:65" s="1" customFormat="1" ht="19.5">
      <c r="A1251" s="34"/>
      <c r="B1251" s="35"/>
      <c r="C1251" s="36"/>
      <c r="D1251" s="209" t="s">
        <v>321</v>
      </c>
      <c r="E1251" s="36"/>
      <c r="F1251" s="210" t="s">
        <v>2188</v>
      </c>
      <c r="G1251" s="36"/>
      <c r="H1251" s="36"/>
      <c r="I1251" s="116"/>
      <c r="J1251" s="36"/>
      <c r="K1251" s="36"/>
      <c r="L1251" s="39"/>
      <c r="M1251" s="211"/>
      <c r="N1251" s="212"/>
      <c r="O1251" s="64"/>
      <c r="P1251" s="64"/>
      <c r="Q1251" s="64"/>
      <c r="R1251" s="64"/>
      <c r="S1251" s="64"/>
      <c r="T1251" s="65"/>
      <c r="U1251" s="34"/>
      <c r="V1251" s="34"/>
      <c r="W1251" s="34"/>
      <c r="X1251" s="34"/>
      <c r="Y1251" s="34"/>
      <c r="Z1251" s="34"/>
      <c r="AA1251" s="34"/>
      <c r="AB1251" s="34"/>
      <c r="AC1251" s="34"/>
      <c r="AD1251" s="34"/>
      <c r="AE1251" s="34"/>
      <c r="AT1251" s="17" t="s">
        <v>321</v>
      </c>
      <c r="AU1251" s="17" t="s">
        <v>83</v>
      </c>
    </row>
    <row r="1252" spans="1:65" s="12" customFormat="1">
      <c r="B1252" s="213"/>
      <c r="C1252" s="214"/>
      <c r="D1252" s="209" t="s">
        <v>323</v>
      </c>
      <c r="E1252" s="215" t="s">
        <v>19</v>
      </c>
      <c r="F1252" s="216" t="s">
        <v>2189</v>
      </c>
      <c r="G1252" s="214"/>
      <c r="H1252" s="217">
        <v>5</v>
      </c>
      <c r="I1252" s="218"/>
      <c r="J1252" s="214"/>
      <c r="K1252" s="214"/>
      <c r="L1252" s="219"/>
      <c r="M1252" s="220"/>
      <c r="N1252" s="221"/>
      <c r="O1252" s="221"/>
      <c r="P1252" s="221"/>
      <c r="Q1252" s="221"/>
      <c r="R1252" s="221"/>
      <c r="S1252" s="221"/>
      <c r="T1252" s="222"/>
      <c r="AT1252" s="223" t="s">
        <v>323</v>
      </c>
      <c r="AU1252" s="223" t="s">
        <v>83</v>
      </c>
      <c r="AV1252" s="12" t="s">
        <v>83</v>
      </c>
      <c r="AW1252" s="12" t="s">
        <v>36</v>
      </c>
      <c r="AX1252" s="12" t="s">
        <v>81</v>
      </c>
      <c r="AY1252" s="223" t="s">
        <v>313</v>
      </c>
    </row>
    <row r="1253" spans="1:65" s="1" customFormat="1" ht="14.45" customHeight="1">
      <c r="A1253" s="34"/>
      <c r="B1253" s="35"/>
      <c r="C1253" s="245" t="s">
        <v>2190</v>
      </c>
      <c r="D1253" s="245" t="s">
        <v>473</v>
      </c>
      <c r="E1253" s="246" t="s">
        <v>2191</v>
      </c>
      <c r="F1253" s="247" t="s">
        <v>2192</v>
      </c>
      <c r="G1253" s="248" t="s">
        <v>707</v>
      </c>
      <c r="H1253" s="249">
        <v>5</v>
      </c>
      <c r="I1253" s="250"/>
      <c r="J1253" s="251">
        <f>ROUND(I1253*H1253,2)</f>
        <v>0</v>
      </c>
      <c r="K1253" s="252"/>
      <c r="L1253" s="253"/>
      <c r="M1253" s="254" t="s">
        <v>19</v>
      </c>
      <c r="N1253" s="255" t="s">
        <v>45</v>
      </c>
      <c r="O1253" s="64"/>
      <c r="P1253" s="205">
        <f>O1253*H1253</f>
        <v>0</v>
      </c>
      <c r="Q1253" s="205">
        <v>3.14E-3</v>
      </c>
      <c r="R1253" s="205">
        <f>Q1253*H1253</f>
        <v>1.5699999999999999E-2</v>
      </c>
      <c r="S1253" s="205">
        <v>0</v>
      </c>
      <c r="T1253" s="206">
        <f>S1253*H1253</f>
        <v>0</v>
      </c>
      <c r="U1253" s="34"/>
      <c r="V1253" s="34"/>
      <c r="W1253" s="34"/>
      <c r="X1253" s="34"/>
      <c r="Y1253" s="34"/>
      <c r="Z1253" s="34"/>
      <c r="AA1253" s="34"/>
      <c r="AB1253" s="34"/>
      <c r="AC1253" s="34"/>
      <c r="AD1253" s="34"/>
      <c r="AE1253" s="34"/>
      <c r="AR1253" s="207" t="s">
        <v>510</v>
      </c>
      <c r="AT1253" s="207" t="s">
        <v>473</v>
      </c>
      <c r="AU1253" s="207" t="s">
        <v>83</v>
      </c>
      <c r="AY1253" s="17" t="s">
        <v>313</v>
      </c>
      <c r="BE1253" s="208">
        <f>IF(N1253="základní",J1253,0)</f>
        <v>0</v>
      </c>
      <c r="BF1253" s="208">
        <f>IF(N1253="snížená",J1253,0)</f>
        <v>0</v>
      </c>
      <c r="BG1253" s="208">
        <f>IF(N1253="zákl. přenesená",J1253,0)</f>
        <v>0</v>
      </c>
      <c r="BH1253" s="208">
        <f>IF(N1253="sníž. přenesená",J1253,0)</f>
        <v>0</v>
      </c>
      <c r="BI1253" s="208">
        <f>IF(N1253="nulová",J1253,0)</f>
        <v>0</v>
      </c>
      <c r="BJ1253" s="17" t="s">
        <v>81</v>
      </c>
      <c r="BK1253" s="208">
        <f>ROUND(I1253*H1253,2)</f>
        <v>0</v>
      </c>
      <c r="BL1253" s="17" t="s">
        <v>402</v>
      </c>
      <c r="BM1253" s="207" t="s">
        <v>2193</v>
      </c>
    </row>
    <row r="1254" spans="1:65" s="1" customFormat="1">
      <c r="A1254" s="34"/>
      <c r="B1254" s="35"/>
      <c r="C1254" s="36"/>
      <c r="D1254" s="209" t="s">
        <v>321</v>
      </c>
      <c r="E1254" s="36"/>
      <c r="F1254" s="210" t="s">
        <v>2192</v>
      </c>
      <c r="G1254" s="36"/>
      <c r="H1254" s="36"/>
      <c r="I1254" s="116"/>
      <c r="J1254" s="36"/>
      <c r="K1254" s="36"/>
      <c r="L1254" s="39"/>
      <c r="M1254" s="211"/>
      <c r="N1254" s="212"/>
      <c r="O1254" s="64"/>
      <c r="P1254" s="64"/>
      <c r="Q1254" s="64"/>
      <c r="R1254" s="64"/>
      <c r="S1254" s="64"/>
      <c r="T1254" s="65"/>
      <c r="U1254" s="34"/>
      <c r="V1254" s="34"/>
      <c r="W1254" s="34"/>
      <c r="X1254" s="34"/>
      <c r="Y1254" s="34"/>
      <c r="Z1254" s="34"/>
      <c r="AA1254" s="34"/>
      <c r="AB1254" s="34"/>
      <c r="AC1254" s="34"/>
      <c r="AD1254" s="34"/>
      <c r="AE1254" s="34"/>
      <c r="AT1254" s="17" t="s">
        <v>321</v>
      </c>
      <c r="AU1254" s="17" t="s">
        <v>83</v>
      </c>
    </row>
    <row r="1255" spans="1:65" s="1" customFormat="1" ht="19.5">
      <c r="A1255" s="34"/>
      <c r="B1255" s="35"/>
      <c r="C1255" s="36"/>
      <c r="D1255" s="209" t="s">
        <v>773</v>
      </c>
      <c r="E1255" s="36"/>
      <c r="F1255" s="267" t="s">
        <v>2194</v>
      </c>
      <c r="G1255" s="36"/>
      <c r="H1255" s="36"/>
      <c r="I1255" s="116"/>
      <c r="J1255" s="36"/>
      <c r="K1255" s="36"/>
      <c r="L1255" s="39"/>
      <c r="M1255" s="211"/>
      <c r="N1255" s="212"/>
      <c r="O1255" s="64"/>
      <c r="P1255" s="64"/>
      <c r="Q1255" s="64"/>
      <c r="R1255" s="64"/>
      <c r="S1255" s="64"/>
      <c r="T1255" s="65"/>
      <c r="U1255" s="34"/>
      <c r="V1255" s="34"/>
      <c r="W1255" s="34"/>
      <c r="X1255" s="34"/>
      <c r="Y1255" s="34"/>
      <c r="Z1255" s="34"/>
      <c r="AA1255" s="34"/>
      <c r="AB1255" s="34"/>
      <c r="AC1255" s="34"/>
      <c r="AD1255" s="34"/>
      <c r="AE1255" s="34"/>
      <c r="AT1255" s="17" t="s">
        <v>773</v>
      </c>
      <c r="AU1255" s="17" t="s">
        <v>83</v>
      </c>
    </row>
    <row r="1256" spans="1:65" s="1" customFormat="1" ht="14.45" customHeight="1">
      <c r="A1256" s="34"/>
      <c r="B1256" s="35"/>
      <c r="C1256" s="195" t="s">
        <v>2195</v>
      </c>
      <c r="D1256" s="195" t="s">
        <v>315</v>
      </c>
      <c r="E1256" s="196" t="s">
        <v>2196</v>
      </c>
      <c r="F1256" s="197" t="s">
        <v>2197</v>
      </c>
      <c r="G1256" s="198" t="s">
        <v>707</v>
      </c>
      <c r="H1256" s="199">
        <v>43</v>
      </c>
      <c r="I1256" s="200"/>
      <c r="J1256" s="201">
        <f>ROUND(I1256*H1256,2)</f>
        <v>0</v>
      </c>
      <c r="K1256" s="202"/>
      <c r="L1256" s="39"/>
      <c r="M1256" s="203" t="s">
        <v>19</v>
      </c>
      <c r="N1256" s="204" t="s">
        <v>45</v>
      </c>
      <c r="O1256" s="64"/>
      <c r="P1256" s="205">
        <f>O1256*H1256</f>
        <v>0</v>
      </c>
      <c r="Q1256" s="205">
        <v>0</v>
      </c>
      <c r="R1256" s="205">
        <f>Q1256*H1256</f>
        <v>0</v>
      </c>
      <c r="S1256" s="205">
        <v>0</v>
      </c>
      <c r="T1256" s="206">
        <f>S1256*H1256</f>
        <v>0</v>
      </c>
      <c r="U1256" s="34"/>
      <c r="V1256" s="34"/>
      <c r="W1256" s="34"/>
      <c r="X1256" s="34"/>
      <c r="Y1256" s="34"/>
      <c r="Z1256" s="34"/>
      <c r="AA1256" s="34"/>
      <c r="AB1256" s="34"/>
      <c r="AC1256" s="34"/>
      <c r="AD1256" s="34"/>
      <c r="AE1256" s="34"/>
      <c r="AR1256" s="207" t="s">
        <v>402</v>
      </c>
      <c r="AT1256" s="207" t="s">
        <v>315</v>
      </c>
      <c r="AU1256" s="207" t="s">
        <v>83</v>
      </c>
      <c r="AY1256" s="17" t="s">
        <v>313</v>
      </c>
      <c r="BE1256" s="208">
        <f>IF(N1256="základní",J1256,0)</f>
        <v>0</v>
      </c>
      <c r="BF1256" s="208">
        <f>IF(N1256="snížená",J1256,0)</f>
        <v>0</v>
      </c>
      <c r="BG1256" s="208">
        <f>IF(N1256="zákl. přenesená",J1256,0)</f>
        <v>0</v>
      </c>
      <c r="BH1256" s="208">
        <f>IF(N1256="sníž. přenesená",J1256,0)</f>
        <v>0</v>
      </c>
      <c r="BI1256" s="208">
        <f>IF(N1256="nulová",J1256,0)</f>
        <v>0</v>
      </c>
      <c r="BJ1256" s="17" t="s">
        <v>81</v>
      </c>
      <c r="BK1256" s="208">
        <f>ROUND(I1256*H1256,2)</f>
        <v>0</v>
      </c>
      <c r="BL1256" s="17" t="s">
        <v>402</v>
      </c>
      <c r="BM1256" s="207" t="s">
        <v>2198</v>
      </c>
    </row>
    <row r="1257" spans="1:65" s="1" customFormat="1" ht="19.5">
      <c r="A1257" s="34"/>
      <c r="B1257" s="35"/>
      <c r="C1257" s="36"/>
      <c r="D1257" s="209" t="s">
        <v>321</v>
      </c>
      <c r="E1257" s="36"/>
      <c r="F1257" s="210" t="s">
        <v>2199</v>
      </c>
      <c r="G1257" s="36"/>
      <c r="H1257" s="36"/>
      <c r="I1257" s="116"/>
      <c r="J1257" s="36"/>
      <c r="K1257" s="36"/>
      <c r="L1257" s="39"/>
      <c r="M1257" s="211"/>
      <c r="N1257" s="212"/>
      <c r="O1257" s="64"/>
      <c r="P1257" s="64"/>
      <c r="Q1257" s="64"/>
      <c r="R1257" s="64"/>
      <c r="S1257" s="64"/>
      <c r="T1257" s="65"/>
      <c r="U1257" s="34"/>
      <c r="V1257" s="34"/>
      <c r="W1257" s="34"/>
      <c r="X1257" s="34"/>
      <c r="Y1257" s="34"/>
      <c r="Z1257" s="34"/>
      <c r="AA1257" s="34"/>
      <c r="AB1257" s="34"/>
      <c r="AC1257" s="34"/>
      <c r="AD1257" s="34"/>
      <c r="AE1257" s="34"/>
      <c r="AT1257" s="17" t="s">
        <v>321</v>
      </c>
      <c r="AU1257" s="17" t="s">
        <v>83</v>
      </c>
    </row>
    <row r="1258" spans="1:65" s="12" customFormat="1">
      <c r="B1258" s="213"/>
      <c r="C1258" s="214"/>
      <c r="D1258" s="209" t="s">
        <v>323</v>
      </c>
      <c r="E1258" s="215" t="s">
        <v>19</v>
      </c>
      <c r="F1258" s="216" t="s">
        <v>2200</v>
      </c>
      <c r="G1258" s="214"/>
      <c r="H1258" s="217">
        <v>43</v>
      </c>
      <c r="I1258" s="218"/>
      <c r="J1258" s="214"/>
      <c r="K1258" s="214"/>
      <c r="L1258" s="219"/>
      <c r="M1258" s="220"/>
      <c r="N1258" s="221"/>
      <c r="O1258" s="221"/>
      <c r="P1258" s="221"/>
      <c r="Q1258" s="221"/>
      <c r="R1258" s="221"/>
      <c r="S1258" s="221"/>
      <c r="T1258" s="222"/>
      <c r="AT1258" s="223" t="s">
        <v>323</v>
      </c>
      <c r="AU1258" s="223" t="s">
        <v>83</v>
      </c>
      <c r="AV1258" s="12" t="s">
        <v>83</v>
      </c>
      <c r="AW1258" s="12" t="s">
        <v>36</v>
      </c>
      <c r="AX1258" s="12" t="s">
        <v>81</v>
      </c>
      <c r="AY1258" s="223" t="s">
        <v>313</v>
      </c>
    </row>
    <row r="1259" spans="1:65" s="1" customFormat="1" ht="14.45" customHeight="1">
      <c r="A1259" s="34"/>
      <c r="B1259" s="35"/>
      <c r="C1259" s="245" t="s">
        <v>2201</v>
      </c>
      <c r="D1259" s="245" t="s">
        <v>473</v>
      </c>
      <c r="E1259" s="246" t="s">
        <v>2202</v>
      </c>
      <c r="F1259" s="247" t="s">
        <v>2203</v>
      </c>
      <c r="G1259" s="248" t="s">
        <v>707</v>
      </c>
      <c r="H1259" s="249">
        <v>43</v>
      </c>
      <c r="I1259" s="250"/>
      <c r="J1259" s="251">
        <f>ROUND(I1259*H1259,2)</f>
        <v>0</v>
      </c>
      <c r="K1259" s="252"/>
      <c r="L1259" s="253"/>
      <c r="M1259" s="254" t="s">
        <v>19</v>
      </c>
      <c r="N1259" s="255" t="s">
        <v>45</v>
      </c>
      <c r="O1259" s="64"/>
      <c r="P1259" s="205">
        <f>O1259*H1259</f>
        <v>0</v>
      </c>
      <c r="Q1259" s="205">
        <v>2.64E-3</v>
      </c>
      <c r="R1259" s="205">
        <f>Q1259*H1259</f>
        <v>0.11352</v>
      </c>
      <c r="S1259" s="205">
        <v>0</v>
      </c>
      <c r="T1259" s="206">
        <f>S1259*H1259</f>
        <v>0</v>
      </c>
      <c r="U1259" s="34"/>
      <c r="V1259" s="34"/>
      <c r="W1259" s="34"/>
      <c r="X1259" s="34"/>
      <c r="Y1259" s="34"/>
      <c r="Z1259" s="34"/>
      <c r="AA1259" s="34"/>
      <c r="AB1259" s="34"/>
      <c r="AC1259" s="34"/>
      <c r="AD1259" s="34"/>
      <c r="AE1259" s="34"/>
      <c r="AR1259" s="207" t="s">
        <v>510</v>
      </c>
      <c r="AT1259" s="207" t="s">
        <v>473</v>
      </c>
      <c r="AU1259" s="207" t="s">
        <v>83</v>
      </c>
      <c r="AY1259" s="17" t="s">
        <v>313</v>
      </c>
      <c r="BE1259" s="208">
        <f>IF(N1259="základní",J1259,0)</f>
        <v>0</v>
      </c>
      <c r="BF1259" s="208">
        <f>IF(N1259="snížená",J1259,0)</f>
        <v>0</v>
      </c>
      <c r="BG1259" s="208">
        <f>IF(N1259="zákl. přenesená",J1259,0)</f>
        <v>0</v>
      </c>
      <c r="BH1259" s="208">
        <f>IF(N1259="sníž. přenesená",J1259,0)</f>
        <v>0</v>
      </c>
      <c r="BI1259" s="208">
        <f>IF(N1259="nulová",J1259,0)</f>
        <v>0</v>
      </c>
      <c r="BJ1259" s="17" t="s">
        <v>81</v>
      </c>
      <c r="BK1259" s="208">
        <f>ROUND(I1259*H1259,2)</f>
        <v>0</v>
      </c>
      <c r="BL1259" s="17" t="s">
        <v>402</v>
      </c>
      <c r="BM1259" s="207" t="s">
        <v>2204</v>
      </c>
    </row>
    <row r="1260" spans="1:65" s="1" customFormat="1">
      <c r="A1260" s="34"/>
      <c r="B1260" s="35"/>
      <c r="C1260" s="36"/>
      <c r="D1260" s="209" t="s">
        <v>321</v>
      </c>
      <c r="E1260" s="36"/>
      <c r="F1260" s="210" t="s">
        <v>2203</v>
      </c>
      <c r="G1260" s="36"/>
      <c r="H1260" s="36"/>
      <c r="I1260" s="116"/>
      <c r="J1260" s="36"/>
      <c r="K1260" s="36"/>
      <c r="L1260" s="39"/>
      <c r="M1260" s="211"/>
      <c r="N1260" s="212"/>
      <c r="O1260" s="64"/>
      <c r="P1260" s="64"/>
      <c r="Q1260" s="64"/>
      <c r="R1260" s="64"/>
      <c r="S1260" s="64"/>
      <c r="T1260" s="65"/>
      <c r="U1260" s="34"/>
      <c r="V1260" s="34"/>
      <c r="W1260" s="34"/>
      <c r="X1260" s="34"/>
      <c r="Y1260" s="34"/>
      <c r="Z1260" s="34"/>
      <c r="AA1260" s="34"/>
      <c r="AB1260" s="34"/>
      <c r="AC1260" s="34"/>
      <c r="AD1260" s="34"/>
      <c r="AE1260" s="34"/>
      <c r="AT1260" s="17" t="s">
        <v>321</v>
      </c>
      <c r="AU1260" s="17" t="s">
        <v>83</v>
      </c>
    </row>
    <row r="1261" spans="1:65" s="1" customFormat="1" ht="19.5">
      <c r="A1261" s="34"/>
      <c r="B1261" s="35"/>
      <c r="C1261" s="36"/>
      <c r="D1261" s="209" t="s">
        <v>773</v>
      </c>
      <c r="E1261" s="36"/>
      <c r="F1261" s="267" t="s">
        <v>2205</v>
      </c>
      <c r="G1261" s="36"/>
      <c r="H1261" s="36"/>
      <c r="I1261" s="116"/>
      <c r="J1261" s="36"/>
      <c r="K1261" s="36"/>
      <c r="L1261" s="39"/>
      <c r="M1261" s="211"/>
      <c r="N1261" s="212"/>
      <c r="O1261" s="64"/>
      <c r="P1261" s="64"/>
      <c r="Q1261" s="64"/>
      <c r="R1261" s="64"/>
      <c r="S1261" s="64"/>
      <c r="T1261" s="65"/>
      <c r="U1261" s="34"/>
      <c r="V1261" s="34"/>
      <c r="W1261" s="34"/>
      <c r="X1261" s="34"/>
      <c r="Y1261" s="34"/>
      <c r="Z1261" s="34"/>
      <c r="AA1261" s="34"/>
      <c r="AB1261" s="34"/>
      <c r="AC1261" s="34"/>
      <c r="AD1261" s="34"/>
      <c r="AE1261" s="34"/>
      <c r="AT1261" s="17" t="s">
        <v>773</v>
      </c>
      <c r="AU1261" s="17" t="s">
        <v>83</v>
      </c>
    </row>
    <row r="1262" spans="1:65" s="1" customFormat="1" ht="14.45" customHeight="1">
      <c r="A1262" s="34"/>
      <c r="B1262" s="35"/>
      <c r="C1262" s="245" t="s">
        <v>2206</v>
      </c>
      <c r="D1262" s="245" t="s">
        <v>473</v>
      </c>
      <c r="E1262" s="246" t="s">
        <v>2207</v>
      </c>
      <c r="F1262" s="247" t="s">
        <v>2203</v>
      </c>
      <c r="G1262" s="248" t="s">
        <v>1434</v>
      </c>
      <c r="H1262" s="249">
        <v>1</v>
      </c>
      <c r="I1262" s="250"/>
      <c r="J1262" s="251">
        <f>ROUND(I1262*H1262,2)</f>
        <v>0</v>
      </c>
      <c r="K1262" s="252"/>
      <c r="L1262" s="253"/>
      <c r="M1262" s="254" t="s">
        <v>19</v>
      </c>
      <c r="N1262" s="255" t="s">
        <v>45</v>
      </c>
      <c r="O1262" s="64"/>
      <c r="P1262" s="205">
        <f>O1262*H1262</f>
        <v>0</v>
      </c>
      <c r="Q1262" s="205">
        <v>2.64E-3</v>
      </c>
      <c r="R1262" s="205">
        <f>Q1262*H1262</f>
        <v>2.64E-3</v>
      </c>
      <c r="S1262" s="205">
        <v>0</v>
      </c>
      <c r="T1262" s="206">
        <f>S1262*H1262</f>
        <v>0</v>
      </c>
      <c r="U1262" s="34"/>
      <c r="V1262" s="34"/>
      <c r="W1262" s="34"/>
      <c r="X1262" s="34"/>
      <c r="Y1262" s="34"/>
      <c r="Z1262" s="34"/>
      <c r="AA1262" s="34"/>
      <c r="AB1262" s="34"/>
      <c r="AC1262" s="34"/>
      <c r="AD1262" s="34"/>
      <c r="AE1262" s="34"/>
      <c r="AR1262" s="207" t="s">
        <v>510</v>
      </c>
      <c r="AT1262" s="207" t="s">
        <v>473</v>
      </c>
      <c r="AU1262" s="207" t="s">
        <v>83</v>
      </c>
      <c r="AY1262" s="17" t="s">
        <v>313</v>
      </c>
      <c r="BE1262" s="208">
        <f>IF(N1262="základní",J1262,0)</f>
        <v>0</v>
      </c>
      <c r="BF1262" s="208">
        <f>IF(N1262="snížená",J1262,0)</f>
        <v>0</v>
      </c>
      <c r="BG1262" s="208">
        <f>IF(N1262="zákl. přenesená",J1262,0)</f>
        <v>0</v>
      </c>
      <c r="BH1262" s="208">
        <f>IF(N1262="sníž. přenesená",J1262,0)</f>
        <v>0</v>
      </c>
      <c r="BI1262" s="208">
        <f>IF(N1262="nulová",J1262,0)</f>
        <v>0</v>
      </c>
      <c r="BJ1262" s="17" t="s">
        <v>81</v>
      </c>
      <c r="BK1262" s="208">
        <f>ROUND(I1262*H1262,2)</f>
        <v>0</v>
      </c>
      <c r="BL1262" s="17" t="s">
        <v>402</v>
      </c>
      <c r="BM1262" s="207" t="s">
        <v>2208</v>
      </c>
    </row>
    <row r="1263" spans="1:65" s="1" customFormat="1">
      <c r="A1263" s="34"/>
      <c r="B1263" s="35"/>
      <c r="C1263" s="36"/>
      <c r="D1263" s="209" t="s">
        <v>321</v>
      </c>
      <c r="E1263" s="36"/>
      <c r="F1263" s="210" t="s">
        <v>2209</v>
      </c>
      <c r="G1263" s="36"/>
      <c r="H1263" s="36"/>
      <c r="I1263" s="116"/>
      <c r="J1263" s="36"/>
      <c r="K1263" s="36"/>
      <c r="L1263" s="39"/>
      <c r="M1263" s="211"/>
      <c r="N1263" s="212"/>
      <c r="O1263" s="64"/>
      <c r="P1263" s="64"/>
      <c r="Q1263" s="64"/>
      <c r="R1263" s="64"/>
      <c r="S1263" s="64"/>
      <c r="T1263" s="65"/>
      <c r="U1263" s="34"/>
      <c r="V1263" s="34"/>
      <c r="W1263" s="34"/>
      <c r="X1263" s="34"/>
      <c r="Y1263" s="34"/>
      <c r="Z1263" s="34"/>
      <c r="AA1263" s="34"/>
      <c r="AB1263" s="34"/>
      <c r="AC1263" s="34"/>
      <c r="AD1263" s="34"/>
      <c r="AE1263" s="34"/>
      <c r="AT1263" s="17" t="s">
        <v>321</v>
      </c>
      <c r="AU1263" s="17" t="s">
        <v>83</v>
      </c>
    </row>
    <row r="1264" spans="1:65" s="1" customFormat="1" ht="19.5">
      <c r="A1264" s="34"/>
      <c r="B1264" s="35"/>
      <c r="C1264" s="36"/>
      <c r="D1264" s="209" t="s">
        <v>773</v>
      </c>
      <c r="E1264" s="36"/>
      <c r="F1264" s="267" t="s">
        <v>2205</v>
      </c>
      <c r="G1264" s="36"/>
      <c r="H1264" s="36"/>
      <c r="I1264" s="116"/>
      <c r="J1264" s="36"/>
      <c r="K1264" s="36"/>
      <c r="L1264" s="39"/>
      <c r="M1264" s="211"/>
      <c r="N1264" s="212"/>
      <c r="O1264" s="64"/>
      <c r="P1264" s="64"/>
      <c r="Q1264" s="64"/>
      <c r="R1264" s="64"/>
      <c r="S1264" s="64"/>
      <c r="T1264" s="65"/>
      <c r="U1264" s="34"/>
      <c r="V1264" s="34"/>
      <c r="W1264" s="34"/>
      <c r="X1264" s="34"/>
      <c r="Y1264" s="34"/>
      <c r="Z1264" s="34"/>
      <c r="AA1264" s="34"/>
      <c r="AB1264" s="34"/>
      <c r="AC1264" s="34"/>
      <c r="AD1264" s="34"/>
      <c r="AE1264" s="34"/>
      <c r="AT1264" s="17" t="s">
        <v>773</v>
      </c>
      <c r="AU1264" s="17" t="s">
        <v>83</v>
      </c>
    </row>
    <row r="1265" spans="1:65" s="1" customFormat="1" ht="14.45" customHeight="1">
      <c r="A1265" s="34"/>
      <c r="B1265" s="35"/>
      <c r="C1265" s="195" t="s">
        <v>2210</v>
      </c>
      <c r="D1265" s="195" t="s">
        <v>315</v>
      </c>
      <c r="E1265" s="196" t="s">
        <v>2211</v>
      </c>
      <c r="F1265" s="197" t="s">
        <v>2212</v>
      </c>
      <c r="G1265" s="198" t="s">
        <v>1571</v>
      </c>
      <c r="H1265" s="199">
        <v>10.6</v>
      </c>
      <c r="I1265" s="200"/>
      <c r="J1265" s="201">
        <f>ROUND(I1265*H1265,2)</f>
        <v>0</v>
      </c>
      <c r="K1265" s="202"/>
      <c r="L1265" s="39"/>
      <c r="M1265" s="203" t="s">
        <v>19</v>
      </c>
      <c r="N1265" s="204" t="s">
        <v>45</v>
      </c>
      <c r="O1265" s="64"/>
      <c r="P1265" s="205">
        <f>O1265*H1265</f>
        <v>0</v>
      </c>
      <c r="Q1265" s="205">
        <v>1.06E-3</v>
      </c>
      <c r="R1265" s="205">
        <f>Q1265*H1265</f>
        <v>1.1235999999999999E-2</v>
      </c>
      <c r="S1265" s="205">
        <v>0</v>
      </c>
      <c r="T1265" s="206">
        <f>S1265*H1265</f>
        <v>0</v>
      </c>
      <c r="U1265" s="34"/>
      <c r="V1265" s="34"/>
      <c r="W1265" s="34"/>
      <c r="X1265" s="34"/>
      <c r="Y1265" s="34"/>
      <c r="Z1265" s="34"/>
      <c r="AA1265" s="34"/>
      <c r="AB1265" s="34"/>
      <c r="AC1265" s="34"/>
      <c r="AD1265" s="34"/>
      <c r="AE1265" s="34"/>
      <c r="AR1265" s="207" t="s">
        <v>402</v>
      </c>
      <c r="AT1265" s="207" t="s">
        <v>315</v>
      </c>
      <c r="AU1265" s="207" t="s">
        <v>83</v>
      </c>
      <c r="AY1265" s="17" t="s">
        <v>313</v>
      </c>
      <c r="BE1265" s="208">
        <f>IF(N1265="základní",J1265,0)</f>
        <v>0</v>
      </c>
      <c r="BF1265" s="208">
        <f>IF(N1265="snížená",J1265,0)</f>
        <v>0</v>
      </c>
      <c r="BG1265" s="208">
        <f>IF(N1265="zákl. přenesená",J1265,0)</f>
        <v>0</v>
      </c>
      <c r="BH1265" s="208">
        <f>IF(N1265="sníž. přenesená",J1265,0)</f>
        <v>0</v>
      </c>
      <c r="BI1265" s="208">
        <f>IF(N1265="nulová",J1265,0)</f>
        <v>0</v>
      </c>
      <c r="BJ1265" s="17" t="s">
        <v>81</v>
      </c>
      <c r="BK1265" s="208">
        <f>ROUND(I1265*H1265,2)</f>
        <v>0</v>
      </c>
      <c r="BL1265" s="17" t="s">
        <v>402</v>
      </c>
      <c r="BM1265" s="207" t="s">
        <v>2213</v>
      </c>
    </row>
    <row r="1266" spans="1:65" s="1" customFormat="1">
      <c r="A1266" s="34"/>
      <c r="B1266" s="35"/>
      <c r="C1266" s="36"/>
      <c r="D1266" s="209" t="s">
        <v>321</v>
      </c>
      <c r="E1266" s="36"/>
      <c r="F1266" s="210" t="s">
        <v>2214</v>
      </c>
      <c r="G1266" s="36"/>
      <c r="H1266" s="36"/>
      <c r="I1266" s="116"/>
      <c r="J1266" s="36"/>
      <c r="K1266" s="36"/>
      <c r="L1266" s="39"/>
      <c r="M1266" s="211"/>
      <c r="N1266" s="212"/>
      <c r="O1266" s="64"/>
      <c r="P1266" s="64"/>
      <c r="Q1266" s="64"/>
      <c r="R1266" s="64"/>
      <c r="S1266" s="64"/>
      <c r="T1266" s="65"/>
      <c r="U1266" s="34"/>
      <c r="V1266" s="34"/>
      <c r="W1266" s="34"/>
      <c r="X1266" s="34"/>
      <c r="Y1266" s="34"/>
      <c r="Z1266" s="34"/>
      <c r="AA1266" s="34"/>
      <c r="AB1266" s="34"/>
      <c r="AC1266" s="34"/>
      <c r="AD1266" s="34"/>
      <c r="AE1266" s="34"/>
      <c r="AT1266" s="17" t="s">
        <v>321</v>
      </c>
      <c r="AU1266" s="17" t="s">
        <v>83</v>
      </c>
    </row>
    <row r="1267" spans="1:65" s="1" customFormat="1" ht="29.25">
      <c r="A1267" s="34"/>
      <c r="B1267" s="35"/>
      <c r="C1267" s="36"/>
      <c r="D1267" s="209" t="s">
        <v>1282</v>
      </c>
      <c r="E1267" s="36"/>
      <c r="F1267" s="267" t="s">
        <v>2215</v>
      </c>
      <c r="G1267" s="36"/>
      <c r="H1267" s="36"/>
      <c r="I1267" s="116"/>
      <c r="J1267" s="36"/>
      <c r="K1267" s="36"/>
      <c r="L1267" s="39"/>
      <c r="M1267" s="211"/>
      <c r="N1267" s="212"/>
      <c r="O1267" s="64"/>
      <c r="P1267" s="64"/>
      <c r="Q1267" s="64"/>
      <c r="R1267" s="64"/>
      <c r="S1267" s="64"/>
      <c r="T1267" s="65"/>
      <c r="U1267" s="34"/>
      <c r="V1267" s="34"/>
      <c r="W1267" s="34"/>
      <c r="X1267" s="34"/>
      <c r="Y1267" s="34"/>
      <c r="Z1267" s="34"/>
      <c r="AA1267" s="34"/>
      <c r="AB1267" s="34"/>
      <c r="AC1267" s="34"/>
      <c r="AD1267" s="34"/>
      <c r="AE1267" s="34"/>
      <c r="AT1267" s="17" t="s">
        <v>1282</v>
      </c>
      <c r="AU1267" s="17" t="s">
        <v>83</v>
      </c>
    </row>
    <row r="1268" spans="1:65" s="12" customFormat="1">
      <c r="B1268" s="213"/>
      <c r="C1268" s="214"/>
      <c r="D1268" s="209" t="s">
        <v>323</v>
      </c>
      <c r="E1268" s="215" t="s">
        <v>19</v>
      </c>
      <c r="F1268" s="216" t="s">
        <v>2216</v>
      </c>
      <c r="G1268" s="214"/>
      <c r="H1268" s="217">
        <v>10.6</v>
      </c>
      <c r="I1268" s="218"/>
      <c r="J1268" s="214"/>
      <c r="K1268" s="214"/>
      <c r="L1268" s="219"/>
      <c r="M1268" s="220"/>
      <c r="N1268" s="221"/>
      <c r="O1268" s="221"/>
      <c r="P1268" s="221"/>
      <c r="Q1268" s="221"/>
      <c r="R1268" s="221"/>
      <c r="S1268" s="221"/>
      <c r="T1268" s="222"/>
      <c r="AT1268" s="223" t="s">
        <v>323</v>
      </c>
      <c r="AU1268" s="223" t="s">
        <v>83</v>
      </c>
      <c r="AV1268" s="12" t="s">
        <v>83</v>
      </c>
      <c r="AW1268" s="12" t="s">
        <v>36</v>
      </c>
      <c r="AX1268" s="12" t="s">
        <v>81</v>
      </c>
      <c r="AY1268" s="223" t="s">
        <v>313</v>
      </c>
    </row>
    <row r="1269" spans="1:65" s="1" customFormat="1" ht="14.45" customHeight="1">
      <c r="A1269" s="34"/>
      <c r="B1269" s="35"/>
      <c r="C1269" s="195" t="s">
        <v>2217</v>
      </c>
      <c r="D1269" s="195" t="s">
        <v>315</v>
      </c>
      <c r="E1269" s="196" t="s">
        <v>2218</v>
      </c>
      <c r="F1269" s="197" t="s">
        <v>2219</v>
      </c>
      <c r="G1269" s="198" t="s">
        <v>707</v>
      </c>
      <c r="H1269" s="199">
        <v>1</v>
      </c>
      <c r="I1269" s="200"/>
      <c r="J1269" s="201">
        <f>ROUND(I1269*H1269,2)</f>
        <v>0</v>
      </c>
      <c r="K1269" s="202"/>
      <c r="L1269" s="39"/>
      <c r="M1269" s="203" t="s">
        <v>19</v>
      </c>
      <c r="N1269" s="204" t="s">
        <v>45</v>
      </c>
      <c r="O1269" s="64"/>
      <c r="P1269" s="205">
        <f>O1269*H1269</f>
        <v>0</v>
      </c>
      <c r="Q1269" s="205">
        <v>0</v>
      </c>
      <c r="R1269" s="205">
        <f>Q1269*H1269</f>
        <v>0</v>
      </c>
      <c r="S1269" s="205">
        <v>0</v>
      </c>
      <c r="T1269" s="206">
        <f>S1269*H1269</f>
        <v>0</v>
      </c>
      <c r="U1269" s="34"/>
      <c r="V1269" s="34"/>
      <c r="W1269" s="34"/>
      <c r="X1269" s="34"/>
      <c r="Y1269" s="34"/>
      <c r="Z1269" s="34"/>
      <c r="AA1269" s="34"/>
      <c r="AB1269" s="34"/>
      <c r="AC1269" s="34"/>
      <c r="AD1269" s="34"/>
      <c r="AE1269" s="34"/>
      <c r="AR1269" s="207" t="s">
        <v>402</v>
      </c>
      <c r="AT1269" s="207" t="s">
        <v>315</v>
      </c>
      <c r="AU1269" s="207" t="s">
        <v>83</v>
      </c>
      <c r="AY1269" s="17" t="s">
        <v>313</v>
      </c>
      <c r="BE1269" s="208">
        <f>IF(N1269="základní",J1269,0)</f>
        <v>0</v>
      </c>
      <c r="BF1269" s="208">
        <f>IF(N1269="snížená",J1269,0)</f>
        <v>0</v>
      </c>
      <c r="BG1269" s="208">
        <f>IF(N1269="zákl. přenesená",J1269,0)</f>
        <v>0</v>
      </c>
      <c r="BH1269" s="208">
        <f>IF(N1269="sníž. přenesená",J1269,0)</f>
        <v>0</v>
      </c>
      <c r="BI1269" s="208">
        <f>IF(N1269="nulová",J1269,0)</f>
        <v>0</v>
      </c>
      <c r="BJ1269" s="17" t="s">
        <v>81</v>
      </c>
      <c r="BK1269" s="208">
        <f>ROUND(I1269*H1269,2)</f>
        <v>0</v>
      </c>
      <c r="BL1269" s="17" t="s">
        <v>402</v>
      </c>
      <c r="BM1269" s="207" t="s">
        <v>2220</v>
      </c>
    </row>
    <row r="1270" spans="1:65" s="1" customFormat="1">
      <c r="A1270" s="34"/>
      <c r="B1270" s="35"/>
      <c r="C1270" s="36"/>
      <c r="D1270" s="209" t="s">
        <v>321</v>
      </c>
      <c r="E1270" s="36"/>
      <c r="F1270" s="210" t="s">
        <v>2221</v>
      </c>
      <c r="G1270" s="36"/>
      <c r="H1270" s="36"/>
      <c r="I1270" s="116"/>
      <c r="J1270" s="36"/>
      <c r="K1270" s="36"/>
      <c r="L1270" s="39"/>
      <c r="M1270" s="211"/>
      <c r="N1270" s="212"/>
      <c r="O1270" s="64"/>
      <c r="P1270" s="64"/>
      <c r="Q1270" s="64"/>
      <c r="R1270" s="64"/>
      <c r="S1270" s="64"/>
      <c r="T1270" s="65"/>
      <c r="U1270" s="34"/>
      <c r="V1270" s="34"/>
      <c r="W1270" s="34"/>
      <c r="X1270" s="34"/>
      <c r="Y1270" s="34"/>
      <c r="Z1270" s="34"/>
      <c r="AA1270" s="34"/>
      <c r="AB1270" s="34"/>
      <c r="AC1270" s="34"/>
      <c r="AD1270" s="34"/>
      <c r="AE1270" s="34"/>
      <c r="AT1270" s="17" t="s">
        <v>321</v>
      </c>
      <c r="AU1270" s="17" t="s">
        <v>83</v>
      </c>
    </row>
    <row r="1271" spans="1:65" s="12" customFormat="1">
      <c r="B1271" s="213"/>
      <c r="C1271" s="214"/>
      <c r="D1271" s="209" t="s">
        <v>323</v>
      </c>
      <c r="E1271" s="215" t="s">
        <v>19</v>
      </c>
      <c r="F1271" s="216" t="s">
        <v>2222</v>
      </c>
      <c r="G1271" s="214"/>
      <c r="H1271" s="217">
        <v>1</v>
      </c>
      <c r="I1271" s="218"/>
      <c r="J1271" s="214"/>
      <c r="K1271" s="214"/>
      <c r="L1271" s="219"/>
      <c r="M1271" s="220"/>
      <c r="N1271" s="221"/>
      <c r="O1271" s="221"/>
      <c r="P1271" s="221"/>
      <c r="Q1271" s="221"/>
      <c r="R1271" s="221"/>
      <c r="S1271" s="221"/>
      <c r="T1271" s="222"/>
      <c r="AT1271" s="223" t="s">
        <v>323</v>
      </c>
      <c r="AU1271" s="223" t="s">
        <v>83</v>
      </c>
      <c r="AV1271" s="12" t="s">
        <v>83</v>
      </c>
      <c r="AW1271" s="12" t="s">
        <v>36</v>
      </c>
      <c r="AX1271" s="12" t="s">
        <v>81</v>
      </c>
      <c r="AY1271" s="223" t="s">
        <v>313</v>
      </c>
    </row>
    <row r="1272" spans="1:65" s="1" customFormat="1" ht="14.45" customHeight="1">
      <c r="A1272" s="34"/>
      <c r="B1272" s="35"/>
      <c r="C1272" s="245" t="s">
        <v>2223</v>
      </c>
      <c r="D1272" s="245" t="s">
        <v>473</v>
      </c>
      <c r="E1272" s="246" t="s">
        <v>2224</v>
      </c>
      <c r="F1272" s="247" t="s">
        <v>2225</v>
      </c>
      <c r="G1272" s="248" t="s">
        <v>707</v>
      </c>
      <c r="H1272" s="249">
        <v>1</v>
      </c>
      <c r="I1272" s="250"/>
      <c r="J1272" s="251">
        <f>ROUND(I1272*H1272,2)</f>
        <v>0</v>
      </c>
      <c r="K1272" s="252"/>
      <c r="L1272" s="253"/>
      <c r="M1272" s="254" t="s">
        <v>19</v>
      </c>
      <c r="N1272" s="255" t="s">
        <v>45</v>
      </c>
      <c r="O1272" s="64"/>
      <c r="P1272" s="205">
        <f>O1272*H1272</f>
        <v>0</v>
      </c>
      <c r="Q1272" s="205">
        <v>2.3E-2</v>
      </c>
      <c r="R1272" s="205">
        <f>Q1272*H1272</f>
        <v>2.3E-2</v>
      </c>
      <c r="S1272" s="205">
        <v>0</v>
      </c>
      <c r="T1272" s="206">
        <f>S1272*H1272</f>
        <v>0</v>
      </c>
      <c r="U1272" s="34"/>
      <c r="V1272" s="34"/>
      <c r="W1272" s="34"/>
      <c r="X1272" s="34"/>
      <c r="Y1272" s="34"/>
      <c r="Z1272" s="34"/>
      <c r="AA1272" s="34"/>
      <c r="AB1272" s="34"/>
      <c r="AC1272" s="34"/>
      <c r="AD1272" s="34"/>
      <c r="AE1272" s="34"/>
      <c r="AR1272" s="207" t="s">
        <v>510</v>
      </c>
      <c r="AT1272" s="207" t="s">
        <v>473</v>
      </c>
      <c r="AU1272" s="207" t="s">
        <v>83</v>
      </c>
      <c r="AY1272" s="17" t="s">
        <v>313</v>
      </c>
      <c r="BE1272" s="208">
        <f>IF(N1272="základní",J1272,0)</f>
        <v>0</v>
      </c>
      <c r="BF1272" s="208">
        <f>IF(N1272="snížená",J1272,0)</f>
        <v>0</v>
      </c>
      <c r="BG1272" s="208">
        <f>IF(N1272="zákl. přenesená",J1272,0)</f>
        <v>0</v>
      </c>
      <c r="BH1272" s="208">
        <f>IF(N1272="sníž. přenesená",J1272,0)</f>
        <v>0</v>
      </c>
      <c r="BI1272" s="208">
        <f>IF(N1272="nulová",J1272,0)</f>
        <v>0</v>
      </c>
      <c r="BJ1272" s="17" t="s">
        <v>81</v>
      </c>
      <c r="BK1272" s="208">
        <f>ROUND(I1272*H1272,2)</f>
        <v>0</v>
      </c>
      <c r="BL1272" s="17" t="s">
        <v>402</v>
      </c>
      <c r="BM1272" s="207" t="s">
        <v>2226</v>
      </c>
    </row>
    <row r="1273" spans="1:65" s="1" customFormat="1">
      <c r="A1273" s="34"/>
      <c r="B1273" s="35"/>
      <c r="C1273" s="36"/>
      <c r="D1273" s="209" t="s">
        <v>321</v>
      </c>
      <c r="E1273" s="36"/>
      <c r="F1273" s="210" t="s">
        <v>2225</v>
      </c>
      <c r="G1273" s="36"/>
      <c r="H1273" s="36"/>
      <c r="I1273" s="116"/>
      <c r="J1273" s="36"/>
      <c r="K1273" s="36"/>
      <c r="L1273" s="39"/>
      <c r="M1273" s="211"/>
      <c r="N1273" s="212"/>
      <c r="O1273" s="64"/>
      <c r="P1273" s="64"/>
      <c r="Q1273" s="64"/>
      <c r="R1273" s="64"/>
      <c r="S1273" s="64"/>
      <c r="T1273" s="65"/>
      <c r="U1273" s="34"/>
      <c r="V1273" s="34"/>
      <c r="W1273" s="34"/>
      <c r="X1273" s="34"/>
      <c r="Y1273" s="34"/>
      <c r="Z1273" s="34"/>
      <c r="AA1273" s="34"/>
      <c r="AB1273" s="34"/>
      <c r="AC1273" s="34"/>
      <c r="AD1273" s="34"/>
      <c r="AE1273" s="34"/>
      <c r="AT1273" s="17" t="s">
        <v>321</v>
      </c>
      <c r="AU1273" s="17" t="s">
        <v>83</v>
      </c>
    </row>
    <row r="1274" spans="1:65" s="12" customFormat="1">
      <c r="B1274" s="213"/>
      <c r="C1274" s="214"/>
      <c r="D1274" s="209" t="s">
        <v>323</v>
      </c>
      <c r="E1274" s="215" t="s">
        <v>19</v>
      </c>
      <c r="F1274" s="216" t="s">
        <v>2222</v>
      </c>
      <c r="G1274" s="214"/>
      <c r="H1274" s="217">
        <v>1</v>
      </c>
      <c r="I1274" s="218"/>
      <c r="J1274" s="214"/>
      <c r="K1274" s="214"/>
      <c r="L1274" s="219"/>
      <c r="M1274" s="220"/>
      <c r="N1274" s="221"/>
      <c r="O1274" s="221"/>
      <c r="P1274" s="221"/>
      <c r="Q1274" s="221"/>
      <c r="R1274" s="221"/>
      <c r="S1274" s="221"/>
      <c r="T1274" s="222"/>
      <c r="AT1274" s="223" t="s">
        <v>323</v>
      </c>
      <c r="AU1274" s="223" t="s">
        <v>83</v>
      </c>
      <c r="AV1274" s="12" t="s">
        <v>83</v>
      </c>
      <c r="AW1274" s="12" t="s">
        <v>36</v>
      </c>
      <c r="AX1274" s="12" t="s">
        <v>81</v>
      </c>
      <c r="AY1274" s="223" t="s">
        <v>313</v>
      </c>
    </row>
    <row r="1275" spans="1:65" s="1" customFormat="1" ht="14.45" customHeight="1">
      <c r="A1275" s="34"/>
      <c r="B1275" s="35"/>
      <c r="C1275" s="195" t="s">
        <v>2227</v>
      </c>
      <c r="D1275" s="195" t="s">
        <v>315</v>
      </c>
      <c r="E1275" s="196" t="s">
        <v>2228</v>
      </c>
      <c r="F1275" s="197" t="s">
        <v>2229</v>
      </c>
      <c r="G1275" s="198" t="s">
        <v>707</v>
      </c>
      <c r="H1275" s="199">
        <v>1</v>
      </c>
      <c r="I1275" s="200"/>
      <c r="J1275" s="201">
        <f>ROUND(I1275*H1275,2)</f>
        <v>0</v>
      </c>
      <c r="K1275" s="202"/>
      <c r="L1275" s="39"/>
      <c r="M1275" s="203" t="s">
        <v>19</v>
      </c>
      <c r="N1275" s="204" t="s">
        <v>45</v>
      </c>
      <c r="O1275" s="64"/>
      <c r="P1275" s="205">
        <f>O1275*H1275</f>
        <v>0</v>
      </c>
      <c r="Q1275" s="205">
        <v>0</v>
      </c>
      <c r="R1275" s="205">
        <f>Q1275*H1275</f>
        <v>0</v>
      </c>
      <c r="S1275" s="205">
        <v>0</v>
      </c>
      <c r="T1275" s="206">
        <f>S1275*H1275</f>
        <v>0</v>
      </c>
      <c r="U1275" s="34"/>
      <c r="V1275" s="34"/>
      <c r="W1275" s="34"/>
      <c r="X1275" s="34"/>
      <c r="Y1275" s="34"/>
      <c r="Z1275" s="34"/>
      <c r="AA1275" s="34"/>
      <c r="AB1275" s="34"/>
      <c r="AC1275" s="34"/>
      <c r="AD1275" s="34"/>
      <c r="AE1275" s="34"/>
      <c r="AR1275" s="207" t="s">
        <v>402</v>
      </c>
      <c r="AT1275" s="207" t="s">
        <v>315</v>
      </c>
      <c r="AU1275" s="207" t="s">
        <v>83</v>
      </c>
      <c r="AY1275" s="17" t="s">
        <v>313</v>
      </c>
      <c r="BE1275" s="208">
        <f>IF(N1275="základní",J1275,0)</f>
        <v>0</v>
      </c>
      <c r="BF1275" s="208">
        <f>IF(N1275="snížená",J1275,0)</f>
        <v>0</v>
      </c>
      <c r="BG1275" s="208">
        <f>IF(N1275="zákl. přenesená",J1275,0)</f>
        <v>0</v>
      </c>
      <c r="BH1275" s="208">
        <f>IF(N1275="sníž. přenesená",J1275,0)</f>
        <v>0</v>
      </c>
      <c r="BI1275" s="208">
        <f>IF(N1275="nulová",J1275,0)</f>
        <v>0</v>
      </c>
      <c r="BJ1275" s="17" t="s">
        <v>81</v>
      </c>
      <c r="BK1275" s="208">
        <f>ROUND(I1275*H1275,2)</f>
        <v>0</v>
      </c>
      <c r="BL1275" s="17" t="s">
        <v>402</v>
      </c>
      <c r="BM1275" s="207" t="s">
        <v>2230</v>
      </c>
    </row>
    <row r="1276" spans="1:65" s="1" customFormat="1">
      <c r="A1276" s="34"/>
      <c r="B1276" s="35"/>
      <c r="C1276" s="36"/>
      <c r="D1276" s="209" t="s">
        <v>321</v>
      </c>
      <c r="E1276" s="36"/>
      <c r="F1276" s="210" t="s">
        <v>2231</v>
      </c>
      <c r="G1276" s="36"/>
      <c r="H1276" s="36"/>
      <c r="I1276" s="116"/>
      <c r="J1276" s="36"/>
      <c r="K1276" s="36"/>
      <c r="L1276" s="39"/>
      <c r="M1276" s="211"/>
      <c r="N1276" s="212"/>
      <c r="O1276" s="64"/>
      <c r="P1276" s="64"/>
      <c r="Q1276" s="64"/>
      <c r="R1276" s="64"/>
      <c r="S1276" s="64"/>
      <c r="T1276" s="65"/>
      <c r="U1276" s="34"/>
      <c r="V1276" s="34"/>
      <c r="W1276" s="34"/>
      <c r="X1276" s="34"/>
      <c r="Y1276" s="34"/>
      <c r="Z1276" s="34"/>
      <c r="AA1276" s="34"/>
      <c r="AB1276" s="34"/>
      <c r="AC1276" s="34"/>
      <c r="AD1276" s="34"/>
      <c r="AE1276" s="34"/>
      <c r="AT1276" s="17" t="s">
        <v>321</v>
      </c>
      <c r="AU1276" s="17" t="s">
        <v>83</v>
      </c>
    </row>
    <row r="1277" spans="1:65" s="12" customFormat="1">
      <c r="B1277" s="213"/>
      <c r="C1277" s="214"/>
      <c r="D1277" s="209" t="s">
        <v>323</v>
      </c>
      <c r="E1277" s="215" t="s">
        <v>19</v>
      </c>
      <c r="F1277" s="216" t="s">
        <v>2232</v>
      </c>
      <c r="G1277" s="214"/>
      <c r="H1277" s="217">
        <v>1</v>
      </c>
      <c r="I1277" s="218"/>
      <c r="J1277" s="214"/>
      <c r="K1277" s="214"/>
      <c r="L1277" s="219"/>
      <c r="M1277" s="220"/>
      <c r="N1277" s="221"/>
      <c r="O1277" s="221"/>
      <c r="P1277" s="221"/>
      <c r="Q1277" s="221"/>
      <c r="R1277" s="221"/>
      <c r="S1277" s="221"/>
      <c r="T1277" s="222"/>
      <c r="AT1277" s="223" t="s">
        <v>323</v>
      </c>
      <c r="AU1277" s="223" t="s">
        <v>83</v>
      </c>
      <c r="AV1277" s="12" t="s">
        <v>83</v>
      </c>
      <c r="AW1277" s="12" t="s">
        <v>36</v>
      </c>
      <c r="AX1277" s="12" t="s">
        <v>81</v>
      </c>
      <c r="AY1277" s="223" t="s">
        <v>313</v>
      </c>
    </row>
    <row r="1278" spans="1:65" s="1" customFormat="1" ht="14.45" customHeight="1">
      <c r="A1278" s="34"/>
      <c r="B1278" s="35"/>
      <c r="C1278" s="245" t="s">
        <v>2233</v>
      </c>
      <c r="D1278" s="245" t="s">
        <v>473</v>
      </c>
      <c r="E1278" s="246" t="s">
        <v>2234</v>
      </c>
      <c r="F1278" s="247" t="s">
        <v>2235</v>
      </c>
      <c r="G1278" s="248" t="s">
        <v>707</v>
      </c>
      <c r="H1278" s="249">
        <v>1</v>
      </c>
      <c r="I1278" s="250"/>
      <c r="J1278" s="251">
        <f>ROUND(I1278*H1278,2)</f>
        <v>0</v>
      </c>
      <c r="K1278" s="252"/>
      <c r="L1278" s="253"/>
      <c r="M1278" s="254" t="s">
        <v>19</v>
      </c>
      <c r="N1278" s="255" t="s">
        <v>45</v>
      </c>
      <c r="O1278" s="64"/>
      <c r="P1278" s="205">
        <f>O1278*H1278</f>
        <v>0</v>
      </c>
      <c r="Q1278" s="205">
        <v>4.2000000000000003E-2</v>
      </c>
      <c r="R1278" s="205">
        <f>Q1278*H1278</f>
        <v>4.2000000000000003E-2</v>
      </c>
      <c r="S1278" s="205">
        <v>0</v>
      </c>
      <c r="T1278" s="206">
        <f>S1278*H1278</f>
        <v>0</v>
      </c>
      <c r="U1278" s="34"/>
      <c r="V1278" s="34"/>
      <c r="W1278" s="34"/>
      <c r="X1278" s="34"/>
      <c r="Y1278" s="34"/>
      <c r="Z1278" s="34"/>
      <c r="AA1278" s="34"/>
      <c r="AB1278" s="34"/>
      <c r="AC1278" s="34"/>
      <c r="AD1278" s="34"/>
      <c r="AE1278" s="34"/>
      <c r="AR1278" s="207" t="s">
        <v>510</v>
      </c>
      <c r="AT1278" s="207" t="s">
        <v>473</v>
      </c>
      <c r="AU1278" s="207" t="s">
        <v>83</v>
      </c>
      <c r="AY1278" s="17" t="s">
        <v>313</v>
      </c>
      <c r="BE1278" s="208">
        <f>IF(N1278="základní",J1278,0)</f>
        <v>0</v>
      </c>
      <c r="BF1278" s="208">
        <f>IF(N1278="snížená",J1278,0)</f>
        <v>0</v>
      </c>
      <c r="BG1278" s="208">
        <f>IF(N1278="zákl. přenesená",J1278,0)</f>
        <v>0</v>
      </c>
      <c r="BH1278" s="208">
        <f>IF(N1278="sníž. přenesená",J1278,0)</f>
        <v>0</v>
      </c>
      <c r="BI1278" s="208">
        <f>IF(N1278="nulová",J1278,0)</f>
        <v>0</v>
      </c>
      <c r="BJ1278" s="17" t="s">
        <v>81</v>
      </c>
      <c r="BK1278" s="208">
        <f>ROUND(I1278*H1278,2)</f>
        <v>0</v>
      </c>
      <c r="BL1278" s="17" t="s">
        <v>402</v>
      </c>
      <c r="BM1278" s="207" t="s">
        <v>2236</v>
      </c>
    </row>
    <row r="1279" spans="1:65" s="1" customFormat="1">
      <c r="A1279" s="34"/>
      <c r="B1279" s="35"/>
      <c r="C1279" s="36"/>
      <c r="D1279" s="209" t="s">
        <v>321</v>
      </c>
      <c r="E1279" s="36"/>
      <c r="F1279" s="210" t="s">
        <v>2235</v>
      </c>
      <c r="G1279" s="36"/>
      <c r="H1279" s="36"/>
      <c r="I1279" s="116"/>
      <c r="J1279" s="36"/>
      <c r="K1279" s="36"/>
      <c r="L1279" s="39"/>
      <c r="M1279" s="211"/>
      <c r="N1279" s="212"/>
      <c r="O1279" s="64"/>
      <c r="P1279" s="64"/>
      <c r="Q1279" s="64"/>
      <c r="R1279" s="64"/>
      <c r="S1279" s="64"/>
      <c r="T1279" s="65"/>
      <c r="U1279" s="34"/>
      <c r="V1279" s="34"/>
      <c r="W1279" s="34"/>
      <c r="X1279" s="34"/>
      <c r="Y1279" s="34"/>
      <c r="Z1279" s="34"/>
      <c r="AA1279" s="34"/>
      <c r="AB1279" s="34"/>
      <c r="AC1279" s="34"/>
      <c r="AD1279" s="34"/>
      <c r="AE1279" s="34"/>
      <c r="AT1279" s="17" t="s">
        <v>321</v>
      </c>
      <c r="AU1279" s="17" t="s">
        <v>83</v>
      </c>
    </row>
    <row r="1280" spans="1:65" s="12" customFormat="1">
      <c r="B1280" s="213"/>
      <c r="C1280" s="214"/>
      <c r="D1280" s="209" t="s">
        <v>323</v>
      </c>
      <c r="E1280" s="215" t="s">
        <v>19</v>
      </c>
      <c r="F1280" s="216" t="s">
        <v>2232</v>
      </c>
      <c r="G1280" s="214"/>
      <c r="H1280" s="217">
        <v>1</v>
      </c>
      <c r="I1280" s="218"/>
      <c r="J1280" s="214"/>
      <c r="K1280" s="214"/>
      <c r="L1280" s="219"/>
      <c r="M1280" s="220"/>
      <c r="N1280" s="221"/>
      <c r="O1280" s="221"/>
      <c r="P1280" s="221"/>
      <c r="Q1280" s="221"/>
      <c r="R1280" s="221"/>
      <c r="S1280" s="221"/>
      <c r="T1280" s="222"/>
      <c r="AT1280" s="223" t="s">
        <v>323</v>
      </c>
      <c r="AU1280" s="223" t="s">
        <v>83</v>
      </c>
      <c r="AV1280" s="12" t="s">
        <v>83</v>
      </c>
      <c r="AW1280" s="12" t="s">
        <v>36</v>
      </c>
      <c r="AX1280" s="12" t="s">
        <v>81</v>
      </c>
      <c r="AY1280" s="223" t="s">
        <v>313</v>
      </c>
    </row>
    <row r="1281" spans="1:65" s="1" customFormat="1" ht="14.45" customHeight="1">
      <c r="A1281" s="34"/>
      <c r="B1281" s="35"/>
      <c r="C1281" s="195" t="s">
        <v>2237</v>
      </c>
      <c r="D1281" s="195" t="s">
        <v>315</v>
      </c>
      <c r="E1281" s="196" t="s">
        <v>2238</v>
      </c>
      <c r="F1281" s="197" t="s">
        <v>2239</v>
      </c>
      <c r="G1281" s="198" t="s">
        <v>707</v>
      </c>
      <c r="H1281" s="199">
        <v>3</v>
      </c>
      <c r="I1281" s="200"/>
      <c r="J1281" s="201">
        <f>ROUND(I1281*H1281,2)</f>
        <v>0</v>
      </c>
      <c r="K1281" s="202"/>
      <c r="L1281" s="39"/>
      <c r="M1281" s="203" t="s">
        <v>19</v>
      </c>
      <c r="N1281" s="204" t="s">
        <v>45</v>
      </c>
      <c r="O1281" s="64"/>
      <c r="P1281" s="205">
        <f>O1281*H1281</f>
        <v>0</v>
      </c>
      <c r="Q1281" s="205">
        <v>0</v>
      </c>
      <c r="R1281" s="205">
        <f>Q1281*H1281</f>
        <v>0</v>
      </c>
      <c r="S1281" s="205">
        <v>0</v>
      </c>
      <c r="T1281" s="206">
        <f>S1281*H1281</f>
        <v>0</v>
      </c>
      <c r="U1281" s="34"/>
      <c r="V1281" s="34"/>
      <c r="W1281" s="34"/>
      <c r="X1281" s="34"/>
      <c r="Y1281" s="34"/>
      <c r="Z1281" s="34"/>
      <c r="AA1281" s="34"/>
      <c r="AB1281" s="34"/>
      <c r="AC1281" s="34"/>
      <c r="AD1281" s="34"/>
      <c r="AE1281" s="34"/>
      <c r="AR1281" s="207" t="s">
        <v>402</v>
      </c>
      <c r="AT1281" s="207" t="s">
        <v>315</v>
      </c>
      <c r="AU1281" s="207" t="s">
        <v>83</v>
      </c>
      <c r="AY1281" s="17" t="s">
        <v>313</v>
      </c>
      <c r="BE1281" s="208">
        <f>IF(N1281="základní",J1281,0)</f>
        <v>0</v>
      </c>
      <c r="BF1281" s="208">
        <f>IF(N1281="snížená",J1281,0)</f>
        <v>0</v>
      </c>
      <c r="BG1281" s="208">
        <f>IF(N1281="zákl. přenesená",J1281,0)</f>
        <v>0</v>
      </c>
      <c r="BH1281" s="208">
        <f>IF(N1281="sníž. přenesená",J1281,0)</f>
        <v>0</v>
      </c>
      <c r="BI1281" s="208">
        <f>IF(N1281="nulová",J1281,0)</f>
        <v>0</v>
      </c>
      <c r="BJ1281" s="17" t="s">
        <v>81</v>
      </c>
      <c r="BK1281" s="208">
        <f>ROUND(I1281*H1281,2)</f>
        <v>0</v>
      </c>
      <c r="BL1281" s="17" t="s">
        <v>402</v>
      </c>
      <c r="BM1281" s="207" t="s">
        <v>2240</v>
      </c>
    </row>
    <row r="1282" spans="1:65" s="1" customFormat="1">
      <c r="A1282" s="34"/>
      <c r="B1282" s="35"/>
      <c r="C1282" s="36"/>
      <c r="D1282" s="209" t="s">
        <v>321</v>
      </c>
      <c r="E1282" s="36"/>
      <c r="F1282" s="210" t="s">
        <v>2241</v>
      </c>
      <c r="G1282" s="36"/>
      <c r="H1282" s="36"/>
      <c r="I1282" s="116"/>
      <c r="J1282" s="36"/>
      <c r="K1282" s="36"/>
      <c r="L1282" s="39"/>
      <c r="M1282" s="211"/>
      <c r="N1282" s="212"/>
      <c r="O1282" s="64"/>
      <c r="P1282" s="64"/>
      <c r="Q1282" s="64"/>
      <c r="R1282" s="64"/>
      <c r="S1282" s="64"/>
      <c r="T1282" s="65"/>
      <c r="U1282" s="34"/>
      <c r="V1282" s="34"/>
      <c r="W1282" s="34"/>
      <c r="X1282" s="34"/>
      <c r="Y1282" s="34"/>
      <c r="Z1282" s="34"/>
      <c r="AA1282" s="34"/>
      <c r="AB1282" s="34"/>
      <c r="AC1282" s="34"/>
      <c r="AD1282" s="34"/>
      <c r="AE1282" s="34"/>
      <c r="AT1282" s="17" t="s">
        <v>321</v>
      </c>
      <c r="AU1282" s="17" t="s">
        <v>83</v>
      </c>
    </row>
    <row r="1283" spans="1:65" s="12" customFormat="1">
      <c r="B1283" s="213"/>
      <c r="C1283" s="214"/>
      <c r="D1283" s="209" t="s">
        <v>323</v>
      </c>
      <c r="E1283" s="215" t="s">
        <v>19</v>
      </c>
      <c r="F1283" s="216" t="s">
        <v>2242</v>
      </c>
      <c r="G1283" s="214"/>
      <c r="H1283" s="217">
        <v>1</v>
      </c>
      <c r="I1283" s="218"/>
      <c r="J1283" s="214"/>
      <c r="K1283" s="214"/>
      <c r="L1283" s="219"/>
      <c r="M1283" s="220"/>
      <c r="N1283" s="221"/>
      <c r="O1283" s="221"/>
      <c r="P1283" s="221"/>
      <c r="Q1283" s="221"/>
      <c r="R1283" s="221"/>
      <c r="S1283" s="221"/>
      <c r="T1283" s="222"/>
      <c r="AT1283" s="223" t="s">
        <v>323</v>
      </c>
      <c r="AU1283" s="223" t="s">
        <v>83</v>
      </c>
      <c r="AV1283" s="12" t="s">
        <v>83</v>
      </c>
      <c r="AW1283" s="12" t="s">
        <v>36</v>
      </c>
      <c r="AX1283" s="12" t="s">
        <v>74</v>
      </c>
      <c r="AY1283" s="223" t="s">
        <v>313</v>
      </c>
    </row>
    <row r="1284" spans="1:65" s="12" customFormat="1">
      <c r="B1284" s="213"/>
      <c r="C1284" s="214"/>
      <c r="D1284" s="209" t="s">
        <v>323</v>
      </c>
      <c r="E1284" s="215" t="s">
        <v>19</v>
      </c>
      <c r="F1284" s="216" t="s">
        <v>2243</v>
      </c>
      <c r="G1284" s="214"/>
      <c r="H1284" s="217">
        <v>1</v>
      </c>
      <c r="I1284" s="218"/>
      <c r="J1284" s="214"/>
      <c r="K1284" s="214"/>
      <c r="L1284" s="219"/>
      <c r="M1284" s="220"/>
      <c r="N1284" s="221"/>
      <c r="O1284" s="221"/>
      <c r="P1284" s="221"/>
      <c r="Q1284" s="221"/>
      <c r="R1284" s="221"/>
      <c r="S1284" s="221"/>
      <c r="T1284" s="222"/>
      <c r="AT1284" s="223" t="s">
        <v>323</v>
      </c>
      <c r="AU1284" s="223" t="s">
        <v>83</v>
      </c>
      <c r="AV1284" s="12" t="s">
        <v>83</v>
      </c>
      <c r="AW1284" s="12" t="s">
        <v>36</v>
      </c>
      <c r="AX1284" s="12" t="s">
        <v>74</v>
      </c>
      <c r="AY1284" s="223" t="s">
        <v>313</v>
      </c>
    </row>
    <row r="1285" spans="1:65" s="12" customFormat="1">
      <c r="B1285" s="213"/>
      <c r="C1285" s="214"/>
      <c r="D1285" s="209" t="s">
        <v>323</v>
      </c>
      <c r="E1285" s="215" t="s">
        <v>19</v>
      </c>
      <c r="F1285" s="216" t="s">
        <v>2244</v>
      </c>
      <c r="G1285" s="214"/>
      <c r="H1285" s="217">
        <v>1</v>
      </c>
      <c r="I1285" s="218"/>
      <c r="J1285" s="214"/>
      <c r="K1285" s="214"/>
      <c r="L1285" s="219"/>
      <c r="M1285" s="220"/>
      <c r="N1285" s="221"/>
      <c r="O1285" s="221"/>
      <c r="P1285" s="221"/>
      <c r="Q1285" s="221"/>
      <c r="R1285" s="221"/>
      <c r="S1285" s="221"/>
      <c r="T1285" s="222"/>
      <c r="AT1285" s="223" t="s">
        <v>323</v>
      </c>
      <c r="AU1285" s="223" t="s">
        <v>83</v>
      </c>
      <c r="AV1285" s="12" t="s">
        <v>83</v>
      </c>
      <c r="AW1285" s="12" t="s">
        <v>36</v>
      </c>
      <c r="AX1285" s="12" t="s">
        <v>74</v>
      </c>
      <c r="AY1285" s="223" t="s">
        <v>313</v>
      </c>
    </row>
    <row r="1286" spans="1:65" s="14" customFormat="1">
      <c r="B1286" s="234"/>
      <c r="C1286" s="235"/>
      <c r="D1286" s="209" t="s">
        <v>323</v>
      </c>
      <c r="E1286" s="236" t="s">
        <v>19</v>
      </c>
      <c r="F1286" s="237" t="s">
        <v>410</v>
      </c>
      <c r="G1286" s="235"/>
      <c r="H1286" s="238">
        <v>3</v>
      </c>
      <c r="I1286" s="239"/>
      <c r="J1286" s="235"/>
      <c r="K1286" s="235"/>
      <c r="L1286" s="240"/>
      <c r="M1286" s="241"/>
      <c r="N1286" s="242"/>
      <c r="O1286" s="242"/>
      <c r="P1286" s="242"/>
      <c r="Q1286" s="242"/>
      <c r="R1286" s="242"/>
      <c r="S1286" s="242"/>
      <c r="T1286" s="243"/>
      <c r="AT1286" s="244" t="s">
        <v>323</v>
      </c>
      <c r="AU1286" s="244" t="s">
        <v>83</v>
      </c>
      <c r="AV1286" s="14" t="s">
        <v>319</v>
      </c>
      <c r="AW1286" s="14" t="s">
        <v>36</v>
      </c>
      <c r="AX1286" s="14" t="s">
        <v>81</v>
      </c>
      <c r="AY1286" s="244" t="s">
        <v>313</v>
      </c>
    </row>
    <row r="1287" spans="1:65" s="1" customFormat="1" ht="14.45" customHeight="1">
      <c r="A1287" s="34"/>
      <c r="B1287" s="35"/>
      <c r="C1287" s="245" t="s">
        <v>2245</v>
      </c>
      <c r="D1287" s="245" t="s">
        <v>473</v>
      </c>
      <c r="E1287" s="246" t="s">
        <v>2234</v>
      </c>
      <c r="F1287" s="247" t="s">
        <v>2235</v>
      </c>
      <c r="G1287" s="248" t="s">
        <v>707</v>
      </c>
      <c r="H1287" s="249">
        <v>3</v>
      </c>
      <c r="I1287" s="250"/>
      <c r="J1287" s="251">
        <f>ROUND(I1287*H1287,2)</f>
        <v>0</v>
      </c>
      <c r="K1287" s="252"/>
      <c r="L1287" s="253"/>
      <c r="M1287" s="254" t="s">
        <v>19</v>
      </c>
      <c r="N1287" s="255" t="s">
        <v>45</v>
      </c>
      <c r="O1287" s="64"/>
      <c r="P1287" s="205">
        <f>O1287*H1287</f>
        <v>0</v>
      </c>
      <c r="Q1287" s="205">
        <v>4.2000000000000003E-2</v>
      </c>
      <c r="R1287" s="205">
        <f>Q1287*H1287</f>
        <v>0.126</v>
      </c>
      <c r="S1287" s="205">
        <v>0</v>
      </c>
      <c r="T1287" s="206">
        <f>S1287*H1287</f>
        <v>0</v>
      </c>
      <c r="U1287" s="34"/>
      <c r="V1287" s="34"/>
      <c r="W1287" s="34"/>
      <c r="X1287" s="34"/>
      <c r="Y1287" s="34"/>
      <c r="Z1287" s="34"/>
      <c r="AA1287" s="34"/>
      <c r="AB1287" s="34"/>
      <c r="AC1287" s="34"/>
      <c r="AD1287" s="34"/>
      <c r="AE1287" s="34"/>
      <c r="AR1287" s="207" t="s">
        <v>510</v>
      </c>
      <c r="AT1287" s="207" t="s">
        <v>473</v>
      </c>
      <c r="AU1287" s="207" t="s">
        <v>83</v>
      </c>
      <c r="AY1287" s="17" t="s">
        <v>313</v>
      </c>
      <c r="BE1287" s="208">
        <f>IF(N1287="základní",J1287,0)</f>
        <v>0</v>
      </c>
      <c r="BF1287" s="208">
        <f>IF(N1287="snížená",J1287,0)</f>
        <v>0</v>
      </c>
      <c r="BG1287" s="208">
        <f>IF(N1287="zákl. přenesená",J1287,0)</f>
        <v>0</v>
      </c>
      <c r="BH1287" s="208">
        <f>IF(N1287="sníž. přenesená",J1287,0)</f>
        <v>0</v>
      </c>
      <c r="BI1287" s="208">
        <f>IF(N1287="nulová",J1287,0)</f>
        <v>0</v>
      </c>
      <c r="BJ1287" s="17" t="s">
        <v>81</v>
      </c>
      <c r="BK1287" s="208">
        <f>ROUND(I1287*H1287,2)</f>
        <v>0</v>
      </c>
      <c r="BL1287" s="17" t="s">
        <v>402</v>
      </c>
      <c r="BM1287" s="207" t="s">
        <v>2246</v>
      </c>
    </row>
    <row r="1288" spans="1:65" s="1" customFormat="1">
      <c r="A1288" s="34"/>
      <c r="B1288" s="35"/>
      <c r="C1288" s="36"/>
      <c r="D1288" s="209" t="s">
        <v>321</v>
      </c>
      <c r="E1288" s="36"/>
      <c r="F1288" s="210" t="s">
        <v>2235</v>
      </c>
      <c r="G1288" s="36"/>
      <c r="H1288" s="36"/>
      <c r="I1288" s="116"/>
      <c r="J1288" s="36"/>
      <c r="K1288" s="36"/>
      <c r="L1288" s="39"/>
      <c r="M1288" s="211"/>
      <c r="N1288" s="212"/>
      <c r="O1288" s="64"/>
      <c r="P1288" s="64"/>
      <c r="Q1288" s="64"/>
      <c r="R1288" s="64"/>
      <c r="S1288" s="64"/>
      <c r="T1288" s="65"/>
      <c r="U1288" s="34"/>
      <c r="V1288" s="34"/>
      <c r="W1288" s="34"/>
      <c r="X1288" s="34"/>
      <c r="Y1288" s="34"/>
      <c r="Z1288" s="34"/>
      <c r="AA1288" s="34"/>
      <c r="AB1288" s="34"/>
      <c r="AC1288" s="34"/>
      <c r="AD1288" s="34"/>
      <c r="AE1288" s="34"/>
      <c r="AT1288" s="17" t="s">
        <v>321</v>
      </c>
      <c r="AU1288" s="17" t="s">
        <v>83</v>
      </c>
    </row>
    <row r="1289" spans="1:65" s="12" customFormat="1">
      <c r="B1289" s="213"/>
      <c r="C1289" s="214"/>
      <c r="D1289" s="209" t="s">
        <v>323</v>
      </c>
      <c r="E1289" s="215" t="s">
        <v>19</v>
      </c>
      <c r="F1289" s="216" t="s">
        <v>2242</v>
      </c>
      <c r="G1289" s="214"/>
      <c r="H1289" s="217">
        <v>1</v>
      </c>
      <c r="I1289" s="218"/>
      <c r="J1289" s="214"/>
      <c r="K1289" s="214"/>
      <c r="L1289" s="219"/>
      <c r="M1289" s="220"/>
      <c r="N1289" s="221"/>
      <c r="O1289" s="221"/>
      <c r="P1289" s="221"/>
      <c r="Q1289" s="221"/>
      <c r="R1289" s="221"/>
      <c r="S1289" s="221"/>
      <c r="T1289" s="222"/>
      <c r="AT1289" s="223" t="s">
        <v>323</v>
      </c>
      <c r="AU1289" s="223" t="s">
        <v>83</v>
      </c>
      <c r="AV1289" s="12" t="s">
        <v>83</v>
      </c>
      <c r="AW1289" s="12" t="s">
        <v>36</v>
      </c>
      <c r="AX1289" s="12" t="s">
        <v>74</v>
      </c>
      <c r="AY1289" s="223" t="s">
        <v>313</v>
      </c>
    </row>
    <row r="1290" spans="1:65" s="12" customFormat="1">
      <c r="B1290" s="213"/>
      <c r="C1290" s="214"/>
      <c r="D1290" s="209" t="s">
        <v>323</v>
      </c>
      <c r="E1290" s="215" t="s">
        <v>19</v>
      </c>
      <c r="F1290" s="216" t="s">
        <v>2243</v>
      </c>
      <c r="G1290" s="214"/>
      <c r="H1290" s="217">
        <v>1</v>
      </c>
      <c r="I1290" s="218"/>
      <c r="J1290" s="214"/>
      <c r="K1290" s="214"/>
      <c r="L1290" s="219"/>
      <c r="M1290" s="220"/>
      <c r="N1290" s="221"/>
      <c r="O1290" s="221"/>
      <c r="P1290" s="221"/>
      <c r="Q1290" s="221"/>
      <c r="R1290" s="221"/>
      <c r="S1290" s="221"/>
      <c r="T1290" s="222"/>
      <c r="AT1290" s="223" t="s">
        <v>323</v>
      </c>
      <c r="AU1290" s="223" t="s">
        <v>83</v>
      </c>
      <c r="AV1290" s="12" t="s">
        <v>83</v>
      </c>
      <c r="AW1290" s="12" t="s">
        <v>36</v>
      </c>
      <c r="AX1290" s="12" t="s">
        <v>74</v>
      </c>
      <c r="AY1290" s="223" t="s">
        <v>313</v>
      </c>
    </row>
    <row r="1291" spans="1:65" s="12" customFormat="1">
      <c r="B1291" s="213"/>
      <c r="C1291" s="214"/>
      <c r="D1291" s="209" t="s">
        <v>323</v>
      </c>
      <c r="E1291" s="215" t="s">
        <v>19</v>
      </c>
      <c r="F1291" s="216" t="s">
        <v>2244</v>
      </c>
      <c r="G1291" s="214"/>
      <c r="H1291" s="217">
        <v>1</v>
      </c>
      <c r="I1291" s="218"/>
      <c r="J1291" s="214"/>
      <c r="K1291" s="214"/>
      <c r="L1291" s="219"/>
      <c r="M1291" s="220"/>
      <c r="N1291" s="221"/>
      <c r="O1291" s="221"/>
      <c r="P1291" s="221"/>
      <c r="Q1291" s="221"/>
      <c r="R1291" s="221"/>
      <c r="S1291" s="221"/>
      <c r="T1291" s="222"/>
      <c r="AT1291" s="223" t="s">
        <v>323</v>
      </c>
      <c r="AU1291" s="223" t="s">
        <v>83</v>
      </c>
      <c r="AV1291" s="12" t="s">
        <v>83</v>
      </c>
      <c r="AW1291" s="12" t="s">
        <v>36</v>
      </c>
      <c r="AX1291" s="12" t="s">
        <v>74</v>
      </c>
      <c r="AY1291" s="223" t="s">
        <v>313</v>
      </c>
    </row>
    <row r="1292" spans="1:65" s="14" customFormat="1">
      <c r="B1292" s="234"/>
      <c r="C1292" s="235"/>
      <c r="D1292" s="209" t="s">
        <v>323</v>
      </c>
      <c r="E1292" s="236" t="s">
        <v>19</v>
      </c>
      <c r="F1292" s="237" t="s">
        <v>410</v>
      </c>
      <c r="G1292" s="235"/>
      <c r="H1292" s="238">
        <v>3</v>
      </c>
      <c r="I1292" s="239"/>
      <c r="J1292" s="235"/>
      <c r="K1292" s="235"/>
      <c r="L1292" s="240"/>
      <c r="M1292" s="241"/>
      <c r="N1292" s="242"/>
      <c r="O1292" s="242"/>
      <c r="P1292" s="242"/>
      <c r="Q1292" s="242"/>
      <c r="R1292" s="242"/>
      <c r="S1292" s="242"/>
      <c r="T1292" s="243"/>
      <c r="AT1292" s="244" t="s">
        <v>323</v>
      </c>
      <c r="AU1292" s="244" t="s">
        <v>83</v>
      </c>
      <c r="AV1292" s="14" t="s">
        <v>319</v>
      </c>
      <c r="AW1292" s="14" t="s">
        <v>36</v>
      </c>
      <c r="AX1292" s="14" t="s">
        <v>81</v>
      </c>
      <c r="AY1292" s="244" t="s">
        <v>313</v>
      </c>
    </row>
    <row r="1293" spans="1:65" s="1" customFormat="1" ht="14.45" customHeight="1">
      <c r="A1293" s="34"/>
      <c r="B1293" s="35"/>
      <c r="C1293" s="195" t="s">
        <v>2247</v>
      </c>
      <c r="D1293" s="195" t="s">
        <v>315</v>
      </c>
      <c r="E1293" s="196" t="s">
        <v>2248</v>
      </c>
      <c r="F1293" s="197" t="s">
        <v>2249</v>
      </c>
      <c r="G1293" s="198" t="s">
        <v>1571</v>
      </c>
      <c r="H1293" s="199">
        <v>1001.46</v>
      </c>
      <c r="I1293" s="200"/>
      <c r="J1293" s="201">
        <f>ROUND(I1293*H1293,2)</f>
        <v>0</v>
      </c>
      <c r="K1293" s="202"/>
      <c r="L1293" s="39"/>
      <c r="M1293" s="203" t="s">
        <v>19</v>
      </c>
      <c r="N1293" s="204" t="s">
        <v>45</v>
      </c>
      <c r="O1293" s="64"/>
      <c r="P1293" s="205">
        <f>O1293*H1293</f>
        <v>0</v>
      </c>
      <c r="Q1293" s="205">
        <v>6.9999999999999994E-5</v>
      </c>
      <c r="R1293" s="205">
        <f>Q1293*H1293</f>
        <v>7.010219999999999E-2</v>
      </c>
      <c r="S1293" s="205">
        <v>0</v>
      </c>
      <c r="T1293" s="206">
        <f>S1293*H1293</f>
        <v>0</v>
      </c>
      <c r="U1293" s="34"/>
      <c r="V1293" s="34"/>
      <c r="W1293" s="34"/>
      <c r="X1293" s="34"/>
      <c r="Y1293" s="34"/>
      <c r="Z1293" s="34"/>
      <c r="AA1293" s="34"/>
      <c r="AB1293" s="34"/>
      <c r="AC1293" s="34"/>
      <c r="AD1293" s="34"/>
      <c r="AE1293" s="34"/>
      <c r="AR1293" s="207" t="s">
        <v>402</v>
      </c>
      <c r="AT1293" s="207" t="s">
        <v>315</v>
      </c>
      <c r="AU1293" s="207" t="s">
        <v>83</v>
      </c>
      <c r="AY1293" s="17" t="s">
        <v>313</v>
      </c>
      <c r="BE1293" s="208">
        <f>IF(N1293="základní",J1293,0)</f>
        <v>0</v>
      </c>
      <c r="BF1293" s="208">
        <f>IF(N1293="snížená",J1293,0)</f>
        <v>0</v>
      </c>
      <c r="BG1293" s="208">
        <f>IF(N1293="zákl. přenesená",J1293,0)</f>
        <v>0</v>
      </c>
      <c r="BH1293" s="208">
        <f>IF(N1293="sníž. přenesená",J1293,0)</f>
        <v>0</v>
      </c>
      <c r="BI1293" s="208">
        <f>IF(N1293="nulová",J1293,0)</f>
        <v>0</v>
      </c>
      <c r="BJ1293" s="17" t="s">
        <v>81</v>
      </c>
      <c r="BK1293" s="208">
        <f>ROUND(I1293*H1293,2)</f>
        <v>0</v>
      </c>
      <c r="BL1293" s="17" t="s">
        <v>402</v>
      </c>
      <c r="BM1293" s="207" t="s">
        <v>2250</v>
      </c>
    </row>
    <row r="1294" spans="1:65" s="1" customFormat="1">
      <c r="A1294" s="34"/>
      <c r="B1294" s="35"/>
      <c r="C1294" s="36"/>
      <c r="D1294" s="209" t="s">
        <v>321</v>
      </c>
      <c r="E1294" s="36"/>
      <c r="F1294" s="210" t="s">
        <v>2251</v>
      </c>
      <c r="G1294" s="36"/>
      <c r="H1294" s="36"/>
      <c r="I1294" s="116"/>
      <c r="J1294" s="36"/>
      <c r="K1294" s="36"/>
      <c r="L1294" s="39"/>
      <c r="M1294" s="211"/>
      <c r="N1294" s="212"/>
      <c r="O1294" s="64"/>
      <c r="P1294" s="64"/>
      <c r="Q1294" s="64"/>
      <c r="R1294" s="64"/>
      <c r="S1294" s="64"/>
      <c r="T1294" s="65"/>
      <c r="U1294" s="34"/>
      <c r="V1294" s="34"/>
      <c r="W1294" s="34"/>
      <c r="X1294" s="34"/>
      <c r="Y1294" s="34"/>
      <c r="Z1294" s="34"/>
      <c r="AA1294" s="34"/>
      <c r="AB1294" s="34"/>
      <c r="AC1294" s="34"/>
      <c r="AD1294" s="34"/>
      <c r="AE1294" s="34"/>
      <c r="AT1294" s="17" t="s">
        <v>321</v>
      </c>
      <c r="AU1294" s="17" t="s">
        <v>83</v>
      </c>
    </row>
    <row r="1295" spans="1:65" s="1" customFormat="1" ht="29.25">
      <c r="A1295" s="34"/>
      <c r="B1295" s="35"/>
      <c r="C1295" s="36"/>
      <c r="D1295" s="209" t="s">
        <v>1282</v>
      </c>
      <c r="E1295" s="36"/>
      <c r="F1295" s="267" t="s">
        <v>2215</v>
      </c>
      <c r="G1295" s="36"/>
      <c r="H1295" s="36"/>
      <c r="I1295" s="116"/>
      <c r="J1295" s="36"/>
      <c r="K1295" s="36"/>
      <c r="L1295" s="39"/>
      <c r="M1295" s="211"/>
      <c r="N1295" s="212"/>
      <c r="O1295" s="64"/>
      <c r="P1295" s="64"/>
      <c r="Q1295" s="64"/>
      <c r="R1295" s="64"/>
      <c r="S1295" s="64"/>
      <c r="T1295" s="65"/>
      <c r="U1295" s="34"/>
      <c r="V1295" s="34"/>
      <c r="W1295" s="34"/>
      <c r="X1295" s="34"/>
      <c r="Y1295" s="34"/>
      <c r="Z1295" s="34"/>
      <c r="AA1295" s="34"/>
      <c r="AB1295" s="34"/>
      <c r="AC1295" s="34"/>
      <c r="AD1295" s="34"/>
      <c r="AE1295" s="34"/>
      <c r="AT1295" s="17" t="s">
        <v>1282</v>
      </c>
      <c r="AU1295" s="17" t="s">
        <v>83</v>
      </c>
    </row>
    <row r="1296" spans="1:65" s="12" customFormat="1">
      <c r="B1296" s="213"/>
      <c r="C1296" s="214"/>
      <c r="D1296" s="209" t="s">
        <v>323</v>
      </c>
      <c r="E1296" s="215" t="s">
        <v>19</v>
      </c>
      <c r="F1296" s="216" t="s">
        <v>2252</v>
      </c>
      <c r="G1296" s="214"/>
      <c r="H1296" s="217">
        <v>1.8</v>
      </c>
      <c r="I1296" s="218"/>
      <c r="J1296" s="214"/>
      <c r="K1296" s="214"/>
      <c r="L1296" s="219"/>
      <c r="M1296" s="220"/>
      <c r="N1296" s="221"/>
      <c r="O1296" s="221"/>
      <c r="P1296" s="221"/>
      <c r="Q1296" s="221"/>
      <c r="R1296" s="221"/>
      <c r="S1296" s="221"/>
      <c r="T1296" s="222"/>
      <c r="AT1296" s="223" t="s">
        <v>323</v>
      </c>
      <c r="AU1296" s="223" t="s">
        <v>83</v>
      </c>
      <c r="AV1296" s="12" t="s">
        <v>83</v>
      </c>
      <c r="AW1296" s="12" t="s">
        <v>36</v>
      </c>
      <c r="AX1296" s="12" t="s">
        <v>74</v>
      </c>
      <c r="AY1296" s="223" t="s">
        <v>313</v>
      </c>
    </row>
    <row r="1297" spans="1:65" s="12" customFormat="1">
      <c r="B1297" s="213"/>
      <c r="C1297" s="214"/>
      <c r="D1297" s="209" t="s">
        <v>323</v>
      </c>
      <c r="E1297" s="215" t="s">
        <v>19</v>
      </c>
      <c r="F1297" s="216" t="s">
        <v>2253</v>
      </c>
      <c r="G1297" s="214"/>
      <c r="H1297" s="217">
        <v>15</v>
      </c>
      <c r="I1297" s="218"/>
      <c r="J1297" s="214"/>
      <c r="K1297" s="214"/>
      <c r="L1297" s="219"/>
      <c r="M1297" s="220"/>
      <c r="N1297" s="221"/>
      <c r="O1297" s="221"/>
      <c r="P1297" s="221"/>
      <c r="Q1297" s="221"/>
      <c r="R1297" s="221"/>
      <c r="S1297" s="221"/>
      <c r="T1297" s="222"/>
      <c r="AT1297" s="223" t="s">
        <v>323</v>
      </c>
      <c r="AU1297" s="223" t="s">
        <v>83</v>
      </c>
      <c r="AV1297" s="12" t="s">
        <v>83</v>
      </c>
      <c r="AW1297" s="12" t="s">
        <v>36</v>
      </c>
      <c r="AX1297" s="12" t="s">
        <v>74</v>
      </c>
      <c r="AY1297" s="223" t="s">
        <v>313</v>
      </c>
    </row>
    <row r="1298" spans="1:65" s="12" customFormat="1">
      <c r="B1298" s="213"/>
      <c r="C1298" s="214"/>
      <c r="D1298" s="209" t="s">
        <v>323</v>
      </c>
      <c r="E1298" s="215" t="s">
        <v>19</v>
      </c>
      <c r="F1298" s="216" t="s">
        <v>2254</v>
      </c>
      <c r="G1298" s="214"/>
      <c r="H1298" s="217">
        <v>30</v>
      </c>
      <c r="I1298" s="218"/>
      <c r="J1298" s="214"/>
      <c r="K1298" s="214"/>
      <c r="L1298" s="219"/>
      <c r="M1298" s="220"/>
      <c r="N1298" s="221"/>
      <c r="O1298" s="221"/>
      <c r="P1298" s="221"/>
      <c r="Q1298" s="221"/>
      <c r="R1298" s="221"/>
      <c r="S1298" s="221"/>
      <c r="T1298" s="222"/>
      <c r="AT1298" s="223" t="s">
        <v>323</v>
      </c>
      <c r="AU1298" s="223" t="s">
        <v>83</v>
      </c>
      <c r="AV1298" s="12" t="s">
        <v>83</v>
      </c>
      <c r="AW1298" s="12" t="s">
        <v>36</v>
      </c>
      <c r="AX1298" s="12" t="s">
        <v>74</v>
      </c>
      <c r="AY1298" s="223" t="s">
        <v>313</v>
      </c>
    </row>
    <row r="1299" spans="1:65" s="12" customFormat="1">
      <c r="B1299" s="213"/>
      <c r="C1299" s="214"/>
      <c r="D1299" s="209" t="s">
        <v>323</v>
      </c>
      <c r="E1299" s="215" t="s">
        <v>19</v>
      </c>
      <c r="F1299" s="216" t="s">
        <v>2255</v>
      </c>
      <c r="G1299" s="214"/>
      <c r="H1299" s="217">
        <v>140.61000000000001</v>
      </c>
      <c r="I1299" s="218"/>
      <c r="J1299" s="214"/>
      <c r="K1299" s="214"/>
      <c r="L1299" s="219"/>
      <c r="M1299" s="220"/>
      <c r="N1299" s="221"/>
      <c r="O1299" s="221"/>
      <c r="P1299" s="221"/>
      <c r="Q1299" s="221"/>
      <c r="R1299" s="221"/>
      <c r="S1299" s="221"/>
      <c r="T1299" s="222"/>
      <c r="AT1299" s="223" t="s">
        <v>323</v>
      </c>
      <c r="AU1299" s="223" t="s">
        <v>83</v>
      </c>
      <c r="AV1299" s="12" t="s">
        <v>83</v>
      </c>
      <c r="AW1299" s="12" t="s">
        <v>36</v>
      </c>
      <c r="AX1299" s="12" t="s">
        <v>74</v>
      </c>
      <c r="AY1299" s="223" t="s">
        <v>313</v>
      </c>
    </row>
    <row r="1300" spans="1:65" s="12" customFormat="1">
      <c r="B1300" s="213"/>
      <c r="C1300" s="214"/>
      <c r="D1300" s="209" t="s">
        <v>323</v>
      </c>
      <c r="E1300" s="215" t="s">
        <v>19</v>
      </c>
      <c r="F1300" s="216" t="s">
        <v>2256</v>
      </c>
      <c r="G1300" s="214"/>
      <c r="H1300" s="217">
        <v>814.05</v>
      </c>
      <c r="I1300" s="218"/>
      <c r="J1300" s="214"/>
      <c r="K1300" s="214"/>
      <c r="L1300" s="219"/>
      <c r="M1300" s="220"/>
      <c r="N1300" s="221"/>
      <c r="O1300" s="221"/>
      <c r="P1300" s="221"/>
      <c r="Q1300" s="221"/>
      <c r="R1300" s="221"/>
      <c r="S1300" s="221"/>
      <c r="T1300" s="222"/>
      <c r="AT1300" s="223" t="s">
        <v>323</v>
      </c>
      <c r="AU1300" s="223" t="s">
        <v>83</v>
      </c>
      <c r="AV1300" s="12" t="s">
        <v>83</v>
      </c>
      <c r="AW1300" s="12" t="s">
        <v>36</v>
      </c>
      <c r="AX1300" s="12" t="s">
        <v>74</v>
      </c>
      <c r="AY1300" s="223" t="s">
        <v>313</v>
      </c>
    </row>
    <row r="1301" spans="1:65" s="14" customFormat="1">
      <c r="B1301" s="234"/>
      <c r="C1301" s="235"/>
      <c r="D1301" s="209" t="s">
        <v>323</v>
      </c>
      <c r="E1301" s="236" t="s">
        <v>19</v>
      </c>
      <c r="F1301" s="237" t="s">
        <v>410</v>
      </c>
      <c r="G1301" s="235"/>
      <c r="H1301" s="238">
        <v>1001.46</v>
      </c>
      <c r="I1301" s="239"/>
      <c r="J1301" s="235"/>
      <c r="K1301" s="235"/>
      <c r="L1301" s="240"/>
      <c r="M1301" s="241"/>
      <c r="N1301" s="242"/>
      <c r="O1301" s="242"/>
      <c r="P1301" s="242"/>
      <c r="Q1301" s="242"/>
      <c r="R1301" s="242"/>
      <c r="S1301" s="242"/>
      <c r="T1301" s="243"/>
      <c r="AT1301" s="244" t="s">
        <v>323</v>
      </c>
      <c r="AU1301" s="244" t="s">
        <v>83</v>
      </c>
      <c r="AV1301" s="14" t="s">
        <v>319</v>
      </c>
      <c r="AW1301" s="14" t="s">
        <v>36</v>
      </c>
      <c r="AX1301" s="14" t="s">
        <v>81</v>
      </c>
      <c r="AY1301" s="244" t="s">
        <v>313</v>
      </c>
    </row>
    <row r="1302" spans="1:65" s="1" customFormat="1" ht="14.45" customHeight="1">
      <c r="A1302" s="34"/>
      <c r="B1302" s="35"/>
      <c r="C1302" s="245" t="s">
        <v>2257</v>
      </c>
      <c r="D1302" s="245" t="s">
        <v>473</v>
      </c>
      <c r="E1302" s="246" t="s">
        <v>2258</v>
      </c>
      <c r="F1302" s="247" t="s">
        <v>19</v>
      </c>
      <c r="G1302" s="248" t="s">
        <v>707</v>
      </c>
      <c r="H1302" s="249">
        <v>3</v>
      </c>
      <c r="I1302" s="250"/>
      <c r="J1302" s="251">
        <f>ROUND(I1302*H1302,2)</f>
        <v>0</v>
      </c>
      <c r="K1302" s="252"/>
      <c r="L1302" s="253"/>
      <c r="M1302" s="254" t="s">
        <v>19</v>
      </c>
      <c r="N1302" s="255" t="s">
        <v>45</v>
      </c>
      <c r="O1302" s="64"/>
      <c r="P1302" s="205">
        <f>O1302*H1302</f>
        <v>0</v>
      </c>
      <c r="Q1302" s="205">
        <v>0</v>
      </c>
      <c r="R1302" s="205">
        <f>Q1302*H1302</f>
        <v>0</v>
      </c>
      <c r="S1302" s="205">
        <v>0</v>
      </c>
      <c r="T1302" s="206">
        <f>S1302*H1302</f>
        <v>0</v>
      </c>
      <c r="U1302" s="34"/>
      <c r="V1302" s="34"/>
      <c r="W1302" s="34"/>
      <c r="X1302" s="34"/>
      <c r="Y1302" s="34"/>
      <c r="Z1302" s="34"/>
      <c r="AA1302" s="34"/>
      <c r="AB1302" s="34"/>
      <c r="AC1302" s="34"/>
      <c r="AD1302" s="34"/>
      <c r="AE1302" s="34"/>
      <c r="AR1302" s="207" t="s">
        <v>510</v>
      </c>
      <c r="AT1302" s="207" t="s">
        <v>473</v>
      </c>
      <c r="AU1302" s="207" t="s">
        <v>83</v>
      </c>
      <c r="AY1302" s="17" t="s">
        <v>313</v>
      </c>
      <c r="BE1302" s="208">
        <f>IF(N1302="základní",J1302,0)</f>
        <v>0</v>
      </c>
      <c r="BF1302" s="208">
        <f>IF(N1302="snížená",J1302,0)</f>
        <v>0</v>
      </c>
      <c r="BG1302" s="208">
        <f>IF(N1302="zákl. přenesená",J1302,0)</f>
        <v>0</v>
      </c>
      <c r="BH1302" s="208">
        <f>IF(N1302="sníž. přenesená",J1302,0)</f>
        <v>0</v>
      </c>
      <c r="BI1302" s="208">
        <f>IF(N1302="nulová",J1302,0)</f>
        <v>0</v>
      </c>
      <c r="BJ1302" s="17" t="s">
        <v>81</v>
      </c>
      <c r="BK1302" s="208">
        <f>ROUND(I1302*H1302,2)</f>
        <v>0</v>
      </c>
      <c r="BL1302" s="17" t="s">
        <v>402</v>
      </c>
      <c r="BM1302" s="207" t="s">
        <v>2259</v>
      </c>
    </row>
    <row r="1303" spans="1:65" s="1" customFormat="1">
      <c r="A1303" s="34"/>
      <c r="B1303" s="35"/>
      <c r="C1303" s="36"/>
      <c r="D1303" s="209" t="s">
        <v>321</v>
      </c>
      <c r="E1303" s="36"/>
      <c r="F1303" s="210" t="s">
        <v>2260</v>
      </c>
      <c r="G1303" s="36"/>
      <c r="H1303" s="36"/>
      <c r="I1303" s="116"/>
      <c r="J1303" s="36"/>
      <c r="K1303" s="36"/>
      <c r="L1303" s="39"/>
      <c r="M1303" s="211"/>
      <c r="N1303" s="212"/>
      <c r="O1303" s="64"/>
      <c r="P1303" s="64"/>
      <c r="Q1303" s="64"/>
      <c r="R1303" s="64"/>
      <c r="S1303" s="64"/>
      <c r="T1303" s="65"/>
      <c r="U1303" s="34"/>
      <c r="V1303" s="34"/>
      <c r="W1303" s="34"/>
      <c r="X1303" s="34"/>
      <c r="Y1303" s="34"/>
      <c r="Z1303" s="34"/>
      <c r="AA1303" s="34"/>
      <c r="AB1303" s="34"/>
      <c r="AC1303" s="34"/>
      <c r="AD1303" s="34"/>
      <c r="AE1303" s="34"/>
      <c r="AT1303" s="17" t="s">
        <v>321</v>
      </c>
      <c r="AU1303" s="17" t="s">
        <v>83</v>
      </c>
    </row>
    <row r="1304" spans="1:65" s="1" customFormat="1" ht="14.45" customHeight="1">
      <c r="A1304" s="34"/>
      <c r="B1304" s="35"/>
      <c r="C1304" s="245" t="s">
        <v>2261</v>
      </c>
      <c r="D1304" s="245" t="s">
        <v>473</v>
      </c>
      <c r="E1304" s="246" t="s">
        <v>2262</v>
      </c>
      <c r="F1304" s="247" t="s">
        <v>19</v>
      </c>
      <c r="G1304" s="248" t="s">
        <v>707</v>
      </c>
      <c r="H1304" s="249">
        <v>227</v>
      </c>
      <c r="I1304" s="250"/>
      <c r="J1304" s="251">
        <f>ROUND(I1304*H1304,2)</f>
        <v>0</v>
      </c>
      <c r="K1304" s="252"/>
      <c r="L1304" s="253"/>
      <c r="M1304" s="254" t="s">
        <v>19</v>
      </c>
      <c r="N1304" s="255" t="s">
        <v>45</v>
      </c>
      <c r="O1304" s="64"/>
      <c r="P1304" s="205">
        <f>O1304*H1304</f>
        <v>0</v>
      </c>
      <c r="Q1304" s="205">
        <v>0</v>
      </c>
      <c r="R1304" s="205">
        <f>Q1304*H1304</f>
        <v>0</v>
      </c>
      <c r="S1304" s="205">
        <v>0</v>
      </c>
      <c r="T1304" s="206">
        <f>S1304*H1304</f>
        <v>0</v>
      </c>
      <c r="U1304" s="34"/>
      <c r="V1304" s="34"/>
      <c r="W1304" s="34"/>
      <c r="X1304" s="34"/>
      <c r="Y1304" s="34"/>
      <c r="Z1304" s="34"/>
      <c r="AA1304" s="34"/>
      <c r="AB1304" s="34"/>
      <c r="AC1304" s="34"/>
      <c r="AD1304" s="34"/>
      <c r="AE1304" s="34"/>
      <c r="AR1304" s="207" t="s">
        <v>510</v>
      </c>
      <c r="AT1304" s="207" t="s">
        <v>473</v>
      </c>
      <c r="AU1304" s="207" t="s">
        <v>83</v>
      </c>
      <c r="AY1304" s="17" t="s">
        <v>313</v>
      </c>
      <c r="BE1304" s="208">
        <f>IF(N1304="základní",J1304,0)</f>
        <v>0</v>
      </c>
      <c r="BF1304" s="208">
        <f>IF(N1304="snížená",J1304,0)</f>
        <v>0</v>
      </c>
      <c r="BG1304" s="208">
        <f>IF(N1304="zákl. přenesená",J1304,0)</f>
        <v>0</v>
      </c>
      <c r="BH1304" s="208">
        <f>IF(N1304="sníž. přenesená",J1304,0)</f>
        <v>0</v>
      </c>
      <c r="BI1304" s="208">
        <f>IF(N1304="nulová",J1304,0)</f>
        <v>0</v>
      </c>
      <c r="BJ1304" s="17" t="s">
        <v>81</v>
      </c>
      <c r="BK1304" s="208">
        <f>ROUND(I1304*H1304,2)</f>
        <v>0</v>
      </c>
      <c r="BL1304" s="17" t="s">
        <v>402</v>
      </c>
      <c r="BM1304" s="207" t="s">
        <v>2263</v>
      </c>
    </row>
    <row r="1305" spans="1:65" s="1" customFormat="1">
      <c r="A1305" s="34"/>
      <c r="B1305" s="35"/>
      <c r="C1305" s="36"/>
      <c r="D1305" s="209" t="s">
        <v>321</v>
      </c>
      <c r="E1305" s="36"/>
      <c r="F1305" s="210" t="s">
        <v>2264</v>
      </c>
      <c r="G1305" s="36"/>
      <c r="H1305" s="36"/>
      <c r="I1305" s="116"/>
      <c r="J1305" s="36"/>
      <c r="K1305" s="36"/>
      <c r="L1305" s="39"/>
      <c r="M1305" s="211"/>
      <c r="N1305" s="212"/>
      <c r="O1305" s="64"/>
      <c r="P1305" s="64"/>
      <c r="Q1305" s="64"/>
      <c r="R1305" s="64"/>
      <c r="S1305" s="64"/>
      <c r="T1305" s="65"/>
      <c r="U1305" s="34"/>
      <c r="V1305" s="34"/>
      <c r="W1305" s="34"/>
      <c r="X1305" s="34"/>
      <c r="Y1305" s="34"/>
      <c r="Z1305" s="34"/>
      <c r="AA1305" s="34"/>
      <c r="AB1305" s="34"/>
      <c r="AC1305" s="34"/>
      <c r="AD1305" s="34"/>
      <c r="AE1305" s="34"/>
      <c r="AT1305" s="17" t="s">
        <v>321</v>
      </c>
      <c r="AU1305" s="17" t="s">
        <v>83</v>
      </c>
    </row>
    <row r="1306" spans="1:65" s="12" customFormat="1">
      <c r="B1306" s="213"/>
      <c r="C1306" s="214"/>
      <c r="D1306" s="209" t="s">
        <v>323</v>
      </c>
      <c r="E1306" s="215" t="s">
        <v>19</v>
      </c>
      <c r="F1306" s="216" t="s">
        <v>1596</v>
      </c>
      <c r="G1306" s="214"/>
      <c r="H1306" s="217">
        <v>207</v>
      </c>
      <c r="I1306" s="218"/>
      <c r="J1306" s="214"/>
      <c r="K1306" s="214"/>
      <c r="L1306" s="219"/>
      <c r="M1306" s="220"/>
      <c r="N1306" s="221"/>
      <c r="O1306" s="221"/>
      <c r="P1306" s="221"/>
      <c r="Q1306" s="221"/>
      <c r="R1306" s="221"/>
      <c r="S1306" s="221"/>
      <c r="T1306" s="222"/>
      <c r="AT1306" s="223" t="s">
        <v>323</v>
      </c>
      <c r="AU1306" s="223" t="s">
        <v>83</v>
      </c>
      <c r="AV1306" s="12" t="s">
        <v>83</v>
      </c>
      <c r="AW1306" s="12" t="s">
        <v>36</v>
      </c>
      <c r="AX1306" s="12" t="s">
        <v>74</v>
      </c>
      <c r="AY1306" s="223" t="s">
        <v>313</v>
      </c>
    </row>
    <row r="1307" spans="1:65" s="12" customFormat="1">
      <c r="B1307" s="213"/>
      <c r="C1307" s="214"/>
      <c r="D1307" s="209" t="s">
        <v>323</v>
      </c>
      <c r="E1307" s="215" t="s">
        <v>19</v>
      </c>
      <c r="F1307" s="216" t="s">
        <v>427</v>
      </c>
      <c r="G1307" s="214"/>
      <c r="H1307" s="217">
        <v>20</v>
      </c>
      <c r="I1307" s="218"/>
      <c r="J1307" s="214"/>
      <c r="K1307" s="214"/>
      <c r="L1307" s="219"/>
      <c r="M1307" s="220"/>
      <c r="N1307" s="221"/>
      <c r="O1307" s="221"/>
      <c r="P1307" s="221"/>
      <c r="Q1307" s="221"/>
      <c r="R1307" s="221"/>
      <c r="S1307" s="221"/>
      <c r="T1307" s="222"/>
      <c r="AT1307" s="223" t="s">
        <v>323</v>
      </c>
      <c r="AU1307" s="223" t="s">
        <v>83</v>
      </c>
      <c r="AV1307" s="12" t="s">
        <v>83</v>
      </c>
      <c r="AW1307" s="12" t="s">
        <v>36</v>
      </c>
      <c r="AX1307" s="12" t="s">
        <v>74</v>
      </c>
      <c r="AY1307" s="223" t="s">
        <v>313</v>
      </c>
    </row>
    <row r="1308" spans="1:65" s="14" customFormat="1">
      <c r="B1308" s="234"/>
      <c r="C1308" s="235"/>
      <c r="D1308" s="209" t="s">
        <v>323</v>
      </c>
      <c r="E1308" s="236" t="s">
        <v>19</v>
      </c>
      <c r="F1308" s="237" t="s">
        <v>410</v>
      </c>
      <c r="G1308" s="235"/>
      <c r="H1308" s="238">
        <v>227</v>
      </c>
      <c r="I1308" s="239"/>
      <c r="J1308" s="235"/>
      <c r="K1308" s="235"/>
      <c r="L1308" s="240"/>
      <c r="M1308" s="241"/>
      <c r="N1308" s="242"/>
      <c r="O1308" s="242"/>
      <c r="P1308" s="242"/>
      <c r="Q1308" s="242"/>
      <c r="R1308" s="242"/>
      <c r="S1308" s="242"/>
      <c r="T1308" s="243"/>
      <c r="AT1308" s="244" t="s">
        <v>323</v>
      </c>
      <c r="AU1308" s="244" t="s">
        <v>83</v>
      </c>
      <c r="AV1308" s="14" t="s">
        <v>319</v>
      </c>
      <c r="AW1308" s="14" t="s">
        <v>36</v>
      </c>
      <c r="AX1308" s="14" t="s">
        <v>81</v>
      </c>
      <c r="AY1308" s="244" t="s">
        <v>313</v>
      </c>
    </row>
    <row r="1309" spans="1:65" s="1" customFormat="1" ht="14.45" customHeight="1">
      <c r="A1309" s="34"/>
      <c r="B1309" s="35"/>
      <c r="C1309" s="245" t="s">
        <v>2265</v>
      </c>
      <c r="D1309" s="245" t="s">
        <v>473</v>
      </c>
      <c r="E1309" s="246" t="s">
        <v>2266</v>
      </c>
      <c r="F1309" s="247" t="s">
        <v>19</v>
      </c>
      <c r="G1309" s="248" t="s">
        <v>707</v>
      </c>
      <c r="H1309" s="249">
        <v>201</v>
      </c>
      <c r="I1309" s="250"/>
      <c r="J1309" s="251">
        <f>ROUND(I1309*H1309,2)</f>
        <v>0</v>
      </c>
      <c r="K1309" s="252"/>
      <c r="L1309" s="253"/>
      <c r="M1309" s="254" t="s">
        <v>19</v>
      </c>
      <c r="N1309" s="255" t="s">
        <v>45</v>
      </c>
      <c r="O1309" s="64"/>
      <c r="P1309" s="205">
        <f>O1309*H1309</f>
        <v>0</v>
      </c>
      <c r="Q1309" s="205">
        <v>0</v>
      </c>
      <c r="R1309" s="205">
        <f>Q1309*H1309</f>
        <v>0</v>
      </c>
      <c r="S1309" s="205">
        <v>0</v>
      </c>
      <c r="T1309" s="206">
        <f>S1309*H1309</f>
        <v>0</v>
      </c>
      <c r="U1309" s="34"/>
      <c r="V1309" s="34"/>
      <c r="W1309" s="34"/>
      <c r="X1309" s="34"/>
      <c r="Y1309" s="34"/>
      <c r="Z1309" s="34"/>
      <c r="AA1309" s="34"/>
      <c r="AB1309" s="34"/>
      <c r="AC1309" s="34"/>
      <c r="AD1309" s="34"/>
      <c r="AE1309" s="34"/>
      <c r="AR1309" s="207" t="s">
        <v>510</v>
      </c>
      <c r="AT1309" s="207" t="s">
        <v>473</v>
      </c>
      <c r="AU1309" s="207" t="s">
        <v>83</v>
      </c>
      <c r="AY1309" s="17" t="s">
        <v>313</v>
      </c>
      <c r="BE1309" s="208">
        <f>IF(N1309="základní",J1309,0)</f>
        <v>0</v>
      </c>
      <c r="BF1309" s="208">
        <f>IF(N1309="snížená",J1309,0)</f>
        <v>0</v>
      </c>
      <c r="BG1309" s="208">
        <f>IF(N1309="zákl. přenesená",J1309,0)</f>
        <v>0</v>
      </c>
      <c r="BH1309" s="208">
        <f>IF(N1309="sníž. přenesená",J1309,0)</f>
        <v>0</v>
      </c>
      <c r="BI1309" s="208">
        <f>IF(N1309="nulová",J1309,0)</f>
        <v>0</v>
      </c>
      <c r="BJ1309" s="17" t="s">
        <v>81</v>
      </c>
      <c r="BK1309" s="208">
        <f>ROUND(I1309*H1309,2)</f>
        <v>0</v>
      </c>
      <c r="BL1309" s="17" t="s">
        <v>402</v>
      </c>
      <c r="BM1309" s="207" t="s">
        <v>2267</v>
      </c>
    </row>
    <row r="1310" spans="1:65" s="1" customFormat="1">
      <c r="A1310" s="34"/>
      <c r="B1310" s="35"/>
      <c r="C1310" s="36"/>
      <c r="D1310" s="209" t="s">
        <v>321</v>
      </c>
      <c r="E1310" s="36"/>
      <c r="F1310" s="210" t="s">
        <v>2268</v>
      </c>
      <c r="G1310" s="36"/>
      <c r="H1310" s="36"/>
      <c r="I1310" s="116"/>
      <c r="J1310" s="36"/>
      <c r="K1310" s="36"/>
      <c r="L1310" s="39"/>
      <c r="M1310" s="211"/>
      <c r="N1310" s="212"/>
      <c r="O1310" s="64"/>
      <c r="P1310" s="64"/>
      <c r="Q1310" s="64"/>
      <c r="R1310" s="64"/>
      <c r="S1310" s="64"/>
      <c r="T1310" s="65"/>
      <c r="U1310" s="34"/>
      <c r="V1310" s="34"/>
      <c r="W1310" s="34"/>
      <c r="X1310" s="34"/>
      <c r="Y1310" s="34"/>
      <c r="Z1310" s="34"/>
      <c r="AA1310" s="34"/>
      <c r="AB1310" s="34"/>
      <c r="AC1310" s="34"/>
      <c r="AD1310" s="34"/>
      <c r="AE1310" s="34"/>
      <c r="AT1310" s="17" t="s">
        <v>321</v>
      </c>
      <c r="AU1310" s="17" t="s">
        <v>83</v>
      </c>
    </row>
    <row r="1311" spans="1:65" s="12" customFormat="1">
      <c r="B1311" s="213"/>
      <c r="C1311" s="214"/>
      <c r="D1311" s="209" t="s">
        <v>323</v>
      </c>
      <c r="E1311" s="215" t="s">
        <v>19</v>
      </c>
      <c r="F1311" s="216" t="s">
        <v>1167</v>
      </c>
      <c r="G1311" s="214"/>
      <c r="H1311" s="217">
        <v>135</v>
      </c>
      <c r="I1311" s="218"/>
      <c r="J1311" s="214"/>
      <c r="K1311" s="214"/>
      <c r="L1311" s="219"/>
      <c r="M1311" s="220"/>
      <c r="N1311" s="221"/>
      <c r="O1311" s="221"/>
      <c r="P1311" s="221"/>
      <c r="Q1311" s="221"/>
      <c r="R1311" s="221"/>
      <c r="S1311" s="221"/>
      <c r="T1311" s="222"/>
      <c r="AT1311" s="223" t="s">
        <v>323</v>
      </c>
      <c r="AU1311" s="223" t="s">
        <v>83</v>
      </c>
      <c r="AV1311" s="12" t="s">
        <v>83</v>
      </c>
      <c r="AW1311" s="12" t="s">
        <v>36</v>
      </c>
      <c r="AX1311" s="12" t="s">
        <v>74</v>
      </c>
      <c r="AY1311" s="223" t="s">
        <v>313</v>
      </c>
    </row>
    <row r="1312" spans="1:65" s="12" customFormat="1">
      <c r="B1312" s="213"/>
      <c r="C1312" s="214"/>
      <c r="D1312" s="209" t="s">
        <v>323</v>
      </c>
      <c r="E1312" s="215" t="s">
        <v>19</v>
      </c>
      <c r="F1312" s="216" t="s">
        <v>741</v>
      </c>
      <c r="G1312" s="214"/>
      <c r="H1312" s="217">
        <v>66</v>
      </c>
      <c r="I1312" s="218"/>
      <c r="J1312" s="214"/>
      <c r="K1312" s="214"/>
      <c r="L1312" s="219"/>
      <c r="M1312" s="220"/>
      <c r="N1312" s="221"/>
      <c r="O1312" s="221"/>
      <c r="P1312" s="221"/>
      <c r="Q1312" s="221"/>
      <c r="R1312" s="221"/>
      <c r="S1312" s="221"/>
      <c r="T1312" s="222"/>
      <c r="AT1312" s="223" t="s">
        <v>323</v>
      </c>
      <c r="AU1312" s="223" t="s">
        <v>83</v>
      </c>
      <c r="AV1312" s="12" t="s">
        <v>83</v>
      </c>
      <c r="AW1312" s="12" t="s">
        <v>36</v>
      </c>
      <c r="AX1312" s="12" t="s">
        <v>74</v>
      </c>
      <c r="AY1312" s="223" t="s">
        <v>313</v>
      </c>
    </row>
    <row r="1313" spans="1:65" s="14" customFormat="1">
      <c r="B1313" s="234"/>
      <c r="C1313" s="235"/>
      <c r="D1313" s="209" t="s">
        <v>323</v>
      </c>
      <c r="E1313" s="236" t="s">
        <v>19</v>
      </c>
      <c r="F1313" s="237" t="s">
        <v>410</v>
      </c>
      <c r="G1313" s="235"/>
      <c r="H1313" s="238">
        <v>201</v>
      </c>
      <c r="I1313" s="239"/>
      <c r="J1313" s="235"/>
      <c r="K1313" s="235"/>
      <c r="L1313" s="240"/>
      <c r="M1313" s="241"/>
      <c r="N1313" s="242"/>
      <c r="O1313" s="242"/>
      <c r="P1313" s="242"/>
      <c r="Q1313" s="242"/>
      <c r="R1313" s="242"/>
      <c r="S1313" s="242"/>
      <c r="T1313" s="243"/>
      <c r="AT1313" s="244" t="s">
        <v>323</v>
      </c>
      <c r="AU1313" s="244" t="s">
        <v>83</v>
      </c>
      <c r="AV1313" s="14" t="s">
        <v>319</v>
      </c>
      <c r="AW1313" s="14" t="s">
        <v>36</v>
      </c>
      <c r="AX1313" s="14" t="s">
        <v>81</v>
      </c>
      <c r="AY1313" s="244" t="s">
        <v>313</v>
      </c>
    </row>
    <row r="1314" spans="1:65" s="1" customFormat="1" ht="14.45" customHeight="1">
      <c r="A1314" s="34"/>
      <c r="B1314" s="35"/>
      <c r="C1314" s="245" t="s">
        <v>2269</v>
      </c>
      <c r="D1314" s="245" t="s">
        <v>473</v>
      </c>
      <c r="E1314" s="246" t="s">
        <v>2270</v>
      </c>
      <c r="F1314" s="247" t="s">
        <v>19</v>
      </c>
      <c r="G1314" s="248" t="s">
        <v>707</v>
      </c>
      <c r="H1314" s="249">
        <v>3</v>
      </c>
      <c r="I1314" s="250"/>
      <c r="J1314" s="251">
        <f>ROUND(I1314*H1314,2)</f>
        <v>0</v>
      </c>
      <c r="K1314" s="252"/>
      <c r="L1314" s="253"/>
      <c r="M1314" s="254" t="s">
        <v>19</v>
      </c>
      <c r="N1314" s="255" t="s">
        <v>45</v>
      </c>
      <c r="O1314" s="64"/>
      <c r="P1314" s="205">
        <f>O1314*H1314</f>
        <v>0</v>
      </c>
      <c r="Q1314" s="205">
        <v>0</v>
      </c>
      <c r="R1314" s="205">
        <f>Q1314*H1314</f>
        <v>0</v>
      </c>
      <c r="S1314" s="205">
        <v>0</v>
      </c>
      <c r="T1314" s="206">
        <f>S1314*H1314</f>
        <v>0</v>
      </c>
      <c r="U1314" s="34"/>
      <c r="V1314" s="34"/>
      <c r="W1314" s="34"/>
      <c r="X1314" s="34"/>
      <c r="Y1314" s="34"/>
      <c r="Z1314" s="34"/>
      <c r="AA1314" s="34"/>
      <c r="AB1314" s="34"/>
      <c r="AC1314" s="34"/>
      <c r="AD1314" s="34"/>
      <c r="AE1314" s="34"/>
      <c r="AR1314" s="207" t="s">
        <v>510</v>
      </c>
      <c r="AT1314" s="207" t="s">
        <v>473</v>
      </c>
      <c r="AU1314" s="207" t="s">
        <v>83</v>
      </c>
      <c r="AY1314" s="17" t="s">
        <v>313</v>
      </c>
      <c r="BE1314" s="208">
        <f>IF(N1314="základní",J1314,0)</f>
        <v>0</v>
      </c>
      <c r="BF1314" s="208">
        <f>IF(N1314="snížená",J1314,0)</f>
        <v>0</v>
      </c>
      <c r="BG1314" s="208">
        <f>IF(N1314="zákl. přenesená",J1314,0)</f>
        <v>0</v>
      </c>
      <c r="BH1314" s="208">
        <f>IF(N1314="sníž. přenesená",J1314,0)</f>
        <v>0</v>
      </c>
      <c r="BI1314" s="208">
        <f>IF(N1314="nulová",J1314,0)</f>
        <v>0</v>
      </c>
      <c r="BJ1314" s="17" t="s">
        <v>81</v>
      </c>
      <c r="BK1314" s="208">
        <f>ROUND(I1314*H1314,2)</f>
        <v>0</v>
      </c>
      <c r="BL1314" s="17" t="s">
        <v>402</v>
      </c>
      <c r="BM1314" s="207" t="s">
        <v>2271</v>
      </c>
    </row>
    <row r="1315" spans="1:65" s="1" customFormat="1">
      <c r="A1315" s="34"/>
      <c r="B1315" s="35"/>
      <c r="C1315" s="36"/>
      <c r="D1315" s="209" t="s">
        <v>321</v>
      </c>
      <c r="E1315" s="36"/>
      <c r="F1315" s="210" t="s">
        <v>2272</v>
      </c>
      <c r="G1315" s="36"/>
      <c r="H1315" s="36"/>
      <c r="I1315" s="116"/>
      <c r="J1315" s="36"/>
      <c r="K1315" s="36"/>
      <c r="L1315" s="39"/>
      <c r="M1315" s="211"/>
      <c r="N1315" s="212"/>
      <c r="O1315" s="64"/>
      <c r="P1315" s="64"/>
      <c r="Q1315" s="64"/>
      <c r="R1315" s="64"/>
      <c r="S1315" s="64"/>
      <c r="T1315" s="65"/>
      <c r="U1315" s="34"/>
      <c r="V1315" s="34"/>
      <c r="W1315" s="34"/>
      <c r="X1315" s="34"/>
      <c r="Y1315" s="34"/>
      <c r="Z1315" s="34"/>
      <c r="AA1315" s="34"/>
      <c r="AB1315" s="34"/>
      <c r="AC1315" s="34"/>
      <c r="AD1315" s="34"/>
      <c r="AE1315" s="34"/>
      <c r="AT1315" s="17" t="s">
        <v>321</v>
      </c>
      <c r="AU1315" s="17" t="s">
        <v>83</v>
      </c>
    </row>
    <row r="1316" spans="1:65" s="1" customFormat="1" ht="14.45" customHeight="1">
      <c r="A1316" s="34"/>
      <c r="B1316" s="35"/>
      <c r="C1316" s="245" t="s">
        <v>2273</v>
      </c>
      <c r="D1316" s="245" t="s">
        <v>473</v>
      </c>
      <c r="E1316" s="246" t="s">
        <v>2274</v>
      </c>
      <c r="F1316" s="247" t="s">
        <v>2275</v>
      </c>
      <c r="G1316" s="248" t="s">
        <v>318</v>
      </c>
      <c r="H1316" s="249">
        <v>29.7</v>
      </c>
      <c r="I1316" s="250"/>
      <c r="J1316" s="251">
        <f>ROUND(I1316*H1316,2)</f>
        <v>0</v>
      </c>
      <c r="K1316" s="252"/>
      <c r="L1316" s="253"/>
      <c r="M1316" s="254" t="s">
        <v>19</v>
      </c>
      <c r="N1316" s="255" t="s">
        <v>45</v>
      </c>
      <c r="O1316" s="64"/>
      <c r="P1316" s="205">
        <f>O1316*H1316</f>
        <v>0</v>
      </c>
      <c r="Q1316" s="205">
        <v>0</v>
      </c>
      <c r="R1316" s="205">
        <f>Q1316*H1316</f>
        <v>0</v>
      </c>
      <c r="S1316" s="205">
        <v>0</v>
      </c>
      <c r="T1316" s="206">
        <f>S1316*H1316</f>
        <v>0</v>
      </c>
      <c r="U1316" s="34"/>
      <c r="V1316" s="34"/>
      <c r="W1316" s="34"/>
      <c r="X1316" s="34"/>
      <c r="Y1316" s="34"/>
      <c r="Z1316" s="34"/>
      <c r="AA1316" s="34"/>
      <c r="AB1316" s="34"/>
      <c r="AC1316" s="34"/>
      <c r="AD1316" s="34"/>
      <c r="AE1316" s="34"/>
      <c r="AR1316" s="207" t="s">
        <v>510</v>
      </c>
      <c r="AT1316" s="207" t="s">
        <v>473</v>
      </c>
      <c r="AU1316" s="207" t="s">
        <v>83</v>
      </c>
      <c r="AY1316" s="17" t="s">
        <v>313</v>
      </c>
      <c r="BE1316" s="208">
        <f>IF(N1316="základní",J1316,0)</f>
        <v>0</v>
      </c>
      <c r="BF1316" s="208">
        <f>IF(N1316="snížená",J1316,0)</f>
        <v>0</v>
      </c>
      <c r="BG1316" s="208">
        <f>IF(N1316="zákl. přenesená",J1316,0)</f>
        <v>0</v>
      </c>
      <c r="BH1316" s="208">
        <f>IF(N1316="sníž. přenesená",J1316,0)</f>
        <v>0</v>
      </c>
      <c r="BI1316" s="208">
        <f>IF(N1316="nulová",J1316,0)</f>
        <v>0</v>
      </c>
      <c r="BJ1316" s="17" t="s">
        <v>81</v>
      </c>
      <c r="BK1316" s="208">
        <f>ROUND(I1316*H1316,2)</f>
        <v>0</v>
      </c>
      <c r="BL1316" s="17" t="s">
        <v>402</v>
      </c>
      <c r="BM1316" s="207" t="s">
        <v>2276</v>
      </c>
    </row>
    <row r="1317" spans="1:65" s="1" customFormat="1">
      <c r="A1317" s="34"/>
      <c r="B1317" s="35"/>
      <c r="C1317" s="36"/>
      <c r="D1317" s="209" t="s">
        <v>321</v>
      </c>
      <c r="E1317" s="36"/>
      <c r="F1317" s="210" t="s">
        <v>2275</v>
      </c>
      <c r="G1317" s="36"/>
      <c r="H1317" s="36"/>
      <c r="I1317" s="116"/>
      <c r="J1317" s="36"/>
      <c r="K1317" s="36"/>
      <c r="L1317" s="39"/>
      <c r="M1317" s="211"/>
      <c r="N1317" s="212"/>
      <c r="O1317" s="64"/>
      <c r="P1317" s="64"/>
      <c r="Q1317" s="64"/>
      <c r="R1317" s="64"/>
      <c r="S1317" s="64"/>
      <c r="T1317" s="65"/>
      <c r="U1317" s="34"/>
      <c r="V1317" s="34"/>
      <c r="W1317" s="34"/>
      <c r="X1317" s="34"/>
      <c r="Y1317" s="34"/>
      <c r="Z1317" s="34"/>
      <c r="AA1317" s="34"/>
      <c r="AB1317" s="34"/>
      <c r="AC1317" s="34"/>
      <c r="AD1317" s="34"/>
      <c r="AE1317" s="34"/>
      <c r="AT1317" s="17" t="s">
        <v>321</v>
      </c>
      <c r="AU1317" s="17" t="s">
        <v>83</v>
      </c>
    </row>
    <row r="1318" spans="1:65" s="12" customFormat="1">
      <c r="B1318" s="213"/>
      <c r="C1318" s="214"/>
      <c r="D1318" s="209" t="s">
        <v>323</v>
      </c>
      <c r="E1318" s="215" t="s">
        <v>19</v>
      </c>
      <c r="F1318" s="216" t="s">
        <v>2277</v>
      </c>
      <c r="G1318" s="214"/>
      <c r="H1318" s="217">
        <v>29.7</v>
      </c>
      <c r="I1318" s="218"/>
      <c r="J1318" s="214"/>
      <c r="K1318" s="214"/>
      <c r="L1318" s="219"/>
      <c r="M1318" s="220"/>
      <c r="N1318" s="221"/>
      <c r="O1318" s="221"/>
      <c r="P1318" s="221"/>
      <c r="Q1318" s="221"/>
      <c r="R1318" s="221"/>
      <c r="S1318" s="221"/>
      <c r="T1318" s="222"/>
      <c r="AT1318" s="223" t="s">
        <v>323</v>
      </c>
      <c r="AU1318" s="223" t="s">
        <v>83</v>
      </c>
      <c r="AV1318" s="12" t="s">
        <v>83</v>
      </c>
      <c r="AW1318" s="12" t="s">
        <v>36</v>
      </c>
      <c r="AX1318" s="12" t="s">
        <v>81</v>
      </c>
      <c r="AY1318" s="223" t="s">
        <v>313</v>
      </c>
    </row>
    <row r="1319" spans="1:65" s="1" customFormat="1" ht="14.45" customHeight="1">
      <c r="A1319" s="34"/>
      <c r="B1319" s="35"/>
      <c r="C1319" s="245" t="s">
        <v>2278</v>
      </c>
      <c r="D1319" s="245" t="s">
        <v>473</v>
      </c>
      <c r="E1319" s="246" t="s">
        <v>2279</v>
      </c>
      <c r="F1319" s="247" t="s">
        <v>2280</v>
      </c>
      <c r="G1319" s="248" t="s">
        <v>318</v>
      </c>
      <c r="H1319" s="249">
        <v>3.45</v>
      </c>
      <c r="I1319" s="250"/>
      <c r="J1319" s="251">
        <f>ROUND(I1319*H1319,2)</f>
        <v>0</v>
      </c>
      <c r="K1319" s="252"/>
      <c r="L1319" s="253"/>
      <c r="M1319" s="254" t="s">
        <v>19</v>
      </c>
      <c r="N1319" s="255" t="s">
        <v>45</v>
      </c>
      <c r="O1319" s="64"/>
      <c r="P1319" s="205">
        <f>O1319*H1319</f>
        <v>0</v>
      </c>
      <c r="Q1319" s="205">
        <v>0</v>
      </c>
      <c r="R1319" s="205">
        <f>Q1319*H1319</f>
        <v>0</v>
      </c>
      <c r="S1319" s="205">
        <v>0</v>
      </c>
      <c r="T1319" s="206">
        <f>S1319*H1319</f>
        <v>0</v>
      </c>
      <c r="U1319" s="34"/>
      <c r="V1319" s="34"/>
      <c r="W1319" s="34"/>
      <c r="X1319" s="34"/>
      <c r="Y1319" s="34"/>
      <c r="Z1319" s="34"/>
      <c r="AA1319" s="34"/>
      <c r="AB1319" s="34"/>
      <c r="AC1319" s="34"/>
      <c r="AD1319" s="34"/>
      <c r="AE1319" s="34"/>
      <c r="AR1319" s="207" t="s">
        <v>510</v>
      </c>
      <c r="AT1319" s="207" t="s">
        <v>473</v>
      </c>
      <c r="AU1319" s="207" t="s">
        <v>83</v>
      </c>
      <c r="AY1319" s="17" t="s">
        <v>313</v>
      </c>
      <c r="BE1319" s="208">
        <f>IF(N1319="základní",J1319,0)</f>
        <v>0</v>
      </c>
      <c r="BF1319" s="208">
        <f>IF(N1319="snížená",J1319,0)</f>
        <v>0</v>
      </c>
      <c r="BG1319" s="208">
        <f>IF(N1319="zákl. přenesená",J1319,0)</f>
        <v>0</v>
      </c>
      <c r="BH1319" s="208">
        <f>IF(N1319="sníž. přenesená",J1319,0)</f>
        <v>0</v>
      </c>
      <c r="BI1319" s="208">
        <f>IF(N1319="nulová",J1319,0)</f>
        <v>0</v>
      </c>
      <c r="BJ1319" s="17" t="s">
        <v>81</v>
      </c>
      <c r="BK1319" s="208">
        <f>ROUND(I1319*H1319,2)</f>
        <v>0</v>
      </c>
      <c r="BL1319" s="17" t="s">
        <v>402</v>
      </c>
      <c r="BM1319" s="207" t="s">
        <v>2281</v>
      </c>
    </row>
    <row r="1320" spans="1:65" s="1" customFormat="1">
      <c r="A1320" s="34"/>
      <c r="B1320" s="35"/>
      <c r="C1320" s="36"/>
      <c r="D1320" s="209" t="s">
        <v>321</v>
      </c>
      <c r="E1320" s="36"/>
      <c r="F1320" s="210" t="s">
        <v>2282</v>
      </c>
      <c r="G1320" s="36"/>
      <c r="H1320" s="36"/>
      <c r="I1320" s="116"/>
      <c r="J1320" s="36"/>
      <c r="K1320" s="36"/>
      <c r="L1320" s="39"/>
      <c r="M1320" s="211"/>
      <c r="N1320" s="212"/>
      <c r="O1320" s="64"/>
      <c r="P1320" s="64"/>
      <c r="Q1320" s="64"/>
      <c r="R1320" s="64"/>
      <c r="S1320" s="64"/>
      <c r="T1320" s="65"/>
      <c r="U1320" s="34"/>
      <c r="V1320" s="34"/>
      <c r="W1320" s="34"/>
      <c r="X1320" s="34"/>
      <c r="Y1320" s="34"/>
      <c r="Z1320" s="34"/>
      <c r="AA1320" s="34"/>
      <c r="AB1320" s="34"/>
      <c r="AC1320" s="34"/>
      <c r="AD1320" s="34"/>
      <c r="AE1320" s="34"/>
      <c r="AT1320" s="17" t="s">
        <v>321</v>
      </c>
      <c r="AU1320" s="17" t="s">
        <v>83</v>
      </c>
    </row>
    <row r="1321" spans="1:65" s="12" customFormat="1">
      <c r="B1321" s="213"/>
      <c r="C1321" s="214"/>
      <c r="D1321" s="209" t="s">
        <v>323</v>
      </c>
      <c r="E1321" s="215" t="s">
        <v>19</v>
      </c>
      <c r="F1321" s="216" t="s">
        <v>2283</v>
      </c>
      <c r="G1321" s="214"/>
      <c r="H1321" s="217">
        <v>3.45</v>
      </c>
      <c r="I1321" s="218"/>
      <c r="J1321" s="214"/>
      <c r="K1321" s="214"/>
      <c r="L1321" s="219"/>
      <c r="M1321" s="220"/>
      <c r="N1321" s="221"/>
      <c r="O1321" s="221"/>
      <c r="P1321" s="221"/>
      <c r="Q1321" s="221"/>
      <c r="R1321" s="221"/>
      <c r="S1321" s="221"/>
      <c r="T1321" s="222"/>
      <c r="AT1321" s="223" t="s">
        <v>323</v>
      </c>
      <c r="AU1321" s="223" t="s">
        <v>83</v>
      </c>
      <c r="AV1321" s="12" t="s">
        <v>83</v>
      </c>
      <c r="AW1321" s="12" t="s">
        <v>36</v>
      </c>
      <c r="AX1321" s="12" t="s">
        <v>81</v>
      </c>
      <c r="AY1321" s="223" t="s">
        <v>313</v>
      </c>
    </row>
    <row r="1322" spans="1:65" s="1" customFormat="1" ht="14.45" customHeight="1">
      <c r="A1322" s="34"/>
      <c r="B1322" s="35"/>
      <c r="C1322" s="195" t="s">
        <v>2284</v>
      </c>
      <c r="D1322" s="195" t="s">
        <v>315</v>
      </c>
      <c r="E1322" s="196" t="s">
        <v>2211</v>
      </c>
      <c r="F1322" s="197" t="s">
        <v>2212</v>
      </c>
      <c r="G1322" s="198" t="s">
        <v>1571</v>
      </c>
      <c r="H1322" s="199">
        <v>22.62</v>
      </c>
      <c r="I1322" s="200"/>
      <c r="J1322" s="201">
        <f>ROUND(I1322*H1322,2)</f>
        <v>0</v>
      </c>
      <c r="K1322" s="202"/>
      <c r="L1322" s="39"/>
      <c r="M1322" s="203" t="s">
        <v>19</v>
      </c>
      <c r="N1322" s="204" t="s">
        <v>45</v>
      </c>
      <c r="O1322" s="64"/>
      <c r="P1322" s="205">
        <f>O1322*H1322</f>
        <v>0</v>
      </c>
      <c r="Q1322" s="205">
        <v>1.06E-3</v>
      </c>
      <c r="R1322" s="205">
        <f>Q1322*H1322</f>
        <v>2.3977200000000001E-2</v>
      </c>
      <c r="S1322" s="205">
        <v>0</v>
      </c>
      <c r="T1322" s="206">
        <f>S1322*H1322</f>
        <v>0</v>
      </c>
      <c r="U1322" s="34"/>
      <c r="V1322" s="34"/>
      <c r="W1322" s="34"/>
      <c r="X1322" s="34"/>
      <c r="Y1322" s="34"/>
      <c r="Z1322" s="34"/>
      <c r="AA1322" s="34"/>
      <c r="AB1322" s="34"/>
      <c r="AC1322" s="34"/>
      <c r="AD1322" s="34"/>
      <c r="AE1322" s="34"/>
      <c r="AR1322" s="207" t="s">
        <v>402</v>
      </c>
      <c r="AT1322" s="207" t="s">
        <v>315</v>
      </c>
      <c r="AU1322" s="207" t="s">
        <v>83</v>
      </c>
      <c r="AY1322" s="17" t="s">
        <v>313</v>
      </c>
      <c r="BE1322" s="208">
        <f>IF(N1322="základní",J1322,0)</f>
        <v>0</v>
      </c>
      <c r="BF1322" s="208">
        <f>IF(N1322="snížená",J1322,0)</f>
        <v>0</v>
      </c>
      <c r="BG1322" s="208">
        <f>IF(N1322="zákl. přenesená",J1322,0)</f>
        <v>0</v>
      </c>
      <c r="BH1322" s="208">
        <f>IF(N1322="sníž. přenesená",J1322,0)</f>
        <v>0</v>
      </c>
      <c r="BI1322" s="208">
        <f>IF(N1322="nulová",J1322,0)</f>
        <v>0</v>
      </c>
      <c r="BJ1322" s="17" t="s">
        <v>81</v>
      </c>
      <c r="BK1322" s="208">
        <f>ROUND(I1322*H1322,2)</f>
        <v>0</v>
      </c>
      <c r="BL1322" s="17" t="s">
        <v>402</v>
      </c>
      <c r="BM1322" s="207" t="s">
        <v>2285</v>
      </c>
    </row>
    <row r="1323" spans="1:65" s="1" customFormat="1">
      <c r="A1323" s="34"/>
      <c r="B1323" s="35"/>
      <c r="C1323" s="36"/>
      <c r="D1323" s="209" t="s">
        <v>321</v>
      </c>
      <c r="E1323" s="36"/>
      <c r="F1323" s="210" t="s">
        <v>2214</v>
      </c>
      <c r="G1323" s="36"/>
      <c r="H1323" s="36"/>
      <c r="I1323" s="116"/>
      <c r="J1323" s="36"/>
      <c r="K1323" s="36"/>
      <c r="L1323" s="39"/>
      <c r="M1323" s="211"/>
      <c r="N1323" s="212"/>
      <c r="O1323" s="64"/>
      <c r="P1323" s="64"/>
      <c r="Q1323" s="64"/>
      <c r="R1323" s="64"/>
      <c r="S1323" s="64"/>
      <c r="T1323" s="65"/>
      <c r="U1323" s="34"/>
      <c r="V1323" s="34"/>
      <c r="W1323" s="34"/>
      <c r="X1323" s="34"/>
      <c r="Y1323" s="34"/>
      <c r="Z1323" s="34"/>
      <c r="AA1323" s="34"/>
      <c r="AB1323" s="34"/>
      <c r="AC1323" s="34"/>
      <c r="AD1323" s="34"/>
      <c r="AE1323" s="34"/>
      <c r="AT1323" s="17" t="s">
        <v>321</v>
      </c>
      <c r="AU1323" s="17" t="s">
        <v>83</v>
      </c>
    </row>
    <row r="1324" spans="1:65" s="1" customFormat="1" ht="29.25">
      <c r="A1324" s="34"/>
      <c r="B1324" s="35"/>
      <c r="C1324" s="36"/>
      <c r="D1324" s="209" t="s">
        <v>1282</v>
      </c>
      <c r="E1324" s="36"/>
      <c r="F1324" s="267" t="s">
        <v>2215</v>
      </c>
      <c r="G1324" s="36"/>
      <c r="H1324" s="36"/>
      <c r="I1324" s="116"/>
      <c r="J1324" s="36"/>
      <c r="K1324" s="36"/>
      <c r="L1324" s="39"/>
      <c r="M1324" s="211"/>
      <c r="N1324" s="212"/>
      <c r="O1324" s="64"/>
      <c r="P1324" s="64"/>
      <c r="Q1324" s="64"/>
      <c r="R1324" s="64"/>
      <c r="S1324" s="64"/>
      <c r="T1324" s="65"/>
      <c r="U1324" s="34"/>
      <c r="V1324" s="34"/>
      <c r="W1324" s="34"/>
      <c r="X1324" s="34"/>
      <c r="Y1324" s="34"/>
      <c r="Z1324" s="34"/>
      <c r="AA1324" s="34"/>
      <c r="AB1324" s="34"/>
      <c r="AC1324" s="34"/>
      <c r="AD1324" s="34"/>
      <c r="AE1324" s="34"/>
      <c r="AT1324" s="17" t="s">
        <v>1282</v>
      </c>
      <c r="AU1324" s="17" t="s">
        <v>83</v>
      </c>
    </row>
    <row r="1325" spans="1:65" s="12" customFormat="1">
      <c r="B1325" s="213"/>
      <c r="C1325" s="214"/>
      <c r="D1325" s="209" t="s">
        <v>323</v>
      </c>
      <c r="E1325" s="215" t="s">
        <v>19</v>
      </c>
      <c r="F1325" s="216" t="s">
        <v>2216</v>
      </c>
      <c r="G1325" s="214"/>
      <c r="H1325" s="217">
        <v>10.6</v>
      </c>
      <c r="I1325" s="218"/>
      <c r="J1325" s="214"/>
      <c r="K1325" s="214"/>
      <c r="L1325" s="219"/>
      <c r="M1325" s="220"/>
      <c r="N1325" s="221"/>
      <c r="O1325" s="221"/>
      <c r="P1325" s="221"/>
      <c r="Q1325" s="221"/>
      <c r="R1325" s="221"/>
      <c r="S1325" s="221"/>
      <c r="T1325" s="222"/>
      <c r="AT1325" s="223" t="s">
        <v>323</v>
      </c>
      <c r="AU1325" s="223" t="s">
        <v>83</v>
      </c>
      <c r="AV1325" s="12" t="s">
        <v>83</v>
      </c>
      <c r="AW1325" s="12" t="s">
        <v>36</v>
      </c>
      <c r="AX1325" s="12" t="s">
        <v>74</v>
      </c>
      <c r="AY1325" s="223" t="s">
        <v>313</v>
      </c>
    </row>
    <row r="1326" spans="1:65" s="12" customFormat="1">
      <c r="B1326" s="213"/>
      <c r="C1326" s="214"/>
      <c r="D1326" s="209" t="s">
        <v>323</v>
      </c>
      <c r="E1326" s="215" t="s">
        <v>19</v>
      </c>
      <c r="F1326" s="216" t="s">
        <v>2286</v>
      </c>
      <c r="G1326" s="214"/>
      <c r="H1326" s="217">
        <v>12.02</v>
      </c>
      <c r="I1326" s="218"/>
      <c r="J1326" s="214"/>
      <c r="K1326" s="214"/>
      <c r="L1326" s="219"/>
      <c r="M1326" s="220"/>
      <c r="N1326" s="221"/>
      <c r="O1326" s="221"/>
      <c r="P1326" s="221"/>
      <c r="Q1326" s="221"/>
      <c r="R1326" s="221"/>
      <c r="S1326" s="221"/>
      <c r="T1326" s="222"/>
      <c r="AT1326" s="223" t="s">
        <v>323</v>
      </c>
      <c r="AU1326" s="223" t="s">
        <v>83</v>
      </c>
      <c r="AV1326" s="12" t="s">
        <v>83</v>
      </c>
      <c r="AW1326" s="12" t="s">
        <v>36</v>
      </c>
      <c r="AX1326" s="12" t="s">
        <v>74</v>
      </c>
      <c r="AY1326" s="223" t="s">
        <v>313</v>
      </c>
    </row>
    <row r="1327" spans="1:65" s="14" customFormat="1">
      <c r="B1327" s="234"/>
      <c r="C1327" s="235"/>
      <c r="D1327" s="209" t="s">
        <v>323</v>
      </c>
      <c r="E1327" s="236" t="s">
        <v>19</v>
      </c>
      <c r="F1327" s="237" t="s">
        <v>410</v>
      </c>
      <c r="G1327" s="235"/>
      <c r="H1327" s="238">
        <v>22.62</v>
      </c>
      <c r="I1327" s="239"/>
      <c r="J1327" s="235"/>
      <c r="K1327" s="235"/>
      <c r="L1327" s="240"/>
      <c r="M1327" s="241"/>
      <c r="N1327" s="242"/>
      <c r="O1327" s="242"/>
      <c r="P1327" s="242"/>
      <c r="Q1327" s="242"/>
      <c r="R1327" s="242"/>
      <c r="S1327" s="242"/>
      <c r="T1327" s="243"/>
      <c r="AT1327" s="244" t="s">
        <v>323</v>
      </c>
      <c r="AU1327" s="244" t="s">
        <v>83</v>
      </c>
      <c r="AV1327" s="14" t="s">
        <v>319</v>
      </c>
      <c r="AW1327" s="14" t="s">
        <v>36</v>
      </c>
      <c r="AX1327" s="14" t="s">
        <v>81</v>
      </c>
      <c r="AY1327" s="244" t="s">
        <v>313</v>
      </c>
    </row>
    <row r="1328" spans="1:65" s="1" customFormat="1" ht="14.45" customHeight="1">
      <c r="A1328" s="34"/>
      <c r="B1328" s="35"/>
      <c r="C1328" s="245" t="s">
        <v>2287</v>
      </c>
      <c r="D1328" s="245" t="s">
        <v>473</v>
      </c>
      <c r="E1328" s="246" t="s">
        <v>2288</v>
      </c>
      <c r="F1328" s="247" t="s">
        <v>19</v>
      </c>
      <c r="G1328" s="248" t="s">
        <v>707</v>
      </c>
      <c r="H1328" s="249">
        <v>2</v>
      </c>
      <c r="I1328" s="250"/>
      <c r="J1328" s="251">
        <f>ROUND(I1328*H1328,2)</f>
        <v>0</v>
      </c>
      <c r="K1328" s="252"/>
      <c r="L1328" s="253"/>
      <c r="M1328" s="254" t="s">
        <v>19</v>
      </c>
      <c r="N1328" s="255" t="s">
        <v>45</v>
      </c>
      <c r="O1328" s="64"/>
      <c r="P1328" s="205">
        <f>O1328*H1328</f>
        <v>0</v>
      </c>
      <c r="Q1328" s="205">
        <v>0</v>
      </c>
      <c r="R1328" s="205">
        <f>Q1328*H1328</f>
        <v>0</v>
      </c>
      <c r="S1328" s="205">
        <v>0</v>
      </c>
      <c r="T1328" s="206">
        <f>S1328*H1328</f>
        <v>0</v>
      </c>
      <c r="U1328" s="34"/>
      <c r="V1328" s="34"/>
      <c r="W1328" s="34"/>
      <c r="X1328" s="34"/>
      <c r="Y1328" s="34"/>
      <c r="Z1328" s="34"/>
      <c r="AA1328" s="34"/>
      <c r="AB1328" s="34"/>
      <c r="AC1328" s="34"/>
      <c r="AD1328" s="34"/>
      <c r="AE1328" s="34"/>
      <c r="AR1328" s="207" t="s">
        <v>510</v>
      </c>
      <c r="AT1328" s="207" t="s">
        <v>473</v>
      </c>
      <c r="AU1328" s="207" t="s">
        <v>83</v>
      </c>
      <c r="AY1328" s="17" t="s">
        <v>313</v>
      </c>
      <c r="BE1328" s="208">
        <f>IF(N1328="základní",J1328,0)</f>
        <v>0</v>
      </c>
      <c r="BF1328" s="208">
        <f>IF(N1328="snížená",J1328,0)</f>
        <v>0</v>
      </c>
      <c r="BG1328" s="208">
        <f>IF(N1328="zákl. přenesená",J1328,0)</f>
        <v>0</v>
      </c>
      <c r="BH1328" s="208">
        <f>IF(N1328="sníž. přenesená",J1328,0)</f>
        <v>0</v>
      </c>
      <c r="BI1328" s="208">
        <f>IF(N1328="nulová",J1328,0)</f>
        <v>0</v>
      </c>
      <c r="BJ1328" s="17" t="s">
        <v>81</v>
      </c>
      <c r="BK1328" s="208">
        <f>ROUND(I1328*H1328,2)</f>
        <v>0</v>
      </c>
      <c r="BL1328" s="17" t="s">
        <v>402</v>
      </c>
      <c r="BM1328" s="207" t="s">
        <v>2289</v>
      </c>
    </row>
    <row r="1329" spans="1:65" s="1" customFormat="1">
      <c r="A1329" s="34"/>
      <c r="B1329" s="35"/>
      <c r="C1329" s="36"/>
      <c r="D1329" s="209" t="s">
        <v>321</v>
      </c>
      <c r="E1329" s="36"/>
      <c r="F1329" s="210" t="s">
        <v>2290</v>
      </c>
      <c r="G1329" s="36"/>
      <c r="H1329" s="36"/>
      <c r="I1329" s="116"/>
      <c r="J1329" s="36"/>
      <c r="K1329" s="36"/>
      <c r="L1329" s="39"/>
      <c r="M1329" s="211"/>
      <c r="N1329" s="212"/>
      <c r="O1329" s="64"/>
      <c r="P1329" s="64"/>
      <c r="Q1329" s="64"/>
      <c r="R1329" s="64"/>
      <c r="S1329" s="64"/>
      <c r="T1329" s="65"/>
      <c r="U1329" s="34"/>
      <c r="V1329" s="34"/>
      <c r="W1329" s="34"/>
      <c r="X1329" s="34"/>
      <c r="Y1329" s="34"/>
      <c r="Z1329" s="34"/>
      <c r="AA1329" s="34"/>
      <c r="AB1329" s="34"/>
      <c r="AC1329" s="34"/>
      <c r="AD1329" s="34"/>
      <c r="AE1329" s="34"/>
      <c r="AT1329" s="17" t="s">
        <v>321</v>
      </c>
      <c r="AU1329" s="17" t="s">
        <v>83</v>
      </c>
    </row>
    <row r="1330" spans="1:65" s="1" customFormat="1" ht="14.45" customHeight="1">
      <c r="A1330" s="34"/>
      <c r="B1330" s="35"/>
      <c r="C1330" s="245" t="s">
        <v>2291</v>
      </c>
      <c r="D1330" s="245" t="s">
        <v>473</v>
      </c>
      <c r="E1330" s="246" t="s">
        <v>2292</v>
      </c>
      <c r="F1330" s="247" t="s">
        <v>19</v>
      </c>
      <c r="G1330" s="248" t="s">
        <v>707</v>
      </c>
      <c r="H1330" s="249">
        <v>2</v>
      </c>
      <c r="I1330" s="250"/>
      <c r="J1330" s="251">
        <f>ROUND(I1330*H1330,2)</f>
        <v>0</v>
      </c>
      <c r="K1330" s="252"/>
      <c r="L1330" s="253"/>
      <c r="M1330" s="254" t="s">
        <v>19</v>
      </c>
      <c r="N1330" s="255" t="s">
        <v>45</v>
      </c>
      <c r="O1330" s="64"/>
      <c r="P1330" s="205">
        <f>O1330*H1330</f>
        <v>0</v>
      </c>
      <c r="Q1330" s="205">
        <v>0</v>
      </c>
      <c r="R1330" s="205">
        <f>Q1330*H1330</f>
        <v>0</v>
      </c>
      <c r="S1330" s="205">
        <v>0</v>
      </c>
      <c r="T1330" s="206">
        <f>S1330*H1330</f>
        <v>0</v>
      </c>
      <c r="U1330" s="34"/>
      <c r="V1330" s="34"/>
      <c r="W1330" s="34"/>
      <c r="X1330" s="34"/>
      <c r="Y1330" s="34"/>
      <c r="Z1330" s="34"/>
      <c r="AA1330" s="34"/>
      <c r="AB1330" s="34"/>
      <c r="AC1330" s="34"/>
      <c r="AD1330" s="34"/>
      <c r="AE1330" s="34"/>
      <c r="AR1330" s="207" t="s">
        <v>510</v>
      </c>
      <c r="AT1330" s="207" t="s">
        <v>473</v>
      </c>
      <c r="AU1330" s="207" t="s">
        <v>83</v>
      </c>
      <c r="AY1330" s="17" t="s">
        <v>313</v>
      </c>
      <c r="BE1330" s="208">
        <f>IF(N1330="základní",J1330,0)</f>
        <v>0</v>
      </c>
      <c r="BF1330" s="208">
        <f>IF(N1330="snížená",J1330,0)</f>
        <v>0</v>
      </c>
      <c r="BG1330" s="208">
        <f>IF(N1330="zákl. přenesená",J1330,0)</f>
        <v>0</v>
      </c>
      <c r="BH1330" s="208">
        <f>IF(N1330="sníž. přenesená",J1330,0)</f>
        <v>0</v>
      </c>
      <c r="BI1330" s="208">
        <f>IF(N1330="nulová",J1330,0)</f>
        <v>0</v>
      </c>
      <c r="BJ1330" s="17" t="s">
        <v>81</v>
      </c>
      <c r="BK1330" s="208">
        <f>ROUND(I1330*H1330,2)</f>
        <v>0</v>
      </c>
      <c r="BL1330" s="17" t="s">
        <v>402</v>
      </c>
      <c r="BM1330" s="207" t="s">
        <v>2293</v>
      </c>
    </row>
    <row r="1331" spans="1:65" s="1" customFormat="1">
      <c r="A1331" s="34"/>
      <c r="B1331" s="35"/>
      <c r="C1331" s="36"/>
      <c r="D1331" s="209" t="s">
        <v>321</v>
      </c>
      <c r="E1331" s="36"/>
      <c r="F1331" s="210" t="s">
        <v>2294</v>
      </c>
      <c r="G1331" s="36"/>
      <c r="H1331" s="36"/>
      <c r="I1331" s="116"/>
      <c r="J1331" s="36"/>
      <c r="K1331" s="36"/>
      <c r="L1331" s="39"/>
      <c r="M1331" s="211"/>
      <c r="N1331" s="212"/>
      <c r="O1331" s="64"/>
      <c r="P1331" s="64"/>
      <c r="Q1331" s="64"/>
      <c r="R1331" s="64"/>
      <c r="S1331" s="64"/>
      <c r="T1331" s="65"/>
      <c r="U1331" s="34"/>
      <c r="V1331" s="34"/>
      <c r="W1331" s="34"/>
      <c r="X1331" s="34"/>
      <c r="Y1331" s="34"/>
      <c r="Z1331" s="34"/>
      <c r="AA1331" s="34"/>
      <c r="AB1331" s="34"/>
      <c r="AC1331" s="34"/>
      <c r="AD1331" s="34"/>
      <c r="AE1331" s="34"/>
      <c r="AT1331" s="17" t="s">
        <v>321</v>
      </c>
      <c r="AU1331" s="17" t="s">
        <v>83</v>
      </c>
    </row>
    <row r="1332" spans="1:65" s="1" customFormat="1" ht="14.45" customHeight="1">
      <c r="A1332" s="34"/>
      <c r="B1332" s="35"/>
      <c r="C1332" s="195" t="s">
        <v>2295</v>
      </c>
      <c r="D1332" s="195" t="s">
        <v>315</v>
      </c>
      <c r="E1332" s="196" t="s">
        <v>2296</v>
      </c>
      <c r="F1332" s="197" t="s">
        <v>2297</v>
      </c>
      <c r="G1332" s="198" t="s">
        <v>1571</v>
      </c>
      <c r="H1332" s="199">
        <v>30.46</v>
      </c>
      <c r="I1332" s="200"/>
      <c r="J1332" s="201">
        <f>ROUND(I1332*H1332,2)</f>
        <v>0</v>
      </c>
      <c r="K1332" s="202"/>
      <c r="L1332" s="39"/>
      <c r="M1332" s="203" t="s">
        <v>19</v>
      </c>
      <c r="N1332" s="204" t="s">
        <v>45</v>
      </c>
      <c r="O1332" s="64"/>
      <c r="P1332" s="205">
        <f>O1332*H1332</f>
        <v>0</v>
      </c>
      <c r="Q1332" s="205">
        <v>1.06E-3</v>
      </c>
      <c r="R1332" s="205">
        <f>Q1332*H1332</f>
        <v>3.22876E-2</v>
      </c>
      <c r="S1332" s="205">
        <v>0</v>
      </c>
      <c r="T1332" s="206">
        <f>S1332*H1332</f>
        <v>0</v>
      </c>
      <c r="U1332" s="34"/>
      <c r="V1332" s="34"/>
      <c r="W1332" s="34"/>
      <c r="X1332" s="34"/>
      <c r="Y1332" s="34"/>
      <c r="Z1332" s="34"/>
      <c r="AA1332" s="34"/>
      <c r="AB1332" s="34"/>
      <c r="AC1332" s="34"/>
      <c r="AD1332" s="34"/>
      <c r="AE1332" s="34"/>
      <c r="AR1332" s="207" t="s">
        <v>402</v>
      </c>
      <c r="AT1332" s="207" t="s">
        <v>315</v>
      </c>
      <c r="AU1332" s="207" t="s">
        <v>83</v>
      </c>
      <c r="AY1332" s="17" t="s">
        <v>313</v>
      </c>
      <c r="BE1332" s="208">
        <f>IF(N1332="základní",J1332,0)</f>
        <v>0</v>
      </c>
      <c r="BF1332" s="208">
        <f>IF(N1332="snížená",J1332,0)</f>
        <v>0</v>
      </c>
      <c r="BG1332" s="208">
        <f>IF(N1332="zákl. přenesená",J1332,0)</f>
        <v>0</v>
      </c>
      <c r="BH1332" s="208">
        <f>IF(N1332="sníž. přenesená",J1332,0)</f>
        <v>0</v>
      </c>
      <c r="BI1332" s="208">
        <f>IF(N1332="nulová",J1332,0)</f>
        <v>0</v>
      </c>
      <c r="BJ1332" s="17" t="s">
        <v>81</v>
      </c>
      <c r="BK1332" s="208">
        <f>ROUND(I1332*H1332,2)</f>
        <v>0</v>
      </c>
      <c r="BL1332" s="17" t="s">
        <v>402</v>
      </c>
      <c r="BM1332" s="207" t="s">
        <v>2298</v>
      </c>
    </row>
    <row r="1333" spans="1:65" s="1" customFormat="1">
      <c r="A1333" s="34"/>
      <c r="B1333" s="35"/>
      <c r="C1333" s="36"/>
      <c r="D1333" s="209" t="s">
        <v>321</v>
      </c>
      <c r="E1333" s="36"/>
      <c r="F1333" s="210" t="s">
        <v>2299</v>
      </c>
      <c r="G1333" s="36"/>
      <c r="H1333" s="36"/>
      <c r="I1333" s="116"/>
      <c r="J1333" s="36"/>
      <c r="K1333" s="36"/>
      <c r="L1333" s="39"/>
      <c r="M1333" s="211"/>
      <c r="N1333" s="212"/>
      <c r="O1333" s="64"/>
      <c r="P1333" s="64"/>
      <c r="Q1333" s="64"/>
      <c r="R1333" s="64"/>
      <c r="S1333" s="64"/>
      <c r="T1333" s="65"/>
      <c r="U1333" s="34"/>
      <c r="V1333" s="34"/>
      <c r="W1333" s="34"/>
      <c r="X1333" s="34"/>
      <c r="Y1333" s="34"/>
      <c r="Z1333" s="34"/>
      <c r="AA1333" s="34"/>
      <c r="AB1333" s="34"/>
      <c r="AC1333" s="34"/>
      <c r="AD1333" s="34"/>
      <c r="AE1333" s="34"/>
      <c r="AT1333" s="17" t="s">
        <v>321</v>
      </c>
      <c r="AU1333" s="17" t="s">
        <v>83</v>
      </c>
    </row>
    <row r="1334" spans="1:65" s="1" customFormat="1" ht="29.25">
      <c r="A1334" s="34"/>
      <c r="B1334" s="35"/>
      <c r="C1334" s="36"/>
      <c r="D1334" s="209" t="s">
        <v>1282</v>
      </c>
      <c r="E1334" s="36"/>
      <c r="F1334" s="267" t="s">
        <v>2215</v>
      </c>
      <c r="G1334" s="36"/>
      <c r="H1334" s="36"/>
      <c r="I1334" s="116"/>
      <c r="J1334" s="36"/>
      <c r="K1334" s="36"/>
      <c r="L1334" s="39"/>
      <c r="M1334" s="211"/>
      <c r="N1334" s="212"/>
      <c r="O1334" s="64"/>
      <c r="P1334" s="64"/>
      <c r="Q1334" s="64"/>
      <c r="R1334" s="64"/>
      <c r="S1334" s="64"/>
      <c r="T1334" s="65"/>
      <c r="U1334" s="34"/>
      <c r="V1334" s="34"/>
      <c r="W1334" s="34"/>
      <c r="X1334" s="34"/>
      <c r="Y1334" s="34"/>
      <c r="Z1334" s="34"/>
      <c r="AA1334" s="34"/>
      <c r="AB1334" s="34"/>
      <c r="AC1334" s="34"/>
      <c r="AD1334" s="34"/>
      <c r="AE1334" s="34"/>
      <c r="AT1334" s="17" t="s">
        <v>1282</v>
      </c>
      <c r="AU1334" s="17" t="s">
        <v>83</v>
      </c>
    </row>
    <row r="1335" spans="1:65" s="12" customFormat="1">
      <c r="B1335" s="213"/>
      <c r="C1335" s="214"/>
      <c r="D1335" s="209" t="s">
        <v>323</v>
      </c>
      <c r="E1335" s="215" t="s">
        <v>19</v>
      </c>
      <c r="F1335" s="216" t="s">
        <v>2300</v>
      </c>
      <c r="G1335" s="214"/>
      <c r="H1335" s="217">
        <v>11.9</v>
      </c>
      <c r="I1335" s="218"/>
      <c r="J1335" s="214"/>
      <c r="K1335" s="214"/>
      <c r="L1335" s="219"/>
      <c r="M1335" s="220"/>
      <c r="N1335" s="221"/>
      <c r="O1335" s="221"/>
      <c r="P1335" s="221"/>
      <c r="Q1335" s="221"/>
      <c r="R1335" s="221"/>
      <c r="S1335" s="221"/>
      <c r="T1335" s="222"/>
      <c r="AT1335" s="223" t="s">
        <v>323</v>
      </c>
      <c r="AU1335" s="223" t="s">
        <v>83</v>
      </c>
      <c r="AV1335" s="12" t="s">
        <v>83</v>
      </c>
      <c r="AW1335" s="12" t="s">
        <v>36</v>
      </c>
      <c r="AX1335" s="12" t="s">
        <v>74</v>
      </c>
      <c r="AY1335" s="223" t="s">
        <v>313</v>
      </c>
    </row>
    <row r="1336" spans="1:65" s="12" customFormat="1">
      <c r="B1336" s="213"/>
      <c r="C1336" s="214"/>
      <c r="D1336" s="209" t="s">
        <v>323</v>
      </c>
      <c r="E1336" s="215" t="s">
        <v>19</v>
      </c>
      <c r="F1336" s="216" t="s">
        <v>2301</v>
      </c>
      <c r="G1336" s="214"/>
      <c r="H1336" s="217">
        <v>18.559999999999999</v>
      </c>
      <c r="I1336" s="218"/>
      <c r="J1336" s="214"/>
      <c r="K1336" s="214"/>
      <c r="L1336" s="219"/>
      <c r="M1336" s="220"/>
      <c r="N1336" s="221"/>
      <c r="O1336" s="221"/>
      <c r="P1336" s="221"/>
      <c r="Q1336" s="221"/>
      <c r="R1336" s="221"/>
      <c r="S1336" s="221"/>
      <c r="T1336" s="222"/>
      <c r="AT1336" s="223" t="s">
        <v>323</v>
      </c>
      <c r="AU1336" s="223" t="s">
        <v>83</v>
      </c>
      <c r="AV1336" s="12" t="s">
        <v>83</v>
      </c>
      <c r="AW1336" s="12" t="s">
        <v>36</v>
      </c>
      <c r="AX1336" s="12" t="s">
        <v>74</v>
      </c>
      <c r="AY1336" s="223" t="s">
        <v>313</v>
      </c>
    </row>
    <row r="1337" spans="1:65" s="14" customFormat="1">
      <c r="B1337" s="234"/>
      <c r="C1337" s="235"/>
      <c r="D1337" s="209" t="s">
        <v>323</v>
      </c>
      <c r="E1337" s="236" t="s">
        <v>19</v>
      </c>
      <c r="F1337" s="237" t="s">
        <v>410</v>
      </c>
      <c r="G1337" s="235"/>
      <c r="H1337" s="238">
        <v>30.46</v>
      </c>
      <c r="I1337" s="239"/>
      <c r="J1337" s="235"/>
      <c r="K1337" s="235"/>
      <c r="L1337" s="240"/>
      <c r="M1337" s="241"/>
      <c r="N1337" s="242"/>
      <c r="O1337" s="242"/>
      <c r="P1337" s="242"/>
      <c r="Q1337" s="242"/>
      <c r="R1337" s="242"/>
      <c r="S1337" s="242"/>
      <c r="T1337" s="243"/>
      <c r="AT1337" s="244" t="s">
        <v>323</v>
      </c>
      <c r="AU1337" s="244" t="s">
        <v>83</v>
      </c>
      <c r="AV1337" s="14" t="s">
        <v>319</v>
      </c>
      <c r="AW1337" s="14" t="s">
        <v>36</v>
      </c>
      <c r="AX1337" s="14" t="s">
        <v>81</v>
      </c>
      <c r="AY1337" s="244" t="s">
        <v>313</v>
      </c>
    </row>
    <row r="1338" spans="1:65" s="1" customFormat="1" ht="14.45" customHeight="1">
      <c r="A1338" s="34"/>
      <c r="B1338" s="35"/>
      <c r="C1338" s="245" t="s">
        <v>2302</v>
      </c>
      <c r="D1338" s="245" t="s">
        <v>473</v>
      </c>
      <c r="E1338" s="246" t="s">
        <v>2303</v>
      </c>
      <c r="F1338" s="247" t="s">
        <v>19</v>
      </c>
      <c r="G1338" s="248" t="s">
        <v>707</v>
      </c>
      <c r="H1338" s="249">
        <v>1</v>
      </c>
      <c r="I1338" s="250"/>
      <c r="J1338" s="251">
        <f>ROUND(I1338*H1338,2)</f>
        <v>0</v>
      </c>
      <c r="K1338" s="252"/>
      <c r="L1338" s="253"/>
      <c r="M1338" s="254" t="s">
        <v>19</v>
      </c>
      <c r="N1338" s="255" t="s">
        <v>45</v>
      </c>
      <c r="O1338" s="64"/>
      <c r="P1338" s="205">
        <f>O1338*H1338</f>
        <v>0</v>
      </c>
      <c r="Q1338" s="205">
        <v>0</v>
      </c>
      <c r="R1338" s="205">
        <f>Q1338*H1338</f>
        <v>0</v>
      </c>
      <c r="S1338" s="205">
        <v>0</v>
      </c>
      <c r="T1338" s="206">
        <f>S1338*H1338</f>
        <v>0</v>
      </c>
      <c r="U1338" s="34"/>
      <c r="V1338" s="34"/>
      <c r="W1338" s="34"/>
      <c r="X1338" s="34"/>
      <c r="Y1338" s="34"/>
      <c r="Z1338" s="34"/>
      <c r="AA1338" s="34"/>
      <c r="AB1338" s="34"/>
      <c r="AC1338" s="34"/>
      <c r="AD1338" s="34"/>
      <c r="AE1338" s="34"/>
      <c r="AR1338" s="207" t="s">
        <v>510</v>
      </c>
      <c r="AT1338" s="207" t="s">
        <v>473</v>
      </c>
      <c r="AU1338" s="207" t="s">
        <v>83</v>
      </c>
      <c r="AY1338" s="17" t="s">
        <v>313</v>
      </c>
      <c r="BE1338" s="208">
        <f>IF(N1338="základní",J1338,0)</f>
        <v>0</v>
      </c>
      <c r="BF1338" s="208">
        <f>IF(N1338="snížená",J1338,0)</f>
        <v>0</v>
      </c>
      <c r="BG1338" s="208">
        <f>IF(N1338="zákl. přenesená",J1338,0)</f>
        <v>0</v>
      </c>
      <c r="BH1338" s="208">
        <f>IF(N1338="sníž. přenesená",J1338,0)</f>
        <v>0</v>
      </c>
      <c r="BI1338" s="208">
        <f>IF(N1338="nulová",J1338,0)</f>
        <v>0</v>
      </c>
      <c r="BJ1338" s="17" t="s">
        <v>81</v>
      </c>
      <c r="BK1338" s="208">
        <f>ROUND(I1338*H1338,2)</f>
        <v>0</v>
      </c>
      <c r="BL1338" s="17" t="s">
        <v>402</v>
      </c>
      <c r="BM1338" s="207" t="s">
        <v>2304</v>
      </c>
    </row>
    <row r="1339" spans="1:65" s="1" customFormat="1">
      <c r="A1339" s="34"/>
      <c r="B1339" s="35"/>
      <c r="C1339" s="36"/>
      <c r="D1339" s="209" t="s">
        <v>321</v>
      </c>
      <c r="E1339" s="36"/>
      <c r="F1339" s="210" t="s">
        <v>2305</v>
      </c>
      <c r="G1339" s="36"/>
      <c r="H1339" s="36"/>
      <c r="I1339" s="116"/>
      <c r="J1339" s="36"/>
      <c r="K1339" s="36"/>
      <c r="L1339" s="39"/>
      <c r="M1339" s="211"/>
      <c r="N1339" s="212"/>
      <c r="O1339" s="64"/>
      <c r="P1339" s="64"/>
      <c r="Q1339" s="64"/>
      <c r="R1339" s="64"/>
      <c r="S1339" s="64"/>
      <c r="T1339" s="65"/>
      <c r="U1339" s="34"/>
      <c r="V1339" s="34"/>
      <c r="W1339" s="34"/>
      <c r="X1339" s="34"/>
      <c r="Y1339" s="34"/>
      <c r="Z1339" s="34"/>
      <c r="AA1339" s="34"/>
      <c r="AB1339" s="34"/>
      <c r="AC1339" s="34"/>
      <c r="AD1339" s="34"/>
      <c r="AE1339" s="34"/>
      <c r="AT1339" s="17" t="s">
        <v>321</v>
      </c>
      <c r="AU1339" s="17" t="s">
        <v>83</v>
      </c>
    </row>
    <row r="1340" spans="1:65" s="1" customFormat="1" ht="14.45" customHeight="1">
      <c r="A1340" s="34"/>
      <c r="B1340" s="35"/>
      <c r="C1340" s="245" t="s">
        <v>2306</v>
      </c>
      <c r="D1340" s="245" t="s">
        <v>473</v>
      </c>
      <c r="E1340" s="246" t="s">
        <v>2307</v>
      </c>
      <c r="F1340" s="247" t="s">
        <v>19</v>
      </c>
      <c r="G1340" s="248" t="s">
        <v>707</v>
      </c>
      <c r="H1340" s="249">
        <v>1</v>
      </c>
      <c r="I1340" s="250"/>
      <c r="J1340" s="251">
        <f>ROUND(I1340*H1340,2)</f>
        <v>0</v>
      </c>
      <c r="K1340" s="252"/>
      <c r="L1340" s="253"/>
      <c r="M1340" s="254" t="s">
        <v>19</v>
      </c>
      <c r="N1340" s="255" t="s">
        <v>45</v>
      </c>
      <c r="O1340" s="64"/>
      <c r="P1340" s="205">
        <f>O1340*H1340</f>
        <v>0</v>
      </c>
      <c r="Q1340" s="205">
        <v>0</v>
      </c>
      <c r="R1340" s="205">
        <f>Q1340*H1340</f>
        <v>0</v>
      </c>
      <c r="S1340" s="205">
        <v>0</v>
      </c>
      <c r="T1340" s="206">
        <f>S1340*H1340</f>
        <v>0</v>
      </c>
      <c r="U1340" s="34"/>
      <c r="V1340" s="34"/>
      <c r="W1340" s="34"/>
      <c r="X1340" s="34"/>
      <c r="Y1340" s="34"/>
      <c r="Z1340" s="34"/>
      <c r="AA1340" s="34"/>
      <c r="AB1340" s="34"/>
      <c r="AC1340" s="34"/>
      <c r="AD1340" s="34"/>
      <c r="AE1340" s="34"/>
      <c r="AR1340" s="207" t="s">
        <v>510</v>
      </c>
      <c r="AT1340" s="207" t="s">
        <v>473</v>
      </c>
      <c r="AU1340" s="207" t="s">
        <v>83</v>
      </c>
      <c r="AY1340" s="17" t="s">
        <v>313</v>
      </c>
      <c r="BE1340" s="208">
        <f>IF(N1340="základní",J1340,0)</f>
        <v>0</v>
      </c>
      <c r="BF1340" s="208">
        <f>IF(N1340="snížená",J1340,0)</f>
        <v>0</v>
      </c>
      <c r="BG1340" s="208">
        <f>IF(N1340="zákl. přenesená",J1340,0)</f>
        <v>0</v>
      </c>
      <c r="BH1340" s="208">
        <f>IF(N1340="sníž. přenesená",J1340,0)</f>
        <v>0</v>
      </c>
      <c r="BI1340" s="208">
        <f>IF(N1340="nulová",J1340,0)</f>
        <v>0</v>
      </c>
      <c r="BJ1340" s="17" t="s">
        <v>81</v>
      </c>
      <c r="BK1340" s="208">
        <f>ROUND(I1340*H1340,2)</f>
        <v>0</v>
      </c>
      <c r="BL1340" s="17" t="s">
        <v>402</v>
      </c>
      <c r="BM1340" s="207" t="s">
        <v>2308</v>
      </c>
    </row>
    <row r="1341" spans="1:65" s="1" customFormat="1">
      <c r="A1341" s="34"/>
      <c r="B1341" s="35"/>
      <c r="C1341" s="36"/>
      <c r="D1341" s="209" t="s">
        <v>321</v>
      </c>
      <c r="E1341" s="36"/>
      <c r="F1341" s="210" t="s">
        <v>2309</v>
      </c>
      <c r="G1341" s="36"/>
      <c r="H1341" s="36"/>
      <c r="I1341" s="116"/>
      <c r="J1341" s="36"/>
      <c r="K1341" s="36"/>
      <c r="L1341" s="39"/>
      <c r="M1341" s="211"/>
      <c r="N1341" s="212"/>
      <c r="O1341" s="64"/>
      <c r="P1341" s="64"/>
      <c r="Q1341" s="64"/>
      <c r="R1341" s="64"/>
      <c r="S1341" s="64"/>
      <c r="T1341" s="65"/>
      <c r="U1341" s="34"/>
      <c r="V1341" s="34"/>
      <c r="W1341" s="34"/>
      <c r="X1341" s="34"/>
      <c r="Y1341" s="34"/>
      <c r="Z1341" s="34"/>
      <c r="AA1341" s="34"/>
      <c r="AB1341" s="34"/>
      <c r="AC1341" s="34"/>
      <c r="AD1341" s="34"/>
      <c r="AE1341" s="34"/>
      <c r="AT1341" s="17" t="s">
        <v>321</v>
      </c>
      <c r="AU1341" s="17" t="s">
        <v>83</v>
      </c>
    </row>
    <row r="1342" spans="1:65" s="12" customFormat="1">
      <c r="B1342" s="213"/>
      <c r="C1342" s="214"/>
      <c r="D1342" s="209" t="s">
        <v>323</v>
      </c>
      <c r="E1342" s="215" t="s">
        <v>19</v>
      </c>
      <c r="F1342" s="216" t="s">
        <v>81</v>
      </c>
      <c r="G1342" s="214"/>
      <c r="H1342" s="217">
        <v>1</v>
      </c>
      <c r="I1342" s="218"/>
      <c r="J1342" s="214"/>
      <c r="K1342" s="214"/>
      <c r="L1342" s="219"/>
      <c r="M1342" s="220"/>
      <c r="N1342" s="221"/>
      <c r="O1342" s="221"/>
      <c r="P1342" s="221"/>
      <c r="Q1342" s="221"/>
      <c r="R1342" s="221"/>
      <c r="S1342" s="221"/>
      <c r="T1342" s="222"/>
      <c r="AT1342" s="223" t="s">
        <v>323</v>
      </c>
      <c r="AU1342" s="223" t="s">
        <v>83</v>
      </c>
      <c r="AV1342" s="12" t="s">
        <v>83</v>
      </c>
      <c r="AW1342" s="12" t="s">
        <v>36</v>
      </c>
      <c r="AX1342" s="12" t="s">
        <v>81</v>
      </c>
      <c r="AY1342" s="223" t="s">
        <v>313</v>
      </c>
    </row>
    <row r="1343" spans="1:65" s="1" customFormat="1" ht="14.45" customHeight="1">
      <c r="A1343" s="34"/>
      <c r="B1343" s="35"/>
      <c r="C1343" s="195" t="s">
        <v>2310</v>
      </c>
      <c r="D1343" s="195" t="s">
        <v>315</v>
      </c>
      <c r="E1343" s="196" t="s">
        <v>2311</v>
      </c>
      <c r="F1343" s="197" t="s">
        <v>2312</v>
      </c>
      <c r="G1343" s="198" t="s">
        <v>1571</v>
      </c>
      <c r="H1343" s="199">
        <v>2488.8000000000002</v>
      </c>
      <c r="I1343" s="200"/>
      <c r="J1343" s="201">
        <f>ROUND(I1343*H1343,2)</f>
        <v>0</v>
      </c>
      <c r="K1343" s="202"/>
      <c r="L1343" s="39"/>
      <c r="M1343" s="203" t="s">
        <v>19</v>
      </c>
      <c r="N1343" s="204" t="s">
        <v>45</v>
      </c>
      <c r="O1343" s="64"/>
      <c r="P1343" s="205">
        <f>O1343*H1343</f>
        <v>0</v>
      </c>
      <c r="Q1343" s="205">
        <v>1.0499999999999999E-3</v>
      </c>
      <c r="R1343" s="205">
        <f>Q1343*H1343</f>
        <v>2.6132400000000002</v>
      </c>
      <c r="S1343" s="205">
        <v>0</v>
      </c>
      <c r="T1343" s="206">
        <f>S1343*H1343</f>
        <v>0</v>
      </c>
      <c r="U1343" s="34"/>
      <c r="V1343" s="34"/>
      <c r="W1343" s="34"/>
      <c r="X1343" s="34"/>
      <c r="Y1343" s="34"/>
      <c r="Z1343" s="34"/>
      <c r="AA1343" s="34"/>
      <c r="AB1343" s="34"/>
      <c r="AC1343" s="34"/>
      <c r="AD1343" s="34"/>
      <c r="AE1343" s="34"/>
      <c r="AR1343" s="207" t="s">
        <v>402</v>
      </c>
      <c r="AT1343" s="207" t="s">
        <v>315</v>
      </c>
      <c r="AU1343" s="207" t="s">
        <v>83</v>
      </c>
      <c r="AY1343" s="17" t="s">
        <v>313</v>
      </c>
      <c r="BE1343" s="208">
        <f>IF(N1343="základní",J1343,0)</f>
        <v>0</v>
      </c>
      <c r="BF1343" s="208">
        <f>IF(N1343="snížená",J1343,0)</f>
        <v>0</v>
      </c>
      <c r="BG1343" s="208">
        <f>IF(N1343="zákl. přenesená",J1343,0)</f>
        <v>0</v>
      </c>
      <c r="BH1343" s="208">
        <f>IF(N1343="sníž. přenesená",J1343,0)</f>
        <v>0</v>
      </c>
      <c r="BI1343" s="208">
        <f>IF(N1343="nulová",J1343,0)</f>
        <v>0</v>
      </c>
      <c r="BJ1343" s="17" t="s">
        <v>81</v>
      </c>
      <c r="BK1343" s="208">
        <f>ROUND(I1343*H1343,2)</f>
        <v>0</v>
      </c>
      <c r="BL1343" s="17" t="s">
        <v>402</v>
      </c>
      <c r="BM1343" s="207" t="s">
        <v>2313</v>
      </c>
    </row>
    <row r="1344" spans="1:65" s="1" customFormat="1">
      <c r="A1344" s="34"/>
      <c r="B1344" s="35"/>
      <c r="C1344" s="36"/>
      <c r="D1344" s="209" t="s">
        <v>321</v>
      </c>
      <c r="E1344" s="36"/>
      <c r="F1344" s="210" t="s">
        <v>2314</v>
      </c>
      <c r="G1344" s="36"/>
      <c r="H1344" s="36"/>
      <c r="I1344" s="116"/>
      <c r="J1344" s="36"/>
      <c r="K1344" s="36"/>
      <c r="L1344" s="39"/>
      <c r="M1344" s="211"/>
      <c r="N1344" s="212"/>
      <c r="O1344" s="64"/>
      <c r="P1344" s="64"/>
      <c r="Q1344" s="64"/>
      <c r="R1344" s="64"/>
      <c r="S1344" s="64"/>
      <c r="T1344" s="65"/>
      <c r="U1344" s="34"/>
      <c r="V1344" s="34"/>
      <c r="W1344" s="34"/>
      <c r="X1344" s="34"/>
      <c r="Y1344" s="34"/>
      <c r="Z1344" s="34"/>
      <c r="AA1344" s="34"/>
      <c r="AB1344" s="34"/>
      <c r="AC1344" s="34"/>
      <c r="AD1344" s="34"/>
      <c r="AE1344" s="34"/>
      <c r="AT1344" s="17" t="s">
        <v>321</v>
      </c>
      <c r="AU1344" s="17" t="s">
        <v>83</v>
      </c>
    </row>
    <row r="1345" spans="1:65" s="1" customFormat="1" ht="29.25">
      <c r="A1345" s="34"/>
      <c r="B1345" s="35"/>
      <c r="C1345" s="36"/>
      <c r="D1345" s="209" t="s">
        <v>1282</v>
      </c>
      <c r="E1345" s="36"/>
      <c r="F1345" s="267" t="s">
        <v>2215</v>
      </c>
      <c r="G1345" s="36"/>
      <c r="H1345" s="36"/>
      <c r="I1345" s="116"/>
      <c r="J1345" s="36"/>
      <c r="K1345" s="36"/>
      <c r="L1345" s="39"/>
      <c r="M1345" s="211"/>
      <c r="N1345" s="212"/>
      <c r="O1345" s="64"/>
      <c r="P1345" s="64"/>
      <c r="Q1345" s="64"/>
      <c r="R1345" s="64"/>
      <c r="S1345" s="64"/>
      <c r="T1345" s="65"/>
      <c r="U1345" s="34"/>
      <c r="V1345" s="34"/>
      <c r="W1345" s="34"/>
      <c r="X1345" s="34"/>
      <c r="Y1345" s="34"/>
      <c r="Z1345" s="34"/>
      <c r="AA1345" s="34"/>
      <c r="AB1345" s="34"/>
      <c r="AC1345" s="34"/>
      <c r="AD1345" s="34"/>
      <c r="AE1345" s="34"/>
      <c r="AT1345" s="17" t="s">
        <v>1282</v>
      </c>
      <c r="AU1345" s="17" t="s">
        <v>83</v>
      </c>
    </row>
    <row r="1346" spans="1:65" s="12" customFormat="1">
      <c r="B1346" s="213"/>
      <c r="C1346" s="214"/>
      <c r="D1346" s="209" t="s">
        <v>323</v>
      </c>
      <c r="E1346" s="215" t="s">
        <v>19</v>
      </c>
      <c r="F1346" s="216" t="s">
        <v>2315</v>
      </c>
      <c r="G1346" s="214"/>
      <c r="H1346" s="217">
        <v>1442.65</v>
      </c>
      <c r="I1346" s="218"/>
      <c r="J1346" s="214"/>
      <c r="K1346" s="214"/>
      <c r="L1346" s="219"/>
      <c r="M1346" s="220"/>
      <c r="N1346" s="221"/>
      <c r="O1346" s="221"/>
      <c r="P1346" s="221"/>
      <c r="Q1346" s="221"/>
      <c r="R1346" s="221"/>
      <c r="S1346" s="221"/>
      <c r="T1346" s="222"/>
      <c r="AT1346" s="223" t="s">
        <v>323</v>
      </c>
      <c r="AU1346" s="223" t="s">
        <v>83</v>
      </c>
      <c r="AV1346" s="12" t="s">
        <v>83</v>
      </c>
      <c r="AW1346" s="12" t="s">
        <v>36</v>
      </c>
      <c r="AX1346" s="12" t="s">
        <v>74</v>
      </c>
      <c r="AY1346" s="223" t="s">
        <v>313</v>
      </c>
    </row>
    <row r="1347" spans="1:65" s="12" customFormat="1">
      <c r="B1347" s="213"/>
      <c r="C1347" s="214"/>
      <c r="D1347" s="209" t="s">
        <v>323</v>
      </c>
      <c r="E1347" s="215" t="s">
        <v>19</v>
      </c>
      <c r="F1347" s="216" t="s">
        <v>2316</v>
      </c>
      <c r="G1347" s="214"/>
      <c r="H1347" s="217">
        <v>29.05</v>
      </c>
      <c r="I1347" s="218"/>
      <c r="J1347" s="214"/>
      <c r="K1347" s="214"/>
      <c r="L1347" s="219"/>
      <c r="M1347" s="220"/>
      <c r="N1347" s="221"/>
      <c r="O1347" s="221"/>
      <c r="P1347" s="221"/>
      <c r="Q1347" s="221"/>
      <c r="R1347" s="221"/>
      <c r="S1347" s="221"/>
      <c r="T1347" s="222"/>
      <c r="AT1347" s="223" t="s">
        <v>323</v>
      </c>
      <c r="AU1347" s="223" t="s">
        <v>83</v>
      </c>
      <c r="AV1347" s="12" t="s">
        <v>83</v>
      </c>
      <c r="AW1347" s="12" t="s">
        <v>36</v>
      </c>
      <c r="AX1347" s="12" t="s">
        <v>74</v>
      </c>
      <c r="AY1347" s="223" t="s">
        <v>313</v>
      </c>
    </row>
    <row r="1348" spans="1:65" s="12" customFormat="1">
      <c r="B1348" s="213"/>
      <c r="C1348" s="214"/>
      <c r="D1348" s="209" t="s">
        <v>323</v>
      </c>
      <c r="E1348" s="215" t="s">
        <v>19</v>
      </c>
      <c r="F1348" s="216" t="s">
        <v>2317</v>
      </c>
      <c r="G1348" s="214"/>
      <c r="H1348" s="217">
        <v>73.5</v>
      </c>
      <c r="I1348" s="218"/>
      <c r="J1348" s="214"/>
      <c r="K1348" s="214"/>
      <c r="L1348" s="219"/>
      <c r="M1348" s="220"/>
      <c r="N1348" s="221"/>
      <c r="O1348" s="221"/>
      <c r="P1348" s="221"/>
      <c r="Q1348" s="221"/>
      <c r="R1348" s="221"/>
      <c r="S1348" s="221"/>
      <c r="T1348" s="222"/>
      <c r="AT1348" s="223" t="s">
        <v>323</v>
      </c>
      <c r="AU1348" s="223" t="s">
        <v>83</v>
      </c>
      <c r="AV1348" s="12" t="s">
        <v>83</v>
      </c>
      <c r="AW1348" s="12" t="s">
        <v>36</v>
      </c>
      <c r="AX1348" s="12" t="s">
        <v>74</v>
      </c>
      <c r="AY1348" s="223" t="s">
        <v>313</v>
      </c>
    </row>
    <row r="1349" spans="1:65" s="12" customFormat="1">
      <c r="B1349" s="213"/>
      <c r="C1349" s="214"/>
      <c r="D1349" s="209" t="s">
        <v>323</v>
      </c>
      <c r="E1349" s="215" t="s">
        <v>19</v>
      </c>
      <c r="F1349" s="216" t="s">
        <v>2318</v>
      </c>
      <c r="G1349" s="214"/>
      <c r="H1349" s="217">
        <v>36.75</v>
      </c>
      <c r="I1349" s="218"/>
      <c r="J1349" s="214"/>
      <c r="K1349" s="214"/>
      <c r="L1349" s="219"/>
      <c r="M1349" s="220"/>
      <c r="N1349" s="221"/>
      <c r="O1349" s="221"/>
      <c r="P1349" s="221"/>
      <c r="Q1349" s="221"/>
      <c r="R1349" s="221"/>
      <c r="S1349" s="221"/>
      <c r="T1349" s="222"/>
      <c r="AT1349" s="223" t="s">
        <v>323</v>
      </c>
      <c r="AU1349" s="223" t="s">
        <v>83</v>
      </c>
      <c r="AV1349" s="12" t="s">
        <v>83</v>
      </c>
      <c r="AW1349" s="12" t="s">
        <v>36</v>
      </c>
      <c r="AX1349" s="12" t="s">
        <v>74</v>
      </c>
      <c r="AY1349" s="223" t="s">
        <v>313</v>
      </c>
    </row>
    <row r="1350" spans="1:65" s="12" customFormat="1">
      <c r="B1350" s="213"/>
      <c r="C1350" s="214"/>
      <c r="D1350" s="209" t="s">
        <v>323</v>
      </c>
      <c r="E1350" s="215" t="s">
        <v>19</v>
      </c>
      <c r="F1350" s="216" t="s">
        <v>2319</v>
      </c>
      <c r="G1350" s="214"/>
      <c r="H1350" s="217">
        <v>106.2</v>
      </c>
      <c r="I1350" s="218"/>
      <c r="J1350" s="214"/>
      <c r="K1350" s="214"/>
      <c r="L1350" s="219"/>
      <c r="M1350" s="220"/>
      <c r="N1350" s="221"/>
      <c r="O1350" s="221"/>
      <c r="P1350" s="221"/>
      <c r="Q1350" s="221"/>
      <c r="R1350" s="221"/>
      <c r="S1350" s="221"/>
      <c r="T1350" s="222"/>
      <c r="AT1350" s="223" t="s">
        <v>323</v>
      </c>
      <c r="AU1350" s="223" t="s">
        <v>83</v>
      </c>
      <c r="AV1350" s="12" t="s">
        <v>83</v>
      </c>
      <c r="AW1350" s="12" t="s">
        <v>36</v>
      </c>
      <c r="AX1350" s="12" t="s">
        <v>74</v>
      </c>
      <c r="AY1350" s="223" t="s">
        <v>313</v>
      </c>
    </row>
    <row r="1351" spans="1:65" s="12" customFormat="1">
      <c r="B1351" s="213"/>
      <c r="C1351" s="214"/>
      <c r="D1351" s="209" t="s">
        <v>323</v>
      </c>
      <c r="E1351" s="215" t="s">
        <v>19</v>
      </c>
      <c r="F1351" s="216" t="s">
        <v>2320</v>
      </c>
      <c r="G1351" s="214"/>
      <c r="H1351" s="217">
        <v>44.5</v>
      </c>
      <c r="I1351" s="218"/>
      <c r="J1351" s="214"/>
      <c r="K1351" s="214"/>
      <c r="L1351" s="219"/>
      <c r="M1351" s="220"/>
      <c r="N1351" s="221"/>
      <c r="O1351" s="221"/>
      <c r="P1351" s="221"/>
      <c r="Q1351" s="221"/>
      <c r="R1351" s="221"/>
      <c r="S1351" s="221"/>
      <c r="T1351" s="222"/>
      <c r="AT1351" s="223" t="s">
        <v>323</v>
      </c>
      <c r="AU1351" s="223" t="s">
        <v>83</v>
      </c>
      <c r="AV1351" s="12" t="s">
        <v>83</v>
      </c>
      <c r="AW1351" s="12" t="s">
        <v>36</v>
      </c>
      <c r="AX1351" s="12" t="s">
        <v>74</v>
      </c>
      <c r="AY1351" s="223" t="s">
        <v>313</v>
      </c>
    </row>
    <row r="1352" spans="1:65" s="12" customFormat="1">
      <c r="B1352" s="213"/>
      <c r="C1352" s="214"/>
      <c r="D1352" s="209" t="s">
        <v>323</v>
      </c>
      <c r="E1352" s="215" t="s">
        <v>19</v>
      </c>
      <c r="F1352" s="216" t="s">
        <v>2321</v>
      </c>
      <c r="G1352" s="214"/>
      <c r="H1352" s="217">
        <v>162.94</v>
      </c>
      <c r="I1352" s="218"/>
      <c r="J1352" s="214"/>
      <c r="K1352" s="214"/>
      <c r="L1352" s="219"/>
      <c r="M1352" s="220"/>
      <c r="N1352" s="221"/>
      <c r="O1352" s="221"/>
      <c r="P1352" s="221"/>
      <c r="Q1352" s="221"/>
      <c r="R1352" s="221"/>
      <c r="S1352" s="221"/>
      <c r="T1352" s="222"/>
      <c r="AT1352" s="223" t="s">
        <v>323</v>
      </c>
      <c r="AU1352" s="223" t="s">
        <v>83</v>
      </c>
      <c r="AV1352" s="12" t="s">
        <v>83</v>
      </c>
      <c r="AW1352" s="12" t="s">
        <v>36</v>
      </c>
      <c r="AX1352" s="12" t="s">
        <v>74</v>
      </c>
      <c r="AY1352" s="223" t="s">
        <v>313</v>
      </c>
    </row>
    <row r="1353" spans="1:65" s="12" customFormat="1">
      <c r="B1353" s="213"/>
      <c r="C1353" s="214"/>
      <c r="D1353" s="209" t="s">
        <v>323</v>
      </c>
      <c r="E1353" s="215" t="s">
        <v>19</v>
      </c>
      <c r="F1353" s="216" t="s">
        <v>2322</v>
      </c>
      <c r="G1353" s="214"/>
      <c r="H1353" s="217">
        <v>113.4</v>
      </c>
      <c r="I1353" s="218"/>
      <c r="J1353" s="214"/>
      <c r="K1353" s="214"/>
      <c r="L1353" s="219"/>
      <c r="M1353" s="220"/>
      <c r="N1353" s="221"/>
      <c r="O1353" s="221"/>
      <c r="P1353" s="221"/>
      <c r="Q1353" s="221"/>
      <c r="R1353" s="221"/>
      <c r="S1353" s="221"/>
      <c r="T1353" s="222"/>
      <c r="AT1353" s="223" t="s">
        <v>323</v>
      </c>
      <c r="AU1353" s="223" t="s">
        <v>83</v>
      </c>
      <c r="AV1353" s="12" t="s">
        <v>83</v>
      </c>
      <c r="AW1353" s="12" t="s">
        <v>36</v>
      </c>
      <c r="AX1353" s="12" t="s">
        <v>74</v>
      </c>
      <c r="AY1353" s="223" t="s">
        <v>313</v>
      </c>
    </row>
    <row r="1354" spans="1:65" s="12" customFormat="1">
      <c r="B1354" s="213"/>
      <c r="C1354" s="214"/>
      <c r="D1354" s="209" t="s">
        <v>323</v>
      </c>
      <c r="E1354" s="215" t="s">
        <v>19</v>
      </c>
      <c r="F1354" s="216" t="s">
        <v>2323</v>
      </c>
      <c r="G1354" s="214"/>
      <c r="H1354" s="217">
        <v>368.15</v>
      </c>
      <c r="I1354" s="218"/>
      <c r="J1354" s="214"/>
      <c r="K1354" s="214"/>
      <c r="L1354" s="219"/>
      <c r="M1354" s="220"/>
      <c r="N1354" s="221"/>
      <c r="O1354" s="221"/>
      <c r="P1354" s="221"/>
      <c r="Q1354" s="221"/>
      <c r="R1354" s="221"/>
      <c r="S1354" s="221"/>
      <c r="T1354" s="222"/>
      <c r="AT1354" s="223" t="s">
        <v>323</v>
      </c>
      <c r="AU1354" s="223" t="s">
        <v>83</v>
      </c>
      <c r="AV1354" s="12" t="s">
        <v>83</v>
      </c>
      <c r="AW1354" s="12" t="s">
        <v>36</v>
      </c>
      <c r="AX1354" s="12" t="s">
        <v>74</v>
      </c>
      <c r="AY1354" s="223" t="s">
        <v>313</v>
      </c>
    </row>
    <row r="1355" spans="1:65" s="12" customFormat="1">
      <c r="B1355" s="213"/>
      <c r="C1355" s="214"/>
      <c r="D1355" s="209" t="s">
        <v>323</v>
      </c>
      <c r="E1355" s="215" t="s">
        <v>19</v>
      </c>
      <c r="F1355" s="216" t="s">
        <v>2324</v>
      </c>
      <c r="G1355" s="214"/>
      <c r="H1355" s="217">
        <v>111.66</v>
      </c>
      <c r="I1355" s="218"/>
      <c r="J1355" s="214"/>
      <c r="K1355" s="214"/>
      <c r="L1355" s="219"/>
      <c r="M1355" s="220"/>
      <c r="N1355" s="221"/>
      <c r="O1355" s="221"/>
      <c r="P1355" s="221"/>
      <c r="Q1355" s="221"/>
      <c r="R1355" s="221"/>
      <c r="S1355" s="221"/>
      <c r="T1355" s="222"/>
      <c r="AT1355" s="223" t="s">
        <v>323</v>
      </c>
      <c r="AU1355" s="223" t="s">
        <v>83</v>
      </c>
      <c r="AV1355" s="12" t="s">
        <v>83</v>
      </c>
      <c r="AW1355" s="12" t="s">
        <v>36</v>
      </c>
      <c r="AX1355" s="12" t="s">
        <v>74</v>
      </c>
      <c r="AY1355" s="223" t="s">
        <v>313</v>
      </c>
    </row>
    <row r="1356" spans="1:65" s="14" customFormat="1">
      <c r="B1356" s="234"/>
      <c r="C1356" s="235"/>
      <c r="D1356" s="209" t="s">
        <v>323</v>
      </c>
      <c r="E1356" s="236" t="s">
        <v>19</v>
      </c>
      <c r="F1356" s="237" t="s">
        <v>410</v>
      </c>
      <c r="G1356" s="235"/>
      <c r="H1356" s="238">
        <v>2488.8000000000002</v>
      </c>
      <c r="I1356" s="239"/>
      <c r="J1356" s="235"/>
      <c r="K1356" s="235"/>
      <c r="L1356" s="240"/>
      <c r="M1356" s="241"/>
      <c r="N1356" s="242"/>
      <c r="O1356" s="242"/>
      <c r="P1356" s="242"/>
      <c r="Q1356" s="242"/>
      <c r="R1356" s="242"/>
      <c r="S1356" s="242"/>
      <c r="T1356" s="243"/>
      <c r="AT1356" s="244" t="s">
        <v>323</v>
      </c>
      <c r="AU1356" s="244" t="s">
        <v>83</v>
      </c>
      <c r="AV1356" s="14" t="s">
        <v>319</v>
      </c>
      <c r="AW1356" s="14" t="s">
        <v>36</v>
      </c>
      <c r="AX1356" s="14" t="s">
        <v>81</v>
      </c>
      <c r="AY1356" s="244" t="s">
        <v>313</v>
      </c>
    </row>
    <row r="1357" spans="1:65" s="1" customFormat="1" ht="14.45" customHeight="1">
      <c r="A1357" s="34"/>
      <c r="B1357" s="35"/>
      <c r="C1357" s="245" t="s">
        <v>2325</v>
      </c>
      <c r="D1357" s="245" t="s">
        <v>473</v>
      </c>
      <c r="E1357" s="246" t="s">
        <v>2326</v>
      </c>
      <c r="F1357" s="247" t="s">
        <v>19</v>
      </c>
      <c r="G1357" s="248" t="s">
        <v>707</v>
      </c>
      <c r="H1357" s="249">
        <v>61</v>
      </c>
      <c r="I1357" s="250"/>
      <c r="J1357" s="251">
        <f>ROUND(I1357*H1357,2)</f>
        <v>0</v>
      </c>
      <c r="K1357" s="252"/>
      <c r="L1357" s="253"/>
      <c r="M1357" s="254" t="s">
        <v>19</v>
      </c>
      <c r="N1357" s="255" t="s">
        <v>45</v>
      </c>
      <c r="O1357" s="64"/>
      <c r="P1357" s="205">
        <f>O1357*H1357</f>
        <v>0</v>
      </c>
      <c r="Q1357" s="205">
        <v>0</v>
      </c>
      <c r="R1357" s="205">
        <f>Q1357*H1357</f>
        <v>0</v>
      </c>
      <c r="S1357" s="205">
        <v>0</v>
      </c>
      <c r="T1357" s="206">
        <f>S1357*H1357</f>
        <v>0</v>
      </c>
      <c r="U1357" s="34"/>
      <c r="V1357" s="34"/>
      <c r="W1357" s="34"/>
      <c r="X1357" s="34"/>
      <c r="Y1357" s="34"/>
      <c r="Z1357" s="34"/>
      <c r="AA1357" s="34"/>
      <c r="AB1357" s="34"/>
      <c r="AC1357" s="34"/>
      <c r="AD1357" s="34"/>
      <c r="AE1357" s="34"/>
      <c r="AR1357" s="207" t="s">
        <v>510</v>
      </c>
      <c r="AT1357" s="207" t="s">
        <v>473</v>
      </c>
      <c r="AU1357" s="207" t="s">
        <v>83</v>
      </c>
      <c r="AY1357" s="17" t="s">
        <v>313</v>
      </c>
      <c r="BE1357" s="208">
        <f>IF(N1357="základní",J1357,0)</f>
        <v>0</v>
      </c>
      <c r="BF1357" s="208">
        <f>IF(N1357="snížená",J1357,0)</f>
        <v>0</v>
      </c>
      <c r="BG1357" s="208">
        <f>IF(N1357="zákl. přenesená",J1357,0)</f>
        <v>0</v>
      </c>
      <c r="BH1357" s="208">
        <f>IF(N1357="sníž. přenesená",J1357,0)</f>
        <v>0</v>
      </c>
      <c r="BI1357" s="208">
        <f>IF(N1357="nulová",J1357,0)</f>
        <v>0</v>
      </c>
      <c r="BJ1357" s="17" t="s">
        <v>81</v>
      </c>
      <c r="BK1357" s="208">
        <f>ROUND(I1357*H1357,2)</f>
        <v>0</v>
      </c>
      <c r="BL1357" s="17" t="s">
        <v>402</v>
      </c>
      <c r="BM1357" s="207" t="s">
        <v>2327</v>
      </c>
    </row>
    <row r="1358" spans="1:65" s="1" customFormat="1">
      <c r="A1358" s="34"/>
      <c r="B1358" s="35"/>
      <c r="C1358" s="36"/>
      <c r="D1358" s="209" t="s">
        <v>321</v>
      </c>
      <c r="E1358" s="36"/>
      <c r="F1358" s="210" t="s">
        <v>2328</v>
      </c>
      <c r="G1358" s="36"/>
      <c r="H1358" s="36"/>
      <c r="I1358" s="116"/>
      <c r="J1358" s="36"/>
      <c r="K1358" s="36"/>
      <c r="L1358" s="39"/>
      <c r="M1358" s="211"/>
      <c r="N1358" s="212"/>
      <c r="O1358" s="64"/>
      <c r="P1358" s="64"/>
      <c r="Q1358" s="64"/>
      <c r="R1358" s="64"/>
      <c r="S1358" s="64"/>
      <c r="T1358" s="65"/>
      <c r="U1358" s="34"/>
      <c r="V1358" s="34"/>
      <c r="W1358" s="34"/>
      <c r="X1358" s="34"/>
      <c r="Y1358" s="34"/>
      <c r="Z1358" s="34"/>
      <c r="AA1358" s="34"/>
      <c r="AB1358" s="34"/>
      <c r="AC1358" s="34"/>
      <c r="AD1358" s="34"/>
      <c r="AE1358" s="34"/>
      <c r="AT1358" s="17" t="s">
        <v>321</v>
      </c>
      <c r="AU1358" s="17" t="s">
        <v>83</v>
      </c>
    </row>
    <row r="1359" spans="1:65" s="1" customFormat="1" ht="14.45" customHeight="1">
      <c r="A1359" s="34"/>
      <c r="B1359" s="35"/>
      <c r="C1359" s="245" t="s">
        <v>2329</v>
      </c>
      <c r="D1359" s="245" t="s">
        <v>473</v>
      </c>
      <c r="E1359" s="246" t="s">
        <v>2330</v>
      </c>
      <c r="F1359" s="247" t="s">
        <v>19</v>
      </c>
      <c r="G1359" s="248" t="s">
        <v>707</v>
      </c>
      <c r="H1359" s="249">
        <v>1</v>
      </c>
      <c r="I1359" s="250"/>
      <c r="J1359" s="251">
        <f>ROUND(I1359*H1359,2)</f>
        <v>0</v>
      </c>
      <c r="K1359" s="252"/>
      <c r="L1359" s="253"/>
      <c r="M1359" s="254" t="s">
        <v>19</v>
      </c>
      <c r="N1359" s="255" t="s">
        <v>45</v>
      </c>
      <c r="O1359" s="64"/>
      <c r="P1359" s="205">
        <f>O1359*H1359</f>
        <v>0</v>
      </c>
      <c r="Q1359" s="205">
        <v>0</v>
      </c>
      <c r="R1359" s="205">
        <f>Q1359*H1359</f>
        <v>0</v>
      </c>
      <c r="S1359" s="205">
        <v>0</v>
      </c>
      <c r="T1359" s="206">
        <f>S1359*H1359</f>
        <v>0</v>
      </c>
      <c r="U1359" s="34"/>
      <c r="V1359" s="34"/>
      <c r="W1359" s="34"/>
      <c r="X1359" s="34"/>
      <c r="Y1359" s="34"/>
      <c r="Z1359" s="34"/>
      <c r="AA1359" s="34"/>
      <c r="AB1359" s="34"/>
      <c r="AC1359" s="34"/>
      <c r="AD1359" s="34"/>
      <c r="AE1359" s="34"/>
      <c r="AR1359" s="207" t="s">
        <v>510</v>
      </c>
      <c r="AT1359" s="207" t="s">
        <v>473</v>
      </c>
      <c r="AU1359" s="207" t="s">
        <v>83</v>
      </c>
      <c r="AY1359" s="17" t="s">
        <v>313</v>
      </c>
      <c r="BE1359" s="208">
        <f>IF(N1359="základní",J1359,0)</f>
        <v>0</v>
      </c>
      <c r="BF1359" s="208">
        <f>IF(N1359="snížená",J1359,0)</f>
        <v>0</v>
      </c>
      <c r="BG1359" s="208">
        <f>IF(N1359="zákl. přenesená",J1359,0)</f>
        <v>0</v>
      </c>
      <c r="BH1359" s="208">
        <f>IF(N1359="sníž. přenesená",J1359,0)</f>
        <v>0</v>
      </c>
      <c r="BI1359" s="208">
        <f>IF(N1359="nulová",J1359,0)</f>
        <v>0</v>
      </c>
      <c r="BJ1359" s="17" t="s">
        <v>81</v>
      </c>
      <c r="BK1359" s="208">
        <f>ROUND(I1359*H1359,2)</f>
        <v>0</v>
      </c>
      <c r="BL1359" s="17" t="s">
        <v>402</v>
      </c>
      <c r="BM1359" s="207" t="s">
        <v>2331</v>
      </c>
    </row>
    <row r="1360" spans="1:65" s="1" customFormat="1">
      <c r="A1360" s="34"/>
      <c r="B1360" s="35"/>
      <c r="C1360" s="36"/>
      <c r="D1360" s="209" t="s">
        <v>321</v>
      </c>
      <c r="E1360" s="36"/>
      <c r="F1360" s="210" t="s">
        <v>2332</v>
      </c>
      <c r="G1360" s="36"/>
      <c r="H1360" s="36"/>
      <c r="I1360" s="116"/>
      <c r="J1360" s="36"/>
      <c r="K1360" s="36"/>
      <c r="L1360" s="39"/>
      <c r="M1360" s="211"/>
      <c r="N1360" s="212"/>
      <c r="O1360" s="64"/>
      <c r="P1360" s="64"/>
      <c r="Q1360" s="64"/>
      <c r="R1360" s="64"/>
      <c r="S1360" s="64"/>
      <c r="T1360" s="65"/>
      <c r="U1360" s="34"/>
      <c r="V1360" s="34"/>
      <c r="W1360" s="34"/>
      <c r="X1360" s="34"/>
      <c r="Y1360" s="34"/>
      <c r="Z1360" s="34"/>
      <c r="AA1360" s="34"/>
      <c r="AB1360" s="34"/>
      <c r="AC1360" s="34"/>
      <c r="AD1360" s="34"/>
      <c r="AE1360" s="34"/>
      <c r="AT1360" s="17" t="s">
        <v>321</v>
      </c>
      <c r="AU1360" s="17" t="s">
        <v>83</v>
      </c>
    </row>
    <row r="1361" spans="1:65" s="1" customFormat="1" ht="14.45" customHeight="1">
      <c r="A1361" s="34"/>
      <c r="B1361" s="35"/>
      <c r="C1361" s="245" t="s">
        <v>2333</v>
      </c>
      <c r="D1361" s="245" t="s">
        <v>473</v>
      </c>
      <c r="E1361" s="246" t="s">
        <v>2334</v>
      </c>
      <c r="F1361" s="247" t="s">
        <v>19</v>
      </c>
      <c r="G1361" s="248" t="s">
        <v>707</v>
      </c>
      <c r="H1361" s="249">
        <v>2</v>
      </c>
      <c r="I1361" s="250"/>
      <c r="J1361" s="251">
        <f>ROUND(I1361*H1361,2)</f>
        <v>0</v>
      </c>
      <c r="K1361" s="252"/>
      <c r="L1361" s="253"/>
      <c r="M1361" s="254" t="s">
        <v>19</v>
      </c>
      <c r="N1361" s="255" t="s">
        <v>45</v>
      </c>
      <c r="O1361" s="64"/>
      <c r="P1361" s="205">
        <f>O1361*H1361</f>
        <v>0</v>
      </c>
      <c r="Q1361" s="205">
        <v>0</v>
      </c>
      <c r="R1361" s="205">
        <f>Q1361*H1361</f>
        <v>0</v>
      </c>
      <c r="S1361" s="205">
        <v>0</v>
      </c>
      <c r="T1361" s="206">
        <f>S1361*H1361</f>
        <v>0</v>
      </c>
      <c r="U1361" s="34"/>
      <c r="V1361" s="34"/>
      <c r="W1361" s="34"/>
      <c r="X1361" s="34"/>
      <c r="Y1361" s="34"/>
      <c r="Z1361" s="34"/>
      <c r="AA1361" s="34"/>
      <c r="AB1361" s="34"/>
      <c r="AC1361" s="34"/>
      <c r="AD1361" s="34"/>
      <c r="AE1361" s="34"/>
      <c r="AR1361" s="207" t="s">
        <v>510</v>
      </c>
      <c r="AT1361" s="207" t="s">
        <v>473</v>
      </c>
      <c r="AU1361" s="207" t="s">
        <v>83</v>
      </c>
      <c r="AY1361" s="17" t="s">
        <v>313</v>
      </c>
      <c r="BE1361" s="208">
        <f>IF(N1361="základní",J1361,0)</f>
        <v>0</v>
      </c>
      <c r="BF1361" s="208">
        <f>IF(N1361="snížená",J1361,0)</f>
        <v>0</v>
      </c>
      <c r="BG1361" s="208">
        <f>IF(N1361="zákl. přenesená",J1361,0)</f>
        <v>0</v>
      </c>
      <c r="BH1361" s="208">
        <f>IF(N1361="sníž. přenesená",J1361,0)</f>
        <v>0</v>
      </c>
      <c r="BI1361" s="208">
        <f>IF(N1361="nulová",J1361,0)</f>
        <v>0</v>
      </c>
      <c r="BJ1361" s="17" t="s">
        <v>81</v>
      </c>
      <c r="BK1361" s="208">
        <f>ROUND(I1361*H1361,2)</f>
        <v>0</v>
      </c>
      <c r="BL1361" s="17" t="s">
        <v>402</v>
      </c>
      <c r="BM1361" s="207" t="s">
        <v>2335</v>
      </c>
    </row>
    <row r="1362" spans="1:65" s="1" customFormat="1">
      <c r="A1362" s="34"/>
      <c r="B1362" s="35"/>
      <c r="C1362" s="36"/>
      <c r="D1362" s="209" t="s">
        <v>321</v>
      </c>
      <c r="E1362" s="36"/>
      <c r="F1362" s="210" t="s">
        <v>2336</v>
      </c>
      <c r="G1362" s="36"/>
      <c r="H1362" s="36"/>
      <c r="I1362" s="116"/>
      <c r="J1362" s="36"/>
      <c r="K1362" s="36"/>
      <c r="L1362" s="39"/>
      <c r="M1362" s="211"/>
      <c r="N1362" s="212"/>
      <c r="O1362" s="64"/>
      <c r="P1362" s="64"/>
      <c r="Q1362" s="64"/>
      <c r="R1362" s="64"/>
      <c r="S1362" s="64"/>
      <c r="T1362" s="65"/>
      <c r="U1362" s="34"/>
      <c r="V1362" s="34"/>
      <c r="W1362" s="34"/>
      <c r="X1362" s="34"/>
      <c r="Y1362" s="34"/>
      <c r="Z1362" s="34"/>
      <c r="AA1362" s="34"/>
      <c r="AB1362" s="34"/>
      <c r="AC1362" s="34"/>
      <c r="AD1362" s="34"/>
      <c r="AE1362" s="34"/>
      <c r="AT1362" s="17" t="s">
        <v>321</v>
      </c>
      <c r="AU1362" s="17" t="s">
        <v>83</v>
      </c>
    </row>
    <row r="1363" spans="1:65" s="1" customFormat="1" ht="14.45" customHeight="1">
      <c r="A1363" s="34"/>
      <c r="B1363" s="35"/>
      <c r="C1363" s="245" t="s">
        <v>2337</v>
      </c>
      <c r="D1363" s="245" t="s">
        <v>473</v>
      </c>
      <c r="E1363" s="246" t="s">
        <v>2338</v>
      </c>
      <c r="F1363" s="247" t="s">
        <v>19</v>
      </c>
      <c r="G1363" s="248" t="s">
        <v>707</v>
      </c>
      <c r="H1363" s="249">
        <v>1</v>
      </c>
      <c r="I1363" s="250"/>
      <c r="J1363" s="251">
        <f>ROUND(I1363*H1363,2)</f>
        <v>0</v>
      </c>
      <c r="K1363" s="252"/>
      <c r="L1363" s="253"/>
      <c r="M1363" s="254" t="s">
        <v>19</v>
      </c>
      <c r="N1363" s="255" t="s">
        <v>45</v>
      </c>
      <c r="O1363" s="64"/>
      <c r="P1363" s="205">
        <f>O1363*H1363</f>
        <v>0</v>
      </c>
      <c r="Q1363" s="205">
        <v>0</v>
      </c>
      <c r="R1363" s="205">
        <f>Q1363*H1363</f>
        <v>0</v>
      </c>
      <c r="S1363" s="205">
        <v>0</v>
      </c>
      <c r="T1363" s="206">
        <f>S1363*H1363</f>
        <v>0</v>
      </c>
      <c r="U1363" s="34"/>
      <c r="V1363" s="34"/>
      <c r="W1363" s="34"/>
      <c r="X1363" s="34"/>
      <c r="Y1363" s="34"/>
      <c r="Z1363" s="34"/>
      <c r="AA1363" s="34"/>
      <c r="AB1363" s="34"/>
      <c r="AC1363" s="34"/>
      <c r="AD1363" s="34"/>
      <c r="AE1363" s="34"/>
      <c r="AR1363" s="207" t="s">
        <v>510</v>
      </c>
      <c r="AT1363" s="207" t="s">
        <v>473</v>
      </c>
      <c r="AU1363" s="207" t="s">
        <v>83</v>
      </c>
      <c r="AY1363" s="17" t="s">
        <v>313</v>
      </c>
      <c r="BE1363" s="208">
        <f>IF(N1363="základní",J1363,0)</f>
        <v>0</v>
      </c>
      <c r="BF1363" s="208">
        <f>IF(N1363="snížená",J1363,0)</f>
        <v>0</v>
      </c>
      <c r="BG1363" s="208">
        <f>IF(N1363="zákl. přenesená",J1363,0)</f>
        <v>0</v>
      </c>
      <c r="BH1363" s="208">
        <f>IF(N1363="sníž. přenesená",J1363,0)</f>
        <v>0</v>
      </c>
      <c r="BI1363" s="208">
        <f>IF(N1363="nulová",J1363,0)</f>
        <v>0</v>
      </c>
      <c r="BJ1363" s="17" t="s">
        <v>81</v>
      </c>
      <c r="BK1363" s="208">
        <f>ROUND(I1363*H1363,2)</f>
        <v>0</v>
      </c>
      <c r="BL1363" s="17" t="s">
        <v>402</v>
      </c>
      <c r="BM1363" s="207" t="s">
        <v>2339</v>
      </c>
    </row>
    <row r="1364" spans="1:65" s="1" customFormat="1">
      <c r="A1364" s="34"/>
      <c r="B1364" s="35"/>
      <c r="C1364" s="36"/>
      <c r="D1364" s="209" t="s">
        <v>321</v>
      </c>
      <c r="E1364" s="36"/>
      <c r="F1364" s="210" t="s">
        <v>2340</v>
      </c>
      <c r="G1364" s="36"/>
      <c r="H1364" s="36"/>
      <c r="I1364" s="116"/>
      <c r="J1364" s="36"/>
      <c r="K1364" s="36"/>
      <c r="L1364" s="39"/>
      <c r="M1364" s="211"/>
      <c r="N1364" s="212"/>
      <c r="O1364" s="64"/>
      <c r="P1364" s="64"/>
      <c r="Q1364" s="64"/>
      <c r="R1364" s="64"/>
      <c r="S1364" s="64"/>
      <c r="T1364" s="65"/>
      <c r="U1364" s="34"/>
      <c r="V1364" s="34"/>
      <c r="W1364" s="34"/>
      <c r="X1364" s="34"/>
      <c r="Y1364" s="34"/>
      <c r="Z1364" s="34"/>
      <c r="AA1364" s="34"/>
      <c r="AB1364" s="34"/>
      <c r="AC1364" s="34"/>
      <c r="AD1364" s="34"/>
      <c r="AE1364" s="34"/>
      <c r="AT1364" s="17" t="s">
        <v>321</v>
      </c>
      <c r="AU1364" s="17" t="s">
        <v>83</v>
      </c>
    </row>
    <row r="1365" spans="1:65" s="1" customFormat="1" ht="14.45" customHeight="1">
      <c r="A1365" s="34"/>
      <c r="B1365" s="35"/>
      <c r="C1365" s="245" t="s">
        <v>2341</v>
      </c>
      <c r="D1365" s="245" t="s">
        <v>473</v>
      </c>
      <c r="E1365" s="246" t="s">
        <v>2342</v>
      </c>
      <c r="F1365" s="247" t="s">
        <v>19</v>
      </c>
      <c r="G1365" s="248" t="s">
        <v>707</v>
      </c>
      <c r="H1365" s="249">
        <v>3</v>
      </c>
      <c r="I1365" s="250"/>
      <c r="J1365" s="251">
        <f>ROUND(I1365*H1365,2)</f>
        <v>0</v>
      </c>
      <c r="K1365" s="252"/>
      <c r="L1365" s="253"/>
      <c r="M1365" s="254" t="s">
        <v>19</v>
      </c>
      <c r="N1365" s="255" t="s">
        <v>45</v>
      </c>
      <c r="O1365" s="64"/>
      <c r="P1365" s="205">
        <f>O1365*H1365</f>
        <v>0</v>
      </c>
      <c r="Q1365" s="205">
        <v>0</v>
      </c>
      <c r="R1365" s="205">
        <f>Q1365*H1365</f>
        <v>0</v>
      </c>
      <c r="S1365" s="205">
        <v>0</v>
      </c>
      <c r="T1365" s="206">
        <f>S1365*H1365</f>
        <v>0</v>
      </c>
      <c r="U1365" s="34"/>
      <c r="V1365" s="34"/>
      <c r="W1365" s="34"/>
      <c r="X1365" s="34"/>
      <c r="Y1365" s="34"/>
      <c r="Z1365" s="34"/>
      <c r="AA1365" s="34"/>
      <c r="AB1365" s="34"/>
      <c r="AC1365" s="34"/>
      <c r="AD1365" s="34"/>
      <c r="AE1365" s="34"/>
      <c r="AR1365" s="207" t="s">
        <v>510</v>
      </c>
      <c r="AT1365" s="207" t="s">
        <v>473</v>
      </c>
      <c r="AU1365" s="207" t="s">
        <v>83</v>
      </c>
      <c r="AY1365" s="17" t="s">
        <v>313</v>
      </c>
      <c r="BE1365" s="208">
        <f>IF(N1365="základní",J1365,0)</f>
        <v>0</v>
      </c>
      <c r="BF1365" s="208">
        <f>IF(N1365="snížená",J1365,0)</f>
        <v>0</v>
      </c>
      <c r="BG1365" s="208">
        <f>IF(N1365="zákl. přenesená",J1365,0)</f>
        <v>0</v>
      </c>
      <c r="BH1365" s="208">
        <f>IF(N1365="sníž. přenesená",J1365,0)</f>
        <v>0</v>
      </c>
      <c r="BI1365" s="208">
        <f>IF(N1365="nulová",J1365,0)</f>
        <v>0</v>
      </c>
      <c r="BJ1365" s="17" t="s">
        <v>81</v>
      </c>
      <c r="BK1365" s="208">
        <f>ROUND(I1365*H1365,2)</f>
        <v>0</v>
      </c>
      <c r="BL1365" s="17" t="s">
        <v>402</v>
      </c>
      <c r="BM1365" s="207" t="s">
        <v>2343</v>
      </c>
    </row>
    <row r="1366" spans="1:65" s="1" customFormat="1">
      <c r="A1366" s="34"/>
      <c r="B1366" s="35"/>
      <c r="C1366" s="36"/>
      <c r="D1366" s="209" t="s">
        <v>321</v>
      </c>
      <c r="E1366" s="36"/>
      <c r="F1366" s="210" t="s">
        <v>2344</v>
      </c>
      <c r="G1366" s="36"/>
      <c r="H1366" s="36"/>
      <c r="I1366" s="116"/>
      <c r="J1366" s="36"/>
      <c r="K1366" s="36"/>
      <c r="L1366" s="39"/>
      <c r="M1366" s="211"/>
      <c r="N1366" s="212"/>
      <c r="O1366" s="64"/>
      <c r="P1366" s="64"/>
      <c r="Q1366" s="64"/>
      <c r="R1366" s="64"/>
      <c r="S1366" s="64"/>
      <c r="T1366" s="65"/>
      <c r="U1366" s="34"/>
      <c r="V1366" s="34"/>
      <c r="W1366" s="34"/>
      <c r="X1366" s="34"/>
      <c r="Y1366" s="34"/>
      <c r="Z1366" s="34"/>
      <c r="AA1366" s="34"/>
      <c r="AB1366" s="34"/>
      <c r="AC1366" s="34"/>
      <c r="AD1366" s="34"/>
      <c r="AE1366" s="34"/>
      <c r="AT1366" s="17" t="s">
        <v>321</v>
      </c>
      <c r="AU1366" s="17" t="s">
        <v>83</v>
      </c>
    </row>
    <row r="1367" spans="1:65" s="1" customFormat="1" ht="14.45" customHeight="1">
      <c r="A1367" s="34"/>
      <c r="B1367" s="35"/>
      <c r="C1367" s="245" t="s">
        <v>2345</v>
      </c>
      <c r="D1367" s="245" t="s">
        <v>473</v>
      </c>
      <c r="E1367" s="246" t="s">
        <v>2346</v>
      </c>
      <c r="F1367" s="247" t="s">
        <v>19</v>
      </c>
      <c r="G1367" s="248" t="s">
        <v>707</v>
      </c>
      <c r="H1367" s="249">
        <v>1</v>
      </c>
      <c r="I1367" s="250"/>
      <c r="J1367" s="251">
        <f>ROUND(I1367*H1367,2)</f>
        <v>0</v>
      </c>
      <c r="K1367" s="252"/>
      <c r="L1367" s="253"/>
      <c r="M1367" s="254" t="s">
        <v>19</v>
      </c>
      <c r="N1367" s="255" t="s">
        <v>45</v>
      </c>
      <c r="O1367" s="64"/>
      <c r="P1367" s="205">
        <f>O1367*H1367</f>
        <v>0</v>
      </c>
      <c r="Q1367" s="205">
        <v>0</v>
      </c>
      <c r="R1367" s="205">
        <f>Q1367*H1367</f>
        <v>0</v>
      </c>
      <c r="S1367" s="205">
        <v>0</v>
      </c>
      <c r="T1367" s="206">
        <f>S1367*H1367</f>
        <v>0</v>
      </c>
      <c r="U1367" s="34"/>
      <c r="V1367" s="34"/>
      <c r="W1367" s="34"/>
      <c r="X1367" s="34"/>
      <c r="Y1367" s="34"/>
      <c r="Z1367" s="34"/>
      <c r="AA1367" s="34"/>
      <c r="AB1367" s="34"/>
      <c r="AC1367" s="34"/>
      <c r="AD1367" s="34"/>
      <c r="AE1367" s="34"/>
      <c r="AR1367" s="207" t="s">
        <v>510</v>
      </c>
      <c r="AT1367" s="207" t="s">
        <v>473</v>
      </c>
      <c r="AU1367" s="207" t="s">
        <v>83</v>
      </c>
      <c r="AY1367" s="17" t="s">
        <v>313</v>
      </c>
      <c r="BE1367" s="208">
        <f>IF(N1367="základní",J1367,0)</f>
        <v>0</v>
      </c>
      <c r="BF1367" s="208">
        <f>IF(N1367="snížená",J1367,0)</f>
        <v>0</v>
      </c>
      <c r="BG1367" s="208">
        <f>IF(N1367="zákl. přenesená",J1367,0)</f>
        <v>0</v>
      </c>
      <c r="BH1367" s="208">
        <f>IF(N1367="sníž. přenesená",J1367,0)</f>
        <v>0</v>
      </c>
      <c r="BI1367" s="208">
        <f>IF(N1367="nulová",J1367,0)</f>
        <v>0</v>
      </c>
      <c r="BJ1367" s="17" t="s">
        <v>81</v>
      </c>
      <c r="BK1367" s="208">
        <f>ROUND(I1367*H1367,2)</f>
        <v>0</v>
      </c>
      <c r="BL1367" s="17" t="s">
        <v>402</v>
      </c>
      <c r="BM1367" s="207" t="s">
        <v>2347</v>
      </c>
    </row>
    <row r="1368" spans="1:65" s="1" customFormat="1">
      <c r="A1368" s="34"/>
      <c r="B1368" s="35"/>
      <c r="C1368" s="36"/>
      <c r="D1368" s="209" t="s">
        <v>321</v>
      </c>
      <c r="E1368" s="36"/>
      <c r="F1368" s="210" t="s">
        <v>2348</v>
      </c>
      <c r="G1368" s="36"/>
      <c r="H1368" s="36"/>
      <c r="I1368" s="116"/>
      <c r="J1368" s="36"/>
      <c r="K1368" s="36"/>
      <c r="L1368" s="39"/>
      <c r="M1368" s="211"/>
      <c r="N1368" s="212"/>
      <c r="O1368" s="64"/>
      <c r="P1368" s="64"/>
      <c r="Q1368" s="64"/>
      <c r="R1368" s="64"/>
      <c r="S1368" s="64"/>
      <c r="T1368" s="65"/>
      <c r="U1368" s="34"/>
      <c r="V1368" s="34"/>
      <c r="W1368" s="34"/>
      <c r="X1368" s="34"/>
      <c r="Y1368" s="34"/>
      <c r="Z1368" s="34"/>
      <c r="AA1368" s="34"/>
      <c r="AB1368" s="34"/>
      <c r="AC1368" s="34"/>
      <c r="AD1368" s="34"/>
      <c r="AE1368" s="34"/>
      <c r="AT1368" s="17" t="s">
        <v>321</v>
      </c>
      <c r="AU1368" s="17" t="s">
        <v>83</v>
      </c>
    </row>
    <row r="1369" spans="1:65" s="1" customFormat="1" ht="14.45" customHeight="1">
      <c r="A1369" s="34"/>
      <c r="B1369" s="35"/>
      <c r="C1369" s="245" t="s">
        <v>2349</v>
      </c>
      <c r="D1369" s="245" t="s">
        <v>473</v>
      </c>
      <c r="E1369" s="246" t="s">
        <v>2350</v>
      </c>
      <c r="F1369" s="247" t="s">
        <v>19</v>
      </c>
      <c r="G1369" s="248" t="s">
        <v>707</v>
      </c>
      <c r="H1369" s="249">
        <v>1</v>
      </c>
      <c r="I1369" s="250"/>
      <c r="J1369" s="251">
        <f>ROUND(I1369*H1369,2)</f>
        <v>0</v>
      </c>
      <c r="K1369" s="252"/>
      <c r="L1369" s="253"/>
      <c r="M1369" s="254" t="s">
        <v>19</v>
      </c>
      <c r="N1369" s="255" t="s">
        <v>45</v>
      </c>
      <c r="O1369" s="64"/>
      <c r="P1369" s="205">
        <f>O1369*H1369</f>
        <v>0</v>
      </c>
      <c r="Q1369" s="205">
        <v>0</v>
      </c>
      <c r="R1369" s="205">
        <f>Q1369*H1369</f>
        <v>0</v>
      </c>
      <c r="S1369" s="205">
        <v>0</v>
      </c>
      <c r="T1369" s="206">
        <f>S1369*H1369</f>
        <v>0</v>
      </c>
      <c r="U1369" s="34"/>
      <c r="V1369" s="34"/>
      <c r="W1369" s="34"/>
      <c r="X1369" s="34"/>
      <c r="Y1369" s="34"/>
      <c r="Z1369" s="34"/>
      <c r="AA1369" s="34"/>
      <c r="AB1369" s="34"/>
      <c r="AC1369" s="34"/>
      <c r="AD1369" s="34"/>
      <c r="AE1369" s="34"/>
      <c r="AR1369" s="207" t="s">
        <v>510</v>
      </c>
      <c r="AT1369" s="207" t="s">
        <v>473</v>
      </c>
      <c r="AU1369" s="207" t="s">
        <v>83</v>
      </c>
      <c r="AY1369" s="17" t="s">
        <v>313</v>
      </c>
      <c r="BE1369" s="208">
        <f>IF(N1369="základní",J1369,0)</f>
        <v>0</v>
      </c>
      <c r="BF1369" s="208">
        <f>IF(N1369="snížená",J1369,0)</f>
        <v>0</v>
      </c>
      <c r="BG1369" s="208">
        <f>IF(N1369="zákl. přenesená",J1369,0)</f>
        <v>0</v>
      </c>
      <c r="BH1369" s="208">
        <f>IF(N1369="sníž. přenesená",J1369,0)</f>
        <v>0</v>
      </c>
      <c r="BI1369" s="208">
        <f>IF(N1369="nulová",J1369,0)</f>
        <v>0</v>
      </c>
      <c r="BJ1369" s="17" t="s">
        <v>81</v>
      </c>
      <c r="BK1369" s="208">
        <f>ROUND(I1369*H1369,2)</f>
        <v>0</v>
      </c>
      <c r="BL1369" s="17" t="s">
        <v>402</v>
      </c>
      <c r="BM1369" s="207" t="s">
        <v>2351</v>
      </c>
    </row>
    <row r="1370" spans="1:65" s="1" customFormat="1">
      <c r="A1370" s="34"/>
      <c r="B1370" s="35"/>
      <c r="C1370" s="36"/>
      <c r="D1370" s="209" t="s">
        <v>321</v>
      </c>
      <c r="E1370" s="36"/>
      <c r="F1370" s="210" t="s">
        <v>2352</v>
      </c>
      <c r="G1370" s="36"/>
      <c r="H1370" s="36"/>
      <c r="I1370" s="116"/>
      <c r="J1370" s="36"/>
      <c r="K1370" s="36"/>
      <c r="L1370" s="39"/>
      <c r="M1370" s="211"/>
      <c r="N1370" s="212"/>
      <c r="O1370" s="64"/>
      <c r="P1370" s="64"/>
      <c r="Q1370" s="64"/>
      <c r="R1370" s="64"/>
      <c r="S1370" s="64"/>
      <c r="T1370" s="65"/>
      <c r="U1370" s="34"/>
      <c r="V1370" s="34"/>
      <c r="W1370" s="34"/>
      <c r="X1370" s="34"/>
      <c r="Y1370" s="34"/>
      <c r="Z1370" s="34"/>
      <c r="AA1370" s="34"/>
      <c r="AB1370" s="34"/>
      <c r="AC1370" s="34"/>
      <c r="AD1370" s="34"/>
      <c r="AE1370" s="34"/>
      <c r="AT1370" s="17" t="s">
        <v>321</v>
      </c>
      <c r="AU1370" s="17" t="s">
        <v>83</v>
      </c>
    </row>
    <row r="1371" spans="1:65" s="1" customFormat="1" ht="14.45" customHeight="1">
      <c r="A1371" s="34"/>
      <c r="B1371" s="35"/>
      <c r="C1371" s="245" t="s">
        <v>2353</v>
      </c>
      <c r="D1371" s="245" t="s">
        <v>473</v>
      </c>
      <c r="E1371" s="246" t="s">
        <v>2354</v>
      </c>
      <c r="F1371" s="247" t="s">
        <v>19</v>
      </c>
      <c r="G1371" s="248" t="s">
        <v>707</v>
      </c>
      <c r="H1371" s="249">
        <v>6</v>
      </c>
      <c r="I1371" s="250"/>
      <c r="J1371" s="251">
        <f>ROUND(I1371*H1371,2)</f>
        <v>0</v>
      </c>
      <c r="K1371" s="252"/>
      <c r="L1371" s="253"/>
      <c r="M1371" s="254" t="s">
        <v>19</v>
      </c>
      <c r="N1371" s="255" t="s">
        <v>45</v>
      </c>
      <c r="O1371" s="64"/>
      <c r="P1371" s="205">
        <f>O1371*H1371</f>
        <v>0</v>
      </c>
      <c r="Q1371" s="205">
        <v>0</v>
      </c>
      <c r="R1371" s="205">
        <f>Q1371*H1371</f>
        <v>0</v>
      </c>
      <c r="S1371" s="205">
        <v>0</v>
      </c>
      <c r="T1371" s="206">
        <f>S1371*H1371</f>
        <v>0</v>
      </c>
      <c r="U1371" s="34"/>
      <c r="V1371" s="34"/>
      <c r="W1371" s="34"/>
      <c r="X1371" s="34"/>
      <c r="Y1371" s="34"/>
      <c r="Z1371" s="34"/>
      <c r="AA1371" s="34"/>
      <c r="AB1371" s="34"/>
      <c r="AC1371" s="34"/>
      <c r="AD1371" s="34"/>
      <c r="AE1371" s="34"/>
      <c r="AR1371" s="207" t="s">
        <v>510</v>
      </c>
      <c r="AT1371" s="207" t="s">
        <v>473</v>
      </c>
      <c r="AU1371" s="207" t="s">
        <v>83</v>
      </c>
      <c r="AY1371" s="17" t="s">
        <v>313</v>
      </c>
      <c r="BE1371" s="208">
        <f>IF(N1371="základní",J1371,0)</f>
        <v>0</v>
      </c>
      <c r="BF1371" s="208">
        <f>IF(N1371="snížená",J1371,0)</f>
        <v>0</v>
      </c>
      <c r="BG1371" s="208">
        <f>IF(N1371="zákl. přenesená",J1371,0)</f>
        <v>0</v>
      </c>
      <c r="BH1371" s="208">
        <f>IF(N1371="sníž. přenesená",J1371,0)</f>
        <v>0</v>
      </c>
      <c r="BI1371" s="208">
        <f>IF(N1371="nulová",J1371,0)</f>
        <v>0</v>
      </c>
      <c r="BJ1371" s="17" t="s">
        <v>81</v>
      </c>
      <c r="BK1371" s="208">
        <f>ROUND(I1371*H1371,2)</f>
        <v>0</v>
      </c>
      <c r="BL1371" s="17" t="s">
        <v>402</v>
      </c>
      <c r="BM1371" s="207" t="s">
        <v>2355</v>
      </c>
    </row>
    <row r="1372" spans="1:65" s="1" customFormat="1">
      <c r="A1372" s="34"/>
      <c r="B1372" s="35"/>
      <c r="C1372" s="36"/>
      <c r="D1372" s="209" t="s">
        <v>321</v>
      </c>
      <c r="E1372" s="36"/>
      <c r="F1372" s="210" t="s">
        <v>2356</v>
      </c>
      <c r="G1372" s="36"/>
      <c r="H1372" s="36"/>
      <c r="I1372" s="116"/>
      <c r="J1372" s="36"/>
      <c r="K1372" s="36"/>
      <c r="L1372" s="39"/>
      <c r="M1372" s="211"/>
      <c r="N1372" s="212"/>
      <c r="O1372" s="64"/>
      <c r="P1372" s="64"/>
      <c r="Q1372" s="64"/>
      <c r="R1372" s="64"/>
      <c r="S1372" s="64"/>
      <c r="T1372" s="65"/>
      <c r="U1372" s="34"/>
      <c r="V1372" s="34"/>
      <c r="W1372" s="34"/>
      <c r="X1372" s="34"/>
      <c r="Y1372" s="34"/>
      <c r="Z1372" s="34"/>
      <c r="AA1372" s="34"/>
      <c r="AB1372" s="34"/>
      <c r="AC1372" s="34"/>
      <c r="AD1372" s="34"/>
      <c r="AE1372" s="34"/>
      <c r="AT1372" s="17" t="s">
        <v>321</v>
      </c>
      <c r="AU1372" s="17" t="s">
        <v>83</v>
      </c>
    </row>
    <row r="1373" spans="1:65" s="1" customFormat="1" ht="14.45" customHeight="1">
      <c r="A1373" s="34"/>
      <c r="B1373" s="35"/>
      <c r="C1373" s="245" t="s">
        <v>2357</v>
      </c>
      <c r="D1373" s="245" t="s">
        <v>473</v>
      </c>
      <c r="E1373" s="246" t="s">
        <v>2358</v>
      </c>
      <c r="F1373" s="247" t="s">
        <v>19</v>
      </c>
      <c r="G1373" s="248" t="s">
        <v>707</v>
      </c>
      <c r="H1373" s="249">
        <v>36</v>
      </c>
      <c r="I1373" s="250"/>
      <c r="J1373" s="251">
        <f>ROUND(I1373*H1373,2)</f>
        <v>0</v>
      </c>
      <c r="K1373" s="252"/>
      <c r="L1373" s="253"/>
      <c r="M1373" s="254" t="s">
        <v>19</v>
      </c>
      <c r="N1373" s="255" t="s">
        <v>45</v>
      </c>
      <c r="O1373" s="64"/>
      <c r="P1373" s="205">
        <f>O1373*H1373</f>
        <v>0</v>
      </c>
      <c r="Q1373" s="205">
        <v>0</v>
      </c>
      <c r="R1373" s="205">
        <f>Q1373*H1373</f>
        <v>0</v>
      </c>
      <c r="S1373" s="205">
        <v>0</v>
      </c>
      <c r="T1373" s="206">
        <f>S1373*H1373</f>
        <v>0</v>
      </c>
      <c r="U1373" s="34"/>
      <c r="V1373" s="34"/>
      <c r="W1373" s="34"/>
      <c r="X1373" s="34"/>
      <c r="Y1373" s="34"/>
      <c r="Z1373" s="34"/>
      <c r="AA1373" s="34"/>
      <c r="AB1373" s="34"/>
      <c r="AC1373" s="34"/>
      <c r="AD1373" s="34"/>
      <c r="AE1373" s="34"/>
      <c r="AR1373" s="207" t="s">
        <v>510</v>
      </c>
      <c r="AT1373" s="207" t="s">
        <v>473</v>
      </c>
      <c r="AU1373" s="207" t="s">
        <v>83</v>
      </c>
      <c r="AY1373" s="17" t="s">
        <v>313</v>
      </c>
      <c r="BE1373" s="208">
        <f>IF(N1373="základní",J1373,0)</f>
        <v>0</v>
      </c>
      <c r="BF1373" s="208">
        <f>IF(N1373="snížená",J1373,0)</f>
        <v>0</v>
      </c>
      <c r="BG1373" s="208">
        <f>IF(N1373="zákl. přenesená",J1373,0)</f>
        <v>0</v>
      </c>
      <c r="BH1373" s="208">
        <f>IF(N1373="sníž. přenesená",J1373,0)</f>
        <v>0</v>
      </c>
      <c r="BI1373" s="208">
        <f>IF(N1373="nulová",J1373,0)</f>
        <v>0</v>
      </c>
      <c r="BJ1373" s="17" t="s">
        <v>81</v>
      </c>
      <c r="BK1373" s="208">
        <f>ROUND(I1373*H1373,2)</f>
        <v>0</v>
      </c>
      <c r="BL1373" s="17" t="s">
        <v>402</v>
      </c>
      <c r="BM1373" s="207" t="s">
        <v>2359</v>
      </c>
    </row>
    <row r="1374" spans="1:65" s="1" customFormat="1">
      <c r="A1374" s="34"/>
      <c r="B1374" s="35"/>
      <c r="C1374" s="36"/>
      <c r="D1374" s="209" t="s">
        <v>321</v>
      </c>
      <c r="E1374" s="36"/>
      <c r="F1374" s="210" t="s">
        <v>2360</v>
      </c>
      <c r="G1374" s="36"/>
      <c r="H1374" s="36"/>
      <c r="I1374" s="116"/>
      <c r="J1374" s="36"/>
      <c r="K1374" s="36"/>
      <c r="L1374" s="39"/>
      <c r="M1374" s="211"/>
      <c r="N1374" s="212"/>
      <c r="O1374" s="64"/>
      <c r="P1374" s="64"/>
      <c r="Q1374" s="64"/>
      <c r="R1374" s="64"/>
      <c r="S1374" s="64"/>
      <c r="T1374" s="65"/>
      <c r="U1374" s="34"/>
      <c r="V1374" s="34"/>
      <c r="W1374" s="34"/>
      <c r="X1374" s="34"/>
      <c r="Y1374" s="34"/>
      <c r="Z1374" s="34"/>
      <c r="AA1374" s="34"/>
      <c r="AB1374" s="34"/>
      <c r="AC1374" s="34"/>
      <c r="AD1374" s="34"/>
      <c r="AE1374" s="34"/>
      <c r="AT1374" s="17" t="s">
        <v>321</v>
      </c>
      <c r="AU1374" s="17" t="s">
        <v>83</v>
      </c>
    </row>
    <row r="1375" spans="1:65" s="12" customFormat="1">
      <c r="B1375" s="213"/>
      <c r="C1375" s="214"/>
      <c r="D1375" s="209" t="s">
        <v>323</v>
      </c>
      <c r="E1375" s="215" t="s">
        <v>19</v>
      </c>
      <c r="F1375" s="216" t="s">
        <v>2361</v>
      </c>
      <c r="G1375" s="214"/>
      <c r="H1375" s="217">
        <v>36</v>
      </c>
      <c r="I1375" s="218"/>
      <c r="J1375" s="214"/>
      <c r="K1375" s="214"/>
      <c r="L1375" s="219"/>
      <c r="M1375" s="220"/>
      <c r="N1375" s="221"/>
      <c r="O1375" s="221"/>
      <c r="P1375" s="221"/>
      <c r="Q1375" s="221"/>
      <c r="R1375" s="221"/>
      <c r="S1375" s="221"/>
      <c r="T1375" s="222"/>
      <c r="AT1375" s="223" t="s">
        <v>323</v>
      </c>
      <c r="AU1375" s="223" t="s">
        <v>83</v>
      </c>
      <c r="AV1375" s="12" t="s">
        <v>83</v>
      </c>
      <c r="AW1375" s="12" t="s">
        <v>36</v>
      </c>
      <c r="AX1375" s="12" t="s">
        <v>81</v>
      </c>
      <c r="AY1375" s="223" t="s">
        <v>313</v>
      </c>
    </row>
    <row r="1376" spans="1:65" s="1" customFormat="1" ht="14.45" customHeight="1">
      <c r="A1376" s="34"/>
      <c r="B1376" s="35"/>
      <c r="C1376" s="245" t="s">
        <v>2362</v>
      </c>
      <c r="D1376" s="245" t="s">
        <v>473</v>
      </c>
      <c r="E1376" s="246" t="s">
        <v>2363</v>
      </c>
      <c r="F1376" s="247" t="s">
        <v>19</v>
      </c>
      <c r="G1376" s="248" t="s">
        <v>1434</v>
      </c>
      <c r="H1376" s="249">
        <v>1</v>
      </c>
      <c r="I1376" s="250"/>
      <c r="J1376" s="251">
        <f>ROUND(I1376*H1376,2)</f>
        <v>0</v>
      </c>
      <c r="K1376" s="252"/>
      <c r="L1376" s="253"/>
      <c r="M1376" s="254" t="s">
        <v>19</v>
      </c>
      <c r="N1376" s="255" t="s">
        <v>45</v>
      </c>
      <c r="O1376" s="64"/>
      <c r="P1376" s="205">
        <f>O1376*H1376</f>
        <v>0</v>
      </c>
      <c r="Q1376" s="205">
        <v>0</v>
      </c>
      <c r="R1376" s="205">
        <f>Q1376*H1376</f>
        <v>0</v>
      </c>
      <c r="S1376" s="205">
        <v>0</v>
      </c>
      <c r="T1376" s="206">
        <f>S1376*H1376</f>
        <v>0</v>
      </c>
      <c r="U1376" s="34"/>
      <c r="V1376" s="34"/>
      <c r="W1376" s="34"/>
      <c r="X1376" s="34"/>
      <c r="Y1376" s="34"/>
      <c r="Z1376" s="34"/>
      <c r="AA1376" s="34"/>
      <c r="AB1376" s="34"/>
      <c r="AC1376" s="34"/>
      <c r="AD1376" s="34"/>
      <c r="AE1376" s="34"/>
      <c r="AR1376" s="207" t="s">
        <v>510</v>
      </c>
      <c r="AT1376" s="207" t="s">
        <v>473</v>
      </c>
      <c r="AU1376" s="207" t="s">
        <v>83</v>
      </c>
      <c r="AY1376" s="17" t="s">
        <v>313</v>
      </c>
      <c r="BE1376" s="208">
        <f>IF(N1376="základní",J1376,0)</f>
        <v>0</v>
      </c>
      <c r="BF1376" s="208">
        <f>IF(N1376="snížená",J1376,0)</f>
        <v>0</v>
      </c>
      <c r="BG1376" s="208">
        <f>IF(N1376="zákl. přenesená",J1376,0)</f>
        <v>0</v>
      </c>
      <c r="BH1376" s="208">
        <f>IF(N1376="sníž. přenesená",J1376,0)</f>
        <v>0</v>
      </c>
      <c r="BI1376" s="208">
        <f>IF(N1376="nulová",J1376,0)</f>
        <v>0</v>
      </c>
      <c r="BJ1376" s="17" t="s">
        <v>81</v>
      </c>
      <c r="BK1376" s="208">
        <f>ROUND(I1376*H1376,2)</f>
        <v>0</v>
      </c>
      <c r="BL1376" s="17" t="s">
        <v>402</v>
      </c>
      <c r="BM1376" s="207" t="s">
        <v>2364</v>
      </c>
    </row>
    <row r="1377" spans="1:65" s="1" customFormat="1">
      <c r="A1377" s="34"/>
      <c r="B1377" s="35"/>
      <c r="C1377" s="36"/>
      <c r="D1377" s="209" t="s">
        <v>321</v>
      </c>
      <c r="E1377" s="36"/>
      <c r="F1377" s="210" t="s">
        <v>2365</v>
      </c>
      <c r="G1377" s="36"/>
      <c r="H1377" s="36"/>
      <c r="I1377" s="116"/>
      <c r="J1377" s="36"/>
      <c r="K1377" s="36"/>
      <c r="L1377" s="39"/>
      <c r="M1377" s="211"/>
      <c r="N1377" s="212"/>
      <c r="O1377" s="64"/>
      <c r="P1377" s="64"/>
      <c r="Q1377" s="64"/>
      <c r="R1377" s="64"/>
      <c r="S1377" s="64"/>
      <c r="T1377" s="65"/>
      <c r="U1377" s="34"/>
      <c r="V1377" s="34"/>
      <c r="W1377" s="34"/>
      <c r="X1377" s="34"/>
      <c r="Y1377" s="34"/>
      <c r="Z1377" s="34"/>
      <c r="AA1377" s="34"/>
      <c r="AB1377" s="34"/>
      <c r="AC1377" s="34"/>
      <c r="AD1377" s="34"/>
      <c r="AE1377" s="34"/>
      <c r="AT1377" s="17" t="s">
        <v>321</v>
      </c>
      <c r="AU1377" s="17" t="s">
        <v>83</v>
      </c>
    </row>
    <row r="1378" spans="1:65" s="1" customFormat="1" ht="14.45" customHeight="1">
      <c r="A1378" s="34"/>
      <c r="B1378" s="35"/>
      <c r="C1378" s="195" t="s">
        <v>2366</v>
      </c>
      <c r="D1378" s="195" t="s">
        <v>315</v>
      </c>
      <c r="E1378" s="196" t="s">
        <v>2367</v>
      </c>
      <c r="F1378" s="197" t="s">
        <v>2368</v>
      </c>
      <c r="G1378" s="198" t="s">
        <v>1571</v>
      </c>
      <c r="H1378" s="199">
        <v>2037.04</v>
      </c>
      <c r="I1378" s="200"/>
      <c r="J1378" s="201">
        <f>ROUND(I1378*H1378,2)</f>
        <v>0</v>
      </c>
      <c r="K1378" s="202"/>
      <c r="L1378" s="39"/>
      <c r="M1378" s="203" t="s">
        <v>19</v>
      </c>
      <c r="N1378" s="204" t="s">
        <v>45</v>
      </c>
      <c r="O1378" s="64"/>
      <c r="P1378" s="205">
        <f>O1378*H1378</f>
        <v>0</v>
      </c>
      <c r="Q1378" s="205">
        <v>1.0499999999999999E-3</v>
      </c>
      <c r="R1378" s="205">
        <f>Q1378*H1378</f>
        <v>2.1388919999999998</v>
      </c>
      <c r="S1378" s="205">
        <v>0</v>
      </c>
      <c r="T1378" s="206">
        <f>S1378*H1378</f>
        <v>0</v>
      </c>
      <c r="U1378" s="34"/>
      <c r="V1378" s="34"/>
      <c r="W1378" s="34"/>
      <c r="X1378" s="34"/>
      <c r="Y1378" s="34"/>
      <c r="Z1378" s="34"/>
      <c r="AA1378" s="34"/>
      <c r="AB1378" s="34"/>
      <c r="AC1378" s="34"/>
      <c r="AD1378" s="34"/>
      <c r="AE1378" s="34"/>
      <c r="AR1378" s="207" t="s">
        <v>402</v>
      </c>
      <c r="AT1378" s="207" t="s">
        <v>315</v>
      </c>
      <c r="AU1378" s="207" t="s">
        <v>83</v>
      </c>
      <c r="AY1378" s="17" t="s">
        <v>313</v>
      </c>
      <c r="BE1378" s="208">
        <f>IF(N1378="základní",J1378,0)</f>
        <v>0</v>
      </c>
      <c r="BF1378" s="208">
        <f>IF(N1378="snížená",J1378,0)</f>
        <v>0</v>
      </c>
      <c r="BG1378" s="208">
        <f>IF(N1378="zákl. přenesená",J1378,0)</f>
        <v>0</v>
      </c>
      <c r="BH1378" s="208">
        <f>IF(N1378="sníž. přenesená",J1378,0)</f>
        <v>0</v>
      </c>
      <c r="BI1378" s="208">
        <f>IF(N1378="nulová",J1378,0)</f>
        <v>0</v>
      </c>
      <c r="BJ1378" s="17" t="s">
        <v>81</v>
      </c>
      <c r="BK1378" s="208">
        <f>ROUND(I1378*H1378,2)</f>
        <v>0</v>
      </c>
      <c r="BL1378" s="17" t="s">
        <v>402</v>
      </c>
      <c r="BM1378" s="207" t="s">
        <v>2369</v>
      </c>
    </row>
    <row r="1379" spans="1:65" s="1" customFormat="1">
      <c r="A1379" s="34"/>
      <c r="B1379" s="35"/>
      <c r="C1379" s="36"/>
      <c r="D1379" s="209" t="s">
        <v>321</v>
      </c>
      <c r="E1379" s="36"/>
      <c r="F1379" s="210" t="s">
        <v>2370</v>
      </c>
      <c r="G1379" s="36"/>
      <c r="H1379" s="36"/>
      <c r="I1379" s="116"/>
      <c r="J1379" s="36"/>
      <c r="K1379" s="36"/>
      <c r="L1379" s="39"/>
      <c r="M1379" s="211"/>
      <c r="N1379" s="212"/>
      <c r="O1379" s="64"/>
      <c r="P1379" s="64"/>
      <c r="Q1379" s="64"/>
      <c r="R1379" s="64"/>
      <c r="S1379" s="64"/>
      <c r="T1379" s="65"/>
      <c r="U1379" s="34"/>
      <c r="V1379" s="34"/>
      <c r="W1379" s="34"/>
      <c r="X1379" s="34"/>
      <c r="Y1379" s="34"/>
      <c r="Z1379" s="34"/>
      <c r="AA1379" s="34"/>
      <c r="AB1379" s="34"/>
      <c r="AC1379" s="34"/>
      <c r="AD1379" s="34"/>
      <c r="AE1379" s="34"/>
      <c r="AT1379" s="17" t="s">
        <v>321</v>
      </c>
      <c r="AU1379" s="17" t="s">
        <v>83</v>
      </c>
    </row>
    <row r="1380" spans="1:65" s="1" customFormat="1" ht="29.25">
      <c r="A1380" s="34"/>
      <c r="B1380" s="35"/>
      <c r="C1380" s="36"/>
      <c r="D1380" s="209" t="s">
        <v>1282</v>
      </c>
      <c r="E1380" s="36"/>
      <c r="F1380" s="267" t="s">
        <v>2215</v>
      </c>
      <c r="G1380" s="36"/>
      <c r="H1380" s="36"/>
      <c r="I1380" s="116"/>
      <c r="J1380" s="36"/>
      <c r="K1380" s="36"/>
      <c r="L1380" s="39"/>
      <c r="M1380" s="211"/>
      <c r="N1380" s="212"/>
      <c r="O1380" s="64"/>
      <c r="P1380" s="64"/>
      <c r="Q1380" s="64"/>
      <c r="R1380" s="64"/>
      <c r="S1380" s="64"/>
      <c r="T1380" s="65"/>
      <c r="U1380" s="34"/>
      <c r="V1380" s="34"/>
      <c r="W1380" s="34"/>
      <c r="X1380" s="34"/>
      <c r="Y1380" s="34"/>
      <c r="Z1380" s="34"/>
      <c r="AA1380" s="34"/>
      <c r="AB1380" s="34"/>
      <c r="AC1380" s="34"/>
      <c r="AD1380" s="34"/>
      <c r="AE1380" s="34"/>
      <c r="AT1380" s="17" t="s">
        <v>1282</v>
      </c>
      <c r="AU1380" s="17" t="s">
        <v>83</v>
      </c>
    </row>
    <row r="1381" spans="1:65" s="12" customFormat="1">
      <c r="B1381" s="213"/>
      <c r="C1381" s="214"/>
      <c r="D1381" s="209" t="s">
        <v>323</v>
      </c>
      <c r="E1381" s="215" t="s">
        <v>19</v>
      </c>
      <c r="F1381" s="216" t="s">
        <v>2371</v>
      </c>
      <c r="G1381" s="214"/>
      <c r="H1381" s="217">
        <v>346.31</v>
      </c>
      <c r="I1381" s="218"/>
      <c r="J1381" s="214"/>
      <c r="K1381" s="214"/>
      <c r="L1381" s="219"/>
      <c r="M1381" s="220"/>
      <c r="N1381" s="221"/>
      <c r="O1381" s="221"/>
      <c r="P1381" s="221"/>
      <c r="Q1381" s="221"/>
      <c r="R1381" s="221"/>
      <c r="S1381" s="221"/>
      <c r="T1381" s="222"/>
      <c r="AT1381" s="223" t="s">
        <v>323</v>
      </c>
      <c r="AU1381" s="223" t="s">
        <v>83</v>
      </c>
      <c r="AV1381" s="12" t="s">
        <v>83</v>
      </c>
      <c r="AW1381" s="12" t="s">
        <v>36</v>
      </c>
      <c r="AX1381" s="12" t="s">
        <v>74</v>
      </c>
      <c r="AY1381" s="223" t="s">
        <v>313</v>
      </c>
    </row>
    <row r="1382" spans="1:65" s="12" customFormat="1">
      <c r="B1382" s="213"/>
      <c r="C1382" s="214"/>
      <c r="D1382" s="209" t="s">
        <v>323</v>
      </c>
      <c r="E1382" s="215" t="s">
        <v>19</v>
      </c>
      <c r="F1382" s="216" t="s">
        <v>2372</v>
      </c>
      <c r="G1382" s="214"/>
      <c r="H1382" s="217">
        <v>62.05</v>
      </c>
      <c r="I1382" s="218"/>
      <c r="J1382" s="214"/>
      <c r="K1382" s="214"/>
      <c r="L1382" s="219"/>
      <c r="M1382" s="220"/>
      <c r="N1382" s="221"/>
      <c r="O1382" s="221"/>
      <c r="P1382" s="221"/>
      <c r="Q1382" s="221"/>
      <c r="R1382" s="221"/>
      <c r="S1382" s="221"/>
      <c r="T1382" s="222"/>
      <c r="AT1382" s="223" t="s">
        <v>323</v>
      </c>
      <c r="AU1382" s="223" t="s">
        <v>83</v>
      </c>
      <c r="AV1382" s="12" t="s">
        <v>83</v>
      </c>
      <c r="AW1382" s="12" t="s">
        <v>36</v>
      </c>
      <c r="AX1382" s="12" t="s">
        <v>74</v>
      </c>
      <c r="AY1382" s="223" t="s">
        <v>313</v>
      </c>
    </row>
    <row r="1383" spans="1:65" s="12" customFormat="1">
      <c r="B1383" s="213"/>
      <c r="C1383" s="214"/>
      <c r="D1383" s="209" t="s">
        <v>323</v>
      </c>
      <c r="E1383" s="215" t="s">
        <v>19</v>
      </c>
      <c r="F1383" s="216" t="s">
        <v>2373</v>
      </c>
      <c r="G1383" s="214"/>
      <c r="H1383" s="217">
        <v>315.39999999999998</v>
      </c>
      <c r="I1383" s="218"/>
      <c r="J1383" s="214"/>
      <c r="K1383" s="214"/>
      <c r="L1383" s="219"/>
      <c r="M1383" s="220"/>
      <c r="N1383" s="221"/>
      <c r="O1383" s="221"/>
      <c r="P1383" s="221"/>
      <c r="Q1383" s="221"/>
      <c r="R1383" s="221"/>
      <c r="S1383" s="221"/>
      <c r="T1383" s="222"/>
      <c r="AT1383" s="223" t="s">
        <v>323</v>
      </c>
      <c r="AU1383" s="223" t="s">
        <v>83</v>
      </c>
      <c r="AV1383" s="12" t="s">
        <v>83</v>
      </c>
      <c r="AW1383" s="12" t="s">
        <v>36</v>
      </c>
      <c r="AX1383" s="12" t="s">
        <v>74</v>
      </c>
      <c r="AY1383" s="223" t="s">
        <v>313</v>
      </c>
    </row>
    <row r="1384" spans="1:65" s="12" customFormat="1">
      <c r="B1384" s="213"/>
      <c r="C1384" s="214"/>
      <c r="D1384" s="209" t="s">
        <v>323</v>
      </c>
      <c r="E1384" s="215" t="s">
        <v>19</v>
      </c>
      <c r="F1384" s="216" t="s">
        <v>2374</v>
      </c>
      <c r="G1384" s="214"/>
      <c r="H1384" s="217">
        <v>148.4</v>
      </c>
      <c r="I1384" s="218"/>
      <c r="J1384" s="214"/>
      <c r="K1384" s="214"/>
      <c r="L1384" s="219"/>
      <c r="M1384" s="220"/>
      <c r="N1384" s="221"/>
      <c r="O1384" s="221"/>
      <c r="P1384" s="221"/>
      <c r="Q1384" s="221"/>
      <c r="R1384" s="221"/>
      <c r="S1384" s="221"/>
      <c r="T1384" s="222"/>
      <c r="AT1384" s="223" t="s">
        <v>323</v>
      </c>
      <c r="AU1384" s="223" t="s">
        <v>83</v>
      </c>
      <c r="AV1384" s="12" t="s">
        <v>83</v>
      </c>
      <c r="AW1384" s="12" t="s">
        <v>36</v>
      </c>
      <c r="AX1384" s="12" t="s">
        <v>74</v>
      </c>
      <c r="AY1384" s="223" t="s">
        <v>313</v>
      </c>
    </row>
    <row r="1385" spans="1:65" s="12" customFormat="1">
      <c r="B1385" s="213"/>
      <c r="C1385" s="214"/>
      <c r="D1385" s="209" t="s">
        <v>323</v>
      </c>
      <c r="E1385" s="215" t="s">
        <v>19</v>
      </c>
      <c r="F1385" s="216" t="s">
        <v>2375</v>
      </c>
      <c r="G1385" s="214"/>
      <c r="H1385" s="217">
        <v>747.46</v>
      </c>
      <c r="I1385" s="218"/>
      <c r="J1385" s="214"/>
      <c r="K1385" s="214"/>
      <c r="L1385" s="219"/>
      <c r="M1385" s="220"/>
      <c r="N1385" s="221"/>
      <c r="O1385" s="221"/>
      <c r="P1385" s="221"/>
      <c r="Q1385" s="221"/>
      <c r="R1385" s="221"/>
      <c r="S1385" s="221"/>
      <c r="T1385" s="222"/>
      <c r="AT1385" s="223" t="s">
        <v>323</v>
      </c>
      <c r="AU1385" s="223" t="s">
        <v>83</v>
      </c>
      <c r="AV1385" s="12" t="s">
        <v>83</v>
      </c>
      <c r="AW1385" s="12" t="s">
        <v>36</v>
      </c>
      <c r="AX1385" s="12" t="s">
        <v>74</v>
      </c>
      <c r="AY1385" s="223" t="s">
        <v>313</v>
      </c>
    </row>
    <row r="1386" spans="1:65" s="12" customFormat="1">
      <c r="B1386" s="213"/>
      <c r="C1386" s="214"/>
      <c r="D1386" s="209" t="s">
        <v>323</v>
      </c>
      <c r="E1386" s="215" t="s">
        <v>19</v>
      </c>
      <c r="F1386" s="216" t="s">
        <v>2376</v>
      </c>
      <c r="G1386" s="214"/>
      <c r="H1386" s="217">
        <v>417.42</v>
      </c>
      <c r="I1386" s="218"/>
      <c r="J1386" s="214"/>
      <c r="K1386" s="214"/>
      <c r="L1386" s="219"/>
      <c r="M1386" s="220"/>
      <c r="N1386" s="221"/>
      <c r="O1386" s="221"/>
      <c r="P1386" s="221"/>
      <c r="Q1386" s="221"/>
      <c r="R1386" s="221"/>
      <c r="S1386" s="221"/>
      <c r="T1386" s="222"/>
      <c r="AT1386" s="223" t="s">
        <v>323</v>
      </c>
      <c r="AU1386" s="223" t="s">
        <v>83</v>
      </c>
      <c r="AV1386" s="12" t="s">
        <v>83</v>
      </c>
      <c r="AW1386" s="12" t="s">
        <v>36</v>
      </c>
      <c r="AX1386" s="12" t="s">
        <v>74</v>
      </c>
      <c r="AY1386" s="223" t="s">
        <v>313</v>
      </c>
    </row>
    <row r="1387" spans="1:65" s="14" customFormat="1">
      <c r="B1387" s="234"/>
      <c r="C1387" s="235"/>
      <c r="D1387" s="209" t="s">
        <v>323</v>
      </c>
      <c r="E1387" s="236" t="s">
        <v>19</v>
      </c>
      <c r="F1387" s="237" t="s">
        <v>410</v>
      </c>
      <c r="G1387" s="235"/>
      <c r="H1387" s="238">
        <v>2037.04</v>
      </c>
      <c r="I1387" s="239"/>
      <c r="J1387" s="235"/>
      <c r="K1387" s="235"/>
      <c r="L1387" s="240"/>
      <c r="M1387" s="241"/>
      <c r="N1387" s="242"/>
      <c r="O1387" s="242"/>
      <c r="P1387" s="242"/>
      <c r="Q1387" s="242"/>
      <c r="R1387" s="242"/>
      <c r="S1387" s="242"/>
      <c r="T1387" s="243"/>
      <c r="AT1387" s="244" t="s">
        <v>323</v>
      </c>
      <c r="AU1387" s="244" t="s">
        <v>83</v>
      </c>
      <c r="AV1387" s="14" t="s">
        <v>319</v>
      </c>
      <c r="AW1387" s="14" t="s">
        <v>36</v>
      </c>
      <c r="AX1387" s="14" t="s">
        <v>81</v>
      </c>
      <c r="AY1387" s="244" t="s">
        <v>313</v>
      </c>
    </row>
    <row r="1388" spans="1:65" s="1" customFormat="1" ht="14.45" customHeight="1">
      <c r="A1388" s="34"/>
      <c r="B1388" s="35"/>
      <c r="C1388" s="245" t="s">
        <v>2377</v>
      </c>
      <c r="D1388" s="245" t="s">
        <v>473</v>
      </c>
      <c r="E1388" s="246" t="s">
        <v>2378</v>
      </c>
      <c r="F1388" s="247" t="s">
        <v>19</v>
      </c>
      <c r="G1388" s="248" t="s">
        <v>1434</v>
      </c>
      <c r="H1388" s="249">
        <v>1</v>
      </c>
      <c r="I1388" s="250"/>
      <c r="J1388" s="251">
        <f>ROUND(I1388*H1388,2)</f>
        <v>0</v>
      </c>
      <c r="K1388" s="252"/>
      <c r="L1388" s="253"/>
      <c r="M1388" s="254" t="s">
        <v>19</v>
      </c>
      <c r="N1388" s="255" t="s">
        <v>45</v>
      </c>
      <c r="O1388" s="64"/>
      <c r="P1388" s="205">
        <f>O1388*H1388</f>
        <v>0</v>
      </c>
      <c r="Q1388" s="205">
        <v>0</v>
      </c>
      <c r="R1388" s="205">
        <f>Q1388*H1388</f>
        <v>0</v>
      </c>
      <c r="S1388" s="205">
        <v>0</v>
      </c>
      <c r="T1388" s="206">
        <f>S1388*H1388</f>
        <v>0</v>
      </c>
      <c r="U1388" s="34"/>
      <c r="V1388" s="34"/>
      <c r="W1388" s="34"/>
      <c r="X1388" s="34"/>
      <c r="Y1388" s="34"/>
      <c r="Z1388" s="34"/>
      <c r="AA1388" s="34"/>
      <c r="AB1388" s="34"/>
      <c r="AC1388" s="34"/>
      <c r="AD1388" s="34"/>
      <c r="AE1388" s="34"/>
      <c r="AR1388" s="207" t="s">
        <v>510</v>
      </c>
      <c r="AT1388" s="207" t="s">
        <v>473</v>
      </c>
      <c r="AU1388" s="207" t="s">
        <v>83</v>
      </c>
      <c r="AY1388" s="17" t="s">
        <v>313</v>
      </c>
      <c r="BE1388" s="208">
        <f>IF(N1388="základní",J1388,0)</f>
        <v>0</v>
      </c>
      <c r="BF1388" s="208">
        <f>IF(N1388="snížená",J1388,0)</f>
        <v>0</v>
      </c>
      <c r="BG1388" s="208">
        <f>IF(N1388="zákl. přenesená",J1388,0)</f>
        <v>0</v>
      </c>
      <c r="BH1388" s="208">
        <f>IF(N1388="sníž. přenesená",J1388,0)</f>
        <v>0</v>
      </c>
      <c r="BI1388" s="208">
        <f>IF(N1388="nulová",J1388,0)</f>
        <v>0</v>
      </c>
      <c r="BJ1388" s="17" t="s">
        <v>81</v>
      </c>
      <c r="BK1388" s="208">
        <f>ROUND(I1388*H1388,2)</f>
        <v>0</v>
      </c>
      <c r="BL1388" s="17" t="s">
        <v>402</v>
      </c>
      <c r="BM1388" s="207" t="s">
        <v>2379</v>
      </c>
    </row>
    <row r="1389" spans="1:65" s="1" customFormat="1">
      <c r="A1389" s="34"/>
      <c r="B1389" s="35"/>
      <c r="C1389" s="36"/>
      <c r="D1389" s="209" t="s">
        <v>321</v>
      </c>
      <c r="E1389" s="36"/>
      <c r="F1389" s="210" t="s">
        <v>2380</v>
      </c>
      <c r="G1389" s="36"/>
      <c r="H1389" s="36"/>
      <c r="I1389" s="116"/>
      <c r="J1389" s="36"/>
      <c r="K1389" s="36"/>
      <c r="L1389" s="39"/>
      <c r="M1389" s="211"/>
      <c r="N1389" s="212"/>
      <c r="O1389" s="64"/>
      <c r="P1389" s="64"/>
      <c r="Q1389" s="64"/>
      <c r="R1389" s="64"/>
      <c r="S1389" s="64"/>
      <c r="T1389" s="65"/>
      <c r="U1389" s="34"/>
      <c r="V1389" s="34"/>
      <c r="W1389" s="34"/>
      <c r="X1389" s="34"/>
      <c r="Y1389" s="34"/>
      <c r="Z1389" s="34"/>
      <c r="AA1389" s="34"/>
      <c r="AB1389" s="34"/>
      <c r="AC1389" s="34"/>
      <c r="AD1389" s="34"/>
      <c r="AE1389" s="34"/>
      <c r="AT1389" s="17" t="s">
        <v>321</v>
      </c>
      <c r="AU1389" s="17" t="s">
        <v>83</v>
      </c>
    </row>
    <row r="1390" spans="1:65" s="1" customFormat="1" ht="14.45" customHeight="1">
      <c r="A1390" s="34"/>
      <c r="B1390" s="35"/>
      <c r="C1390" s="245" t="s">
        <v>2381</v>
      </c>
      <c r="D1390" s="245" t="s">
        <v>473</v>
      </c>
      <c r="E1390" s="246" t="s">
        <v>2382</v>
      </c>
      <c r="F1390" s="247" t="s">
        <v>19</v>
      </c>
      <c r="G1390" s="248" t="s">
        <v>1434</v>
      </c>
      <c r="H1390" s="249">
        <v>1</v>
      </c>
      <c r="I1390" s="250"/>
      <c r="J1390" s="251">
        <f>ROUND(I1390*H1390,2)</f>
        <v>0</v>
      </c>
      <c r="K1390" s="252"/>
      <c r="L1390" s="253"/>
      <c r="M1390" s="254" t="s">
        <v>19</v>
      </c>
      <c r="N1390" s="255" t="s">
        <v>45</v>
      </c>
      <c r="O1390" s="64"/>
      <c r="P1390" s="205">
        <f>O1390*H1390</f>
        <v>0</v>
      </c>
      <c r="Q1390" s="205">
        <v>0</v>
      </c>
      <c r="R1390" s="205">
        <f>Q1390*H1390</f>
        <v>0</v>
      </c>
      <c r="S1390" s="205">
        <v>0</v>
      </c>
      <c r="T1390" s="206">
        <f>S1390*H1390</f>
        <v>0</v>
      </c>
      <c r="U1390" s="34"/>
      <c r="V1390" s="34"/>
      <c r="W1390" s="34"/>
      <c r="X1390" s="34"/>
      <c r="Y1390" s="34"/>
      <c r="Z1390" s="34"/>
      <c r="AA1390" s="34"/>
      <c r="AB1390" s="34"/>
      <c r="AC1390" s="34"/>
      <c r="AD1390" s="34"/>
      <c r="AE1390" s="34"/>
      <c r="AR1390" s="207" t="s">
        <v>510</v>
      </c>
      <c r="AT1390" s="207" t="s">
        <v>473</v>
      </c>
      <c r="AU1390" s="207" t="s">
        <v>83</v>
      </c>
      <c r="AY1390" s="17" t="s">
        <v>313</v>
      </c>
      <c r="BE1390" s="208">
        <f>IF(N1390="základní",J1390,0)</f>
        <v>0</v>
      </c>
      <c r="BF1390" s="208">
        <f>IF(N1390="snížená",J1390,0)</f>
        <v>0</v>
      </c>
      <c r="BG1390" s="208">
        <f>IF(N1390="zákl. přenesená",J1390,0)</f>
        <v>0</v>
      </c>
      <c r="BH1390" s="208">
        <f>IF(N1390="sníž. přenesená",J1390,0)</f>
        <v>0</v>
      </c>
      <c r="BI1390" s="208">
        <f>IF(N1390="nulová",J1390,0)</f>
        <v>0</v>
      </c>
      <c r="BJ1390" s="17" t="s">
        <v>81</v>
      </c>
      <c r="BK1390" s="208">
        <f>ROUND(I1390*H1390,2)</f>
        <v>0</v>
      </c>
      <c r="BL1390" s="17" t="s">
        <v>402</v>
      </c>
      <c r="BM1390" s="207" t="s">
        <v>2383</v>
      </c>
    </row>
    <row r="1391" spans="1:65" s="1" customFormat="1">
      <c r="A1391" s="34"/>
      <c r="B1391" s="35"/>
      <c r="C1391" s="36"/>
      <c r="D1391" s="209" t="s">
        <v>321</v>
      </c>
      <c r="E1391" s="36"/>
      <c r="F1391" s="210" t="s">
        <v>2384</v>
      </c>
      <c r="G1391" s="36"/>
      <c r="H1391" s="36"/>
      <c r="I1391" s="116"/>
      <c r="J1391" s="36"/>
      <c r="K1391" s="36"/>
      <c r="L1391" s="39"/>
      <c r="M1391" s="211"/>
      <c r="N1391" s="212"/>
      <c r="O1391" s="64"/>
      <c r="P1391" s="64"/>
      <c r="Q1391" s="64"/>
      <c r="R1391" s="64"/>
      <c r="S1391" s="64"/>
      <c r="T1391" s="65"/>
      <c r="U1391" s="34"/>
      <c r="V1391" s="34"/>
      <c r="W1391" s="34"/>
      <c r="X1391" s="34"/>
      <c r="Y1391" s="34"/>
      <c r="Z1391" s="34"/>
      <c r="AA1391" s="34"/>
      <c r="AB1391" s="34"/>
      <c r="AC1391" s="34"/>
      <c r="AD1391" s="34"/>
      <c r="AE1391" s="34"/>
      <c r="AT1391" s="17" t="s">
        <v>321</v>
      </c>
      <c r="AU1391" s="17" t="s">
        <v>83</v>
      </c>
    </row>
    <row r="1392" spans="1:65" s="1" customFormat="1" ht="14.45" customHeight="1">
      <c r="A1392" s="34"/>
      <c r="B1392" s="35"/>
      <c r="C1392" s="245" t="s">
        <v>2385</v>
      </c>
      <c r="D1392" s="245" t="s">
        <v>473</v>
      </c>
      <c r="E1392" s="246" t="s">
        <v>2386</v>
      </c>
      <c r="F1392" s="247" t="s">
        <v>19</v>
      </c>
      <c r="G1392" s="248" t="s">
        <v>1434</v>
      </c>
      <c r="H1392" s="249">
        <v>1</v>
      </c>
      <c r="I1392" s="250"/>
      <c r="J1392" s="251">
        <f>ROUND(I1392*H1392,2)</f>
        <v>0</v>
      </c>
      <c r="K1392" s="252"/>
      <c r="L1392" s="253"/>
      <c r="M1392" s="254" t="s">
        <v>19</v>
      </c>
      <c r="N1392" s="255" t="s">
        <v>45</v>
      </c>
      <c r="O1392" s="64"/>
      <c r="P1392" s="205">
        <f>O1392*H1392</f>
        <v>0</v>
      </c>
      <c r="Q1392" s="205">
        <v>0</v>
      </c>
      <c r="R1392" s="205">
        <f>Q1392*H1392</f>
        <v>0</v>
      </c>
      <c r="S1392" s="205">
        <v>0</v>
      </c>
      <c r="T1392" s="206">
        <f>S1392*H1392</f>
        <v>0</v>
      </c>
      <c r="U1392" s="34"/>
      <c r="V1392" s="34"/>
      <c r="W1392" s="34"/>
      <c r="X1392" s="34"/>
      <c r="Y1392" s="34"/>
      <c r="Z1392" s="34"/>
      <c r="AA1392" s="34"/>
      <c r="AB1392" s="34"/>
      <c r="AC1392" s="34"/>
      <c r="AD1392" s="34"/>
      <c r="AE1392" s="34"/>
      <c r="AR1392" s="207" t="s">
        <v>510</v>
      </c>
      <c r="AT1392" s="207" t="s">
        <v>473</v>
      </c>
      <c r="AU1392" s="207" t="s">
        <v>83</v>
      </c>
      <c r="AY1392" s="17" t="s">
        <v>313</v>
      </c>
      <c r="BE1392" s="208">
        <f>IF(N1392="základní",J1392,0)</f>
        <v>0</v>
      </c>
      <c r="BF1392" s="208">
        <f>IF(N1392="snížená",J1392,0)</f>
        <v>0</v>
      </c>
      <c r="BG1392" s="208">
        <f>IF(N1392="zákl. přenesená",J1392,0)</f>
        <v>0</v>
      </c>
      <c r="BH1392" s="208">
        <f>IF(N1392="sníž. přenesená",J1392,0)</f>
        <v>0</v>
      </c>
      <c r="BI1392" s="208">
        <f>IF(N1392="nulová",J1392,0)</f>
        <v>0</v>
      </c>
      <c r="BJ1392" s="17" t="s">
        <v>81</v>
      </c>
      <c r="BK1392" s="208">
        <f>ROUND(I1392*H1392,2)</f>
        <v>0</v>
      </c>
      <c r="BL1392" s="17" t="s">
        <v>402</v>
      </c>
      <c r="BM1392" s="207" t="s">
        <v>2387</v>
      </c>
    </row>
    <row r="1393" spans="1:65" s="1" customFormat="1">
      <c r="A1393" s="34"/>
      <c r="B1393" s="35"/>
      <c r="C1393" s="36"/>
      <c r="D1393" s="209" t="s">
        <v>321</v>
      </c>
      <c r="E1393" s="36"/>
      <c r="F1393" s="210" t="s">
        <v>2388</v>
      </c>
      <c r="G1393" s="36"/>
      <c r="H1393" s="36"/>
      <c r="I1393" s="116"/>
      <c r="J1393" s="36"/>
      <c r="K1393" s="36"/>
      <c r="L1393" s="39"/>
      <c r="M1393" s="211"/>
      <c r="N1393" s="212"/>
      <c r="O1393" s="64"/>
      <c r="P1393" s="64"/>
      <c r="Q1393" s="64"/>
      <c r="R1393" s="64"/>
      <c r="S1393" s="64"/>
      <c r="T1393" s="65"/>
      <c r="U1393" s="34"/>
      <c r="V1393" s="34"/>
      <c r="W1393" s="34"/>
      <c r="X1393" s="34"/>
      <c r="Y1393" s="34"/>
      <c r="Z1393" s="34"/>
      <c r="AA1393" s="34"/>
      <c r="AB1393" s="34"/>
      <c r="AC1393" s="34"/>
      <c r="AD1393" s="34"/>
      <c r="AE1393" s="34"/>
      <c r="AT1393" s="17" t="s">
        <v>321</v>
      </c>
      <c r="AU1393" s="17" t="s">
        <v>83</v>
      </c>
    </row>
    <row r="1394" spans="1:65" s="1" customFormat="1" ht="14.45" customHeight="1">
      <c r="A1394" s="34"/>
      <c r="B1394" s="35"/>
      <c r="C1394" s="245" t="s">
        <v>2389</v>
      </c>
      <c r="D1394" s="245" t="s">
        <v>473</v>
      </c>
      <c r="E1394" s="246" t="s">
        <v>2390</v>
      </c>
      <c r="F1394" s="247" t="s">
        <v>19</v>
      </c>
      <c r="G1394" s="248" t="s">
        <v>707</v>
      </c>
      <c r="H1394" s="249">
        <v>2</v>
      </c>
      <c r="I1394" s="250"/>
      <c r="J1394" s="251">
        <f>ROUND(I1394*H1394,2)</f>
        <v>0</v>
      </c>
      <c r="K1394" s="252"/>
      <c r="L1394" s="253"/>
      <c r="M1394" s="254" t="s">
        <v>19</v>
      </c>
      <c r="N1394" s="255" t="s">
        <v>45</v>
      </c>
      <c r="O1394" s="64"/>
      <c r="P1394" s="205">
        <f>O1394*H1394</f>
        <v>0</v>
      </c>
      <c r="Q1394" s="205">
        <v>0</v>
      </c>
      <c r="R1394" s="205">
        <f>Q1394*H1394</f>
        <v>0</v>
      </c>
      <c r="S1394" s="205">
        <v>0</v>
      </c>
      <c r="T1394" s="206">
        <f>S1394*H1394</f>
        <v>0</v>
      </c>
      <c r="U1394" s="34"/>
      <c r="V1394" s="34"/>
      <c r="W1394" s="34"/>
      <c r="X1394" s="34"/>
      <c r="Y1394" s="34"/>
      <c r="Z1394" s="34"/>
      <c r="AA1394" s="34"/>
      <c r="AB1394" s="34"/>
      <c r="AC1394" s="34"/>
      <c r="AD1394" s="34"/>
      <c r="AE1394" s="34"/>
      <c r="AR1394" s="207" t="s">
        <v>510</v>
      </c>
      <c r="AT1394" s="207" t="s">
        <v>473</v>
      </c>
      <c r="AU1394" s="207" t="s">
        <v>83</v>
      </c>
      <c r="AY1394" s="17" t="s">
        <v>313</v>
      </c>
      <c r="BE1394" s="208">
        <f>IF(N1394="základní",J1394,0)</f>
        <v>0</v>
      </c>
      <c r="BF1394" s="208">
        <f>IF(N1394="snížená",J1394,0)</f>
        <v>0</v>
      </c>
      <c r="BG1394" s="208">
        <f>IF(N1394="zákl. přenesená",J1394,0)</f>
        <v>0</v>
      </c>
      <c r="BH1394" s="208">
        <f>IF(N1394="sníž. přenesená",J1394,0)</f>
        <v>0</v>
      </c>
      <c r="BI1394" s="208">
        <f>IF(N1394="nulová",J1394,0)</f>
        <v>0</v>
      </c>
      <c r="BJ1394" s="17" t="s">
        <v>81</v>
      </c>
      <c r="BK1394" s="208">
        <f>ROUND(I1394*H1394,2)</f>
        <v>0</v>
      </c>
      <c r="BL1394" s="17" t="s">
        <v>402</v>
      </c>
      <c r="BM1394" s="207" t="s">
        <v>2391</v>
      </c>
    </row>
    <row r="1395" spans="1:65" s="1" customFormat="1">
      <c r="A1395" s="34"/>
      <c r="B1395" s="35"/>
      <c r="C1395" s="36"/>
      <c r="D1395" s="209" t="s">
        <v>321</v>
      </c>
      <c r="E1395" s="36"/>
      <c r="F1395" s="210" t="s">
        <v>2392</v>
      </c>
      <c r="G1395" s="36"/>
      <c r="H1395" s="36"/>
      <c r="I1395" s="116"/>
      <c r="J1395" s="36"/>
      <c r="K1395" s="36"/>
      <c r="L1395" s="39"/>
      <c r="M1395" s="211"/>
      <c r="N1395" s="212"/>
      <c r="O1395" s="64"/>
      <c r="P1395" s="64"/>
      <c r="Q1395" s="64"/>
      <c r="R1395" s="64"/>
      <c r="S1395" s="64"/>
      <c r="T1395" s="65"/>
      <c r="U1395" s="34"/>
      <c r="V1395" s="34"/>
      <c r="W1395" s="34"/>
      <c r="X1395" s="34"/>
      <c r="Y1395" s="34"/>
      <c r="Z1395" s="34"/>
      <c r="AA1395" s="34"/>
      <c r="AB1395" s="34"/>
      <c r="AC1395" s="34"/>
      <c r="AD1395" s="34"/>
      <c r="AE1395" s="34"/>
      <c r="AT1395" s="17" t="s">
        <v>321</v>
      </c>
      <c r="AU1395" s="17" t="s">
        <v>83</v>
      </c>
    </row>
    <row r="1396" spans="1:65" s="1" customFormat="1" ht="14.45" customHeight="1">
      <c r="A1396" s="34"/>
      <c r="B1396" s="35"/>
      <c r="C1396" s="245" t="s">
        <v>2393</v>
      </c>
      <c r="D1396" s="245" t="s">
        <v>473</v>
      </c>
      <c r="E1396" s="246" t="s">
        <v>2394</v>
      </c>
      <c r="F1396" s="247" t="s">
        <v>19</v>
      </c>
      <c r="G1396" s="248" t="s">
        <v>1434</v>
      </c>
      <c r="H1396" s="249">
        <v>1</v>
      </c>
      <c r="I1396" s="250"/>
      <c r="J1396" s="251">
        <f>ROUND(I1396*H1396,2)</f>
        <v>0</v>
      </c>
      <c r="K1396" s="252"/>
      <c r="L1396" s="253"/>
      <c r="M1396" s="254" t="s">
        <v>19</v>
      </c>
      <c r="N1396" s="255" t="s">
        <v>45</v>
      </c>
      <c r="O1396" s="64"/>
      <c r="P1396" s="205">
        <f>O1396*H1396</f>
        <v>0</v>
      </c>
      <c r="Q1396" s="205">
        <v>0</v>
      </c>
      <c r="R1396" s="205">
        <f>Q1396*H1396</f>
        <v>0</v>
      </c>
      <c r="S1396" s="205">
        <v>0</v>
      </c>
      <c r="T1396" s="206">
        <f>S1396*H1396</f>
        <v>0</v>
      </c>
      <c r="U1396" s="34"/>
      <c r="V1396" s="34"/>
      <c r="W1396" s="34"/>
      <c r="X1396" s="34"/>
      <c r="Y1396" s="34"/>
      <c r="Z1396" s="34"/>
      <c r="AA1396" s="34"/>
      <c r="AB1396" s="34"/>
      <c r="AC1396" s="34"/>
      <c r="AD1396" s="34"/>
      <c r="AE1396" s="34"/>
      <c r="AR1396" s="207" t="s">
        <v>510</v>
      </c>
      <c r="AT1396" s="207" t="s">
        <v>473</v>
      </c>
      <c r="AU1396" s="207" t="s">
        <v>83</v>
      </c>
      <c r="AY1396" s="17" t="s">
        <v>313</v>
      </c>
      <c r="BE1396" s="208">
        <f>IF(N1396="základní",J1396,0)</f>
        <v>0</v>
      </c>
      <c r="BF1396" s="208">
        <f>IF(N1396="snížená",J1396,0)</f>
        <v>0</v>
      </c>
      <c r="BG1396" s="208">
        <f>IF(N1396="zákl. přenesená",J1396,0)</f>
        <v>0</v>
      </c>
      <c r="BH1396" s="208">
        <f>IF(N1396="sníž. přenesená",J1396,0)</f>
        <v>0</v>
      </c>
      <c r="BI1396" s="208">
        <f>IF(N1396="nulová",J1396,0)</f>
        <v>0</v>
      </c>
      <c r="BJ1396" s="17" t="s">
        <v>81</v>
      </c>
      <c r="BK1396" s="208">
        <f>ROUND(I1396*H1396,2)</f>
        <v>0</v>
      </c>
      <c r="BL1396" s="17" t="s">
        <v>402</v>
      </c>
      <c r="BM1396" s="207" t="s">
        <v>2395</v>
      </c>
    </row>
    <row r="1397" spans="1:65" s="1" customFormat="1">
      <c r="A1397" s="34"/>
      <c r="B1397" s="35"/>
      <c r="C1397" s="36"/>
      <c r="D1397" s="209" t="s">
        <v>321</v>
      </c>
      <c r="E1397" s="36"/>
      <c r="F1397" s="210" t="s">
        <v>2396</v>
      </c>
      <c r="G1397" s="36"/>
      <c r="H1397" s="36"/>
      <c r="I1397" s="116"/>
      <c r="J1397" s="36"/>
      <c r="K1397" s="36"/>
      <c r="L1397" s="39"/>
      <c r="M1397" s="211"/>
      <c r="N1397" s="212"/>
      <c r="O1397" s="64"/>
      <c r="P1397" s="64"/>
      <c r="Q1397" s="64"/>
      <c r="R1397" s="64"/>
      <c r="S1397" s="64"/>
      <c r="T1397" s="65"/>
      <c r="U1397" s="34"/>
      <c r="V1397" s="34"/>
      <c r="W1397" s="34"/>
      <c r="X1397" s="34"/>
      <c r="Y1397" s="34"/>
      <c r="Z1397" s="34"/>
      <c r="AA1397" s="34"/>
      <c r="AB1397" s="34"/>
      <c r="AC1397" s="34"/>
      <c r="AD1397" s="34"/>
      <c r="AE1397" s="34"/>
      <c r="AT1397" s="17" t="s">
        <v>321</v>
      </c>
      <c r="AU1397" s="17" t="s">
        <v>83</v>
      </c>
    </row>
    <row r="1398" spans="1:65" s="1" customFormat="1" ht="14.45" customHeight="1">
      <c r="A1398" s="34"/>
      <c r="B1398" s="35"/>
      <c r="C1398" s="245" t="s">
        <v>2397</v>
      </c>
      <c r="D1398" s="245" t="s">
        <v>473</v>
      </c>
      <c r="E1398" s="246" t="s">
        <v>2398</v>
      </c>
      <c r="F1398" s="247" t="s">
        <v>19</v>
      </c>
      <c r="G1398" s="248" t="s">
        <v>1434</v>
      </c>
      <c r="H1398" s="249">
        <v>1</v>
      </c>
      <c r="I1398" s="250"/>
      <c r="J1398" s="251">
        <f>ROUND(I1398*H1398,2)</f>
        <v>0</v>
      </c>
      <c r="K1398" s="252"/>
      <c r="L1398" s="253"/>
      <c r="M1398" s="254" t="s">
        <v>19</v>
      </c>
      <c r="N1398" s="255" t="s">
        <v>45</v>
      </c>
      <c r="O1398" s="64"/>
      <c r="P1398" s="205">
        <f>O1398*H1398</f>
        <v>0</v>
      </c>
      <c r="Q1398" s="205">
        <v>0</v>
      </c>
      <c r="R1398" s="205">
        <f>Q1398*H1398</f>
        <v>0</v>
      </c>
      <c r="S1398" s="205">
        <v>0</v>
      </c>
      <c r="T1398" s="206">
        <f>S1398*H1398</f>
        <v>0</v>
      </c>
      <c r="U1398" s="34"/>
      <c r="V1398" s="34"/>
      <c r="W1398" s="34"/>
      <c r="X1398" s="34"/>
      <c r="Y1398" s="34"/>
      <c r="Z1398" s="34"/>
      <c r="AA1398" s="34"/>
      <c r="AB1398" s="34"/>
      <c r="AC1398" s="34"/>
      <c r="AD1398" s="34"/>
      <c r="AE1398" s="34"/>
      <c r="AR1398" s="207" t="s">
        <v>510</v>
      </c>
      <c r="AT1398" s="207" t="s">
        <v>473</v>
      </c>
      <c r="AU1398" s="207" t="s">
        <v>83</v>
      </c>
      <c r="AY1398" s="17" t="s">
        <v>313</v>
      </c>
      <c r="BE1398" s="208">
        <f>IF(N1398="základní",J1398,0)</f>
        <v>0</v>
      </c>
      <c r="BF1398" s="208">
        <f>IF(N1398="snížená",J1398,0)</f>
        <v>0</v>
      </c>
      <c r="BG1398" s="208">
        <f>IF(N1398="zákl. přenesená",J1398,0)</f>
        <v>0</v>
      </c>
      <c r="BH1398" s="208">
        <f>IF(N1398="sníž. přenesená",J1398,0)</f>
        <v>0</v>
      </c>
      <c r="BI1398" s="208">
        <f>IF(N1398="nulová",J1398,0)</f>
        <v>0</v>
      </c>
      <c r="BJ1398" s="17" t="s">
        <v>81</v>
      </c>
      <c r="BK1398" s="208">
        <f>ROUND(I1398*H1398,2)</f>
        <v>0</v>
      </c>
      <c r="BL1398" s="17" t="s">
        <v>402</v>
      </c>
      <c r="BM1398" s="207" t="s">
        <v>2399</v>
      </c>
    </row>
    <row r="1399" spans="1:65" s="1" customFormat="1">
      <c r="A1399" s="34"/>
      <c r="B1399" s="35"/>
      <c r="C1399" s="36"/>
      <c r="D1399" s="209" t="s">
        <v>321</v>
      </c>
      <c r="E1399" s="36"/>
      <c r="F1399" s="210" t="s">
        <v>2400</v>
      </c>
      <c r="G1399" s="36"/>
      <c r="H1399" s="36"/>
      <c r="I1399" s="116"/>
      <c r="J1399" s="36"/>
      <c r="K1399" s="36"/>
      <c r="L1399" s="39"/>
      <c r="M1399" s="211"/>
      <c r="N1399" s="212"/>
      <c r="O1399" s="64"/>
      <c r="P1399" s="64"/>
      <c r="Q1399" s="64"/>
      <c r="R1399" s="64"/>
      <c r="S1399" s="64"/>
      <c r="T1399" s="65"/>
      <c r="U1399" s="34"/>
      <c r="V1399" s="34"/>
      <c r="W1399" s="34"/>
      <c r="X1399" s="34"/>
      <c r="Y1399" s="34"/>
      <c r="Z1399" s="34"/>
      <c r="AA1399" s="34"/>
      <c r="AB1399" s="34"/>
      <c r="AC1399" s="34"/>
      <c r="AD1399" s="34"/>
      <c r="AE1399" s="34"/>
      <c r="AT1399" s="17" t="s">
        <v>321</v>
      </c>
      <c r="AU1399" s="17" t="s">
        <v>83</v>
      </c>
    </row>
    <row r="1400" spans="1:65" s="1" customFormat="1" ht="14.45" customHeight="1">
      <c r="A1400" s="34"/>
      <c r="B1400" s="35"/>
      <c r="C1400" s="195" t="s">
        <v>2401</v>
      </c>
      <c r="D1400" s="195" t="s">
        <v>315</v>
      </c>
      <c r="E1400" s="196" t="s">
        <v>2402</v>
      </c>
      <c r="F1400" s="197" t="s">
        <v>2403</v>
      </c>
      <c r="G1400" s="198" t="s">
        <v>1571</v>
      </c>
      <c r="H1400" s="199">
        <v>423.65</v>
      </c>
      <c r="I1400" s="200"/>
      <c r="J1400" s="201">
        <f>ROUND(I1400*H1400,2)</f>
        <v>0</v>
      </c>
      <c r="K1400" s="202"/>
      <c r="L1400" s="39"/>
      <c r="M1400" s="203" t="s">
        <v>19</v>
      </c>
      <c r="N1400" s="204" t="s">
        <v>45</v>
      </c>
      <c r="O1400" s="64"/>
      <c r="P1400" s="205">
        <f>O1400*H1400</f>
        <v>0</v>
      </c>
      <c r="Q1400" s="205">
        <v>1.0499999999999999E-3</v>
      </c>
      <c r="R1400" s="205">
        <f>Q1400*H1400</f>
        <v>0.44483249999999996</v>
      </c>
      <c r="S1400" s="205">
        <v>0</v>
      </c>
      <c r="T1400" s="206">
        <f>S1400*H1400</f>
        <v>0</v>
      </c>
      <c r="U1400" s="34"/>
      <c r="V1400" s="34"/>
      <c r="W1400" s="34"/>
      <c r="X1400" s="34"/>
      <c r="Y1400" s="34"/>
      <c r="Z1400" s="34"/>
      <c r="AA1400" s="34"/>
      <c r="AB1400" s="34"/>
      <c r="AC1400" s="34"/>
      <c r="AD1400" s="34"/>
      <c r="AE1400" s="34"/>
      <c r="AR1400" s="207" t="s">
        <v>402</v>
      </c>
      <c r="AT1400" s="207" t="s">
        <v>315</v>
      </c>
      <c r="AU1400" s="207" t="s">
        <v>83</v>
      </c>
      <c r="AY1400" s="17" t="s">
        <v>313</v>
      </c>
      <c r="BE1400" s="208">
        <f>IF(N1400="základní",J1400,0)</f>
        <v>0</v>
      </c>
      <c r="BF1400" s="208">
        <f>IF(N1400="snížená",J1400,0)</f>
        <v>0</v>
      </c>
      <c r="BG1400" s="208">
        <f>IF(N1400="zákl. přenesená",J1400,0)</f>
        <v>0</v>
      </c>
      <c r="BH1400" s="208">
        <f>IF(N1400="sníž. přenesená",J1400,0)</f>
        <v>0</v>
      </c>
      <c r="BI1400" s="208">
        <f>IF(N1400="nulová",J1400,0)</f>
        <v>0</v>
      </c>
      <c r="BJ1400" s="17" t="s">
        <v>81</v>
      </c>
      <c r="BK1400" s="208">
        <f>ROUND(I1400*H1400,2)</f>
        <v>0</v>
      </c>
      <c r="BL1400" s="17" t="s">
        <v>402</v>
      </c>
      <c r="BM1400" s="207" t="s">
        <v>2404</v>
      </c>
    </row>
    <row r="1401" spans="1:65" s="1" customFormat="1">
      <c r="A1401" s="34"/>
      <c r="B1401" s="35"/>
      <c r="C1401" s="36"/>
      <c r="D1401" s="209" t="s">
        <v>321</v>
      </c>
      <c r="E1401" s="36"/>
      <c r="F1401" s="210" t="s">
        <v>2405</v>
      </c>
      <c r="G1401" s="36"/>
      <c r="H1401" s="36"/>
      <c r="I1401" s="116"/>
      <c r="J1401" s="36"/>
      <c r="K1401" s="36"/>
      <c r="L1401" s="39"/>
      <c r="M1401" s="211"/>
      <c r="N1401" s="212"/>
      <c r="O1401" s="64"/>
      <c r="P1401" s="64"/>
      <c r="Q1401" s="64"/>
      <c r="R1401" s="64"/>
      <c r="S1401" s="64"/>
      <c r="T1401" s="65"/>
      <c r="U1401" s="34"/>
      <c r="V1401" s="34"/>
      <c r="W1401" s="34"/>
      <c r="X1401" s="34"/>
      <c r="Y1401" s="34"/>
      <c r="Z1401" s="34"/>
      <c r="AA1401" s="34"/>
      <c r="AB1401" s="34"/>
      <c r="AC1401" s="34"/>
      <c r="AD1401" s="34"/>
      <c r="AE1401" s="34"/>
      <c r="AT1401" s="17" t="s">
        <v>321</v>
      </c>
      <c r="AU1401" s="17" t="s">
        <v>83</v>
      </c>
    </row>
    <row r="1402" spans="1:65" s="12" customFormat="1">
      <c r="B1402" s="213"/>
      <c r="C1402" s="214"/>
      <c r="D1402" s="209" t="s">
        <v>323</v>
      </c>
      <c r="E1402" s="215" t="s">
        <v>19</v>
      </c>
      <c r="F1402" s="216" t="s">
        <v>2406</v>
      </c>
      <c r="G1402" s="214"/>
      <c r="H1402" s="217">
        <v>218.37</v>
      </c>
      <c r="I1402" s="218"/>
      <c r="J1402" s="214"/>
      <c r="K1402" s="214"/>
      <c r="L1402" s="219"/>
      <c r="M1402" s="220"/>
      <c r="N1402" s="221"/>
      <c r="O1402" s="221"/>
      <c r="P1402" s="221"/>
      <c r="Q1402" s="221"/>
      <c r="R1402" s="221"/>
      <c r="S1402" s="221"/>
      <c r="T1402" s="222"/>
      <c r="AT1402" s="223" t="s">
        <v>323</v>
      </c>
      <c r="AU1402" s="223" t="s">
        <v>83</v>
      </c>
      <c r="AV1402" s="12" t="s">
        <v>83</v>
      </c>
      <c r="AW1402" s="12" t="s">
        <v>36</v>
      </c>
      <c r="AX1402" s="12" t="s">
        <v>74</v>
      </c>
      <c r="AY1402" s="223" t="s">
        <v>313</v>
      </c>
    </row>
    <row r="1403" spans="1:65" s="12" customFormat="1">
      <c r="B1403" s="213"/>
      <c r="C1403" s="214"/>
      <c r="D1403" s="209" t="s">
        <v>323</v>
      </c>
      <c r="E1403" s="215" t="s">
        <v>19</v>
      </c>
      <c r="F1403" s="216" t="s">
        <v>2407</v>
      </c>
      <c r="G1403" s="214"/>
      <c r="H1403" s="217">
        <v>106.94</v>
      </c>
      <c r="I1403" s="218"/>
      <c r="J1403" s="214"/>
      <c r="K1403" s="214"/>
      <c r="L1403" s="219"/>
      <c r="M1403" s="220"/>
      <c r="N1403" s="221"/>
      <c r="O1403" s="221"/>
      <c r="P1403" s="221"/>
      <c r="Q1403" s="221"/>
      <c r="R1403" s="221"/>
      <c r="S1403" s="221"/>
      <c r="T1403" s="222"/>
      <c r="AT1403" s="223" t="s">
        <v>323</v>
      </c>
      <c r="AU1403" s="223" t="s">
        <v>83</v>
      </c>
      <c r="AV1403" s="12" t="s">
        <v>83</v>
      </c>
      <c r="AW1403" s="12" t="s">
        <v>36</v>
      </c>
      <c r="AX1403" s="12" t="s">
        <v>74</v>
      </c>
      <c r="AY1403" s="223" t="s">
        <v>313</v>
      </c>
    </row>
    <row r="1404" spans="1:65" s="12" customFormat="1">
      <c r="B1404" s="213"/>
      <c r="C1404" s="214"/>
      <c r="D1404" s="209" t="s">
        <v>323</v>
      </c>
      <c r="E1404" s="215" t="s">
        <v>19</v>
      </c>
      <c r="F1404" s="216" t="s">
        <v>2408</v>
      </c>
      <c r="G1404" s="214"/>
      <c r="H1404" s="217">
        <v>98.34</v>
      </c>
      <c r="I1404" s="218"/>
      <c r="J1404" s="214"/>
      <c r="K1404" s="214"/>
      <c r="L1404" s="219"/>
      <c r="M1404" s="220"/>
      <c r="N1404" s="221"/>
      <c r="O1404" s="221"/>
      <c r="P1404" s="221"/>
      <c r="Q1404" s="221"/>
      <c r="R1404" s="221"/>
      <c r="S1404" s="221"/>
      <c r="T1404" s="222"/>
      <c r="AT1404" s="223" t="s">
        <v>323</v>
      </c>
      <c r="AU1404" s="223" t="s">
        <v>83</v>
      </c>
      <c r="AV1404" s="12" t="s">
        <v>83</v>
      </c>
      <c r="AW1404" s="12" t="s">
        <v>36</v>
      </c>
      <c r="AX1404" s="12" t="s">
        <v>74</v>
      </c>
      <c r="AY1404" s="223" t="s">
        <v>313</v>
      </c>
    </row>
    <row r="1405" spans="1:65" s="14" customFormat="1">
      <c r="B1405" s="234"/>
      <c r="C1405" s="235"/>
      <c r="D1405" s="209" t="s">
        <v>323</v>
      </c>
      <c r="E1405" s="236" t="s">
        <v>19</v>
      </c>
      <c r="F1405" s="237" t="s">
        <v>410</v>
      </c>
      <c r="G1405" s="235"/>
      <c r="H1405" s="238">
        <v>423.65</v>
      </c>
      <c r="I1405" s="239"/>
      <c r="J1405" s="235"/>
      <c r="K1405" s="235"/>
      <c r="L1405" s="240"/>
      <c r="M1405" s="241"/>
      <c r="N1405" s="242"/>
      <c r="O1405" s="242"/>
      <c r="P1405" s="242"/>
      <c r="Q1405" s="242"/>
      <c r="R1405" s="242"/>
      <c r="S1405" s="242"/>
      <c r="T1405" s="243"/>
      <c r="AT1405" s="244" t="s">
        <v>323</v>
      </c>
      <c r="AU1405" s="244" t="s">
        <v>83</v>
      </c>
      <c r="AV1405" s="14" t="s">
        <v>319</v>
      </c>
      <c r="AW1405" s="14" t="s">
        <v>36</v>
      </c>
      <c r="AX1405" s="14" t="s">
        <v>81</v>
      </c>
      <c r="AY1405" s="244" t="s">
        <v>313</v>
      </c>
    </row>
    <row r="1406" spans="1:65" s="1" customFormat="1" ht="14.45" customHeight="1">
      <c r="A1406" s="34"/>
      <c r="B1406" s="35"/>
      <c r="C1406" s="245" t="s">
        <v>2409</v>
      </c>
      <c r="D1406" s="245" t="s">
        <v>473</v>
      </c>
      <c r="E1406" s="246" t="s">
        <v>2410</v>
      </c>
      <c r="F1406" s="247" t="s">
        <v>19</v>
      </c>
      <c r="G1406" s="248" t="s">
        <v>1434</v>
      </c>
      <c r="H1406" s="249">
        <v>1</v>
      </c>
      <c r="I1406" s="250"/>
      <c r="J1406" s="251">
        <f>ROUND(I1406*H1406,2)</f>
        <v>0</v>
      </c>
      <c r="K1406" s="252"/>
      <c r="L1406" s="253"/>
      <c r="M1406" s="254" t="s">
        <v>19</v>
      </c>
      <c r="N1406" s="255" t="s">
        <v>45</v>
      </c>
      <c r="O1406" s="64"/>
      <c r="P1406" s="205">
        <f>O1406*H1406</f>
        <v>0</v>
      </c>
      <c r="Q1406" s="205">
        <v>0</v>
      </c>
      <c r="R1406" s="205">
        <f>Q1406*H1406</f>
        <v>0</v>
      </c>
      <c r="S1406" s="205">
        <v>0</v>
      </c>
      <c r="T1406" s="206">
        <f>S1406*H1406</f>
        <v>0</v>
      </c>
      <c r="U1406" s="34"/>
      <c r="V1406" s="34"/>
      <c r="W1406" s="34"/>
      <c r="X1406" s="34"/>
      <c r="Y1406" s="34"/>
      <c r="Z1406" s="34"/>
      <c r="AA1406" s="34"/>
      <c r="AB1406" s="34"/>
      <c r="AC1406" s="34"/>
      <c r="AD1406" s="34"/>
      <c r="AE1406" s="34"/>
      <c r="AR1406" s="207" t="s">
        <v>510</v>
      </c>
      <c r="AT1406" s="207" t="s">
        <v>473</v>
      </c>
      <c r="AU1406" s="207" t="s">
        <v>83</v>
      </c>
      <c r="AY1406" s="17" t="s">
        <v>313</v>
      </c>
      <c r="BE1406" s="208">
        <f>IF(N1406="základní",J1406,0)</f>
        <v>0</v>
      </c>
      <c r="BF1406" s="208">
        <f>IF(N1406="snížená",J1406,0)</f>
        <v>0</v>
      </c>
      <c r="BG1406" s="208">
        <f>IF(N1406="zákl. přenesená",J1406,0)</f>
        <v>0</v>
      </c>
      <c r="BH1406" s="208">
        <f>IF(N1406="sníž. přenesená",J1406,0)</f>
        <v>0</v>
      </c>
      <c r="BI1406" s="208">
        <f>IF(N1406="nulová",J1406,0)</f>
        <v>0</v>
      </c>
      <c r="BJ1406" s="17" t="s">
        <v>81</v>
      </c>
      <c r="BK1406" s="208">
        <f>ROUND(I1406*H1406,2)</f>
        <v>0</v>
      </c>
      <c r="BL1406" s="17" t="s">
        <v>402</v>
      </c>
      <c r="BM1406" s="207" t="s">
        <v>2411</v>
      </c>
    </row>
    <row r="1407" spans="1:65" s="1" customFormat="1">
      <c r="A1407" s="34"/>
      <c r="B1407" s="35"/>
      <c r="C1407" s="36"/>
      <c r="D1407" s="209" t="s">
        <v>321</v>
      </c>
      <c r="E1407" s="36"/>
      <c r="F1407" s="210" t="s">
        <v>2412</v>
      </c>
      <c r="G1407" s="36"/>
      <c r="H1407" s="36"/>
      <c r="I1407" s="116"/>
      <c r="J1407" s="36"/>
      <c r="K1407" s="36"/>
      <c r="L1407" s="39"/>
      <c r="M1407" s="211"/>
      <c r="N1407" s="212"/>
      <c r="O1407" s="64"/>
      <c r="P1407" s="64"/>
      <c r="Q1407" s="64"/>
      <c r="R1407" s="64"/>
      <c r="S1407" s="64"/>
      <c r="T1407" s="65"/>
      <c r="U1407" s="34"/>
      <c r="V1407" s="34"/>
      <c r="W1407" s="34"/>
      <c r="X1407" s="34"/>
      <c r="Y1407" s="34"/>
      <c r="Z1407" s="34"/>
      <c r="AA1407" s="34"/>
      <c r="AB1407" s="34"/>
      <c r="AC1407" s="34"/>
      <c r="AD1407" s="34"/>
      <c r="AE1407" s="34"/>
      <c r="AT1407" s="17" t="s">
        <v>321</v>
      </c>
      <c r="AU1407" s="17" t="s">
        <v>83</v>
      </c>
    </row>
    <row r="1408" spans="1:65" s="1" customFormat="1" ht="14.45" customHeight="1">
      <c r="A1408" s="34"/>
      <c r="B1408" s="35"/>
      <c r="C1408" s="245" t="s">
        <v>2413</v>
      </c>
      <c r="D1408" s="245" t="s">
        <v>473</v>
      </c>
      <c r="E1408" s="246" t="s">
        <v>2414</v>
      </c>
      <c r="F1408" s="247" t="s">
        <v>19</v>
      </c>
      <c r="G1408" s="248" t="s">
        <v>1434</v>
      </c>
      <c r="H1408" s="249">
        <v>1</v>
      </c>
      <c r="I1408" s="250"/>
      <c r="J1408" s="251">
        <f>ROUND(I1408*H1408,2)</f>
        <v>0</v>
      </c>
      <c r="K1408" s="252"/>
      <c r="L1408" s="253"/>
      <c r="M1408" s="254" t="s">
        <v>19</v>
      </c>
      <c r="N1408" s="255" t="s">
        <v>45</v>
      </c>
      <c r="O1408" s="64"/>
      <c r="P1408" s="205">
        <f>O1408*H1408</f>
        <v>0</v>
      </c>
      <c r="Q1408" s="205">
        <v>0</v>
      </c>
      <c r="R1408" s="205">
        <f>Q1408*H1408</f>
        <v>0</v>
      </c>
      <c r="S1408" s="205">
        <v>0</v>
      </c>
      <c r="T1408" s="206">
        <f>S1408*H1408</f>
        <v>0</v>
      </c>
      <c r="U1408" s="34"/>
      <c r="V1408" s="34"/>
      <c r="W1408" s="34"/>
      <c r="X1408" s="34"/>
      <c r="Y1408" s="34"/>
      <c r="Z1408" s="34"/>
      <c r="AA1408" s="34"/>
      <c r="AB1408" s="34"/>
      <c r="AC1408" s="34"/>
      <c r="AD1408" s="34"/>
      <c r="AE1408" s="34"/>
      <c r="AR1408" s="207" t="s">
        <v>510</v>
      </c>
      <c r="AT1408" s="207" t="s">
        <v>473</v>
      </c>
      <c r="AU1408" s="207" t="s">
        <v>83</v>
      </c>
      <c r="AY1408" s="17" t="s">
        <v>313</v>
      </c>
      <c r="BE1408" s="208">
        <f>IF(N1408="základní",J1408,0)</f>
        <v>0</v>
      </c>
      <c r="BF1408" s="208">
        <f>IF(N1408="snížená",J1408,0)</f>
        <v>0</v>
      </c>
      <c r="BG1408" s="208">
        <f>IF(N1408="zákl. přenesená",J1408,0)</f>
        <v>0</v>
      </c>
      <c r="BH1408" s="208">
        <f>IF(N1408="sníž. přenesená",J1408,0)</f>
        <v>0</v>
      </c>
      <c r="BI1408" s="208">
        <f>IF(N1408="nulová",J1408,0)</f>
        <v>0</v>
      </c>
      <c r="BJ1408" s="17" t="s">
        <v>81</v>
      </c>
      <c r="BK1408" s="208">
        <f>ROUND(I1408*H1408,2)</f>
        <v>0</v>
      </c>
      <c r="BL1408" s="17" t="s">
        <v>402</v>
      </c>
      <c r="BM1408" s="207" t="s">
        <v>2415</v>
      </c>
    </row>
    <row r="1409" spans="1:65" s="1" customFormat="1">
      <c r="A1409" s="34"/>
      <c r="B1409" s="35"/>
      <c r="C1409" s="36"/>
      <c r="D1409" s="209" t="s">
        <v>321</v>
      </c>
      <c r="E1409" s="36"/>
      <c r="F1409" s="210" t="s">
        <v>2416</v>
      </c>
      <c r="G1409" s="36"/>
      <c r="H1409" s="36"/>
      <c r="I1409" s="116"/>
      <c r="J1409" s="36"/>
      <c r="K1409" s="36"/>
      <c r="L1409" s="39"/>
      <c r="M1409" s="211"/>
      <c r="N1409" s="212"/>
      <c r="O1409" s="64"/>
      <c r="P1409" s="64"/>
      <c r="Q1409" s="64"/>
      <c r="R1409" s="64"/>
      <c r="S1409" s="64"/>
      <c r="T1409" s="65"/>
      <c r="U1409" s="34"/>
      <c r="V1409" s="34"/>
      <c r="W1409" s="34"/>
      <c r="X1409" s="34"/>
      <c r="Y1409" s="34"/>
      <c r="Z1409" s="34"/>
      <c r="AA1409" s="34"/>
      <c r="AB1409" s="34"/>
      <c r="AC1409" s="34"/>
      <c r="AD1409" s="34"/>
      <c r="AE1409" s="34"/>
      <c r="AT1409" s="17" t="s">
        <v>321</v>
      </c>
      <c r="AU1409" s="17" t="s">
        <v>83</v>
      </c>
    </row>
    <row r="1410" spans="1:65" s="1" customFormat="1" ht="14.45" customHeight="1">
      <c r="A1410" s="34"/>
      <c r="B1410" s="35"/>
      <c r="C1410" s="245" t="s">
        <v>2417</v>
      </c>
      <c r="D1410" s="245" t="s">
        <v>473</v>
      </c>
      <c r="E1410" s="246" t="s">
        <v>2418</v>
      </c>
      <c r="F1410" s="247" t="s">
        <v>19</v>
      </c>
      <c r="G1410" s="248" t="s">
        <v>1434</v>
      </c>
      <c r="H1410" s="249">
        <v>1</v>
      </c>
      <c r="I1410" s="250"/>
      <c r="J1410" s="251">
        <f>ROUND(I1410*H1410,2)</f>
        <v>0</v>
      </c>
      <c r="K1410" s="252"/>
      <c r="L1410" s="253"/>
      <c r="M1410" s="254" t="s">
        <v>19</v>
      </c>
      <c r="N1410" s="255" t="s">
        <v>45</v>
      </c>
      <c r="O1410" s="64"/>
      <c r="P1410" s="205">
        <f>O1410*H1410</f>
        <v>0</v>
      </c>
      <c r="Q1410" s="205">
        <v>0</v>
      </c>
      <c r="R1410" s="205">
        <f>Q1410*H1410</f>
        <v>0</v>
      </c>
      <c r="S1410" s="205">
        <v>0</v>
      </c>
      <c r="T1410" s="206">
        <f>S1410*H1410</f>
        <v>0</v>
      </c>
      <c r="U1410" s="34"/>
      <c r="V1410" s="34"/>
      <c r="W1410" s="34"/>
      <c r="X1410" s="34"/>
      <c r="Y1410" s="34"/>
      <c r="Z1410" s="34"/>
      <c r="AA1410" s="34"/>
      <c r="AB1410" s="34"/>
      <c r="AC1410" s="34"/>
      <c r="AD1410" s="34"/>
      <c r="AE1410" s="34"/>
      <c r="AR1410" s="207" t="s">
        <v>510</v>
      </c>
      <c r="AT1410" s="207" t="s">
        <v>473</v>
      </c>
      <c r="AU1410" s="207" t="s">
        <v>83</v>
      </c>
      <c r="AY1410" s="17" t="s">
        <v>313</v>
      </c>
      <c r="BE1410" s="208">
        <f>IF(N1410="základní",J1410,0)</f>
        <v>0</v>
      </c>
      <c r="BF1410" s="208">
        <f>IF(N1410="snížená",J1410,0)</f>
        <v>0</v>
      </c>
      <c r="BG1410" s="208">
        <f>IF(N1410="zákl. přenesená",J1410,0)</f>
        <v>0</v>
      </c>
      <c r="BH1410" s="208">
        <f>IF(N1410="sníž. přenesená",J1410,0)</f>
        <v>0</v>
      </c>
      <c r="BI1410" s="208">
        <f>IF(N1410="nulová",J1410,0)</f>
        <v>0</v>
      </c>
      <c r="BJ1410" s="17" t="s">
        <v>81</v>
      </c>
      <c r="BK1410" s="208">
        <f>ROUND(I1410*H1410,2)</f>
        <v>0</v>
      </c>
      <c r="BL1410" s="17" t="s">
        <v>402</v>
      </c>
      <c r="BM1410" s="207" t="s">
        <v>2419</v>
      </c>
    </row>
    <row r="1411" spans="1:65" s="1" customFormat="1">
      <c r="A1411" s="34"/>
      <c r="B1411" s="35"/>
      <c r="C1411" s="36"/>
      <c r="D1411" s="209" t="s">
        <v>321</v>
      </c>
      <c r="E1411" s="36"/>
      <c r="F1411" s="210" t="s">
        <v>2420</v>
      </c>
      <c r="G1411" s="36"/>
      <c r="H1411" s="36"/>
      <c r="I1411" s="116"/>
      <c r="J1411" s="36"/>
      <c r="K1411" s="36"/>
      <c r="L1411" s="39"/>
      <c r="M1411" s="211"/>
      <c r="N1411" s="212"/>
      <c r="O1411" s="64"/>
      <c r="P1411" s="64"/>
      <c r="Q1411" s="64"/>
      <c r="R1411" s="64"/>
      <c r="S1411" s="64"/>
      <c r="T1411" s="65"/>
      <c r="U1411" s="34"/>
      <c r="V1411" s="34"/>
      <c r="W1411" s="34"/>
      <c r="X1411" s="34"/>
      <c r="Y1411" s="34"/>
      <c r="Z1411" s="34"/>
      <c r="AA1411" s="34"/>
      <c r="AB1411" s="34"/>
      <c r="AC1411" s="34"/>
      <c r="AD1411" s="34"/>
      <c r="AE1411" s="34"/>
      <c r="AT1411" s="17" t="s">
        <v>321</v>
      </c>
      <c r="AU1411" s="17" t="s">
        <v>83</v>
      </c>
    </row>
    <row r="1412" spans="1:65" s="1" customFormat="1" ht="14.45" customHeight="1">
      <c r="A1412" s="34"/>
      <c r="B1412" s="35"/>
      <c r="C1412" s="195" t="s">
        <v>2421</v>
      </c>
      <c r="D1412" s="195" t="s">
        <v>315</v>
      </c>
      <c r="E1412" s="196" t="s">
        <v>2422</v>
      </c>
      <c r="F1412" s="197" t="s">
        <v>2423</v>
      </c>
      <c r="G1412" s="198" t="s">
        <v>430</v>
      </c>
      <c r="H1412" s="199">
        <v>17.501999999999999</v>
      </c>
      <c r="I1412" s="200"/>
      <c r="J1412" s="201">
        <f>ROUND(I1412*H1412,2)</f>
        <v>0</v>
      </c>
      <c r="K1412" s="202"/>
      <c r="L1412" s="39"/>
      <c r="M1412" s="203" t="s">
        <v>19</v>
      </c>
      <c r="N1412" s="204" t="s">
        <v>45</v>
      </c>
      <c r="O1412" s="64"/>
      <c r="P1412" s="205">
        <f>O1412*H1412</f>
        <v>0</v>
      </c>
      <c r="Q1412" s="205">
        <v>0</v>
      </c>
      <c r="R1412" s="205">
        <f>Q1412*H1412</f>
        <v>0</v>
      </c>
      <c r="S1412" s="205">
        <v>0</v>
      </c>
      <c r="T1412" s="206">
        <f>S1412*H1412</f>
        <v>0</v>
      </c>
      <c r="U1412" s="34"/>
      <c r="V1412" s="34"/>
      <c r="W1412" s="34"/>
      <c r="X1412" s="34"/>
      <c r="Y1412" s="34"/>
      <c r="Z1412" s="34"/>
      <c r="AA1412" s="34"/>
      <c r="AB1412" s="34"/>
      <c r="AC1412" s="34"/>
      <c r="AD1412" s="34"/>
      <c r="AE1412" s="34"/>
      <c r="AR1412" s="207" t="s">
        <v>402</v>
      </c>
      <c r="AT1412" s="207" t="s">
        <v>315</v>
      </c>
      <c r="AU1412" s="207" t="s">
        <v>83</v>
      </c>
      <c r="AY1412" s="17" t="s">
        <v>313</v>
      </c>
      <c r="BE1412" s="208">
        <f>IF(N1412="základní",J1412,0)</f>
        <v>0</v>
      </c>
      <c r="BF1412" s="208">
        <f>IF(N1412="snížená",J1412,0)</f>
        <v>0</v>
      </c>
      <c r="BG1412" s="208">
        <f>IF(N1412="zákl. přenesená",J1412,0)</f>
        <v>0</v>
      </c>
      <c r="BH1412" s="208">
        <f>IF(N1412="sníž. přenesená",J1412,0)</f>
        <v>0</v>
      </c>
      <c r="BI1412" s="208">
        <f>IF(N1412="nulová",J1412,0)</f>
        <v>0</v>
      </c>
      <c r="BJ1412" s="17" t="s">
        <v>81</v>
      </c>
      <c r="BK1412" s="208">
        <f>ROUND(I1412*H1412,2)</f>
        <v>0</v>
      </c>
      <c r="BL1412" s="17" t="s">
        <v>402</v>
      </c>
      <c r="BM1412" s="207" t="s">
        <v>2424</v>
      </c>
    </row>
    <row r="1413" spans="1:65" s="1" customFormat="1" ht="19.5">
      <c r="A1413" s="34"/>
      <c r="B1413" s="35"/>
      <c r="C1413" s="36"/>
      <c r="D1413" s="209" t="s">
        <v>321</v>
      </c>
      <c r="E1413" s="36"/>
      <c r="F1413" s="210" t="s">
        <v>2425</v>
      </c>
      <c r="G1413" s="36"/>
      <c r="H1413" s="36"/>
      <c r="I1413" s="116"/>
      <c r="J1413" s="36"/>
      <c r="K1413" s="36"/>
      <c r="L1413" s="39"/>
      <c r="M1413" s="211"/>
      <c r="N1413" s="212"/>
      <c r="O1413" s="64"/>
      <c r="P1413" s="64"/>
      <c r="Q1413" s="64"/>
      <c r="R1413" s="64"/>
      <c r="S1413" s="64"/>
      <c r="T1413" s="65"/>
      <c r="U1413" s="34"/>
      <c r="V1413" s="34"/>
      <c r="W1413" s="34"/>
      <c r="X1413" s="34"/>
      <c r="Y1413" s="34"/>
      <c r="Z1413" s="34"/>
      <c r="AA1413" s="34"/>
      <c r="AB1413" s="34"/>
      <c r="AC1413" s="34"/>
      <c r="AD1413" s="34"/>
      <c r="AE1413" s="34"/>
      <c r="AT1413" s="17" t="s">
        <v>321</v>
      </c>
      <c r="AU1413" s="17" t="s">
        <v>83</v>
      </c>
    </row>
    <row r="1414" spans="1:65" s="11" customFormat="1" ht="22.9" customHeight="1">
      <c r="B1414" s="179"/>
      <c r="C1414" s="180"/>
      <c r="D1414" s="181" t="s">
        <v>73</v>
      </c>
      <c r="E1414" s="193" t="s">
        <v>2426</v>
      </c>
      <c r="F1414" s="193" t="s">
        <v>2427</v>
      </c>
      <c r="G1414" s="180"/>
      <c r="H1414" s="180"/>
      <c r="I1414" s="183"/>
      <c r="J1414" s="194">
        <f>BK1414</f>
        <v>0</v>
      </c>
      <c r="K1414" s="180"/>
      <c r="L1414" s="185"/>
      <c r="M1414" s="186"/>
      <c r="N1414" s="187"/>
      <c r="O1414" s="187"/>
      <c r="P1414" s="188">
        <f>SUM(P1415:P1463)</f>
        <v>0</v>
      </c>
      <c r="Q1414" s="187"/>
      <c r="R1414" s="188">
        <f>SUM(R1415:R1463)</f>
        <v>10.635953100000002</v>
      </c>
      <c r="S1414" s="187"/>
      <c r="T1414" s="189">
        <f>SUM(T1415:T1463)</f>
        <v>0</v>
      </c>
      <c r="AR1414" s="190" t="s">
        <v>83</v>
      </c>
      <c r="AT1414" s="191" t="s">
        <v>73</v>
      </c>
      <c r="AU1414" s="191" t="s">
        <v>81</v>
      </c>
      <c r="AY1414" s="190" t="s">
        <v>313</v>
      </c>
      <c r="BK1414" s="192">
        <f>SUM(BK1415:BK1463)</f>
        <v>0</v>
      </c>
    </row>
    <row r="1415" spans="1:65" s="1" customFormat="1" ht="14.45" customHeight="1">
      <c r="A1415" s="34"/>
      <c r="B1415" s="35"/>
      <c r="C1415" s="195" t="s">
        <v>2428</v>
      </c>
      <c r="D1415" s="195" t="s">
        <v>315</v>
      </c>
      <c r="E1415" s="196" t="s">
        <v>2429</v>
      </c>
      <c r="F1415" s="197" t="s">
        <v>2430</v>
      </c>
      <c r="G1415" s="198" t="s">
        <v>318</v>
      </c>
      <c r="H1415" s="199">
        <v>458.81400000000002</v>
      </c>
      <c r="I1415" s="200"/>
      <c r="J1415" s="201">
        <f>ROUND(I1415*H1415,2)</f>
        <v>0</v>
      </c>
      <c r="K1415" s="202"/>
      <c r="L1415" s="39"/>
      <c r="M1415" s="203" t="s">
        <v>19</v>
      </c>
      <c r="N1415" s="204" t="s">
        <v>45</v>
      </c>
      <c r="O1415" s="64"/>
      <c r="P1415" s="205">
        <f>O1415*H1415</f>
        <v>0</v>
      </c>
      <c r="Q1415" s="205">
        <v>2.9999999999999997E-4</v>
      </c>
      <c r="R1415" s="205">
        <f>Q1415*H1415</f>
        <v>0.13764419999999999</v>
      </c>
      <c r="S1415" s="205">
        <v>0</v>
      </c>
      <c r="T1415" s="206">
        <f>S1415*H1415</f>
        <v>0</v>
      </c>
      <c r="U1415" s="34"/>
      <c r="V1415" s="34"/>
      <c r="W1415" s="34"/>
      <c r="X1415" s="34"/>
      <c r="Y1415" s="34"/>
      <c r="Z1415" s="34"/>
      <c r="AA1415" s="34"/>
      <c r="AB1415" s="34"/>
      <c r="AC1415" s="34"/>
      <c r="AD1415" s="34"/>
      <c r="AE1415" s="34"/>
      <c r="AR1415" s="207" t="s">
        <v>402</v>
      </c>
      <c r="AT1415" s="207" t="s">
        <v>315</v>
      </c>
      <c r="AU1415" s="207" t="s">
        <v>83</v>
      </c>
      <c r="AY1415" s="17" t="s">
        <v>313</v>
      </c>
      <c r="BE1415" s="208">
        <f>IF(N1415="základní",J1415,0)</f>
        <v>0</v>
      </c>
      <c r="BF1415" s="208">
        <f>IF(N1415="snížená",J1415,0)</f>
        <v>0</v>
      </c>
      <c r="BG1415" s="208">
        <f>IF(N1415="zákl. přenesená",J1415,0)</f>
        <v>0</v>
      </c>
      <c r="BH1415" s="208">
        <f>IF(N1415="sníž. přenesená",J1415,0)</f>
        <v>0</v>
      </c>
      <c r="BI1415" s="208">
        <f>IF(N1415="nulová",J1415,0)</f>
        <v>0</v>
      </c>
      <c r="BJ1415" s="17" t="s">
        <v>81</v>
      </c>
      <c r="BK1415" s="208">
        <f>ROUND(I1415*H1415,2)</f>
        <v>0</v>
      </c>
      <c r="BL1415" s="17" t="s">
        <v>402</v>
      </c>
      <c r="BM1415" s="207" t="s">
        <v>2431</v>
      </c>
    </row>
    <row r="1416" spans="1:65" s="1" customFormat="1">
      <c r="A1416" s="34"/>
      <c r="B1416" s="35"/>
      <c r="C1416" s="36"/>
      <c r="D1416" s="209" t="s">
        <v>321</v>
      </c>
      <c r="E1416" s="36"/>
      <c r="F1416" s="210" t="s">
        <v>2432</v>
      </c>
      <c r="G1416" s="36"/>
      <c r="H1416" s="36"/>
      <c r="I1416" s="116"/>
      <c r="J1416" s="36"/>
      <c r="K1416" s="36"/>
      <c r="L1416" s="39"/>
      <c r="M1416" s="211"/>
      <c r="N1416" s="212"/>
      <c r="O1416" s="64"/>
      <c r="P1416" s="64"/>
      <c r="Q1416" s="64"/>
      <c r="R1416" s="64"/>
      <c r="S1416" s="64"/>
      <c r="T1416" s="65"/>
      <c r="U1416" s="34"/>
      <c r="V1416" s="34"/>
      <c r="W1416" s="34"/>
      <c r="X1416" s="34"/>
      <c r="Y1416" s="34"/>
      <c r="Z1416" s="34"/>
      <c r="AA1416" s="34"/>
      <c r="AB1416" s="34"/>
      <c r="AC1416" s="34"/>
      <c r="AD1416" s="34"/>
      <c r="AE1416" s="34"/>
      <c r="AT1416" s="17" t="s">
        <v>321</v>
      </c>
      <c r="AU1416" s="17" t="s">
        <v>83</v>
      </c>
    </row>
    <row r="1417" spans="1:65" s="12" customFormat="1">
      <c r="B1417" s="213"/>
      <c r="C1417" s="214"/>
      <c r="D1417" s="209" t="s">
        <v>323</v>
      </c>
      <c r="E1417" s="215" t="s">
        <v>19</v>
      </c>
      <c r="F1417" s="216" t="s">
        <v>2433</v>
      </c>
      <c r="G1417" s="214"/>
      <c r="H1417" s="217">
        <v>458.81400000000002</v>
      </c>
      <c r="I1417" s="218"/>
      <c r="J1417" s="214"/>
      <c r="K1417" s="214"/>
      <c r="L1417" s="219"/>
      <c r="M1417" s="220"/>
      <c r="N1417" s="221"/>
      <c r="O1417" s="221"/>
      <c r="P1417" s="221"/>
      <c r="Q1417" s="221"/>
      <c r="R1417" s="221"/>
      <c r="S1417" s="221"/>
      <c r="T1417" s="222"/>
      <c r="AT1417" s="223" t="s">
        <v>323</v>
      </c>
      <c r="AU1417" s="223" t="s">
        <v>83</v>
      </c>
      <c r="AV1417" s="12" t="s">
        <v>83</v>
      </c>
      <c r="AW1417" s="12" t="s">
        <v>36</v>
      </c>
      <c r="AX1417" s="12" t="s">
        <v>81</v>
      </c>
      <c r="AY1417" s="223" t="s">
        <v>313</v>
      </c>
    </row>
    <row r="1418" spans="1:65" s="1" customFormat="1" ht="14.45" customHeight="1">
      <c r="A1418" s="34"/>
      <c r="B1418" s="35"/>
      <c r="C1418" s="195" t="s">
        <v>2434</v>
      </c>
      <c r="D1418" s="195" t="s">
        <v>315</v>
      </c>
      <c r="E1418" s="196" t="s">
        <v>2435</v>
      </c>
      <c r="F1418" s="197" t="s">
        <v>2436</v>
      </c>
      <c r="G1418" s="198" t="s">
        <v>318</v>
      </c>
      <c r="H1418" s="199">
        <v>235.952</v>
      </c>
      <c r="I1418" s="200"/>
      <c r="J1418" s="201">
        <f>ROUND(I1418*H1418,2)</f>
        <v>0</v>
      </c>
      <c r="K1418" s="202"/>
      <c r="L1418" s="39"/>
      <c r="M1418" s="203" t="s">
        <v>19</v>
      </c>
      <c r="N1418" s="204" t="s">
        <v>45</v>
      </c>
      <c r="O1418" s="64"/>
      <c r="P1418" s="205">
        <f>O1418*H1418</f>
        <v>0</v>
      </c>
      <c r="Q1418" s="205">
        <v>7.4999999999999997E-3</v>
      </c>
      <c r="R1418" s="205">
        <f>Q1418*H1418</f>
        <v>1.7696399999999999</v>
      </c>
      <c r="S1418" s="205">
        <v>0</v>
      </c>
      <c r="T1418" s="206">
        <f>S1418*H1418</f>
        <v>0</v>
      </c>
      <c r="U1418" s="34"/>
      <c r="V1418" s="34"/>
      <c r="W1418" s="34"/>
      <c r="X1418" s="34"/>
      <c r="Y1418" s="34"/>
      <c r="Z1418" s="34"/>
      <c r="AA1418" s="34"/>
      <c r="AB1418" s="34"/>
      <c r="AC1418" s="34"/>
      <c r="AD1418" s="34"/>
      <c r="AE1418" s="34"/>
      <c r="AR1418" s="207" t="s">
        <v>402</v>
      </c>
      <c r="AT1418" s="207" t="s">
        <v>315</v>
      </c>
      <c r="AU1418" s="207" t="s">
        <v>83</v>
      </c>
      <c r="AY1418" s="17" t="s">
        <v>313</v>
      </c>
      <c r="BE1418" s="208">
        <f>IF(N1418="základní",J1418,0)</f>
        <v>0</v>
      </c>
      <c r="BF1418" s="208">
        <f>IF(N1418="snížená",J1418,0)</f>
        <v>0</v>
      </c>
      <c r="BG1418" s="208">
        <f>IF(N1418="zákl. přenesená",J1418,0)</f>
        <v>0</v>
      </c>
      <c r="BH1418" s="208">
        <f>IF(N1418="sníž. přenesená",J1418,0)</f>
        <v>0</v>
      </c>
      <c r="BI1418" s="208">
        <f>IF(N1418="nulová",J1418,0)</f>
        <v>0</v>
      </c>
      <c r="BJ1418" s="17" t="s">
        <v>81</v>
      </c>
      <c r="BK1418" s="208">
        <f>ROUND(I1418*H1418,2)</f>
        <v>0</v>
      </c>
      <c r="BL1418" s="17" t="s">
        <v>402</v>
      </c>
      <c r="BM1418" s="207" t="s">
        <v>2437</v>
      </c>
    </row>
    <row r="1419" spans="1:65" s="1" customFormat="1">
      <c r="A1419" s="34"/>
      <c r="B1419" s="35"/>
      <c r="C1419" s="36"/>
      <c r="D1419" s="209" t="s">
        <v>321</v>
      </c>
      <c r="E1419" s="36"/>
      <c r="F1419" s="210" t="s">
        <v>2438</v>
      </c>
      <c r="G1419" s="36"/>
      <c r="H1419" s="36"/>
      <c r="I1419" s="116"/>
      <c r="J1419" s="36"/>
      <c r="K1419" s="36"/>
      <c r="L1419" s="39"/>
      <c r="M1419" s="211"/>
      <c r="N1419" s="212"/>
      <c r="O1419" s="64"/>
      <c r="P1419" s="64"/>
      <c r="Q1419" s="64"/>
      <c r="R1419" s="64"/>
      <c r="S1419" s="64"/>
      <c r="T1419" s="65"/>
      <c r="U1419" s="34"/>
      <c r="V1419" s="34"/>
      <c r="W1419" s="34"/>
      <c r="X1419" s="34"/>
      <c r="Y1419" s="34"/>
      <c r="Z1419" s="34"/>
      <c r="AA1419" s="34"/>
      <c r="AB1419" s="34"/>
      <c r="AC1419" s="34"/>
      <c r="AD1419" s="34"/>
      <c r="AE1419" s="34"/>
      <c r="AT1419" s="17" t="s">
        <v>321</v>
      </c>
      <c r="AU1419" s="17" t="s">
        <v>83</v>
      </c>
    </row>
    <row r="1420" spans="1:65" s="12" customFormat="1">
      <c r="B1420" s="213"/>
      <c r="C1420" s="214"/>
      <c r="D1420" s="209" t="s">
        <v>323</v>
      </c>
      <c r="E1420" s="215" t="s">
        <v>19</v>
      </c>
      <c r="F1420" s="216" t="s">
        <v>1257</v>
      </c>
      <c r="G1420" s="214"/>
      <c r="H1420" s="217">
        <v>235.952</v>
      </c>
      <c r="I1420" s="218"/>
      <c r="J1420" s="214"/>
      <c r="K1420" s="214"/>
      <c r="L1420" s="219"/>
      <c r="M1420" s="220"/>
      <c r="N1420" s="221"/>
      <c r="O1420" s="221"/>
      <c r="P1420" s="221"/>
      <c r="Q1420" s="221"/>
      <c r="R1420" s="221"/>
      <c r="S1420" s="221"/>
      <c r="T1420" s="222"/>
      <c r="AT1420" s="223" t="s">
        <v>323</v>
      </c>
      <c r="AU1420" s="223" t="s">
        <v>83</v>
      </c>
      <c r="AV1420" s="12" t="s">
        <v>83</v>
      </c>
      <c r="AW1420" s="12" t="s">
        <v>36</v>
      </c>
      <c r="AX1420" s="12" t="s">
        <v>81</v>
      </c>
      <c r="AY1420" s="223" t="s">
        <v>313</v>
      </c>
    </row>
    <row r="1421" spans="1:65" s="1" customFormat="1" ht="14.45" customHeight="1">
      <c r="A1421" s="34"/>
      <c r="B1421" s="35"/>
      <c r="C1421" s="195" t="s">
        <v>2439</v>
      </c>
      <c r="D1421" s="195" t="s">
        <v>315</v>
      </c>
      <c r="E1421" s="196" t="s">
        <v>2440</v>
      </c>
      <c r="F1421" s="197" t="s">
        <v>2441</v>
      </c>
      <c r="G1421" s="198" t="s">
        <v>327</v>
      </c>
      <c r="H1421" s="199">
        <v>9.4</v>
      </c>
      <c r="I1421" s="200"/>
      <c r="J1421" s="201">
        <f>ROUND(I1421*H1421,2)</f>
        <v>0</v>
      </c>
      <c r="K1421" s="202"/>
      <c r="L1421" s="39"/>
      <c r="M1421" s="203" t="s">
        <v>19</v>
      </c>
      <c r="N1421" s="204" t="s">
        <v>45</v>
      </c>
      <c r="O1421" s="64"/>
      <c r="P1421" s="205">
        <f>O1421*H1421</f>
        <v>0</v>
      </c>
      <c r="Q1421" s="205">
        <v>2.0000000000000001E-4</v>
      </c>
      <c r="R1421" s="205">
        <f>Q1421*H1421</f>
        <v>1.8800000000000002E-3</v>
      </c>
      <c r="S1421" s="205">
        <v>0</v>
      </c>
      <c r="T1421" s="206">
        <f>S1421*H1421</f>
        <v>0</v>
      </c>
      <c r="U1421" s="34"/>
      <c r="V1421" s="34"/>
      <c r="W1421" s="34"/>
      <c r="X1421" s="34"/>
      <c r="Y1421" s="34"/>
      <c r="Z1421" s="34"/>
      <c r="AA1421" s="34"/>
      <c r="AB1421" s="34"/>
      <c r="AC1421" s="34"/>
      <c r="AD1421" s="34"/>
      <c r="AE1421" s="34"/>
      <c r="AR1421" s="207" t="s">
        <v>402</v>
      </c>
      <c r="AT1421" s="207" t="s">
        <v>315</v>
      </c>
      <c r="AU1421" s="207" t="s">
        <v>83</v>
      </c>
      <c r="AY1421" s="17" t="s">
        <v>313</v>
      </c>
      <c r="BE1421" s="208">
        <f>IF(N1421="základní",J1421,0)</f>
        <v>0</v>
      </c>
      <c r="BF1421" s="208">
        <f>IF(N1421="snížená",J1421,0)</f>
        <v>0</v>
      </c>
      <c r="BG1421" s="208">
        <f>IF(N1421="zákl. přenesená",J1421,0)</f>
        <v>0</v>
      </c>
      <c r="BH1421" s="208">
        <f>IF(N1421="sníž. přenesená",J1421,0)</f>
        <v>0</v>
      </c>
      <c r="BI1421" s="208">
        <f>IF(N1421="nulová",J1421,0)</f>
        <v>0</v>
      </c>
      <c r="BJ1421" s="17" t="s">
        <v>81</v>
      </c>
      <c r="BK1421" s="208">
        <f>ROUND(I1421*H1421,2)</f>
        <v>0</v>
      </c>
      <c r="BL1421" s="17" t="s">
        <v>402</v>
      </c>
      <c r="BM1421" s="207" t="s">
        <v>2442</v>
      </c>
    </row>
    <row r="1422" spans="1:65" s="1" customFormat="1" ht="19.5">
      <c r="A1422" s="34"/>
      <c r="B1422" s="35"/>
      <c r="C1422" s="36"/>
      <c r="D1422" s="209" t="s">
        <v>321</v>
      </c>
      <c r="E1422" s="36"/>
      <c r="F1422" s="210" t="s">
        <v>2443</v>
      </c>
      <c r="G1422" s="36"/>
      <c r="H1422" s="36"/>
      <c r="I1422" s="116"/>
      <c r="J1422" s="36"/>
      <c r="K1422" s="36"/>
      <c r="L1422" s="39"/>
      <c r="M1422" s="211"/>
      <c r="N1422" s="212"/>
      <c r="O1422" s="64"/>
      <c r="P1422" s="64"/>
      <c r="Q1422" s="64"/>
      <c r="R1422" s="64"/>
      <c r="S1422" s="64"/>
      <c r="T1422" s="65"/>
      <c r="U1422" s="34"/>
      <c r="V1422" s="34"/>
      <c r="W1422" s="34"/>
      <c r="X1422" s="34"/>
      <c r="Y1422" s="34"/>
      <c r="Z1422" s="34"/>
      <c r="AA1422" s="34"/>
      <c r="AB1422" s="34"/>
      <c r="AC1422" s="34"/>
      <c r="AD1422" s="34"/>
      <c r="AE1422" s="34"/>
      <c r="AT1422" s="17" t="s">
        <v>321</v>
      </c>
      <c r="AU1422" s="17" t="s">
        <v>83</v>
      </c>
    </row>
    <row r="1423" spans="1:65" s="12" customFormat="1">
      <c r="B1423" s="213"/>
      <c r="C1423" s="214"/>
      <c r="D1423" s="209" t="s">
        <v>323</v>
      </c>
      <c r="E1423" s="215" t="s">
        <v>19</v>
      </c>
      <c r="F1423" s="216" t="s">
        <v>2444</v>
      </c>
      <c r="G1423" s="214"/>
      <c r="H1423" s="217">
        <v>9.4</v>
      </c>
      <c r="I1423" s="218"/>
      <c r="J1423" s="214"/>
      <c r="K1423" s="214"/>
      <c r="L1423" s="219"/>
      <c r="M1423" s="220"/>
      <c r="N1423" s="221"/>
      <c r="O1423" s="221"/>
      <c r="P1423" s="221"/>
      <c r="Q1423" s="221"/>
      <c r="R1423" s="221"/>
      <c r="S1423" s="221"/>
      <c r="T1423" s="222"/>
      <c r="AT1423" s="223" t="s">
        <v>323</v>
      </c>
      <c r="AU1423" s="223" t="s">
        <v>83</v>
      </c>
      <c r="AV1423" s="12" t="s">
        <v>83</v>
      </c>
      <c r="AW1423" s="12" t="s">
        <v>36</v>
      </c>
      <c r="AX1423" s="12" t="s">
        <v>81</v>
      </c>
      <c r="AY1423" s="223" t="s">
        <v>313</v>
      </c>
    </row>
    <row r="1424" spans="1:65" s="1" customFormat="1" ht="14.45" customHeight="1">
      <c r="A1424" s="34"/>
      <c r="B1424" s="35"/>
      <c r="C1424" s="245" t="s">
        <v>2445</v>
      </c>
      <c r="D1424" s="245" t="s">
        <v>473</v>
      </c>
      <c r="E1424" s="246" t="s">
        <v>2446</v>
      </c>
      <c r="F1424" s="247" t="s">
        <v>2447</v>
      </c>
      <c r="G1424" s="248" t="s">
        <v>327</v>
      </c>
      <c r="H1424" s="249">
        <v>10.34</v>
      </c>
      <c r="I1424" s="250"/>
      <c r="J1424" s="251">
        <f>ROUND(I1424*H1424,2)</f>
        <v>0</v>
      </c>
      <c r="K1424" s="252"/>
      <c r="L1424" s="253"/>
      <c r="M1424" s="254" t="s">
        <v>19</v>
      </c>
      <c r="N1424" s="255" t="s">
        <v>45</v>
      </c>
      <c r="O1424" s="64"/>
      <c r="P1424" s="205">
        <f>O1424*H1424</f>
        <v>0</v>
      </c>
      <c r="Q1424" s="205">
        <v>6.9999999999999994E-5</v>
      </c>
      <c r="R1424" s="205">
        <f>Q1424*H1424</f>
        <v>7.2379999999999992E-4</v>
      </c>
      <c r="S1424" s="205">
        <v>0</v>
      </c>
      <c r="T1424" s="206">
        <f>S1424*H1424</f>
        <v>0</v>
      </c>
      <c r="U1424" s="34"/>
      <c r="V1424" s="34"/>
      <c r="W1424" s="34"/>
      <c r="X1424" s="34"/>
      <c r="Y1424" s="34"/>
      <c r="Z1424" s="34"/>
      <c r="AA1424" s="34"/>
      <c r="AB1424" s="34"/>
      <c r="AC1424" s="34"/>
      <c r="AD1424" s="34"/>
      <c r="AE1424" s="34"/>
      <c r="AR1424" s="207" t="s">
        <v>510</v>
      </c>
      <c r="AT1424" s="207" t="s">
        <v>473</v>
      </c>
      <c r="AU1424" s="207" t="s">
        <v>83</v>
      </c>
      <c r="AY1424" s="17" t="s">
        <v>313</v>
      </c>
      <c r="BE1424" s="208">
        <f>IF(N1424="základní",J1424,0)</f>
        <v>0</v>
      </c>
      <c r="BF1424" s="208">
        <f>IF(N1424="snížená",J1424,0)</f>
        <v>0</v>
      </c>
      <c r="BG1424" s="208">
        <f>IF(N1424="zákl. přenesená",J1424,0)</f>
        <v>0</v>
      </c>
      <c r="BH1424" s="208">
        <f>IF(N1424="sníž. přenesená",J1424,0)</f>
        <v>0</v>
      </c>
      <c r="BI1424" s="208">
        <f>IF(N1424="nulová",J1424,0)</f>
        <v>0</v>
      </c>
      <c r="BJ1424" s="17" t="s">
        <v>81</v>
      </c>
      <c r="BK1424" s="208">
        <f>ROUND(I1424*H1424,2)</f>
        <v>0</v>
      </c>
      <c r="BL1424" s="17" t="s">
        <v>402</v>
      </c>
      <c r="BM1424" s="207" t="s">
        <v>2448</v>
      </c>
    </row>
    <row r="1425" spans="1:65" s="1" customFormat="1">
      <c r="A1425" s="34"/>
      <c r="B1425" s="35"/>
      <c r="C1425" s="36"/>
      <c r="D1425" s="209" t="s">
        <v>321</v>
      </c>
      <c r="E1425" s="36"/>
      <c r="F1425" s="210" t="s">
        <v>2447</v>
      </c>
      <c r="G1425" s="36"/>
      <c r="H1425" s="36"/>
      <c r="I1425" s="116"/>
      <c r="J1425" s="36"/>
      <c r="K1425" s="36"/>
      <c r="L1425" s="39"/>
      <c r="M1425" s="211"/>
      <c r="N1425" s="212"/>
      <c r="O1425" s="64"/>
      <c r="P1425" s="64"/>
      <c r="Q1425" s="64"/>
      <c r="R1425" s="64"/>
      <c r="S1425" s="64"/>
      <c r="T1425" s="65"/>
      <c r="U1425" s="34"/>
      <c r="V1425" s="34"/>
      <c r="W1425" s="34"/>
      <c r="X1425" s="34"/>
      <c r="Y1425" s="34"/>
      <c r="Z1425" s="34"/>
      <c r="AA1425" s="34"/>
      <c r="AB1425" s="34"/>
      <c r="AC1425" s="34"/>
      <c r="AD1425" s="34"/>
      <c r="AE1425" s="34"/>
      <c r="AT1425" s="17" t="s">
        <v>321</v>
      </c>
      <c r="AU1425" s="17" t="s">
        <v>83</v>
      </c>
    </row>
    <row r="1426" spans="1:65" s="12" customFormat="1">
      <c r="B1426" s="213"/>
      <c r="C1426" s="214"/>
      <c r="D1426" s="209" t="s">
        <v>323</v>
      </c>
      <c r="E1426" s="214"/>
      <c r="F1426" s="216" t="s">
        <v>2449</v>
      </c>
      <c r="G1426" s="214"/>
      <c r="H1426" s="217">
        <v>10.34</v>
      </c>
      <c r="I1426" s="218"/>
      <c r="J1426" s="214"/>
      <c r="K1426" s="214"/>
      <c r="L1426" s="219"/>
      <c r="M1426" s="220"/>
      <c r="N1426" s="221"/>
      <c r="O1426" s="221"/>
      <c r="P1426" s="221"/>
      <c r="Q1426" s="221"/>
      <c r="R1426" s="221"/>
      <c r="S1426" s="221"/>
      <c r="T1426" s="222"/>
      <c r="AT1426" s="223" t="s">
        <v>323</v>
      </c>
      <c r="AU1426" s="223" t="s">
        <v>83</v>
      </c>
      <c r="AV1426" s="12" t="s">
        <v>83</v>
      </c>
      <c r="AW1426" s="12" t="s">
        <v>4</v>
      </c>
      <c r="AX1426" s="12" t="s">
        <v>81</v>
      </c>
      <c r="AY1426" s="223" t="s">
        <v>313</v>
      </c>
    </row>
    <row r="1427" spans="1:65" s="1" customFormat="1" ht="14.45" customHeight="1">
      <c r="A1427" s="34"/>
      <c r="B1427" s="35"/>
      <c r="C1427" s="195" t="s">
        <v>2450</v>
      </c>
      <c r="D1427" s="195" t="s">
        <v>315</v>
      </c>
      <c r="E1427" s="196" t="s">
        <v>2451</v>
      </c>
      <c r="F1427" s="197" t="s">
        <v>2452</v>
      </c>
      <c r="G1427" s="198" t="s">
        <v>327</v>
      </c>
      <c r="H1427" s="199">
        <v>31.68</v>
      </c>
      <c r="I1427" s="200"/>
      <c r="J1427" s="201">
        <f>ROUND(I1427*H1427,2)</f>
        <v>0</v>
      </c>
      <c r="K1427" s="202"/>
      <c r="L1427" s="39"/>
      <c r="M1427" s="203" t="s">
        <v>19</v>
      </c>
      <c r="N1427" s="204" t="s">
        <v>45</v>
      </c>
      <c r="O1427" s="64"/>
      <c r="P1427" s="205">
        <f>O1427*H1427</f>
        <v>0</v>
      </c>
      <c r="Q1427" s="205">
        <v>1.7700000000000001E-3</v>
      </c>
      <c r="R1427" s="205">
        <f>Q1427*H1427</f>
        <v>5.6073600000000001E-2</v>
      </c>
      <c r="S1427" s="205">
        <v>0</v>
      </c>
      <c r="T1427" s="206">
        <f>S1427*H1427</f>
        <v>0</v>
      </c>
      <c r="U1427" s="34"/>
      <c r="V1427" s="34"/>
      <c r="W1427" s="34"/>
      <c r="X1427" s="34"/>
      <c r="Y1427" s="34"/>
      <c r="Z1427" s="34"/>
      <c r="AA1427" s="34"/>
      <c r="AB1427" s="34"/>
      <c r="AC1427" s="34"/>
      <c r="AD1427" s="34"/>
      <c r="AE1427" s="34"/>
      <c r="AR1427" s="207" t="s">
        <v>319</v>
      </c>
      <c r="AT1427" s="207" t="s">
        <v>315</v>
      </c>
      <c r="AU1427" s="207" t="s">
        <v>83</v>
      </c>
      <c r="AY1427" s="17" t="s">
        <v>313</v>
      </c>
      <c r="BE1427" s="208">
        <f>IF(N1427="základní",J1427,0)</f>
        <v>0</v>
      </c>
      <c r="BF1427" s="208">
        <f>IF(N1427="snížená",J1427,0)</f>
        <v>0</v>
      </c>
      <c r="BG1427" s="208">
        <f>IF(N1427="zákl. přenesená",J1427,0)</f>
        <v>0</v>
      </c>
      <c r="BH1427" s="208">
        <f>IF(N1427="sníž. přenesená",J1427,0)</f>
        <v>0</v>
      </c>
      <c r="BI1427" s="208">
        <f>IF(N1427="nulová",J1427,0)</f>
        <v>0</v>
      </c>
      <c r="BJ1427" s="17" t="s">
        <v>81</v>
      </c>
      <c r="BK1427" s="208">
        <f>ROUND(I1427*H1427,2)</f>
        <v>0</v>
      </c>
      <c r="BL1427" s="17" t="s">
        <v>319</v>
      </c>
      <c r="BM1427" s="207" t="s">
        <v>2453</v>
      </c>
    </row>
    <row r="1428" spans="1:65" s="1" customFormat="1">
      <c r="A1428" s="34"/>
      <c r="B1428" s="35"/>
      <c r="C1428" s="36"/>
      <c r="D1428" s="209" t="s">
        <v>321</v>
      </c>
      <c r="E1428" s="36"/>
      <c r="F1428" s="210" t="s">
        <v>2452</v>
      </c>
      <c r="G1428" s="36"/>
      <c r="H1428" s="36"/>
      <c r="I1428" s="116"/>
      <c r="J1428" s="36"/>
      <c r="K1428" s="36"/>
      <c r="L1428" s="39"/>
      <c r="M1428" s="211"/>
      <c r="N1428" s="212"/>
      <c r="O1428" s="64"/>
      <c r="P1428" s="64"/>
      <c r="Q1428" s="64"/>
      <c r="R1428" s="64"/>
      <c r="S1428" s="64"/>
      <c r="T1428" s="65"/>
      <c r="U1428" s="34"/>
      <c r="V1428" s="34"/>
      <c r="W1428" s="34"/>
      <c r="X1428" s="34"/>
      <c r="Y1428" s="34"/>
      <c r="Z1428" s="34"/>
      <c r="AA1428" s="34"/>
      <c r="AB1428" s="34"/>
      <c r="AC1428" s="34"/>
      <c r="AD1428" s="34"/>
      <c r="AE1428" s="34"/>
      <c r="AT1428" s="17" t="s">
        <v>321</v>
      </c>
      <c r="AU1428" s="17" t="s">
        <v>83</v>
      </c>
    </row>
    <row r="1429" spans="1:65" s="12" customFormat="1">
      <c r="B1429" s="213"/>
      <c r="C1429" s="214"/>
      <c r="D1429" s="209" t="s">
        <v>323</v>
      </c>
      <c r="E1429" s="215" t="s">
        <v>19</v>
      </c>
      <c r="F1429" s="216" t="s">
        <v>2454</v>
      </c>
      <c r="G1429" s="214"/>
      <c r="H1429" s="217">
        <v>31.68</v>
      </c>
      <c r="I1429" s="218"/>
      <c r="J1429" s="214"/>
      <c r="K1429" s="214"/>
      <c r="L1429" s="219"/>
      <c r="M1429" s="220"/>
      <c r="N1429" s="221"/>
      <c r="O1429" s="221"/>
      <c r="P1429" s="221"/>
      <c r="Q1429" s="221"/>
      <c r="R1429" s="221"/>
      <c r="S1429" s="221"/>
      <c r="T1429" s="222"/>
      <c r="AT1429" s="223" t="s">
        <v>323</v>
      </c>
      <c r="AU1429" s="223" t="s">
        <v>83</v>
      </c>
      <c r="AV1429" s="12" t="s">
        <v>83</v>
      </c>
      <c r="AW1429" s="12" t="s">
        <v>36</v>
      </c>
      <c r="AX1429" s="12" t="s">
        <v>81</v>
      </c>
      <c r="AY1429" s="223" t="s">
        <v>313</v>
      </c>
    </row>
    <row r="1430" spans="1:65" s="1" customFormat="1" ht="14.45" customHeight="1">
      <c r="A1430" s="34"/>
      <c r="B1430" s="35"/>
      <c r="C1430" s="245" t="s">
        <v>2455</v>
      </c>
      <c r="D1430" s="245" t="s">
        <v>473</v>
      </c>
      <c r="E1430" s="246" t="s">
        <v>2456</v>
      </c>
      <c r="F1430" s="247" t="s">
        <v>2457</v>
      </c>
      <c r="G1430" s="248" t="s">
        <v>327</v>
      </c>
      <c r="H1430" s="249">
        <v>34.847999999999999</v>
      </c>
      <c r="I1430" s="250"/>
      <c r="J1430" s="251">
        <f>ROUND(I1430*H1430,2)</f>
        <v>0</v>
      </c>
      <c r="K1430" s="252"/>
      <c r="L1430" s="253"/>
      <c r="M1430" s="254" t="s">
        <v>19</v>
      </c>
      <c r="N1430" s="255" t="s">
        <v>45</v>
      </c>
      <c r="O1430" s="64"/>
      <c r="P1430" s="205">
        <f>O1430*H1430</f>
        <v>0</v>
      </c>
      <c r="Q1430" s="205">
        <v>1.7000000000000001E-2</v>
      </c>
      <c r="R1430" s="205">
        <f>Q1430*H1430</f>
        <v>0.59241600000000005</v>
      </c>
      <c r="S1430" s="205">
        <v>0</v>
      </c>
      <c r="T1430" s="206">
        <f>S1430*H1430</f>
        <v>0</v>
      </c>
      <c r="U1430" s="34"/>
      <c r="V1430" s="34"/>
      <c r="W1430" s="34"/>
      <c r="X1430" s="34"/>
      <c r="Y1430" s="34"/>
      <c r="Z1430" s="34"/>
      <c r="AA1430" s="34"/>
      <c r="AB1430" s="34"/>
      <c r="AC1430" s="34"/>
      <c r="AD1430" s="34"/>
      <c r="AE1430" s="34"/>
      <c r="AR1430" s="207" t="s">
        <v>355</v>
      </c>
      <c r="AT1430" s="207" t="s">
        <v>473</v>
      </c>
      <c r="AU1430" s="207" t="s">
        <v>83</v>
      </c>
      <c r="AY1430" s="17" t="s">
        <v>313</v>
      </c>
      <c r="BE1430" s="208">
        <f>IF(N1430="základní",J1430,0)</f>
        <v>0</v>
      </c>
      <c r="BF1430" s="208">
        <f>IF(N1430="snížená",J1430,0)</f>
        <v>0</v>
      </c>
      <c r="BG1430" s="208">
        <f>IF(N1430="zákl. přenesená",J1430,0)</f>
        <v>0</v>
      </c>
      <c r="BH1430" s="208">
        <f>IF(N1430="sníž. přenesená",J1430,0)</f>
        <v>0</v>
      </c>
      <c r="BI1430" s="208">
        <f>IF(N1430="nulová",J1430,0)</f>
        <v>0</v>
      </c>
      <c r="BJ1430" s="17" t="s">
        <v>81</v>
      </c>
      <c r="BK1430" s="208">
        <f>ROUND(I1430*H1430,2)</f>
        <v>0</v>
      </c>
      <c r="BL1430" s="17" t="s">
        <v>319</v>
      </c>
      <c r="BM1430" s="207" t="s">
        <v>2458</v>
      </c>
    </row>
    <row r="1431" spans="1:65" s="1" customFormat="1">
      <c r="A1431" s="34"/>
      <c r="B1431" s="35"/>
      <c r="C1431" s="36"/>
      <c r="D1431" s="209" t="s">
        <v>321</v>
      </c>
      <c r="E1431" s="36"/>
      <c r="F1431" s="210" t="s">
        <v>2457</v>
      </c>
      <c r="G1431" s="36"/>
      <c r="H1431" s="36"/>
      <c r="I1431" s="116"/>
      <c r="J1431" s="36"/>
      <c r="K1431" s="36"/>
      <c r="L1431" s="39"/>
      <c r="M1431" s="211"/>
      <c r="N1431" s="212"/>
      <c r="O1431" s="64"/>
      <c r="P1431" s="64"/>
      <c r="Q1431" s="64"/>
      <c r="R1431" s="64"/>
      <c r="S1431" s="64"/>
      <c r="T1431" s="65"/>
      <c r="U1431" s="34"/>
      <c r="V1431" s="34"/>
      <c r="W1431" s="34"/>
      <c r="X1431" s="34"/>
      <c r="Y1431" s="34"/>
      <c r="Z1431" s="34"/>
      <c r="AA1431" s="34"/>
      <c r="AB1431" s="34"/>
      <c r="AC1431" s="34"/>
      <c r="AD1431" s="34"/>
      <c r="AE1431" s="34"/>
      <c r="AT1431" s="17" t="s">
        <v>321</v>
      </c>
      <c r="AU1431" s="17" t="s">
        <v>83</v>
      </c>
    </row>
    <row r="1432" spans="1:65" s="12" customFormat="1">
      <c r="B1432" s="213"/>
      <c r="C1432" s="214"/>
      <c r="D1432" s="209" t="s">
        <v>323</v>
      </c>
      <c r="E1432" s="214"/>
      <c r="F1432" s="216" t="s">
        <v>2459</v>
      </c>
      <c r="G1432" s="214"/>
      <c r="H1432" s="217">
        <v>34.847999999999999</v>
      </c>
      <c r="I1432" s="218"/>
      <c r="J1432" s="214"/>
      <c r="K1432" s="214"/>
      <c r="L1432" s="219"/>
      <c r="M1432" s="220"/>
      <c r="N1432" s="221"/>
      <c r="O1432" s="221"/>
      <c r="P1432" s="221"/>
      <c r="Q1432" s="221"/>
      <c r="R1432" s="221"/>
      <c r="S1432" s="221"/>
      <c r="T1432" s="222"/>
      <c r="AT1432" s="223" t="s">
        <v>323</v>
      </c>
      <c r="AU1432" s="223" t="s">
        <v>83</v>
      </c>
      <c r="AV1432" s="12" t="s">
        <v>83</v>
      </c>
      <c r="AW1432" s="12" t="s">
        <v>4</v>
      </c>
      <c r="AX1432" s="12" t="s">
        <v>81</v>
      </c>
      <c r="AY1432" s="223" t="s">
        <v>313</v>
      </c>
    </row>
    <row r="1433" spans="1:65" s="1" customFormat="1" ht="21.6" customHeight="1">
      <c r="A1433" s="34"/>
      <c r="B1433" s="35"/>
      <c r="C1433" s="195" t="s">
        <v>2460</v>
      </c>
      <c r="D1433" s="195" t="s">
        <v>315</v>
      </c>
      <c r="E1433" s="196" t="s">
        <v>2461</v>
      </c>
      <c r="F1433" s="197" t="s">
        <v>2462</v>
      </c>
      <c r="G1433" s="198" t="s">
        <v>327</v>
      </c>
      <c r="H1433" s="199">
        <v>31.68</v>
      </c>
      <c r="I1433" s="200"/>
      <c r="J1433" s="201">
        <f>ROUND(I1433*H1433,2)</f>
        <v>0</v>
      </c>
      <c r="K1433" s="202"/>
      <c r="L1433" s="39"/>
      <c r="M1433" s="203" t="s">
        <v>19</v>
      </c>
      <c r="N1433" s="204" t="s">
        <v>45</v>
      </c>
      <c r="O1433" s="64"/>
      <c r="P1433" s="205">
        <f>O1433*H1433</f>
        <v>0</v>
      </c>
      <c r="Q1433" s="205">
        <v>1.0200000000000001E-3</v>
      </c>
      <c r="R1433" s="205">
        <f>Q1433*H1433</f>
        <v>3.2313600000000005E-2</v>
      </c>
      <c r="S1433" s="205">
        <v>0</v>
      </c>
      <c r="T1433" s="206">
        <f>S1433*H1433</f>
        <v>0</v>
      </c>
      <c r="U1433" s="34"/>
      <c r="V1433" s="34"/>
      <c r="W1433" s="34"/>
      <c r="X1433" s="34"/>
      <c r="Y1433" s="34"/>
      <c r="Z1433" s="34"/>
      <c r="AA1433" s="34"/>
      <c r="AB1433" s="34"/>
      <c r="AC1433" s="34"/>
      <c r="AD1433" s="34"/>
      <c r="AE1433" s="34"/>
      <c r="AR1433" s="207" t="s">
        <v>402</v>
      </c>
      <c r="AT1433" s="207" t="s">
        <v>315</v>
      </c>
      <c r="AU1433" s="207" t="s">
        <v>83</v>
      </c>
      <c r="AY1433" s="17" t="s">
        <v>313</v>
      </c>
      <c r="BE1433" s="208">
        <f>IF(N1433="základní",J1433,0)</f>
        <v>0</v>
      </c>
      <c r="BF1433" s="208">
        <f>IF(N1433="snížená",J1433,0)</f>
        <v>0</v>
      </c>
      <c r="BG1433" s="208">
        <f>IF(N1433="zákl. přenesená",J1433,0)</f>
        <v>0</v>
      </c>
      <c r="BH1433" s="208">
        <f>IF(N1433="sníž. přenesená",J1433,0)</f>
        <v>0</v>
      </c>
      <c r="BI1433" s="208">
        <f>IF(N1433="nulová",J1433,0)</f>
        <v>0</v>
      </c>
      <c r="BJ1433" s="17" t="s">
        <v>81</v>
      </c>
      <c r="BK1433" s="208">
        <f>ROUND(I1433*H1433,2)</f>
        <v>0</v>
      </c>
      <c r="BL1433" s="17" t="s">
        <v>402</v>
      </c>
      <c r="BM1433" s="207" t="s">
        <v>2463</v>
      </c>
    </row>
    <row r="1434" spans="1:65" s="1" customFormat="1">
      <c r="A1434" s="34"/>
      <c r="B1434" s="35"/>
      <c r="C1434" s="36"/>
      <c r="D1434" s="209" t="s">
        <v>321</v>
      </c>
      <c r="E1434" s="36"/>
      <c r="F1434" s="210" t="s">
        <v>2462</v>
      </c>
      <c r="G1434" s="36"/>
      <c r="H1434" s="36"/>
      <c r="I1434" s="116"/>
      <c r="J1434" s="36"/>
      <c r="K1434" s="36"/>
      <c r="L1434" s="39"/>
      <c r="M1434" s="211"/>
      <c r="N1434" s="212"/>
      <c r="O1434" s="64"/>
      <c r="P1434" s="64"/>
      <c r="Q1434" s="64"/>
      <c r="R1434" s="64"/>
      <c r="S1434" s="64"/>
      <c r="T1434" s="65"/>
      <c r="U1434" s="34"/>
      <c r="V1434" s="34"/>
      <c r="W1434" s="34"/>
      <c r="X1434" s="34"/>
      <c r="Y1434" s="34"/>
      <c r="Z1434" s="34"/>
      <c r="AA1434" s="34"/>
      <c r="AB1434" s="34"/>
      <c r="AC1434" s="34"/>
      <c r="AD1434" s="34"/>
      <c r="AE1434" s="34"/>
      <c r="AT1434" s="17" t="s">
        <v>321</v>
      </c>
      <c r="AU1434" s="17" t="s">
        <v>83</v>
      </c>
    </row>
    <row r="1435" spans="1:65" s="12" customFormat="1">
      <c r="B1435" s="213"/>
      <c r="C1435" s="214"/>
      <c r="D1435" s="209" t="s">
        <v>323</v>
      </c>
      <c r="E1435" s="215" t="s">
        <v>19</v>
      </c>
      <c r="F1435" s="216" t="s">
        <v>2454</v>
      </c>
      <c r="G1435" s="214"/>
      <c r="H1435" s="217">
        <v>31.68</v>
      </c>
      <c r="I1435" s="218"/>
      <c r="J1435" s="214"/>
      <c r="K1435" s="214"/>
      <c r="L1435" s="219"/>
      <c r="M1435" s="220"/>
      <c r="N1435" s="221"/>
      <c r="O1435" s="221"/>
      <c r="P1435" s="221"/>
      <c r="Q1435" s="221"/>
      <c r="R1435" s="221"/>
      <c r="S1435" s="221"/>
      <c r="T1435" s="222"/>
      <c r="AT1435" s="223" t="s">
        <v>323</v>
      </c>
      <c r="AU1435" s="223" t="s">
        <v>83</v>
      </c>
      <c r="AV1435" s="12" t="s">
        <v>83</v>
      </c>
      <c r="AW1435" s="12" t="s">
        <v>36</v>
      </c>
      <c r="AX1435" s="12" t="s">
        <v>81</v>
      </c>
      <c r="AY1435" s="223" t="s">
        <v>313</v>
      </c>
    </row>
    <row r="1436" spans="1:65" s="1" customFormat="1" ht="14.45" customHeight="1">
      <c r="A1436" s="34"/>
      <c r="B1436" s="35"/>
      <c r="C1436" s="245" t="s">
        <v>2464</v>
      </c>
      <c r="D1436" s="245" t="s">
        <v>473</v>
      </c>
      <c r="E1436" s="246" t="s">
        <v>2465</v>
      </c>
      <c r="F1436" s="247" t="s">
        <v>2466</v>
      </c>
      <c r="G1436" s="248" t="s">
        <v>327</v>
      </c>
      <c r="H1436" s="249">
        <v>34.847999999999999</v>
      </c>
      <c r="I1436" s="250"/>
      <c r="J1436" s="251">
        <f>ROUND(I1436*H1436,2)</f>
        <v>0</v>
      </c>
      <c r="K1436" s="252"/>
      <c r="L1436" s="253"/>
      <c r="M1436" s="254" t="s">
        <v>19</v>
      </c>
      <c r="N1436" s="255" t="s">
        <v>45</v>
      </c>
      <c r="O1436" s="64"/>
      <c r="P1436" s="205">
        <f>O1436*H1436</f>
        <v>0</v>
      </c>
      <c r="Q1436" s="205">
        <v>8.9999999999999993E-3</v>
      </c>
      <c r="R1436" s="205">
        <f>Q1436*H1436</f>
        <v>0.31363199999999997</v>
      </c>
      <c r="S1436" s="205">
        <v>0</v>
      </c>
      <c r="T1436" s="206">
        <f>S1436*H1436</f>
        <v>0</v>
      </c>
      <c r="U1436" s="34"/>
      <c r="V1436" s="34"/>
      <c r="W1436" s="34"/>
      <c r="X1436" s="34"/>
      <c r="Y1436" s="34"/>
      <c r="Z1436" s="34"/>
      <c r="AA1436" s="34"/>
      <c r="AB1436" s="34"/>
      <c r="AC1436" s="34"/>
      <c r="AD1436" s="34"/>
      <c r="AE1436" s="34"/>
      <c r="AR1436" s="207" t="s">
        <v>355</v>
      </c>
      <c r="AT1436" s="207" t="s">
        <v>473</v>
      </c>
      <c r="AU1436" s="207" t="s">
        <v>83</v>
      </c>
      <c r="AY1436" s="17" t="s">
        <v>313</v>
      </c>
      <c r="BE1436" s="208">
        <f>IF(N1436="základní",J1436,0)</f>
        <v>0</v>
      </c>
      <c r="BF1436" s="208">
        <f>IF(N1436="snížená",J1436,0)</f>
        <v>0</v>
      </c>
      <c r="BG1436" s="208">
        <f>IF(N1436="zákl. přenesená",J1436,0)</f>
        <v>0</v>
      </c>
      <c r="BH1436" s="208">
        <f>IF(N1436="sníž. přenesená",J1436,0)</f>
        <v>0</v>
      </c>
      <c r="BI1436" s="208">
        <f>IF(N1436="nulová",J1436,0)</f>
        <v>0</v>
      </c>
      <c r="BJ1436" s="17" t="s">
        <v>81</v>
      </c>
      <c r="BK1436" s="208">
        <f>ROUND(I1436*H1436,2)</f>
        <v>0</v>
      </c>
      <c r="BL1436" s="17" t="s">
        <v>319</v>
      </c>
      <c r="BM1436" s="207" t="s">
        <v>2467</v>
      </c>
    </row>
    <row r="1437" spans="1:65" s="1" customFormat="1">
      <c r="A1437" s="34"/>
      <c r="B1437" s="35"/>
      <c r="C1437" s="36"/>
      <c r="D1437" s="209" t="s">
        <v>321</v>
      </c>
      <c r="E1437" s="36"/>
      <c r="F1437" s="210" t="s">
        <v>2466</v>
      </c>
      <c r="G1437" s="36"/>
      <c r="H1437" s="36"/>
      <c r="I1437" s="116"/>
      <c r="J1437" s="36"/>
      <c r="K1437" s="36"/>
      <c r="L1437" s="39"/>
      <c r="M1437" s="211"/>
      <c r="N1437" s="212"/>
      <c r="O1437" s="64"/>
      <c r="P1437" s="64"/>
      <c r="Q1437" s="64"/>
      <c r="R1437" s="64"/>
      <c r="S1437" s="64"/>
      <c r="T1437" s="65"/>
      <c r="U1437" s="34"/>
      <c r="V1437" s="34"/>
      <c r="W1437" s="34"/>
      <c r="X1437" s="34"/>
      <c r="Y1437" s="34"/>
      <c r="Z1437" s="34"/>
      <c r="AA1437" s="34"/>
      <c r="AB1437" s="34"/>
      <c r="AC1437" s="34"/>
      <c r="AD1437" s="34"/>
      <c r="AE1437" s="34"/>
      <c r="AT1437" s="17" t="s">
        <v>321</v>
      </c>
      <c r="AU1437" s="17" t="s">
        <v>83</v>
      </c>
    </row>
    <row r="1438" spans="1:65" s="12" customFormat="1">
      <c r="B1438" s="213"/>
      <c r="C1438" s="214"/>
      <c r="D1438" s="209" t="s">
        <v>323</v>
      </c>
      <c r="E1438" s="214"/>
      <c r="F1438" s="216" t="s">
        <v>2459</v>
      </c>
      <c r="G1438" s="214"/>
      <c r="H1438" s="217">
        <v>34.847999999999999</v>
      </c>
      <c r="I1438" s="218"/>
      <c r="J1438" s="214"/>
      <c r="K1438" s="214"/>
      <c r="L1438" s="219"/>
      <c r="M1438" s="220"/>
      <c r="N1438" s="221"/>
      <c r="O1438" s="221"/>
      <c r="P1438" s="221"/>
      <c r="Q1438" s="221"/>
      <c r="R1438" s="221"/>
      <c r="S1438" s="221"/>
      <c r="T1438" s="222"/>
      <c r="AT1438" s="223" t="s">
        <v>323</v>
      </c>
      <c r="AU1438" s="223" t="s">
        <v>83</v>
      </c>
      <c r="AV1438" s="12" t="s">
        <v>83</v>
      </c>
      <c r="AW1438" s="12" t="s">
        <v>4</v>
      </c>
      <c r="AX1438" s="12" t="s">
        <v>81</v>
      </c>
      <c r="AY1438" s="223" t="s">
        <v>313</v>
      </c>
    </row>
    <row r="1439" spans="1:65" s="1" customFormat="1" ht="14.45" customHeight="1">
      <c r="A1439" s="34"/>
      <c r="B1439" s="35"/>
      <c r="C1439" s="195" t="s">
        <v>2468</v>
      </c>
      <c r="D1439" s="195" t="s">
        <v>315</v>
      </c>
      <c r="E1439" s="196" t="s">
        <v>2469</v>
      </c>
      <c r="F1439" s="197" t="s">
        <v>2470</v>
      </c>
      <c r="G1439" s="198" t="s">
        <v>327</v>
      </c>
      <c r="H1439" s="199">
        <v>152.30000000000001</v>
      </c>
      <c r="I1439" s="200"/>
      <c r="J1439" s="201">
        <f>ROUND(I1439*H1439,2)</f>
        <v>0</v>
      </c>
      <c r="K1439" s="202"/>
      <c r="L1439" s="39"/>
      <c r="M1439" s="203" t="s">
        <v>19</v>
      </c>
      <c r="N1439" s="204" t="s">
        <v>45</v>
      </c>
      <c r="O1439" s="64"/>
      <c r="P1439" s="205">
        <f>O1439*H1439</f>
        <v>0</v>
      </c>
      <c r="Q1439" s="205">
        <v>5.8E-4</v>
      </c>
      <c r="R1439" s="205">
        <f>Q1439*H1439</f>
        <v>8.833400000000001E-2</v>
      </c>
      <c r="S1439" s="205">
        <v>0</v>
      </c>
      <c r="T1439" s="206">
        <f>S1439*H1439</f>
        <v>0</v>
      </c>
      <c r="U1439" s="34"/>
      <c r="V1439" s="34"/>
      <c r="W1439" s="34"/>
      <c r="X1439" s="34"/>
      <c r="Y1439" s="34"/>
      <c r="Z1439" s="34"/>
      <c r="AA1439" s="34"/>
      <c r="AB1439" s="34"/>
      <c r="AC1439" s="34"/>
      <c r="AD1439" s="34"/>
      <c r="AE1439" s="34"/>
      <c r="AR1439" s="207" t="s">
        <v>402</v>
      </c>
      <c r="AT1439" s="207" t="s">
        <v>315</v>
      </c>
      <c r="AU1439" s="207" t="s">
        <v>83</v>
      </c>
      <c r="AY1439" s="17" t="s">
        <v>313</v>
      </c>
      <c r="BE1439" s="208">
        <f>IF(N1439="základní",J1439,0)</f>
        <v>0</v>
      </c>
      <c r="BF1439" s="208">
        <f>IF(N1439="snížená",J1439,0)</f>
        <v>0</v>
      </c>
      <c r="BG1439" s="208">
        <f>IF(N1439="zákl. přenesená",J1439,0)</f>
        <v>0</v>
      </c>
      <c r="BH1439" s="208">
        <f>IF(N1439="sníž. přenesená",J1439,0)</f>
        <v>0</v>
      </c>
      <c r="BI1439" s="208">
        <f>IF(N1439="nulová",J1439,0)</f>
        <v>0</v>
      </c>
      <c r="BJ1439" s="17" t="s">
        <v>81</v>
      </c>
      <c r="BK1439" s="208">
        <f>ROUND(I1439*H1439,2)</f>
        <v>0</v>
      </c>
      <c r="BL1439" s="17" t="s">
        <v>402</v>
      </c>
      <c r="BM1439" s="207" t="s">
        <v>2471</v>
      </c>
    </row>
    <row r="1440" spans="1:65" s="1" customFormat="1">
      <c r="A1440" s="34"/>
      <c r="B1440" s="35"/>
      <c r="C1440" s="36"/>
      <c r="D1440" s="209" t="s">
        <v>321</v>
      </c>
      <c r="E1440" s="36"/>
      <c r="F1440" s="210" t="s">
        <v>2472</v>
      </c>
      <c r="G1440" s="36"/>
      <c r="H1440" s="36"/>
      <c r="I1440" s="116"/>
      <c r="J1440" s="36"/>
      <c r="K1440" s="36"/>
      <c r="L1440" s="39"/>
      <c r="M1440" s="211"/>
      <c r="N1440" s="212"/>
      <c r="O1440" s="64"/>
      <c r="P1440" s="64"/>
      <c r="Q1440" s="64"/>
      <c r="R1440" s="64"/>
      <c r="S1440" s="64"/>
      <c r="T1440" s="65"/>
      <c r="U1440" s="34"/>
      <c r="V1440" s="34"/>
      <c r="W1440" s="34"/>
      <c r="X1440" s="34"/>
      <c r="Y1440" s="34"/>
      <c r="Z1440" s="34"/>
      <c r="AA1440" s="34"/>
      <c r="AB1440" s="34"/>
      <c r="AC1440" s="34"/>
      <c r="AD1440" s="34"/>
      <c r="AE1440" s="34"/>
      <c r="AT1440" s="17" t="s">
        <v>321</v>
      </c>
      <c r="AU1440" s="17" t="s">
        <v>83</v>
      </c>
    </row>
    <row r="1441" spans="1:65" s="12" customFormat="1">
      <c r="B1441" s="213"/>
      <c r="C1441" s="214"/>
      <c r="D1441" s="209" t="s">
        <v>323</v>
      </c>
      <c r="E1441" s="215" t="s">
        <v>19</v>
      </c>
      <c r="F1441" s="216" t="s">
        <v>2473</v>
      </c>
      <c r="G1441" s="214"/>
      <c r="H1441" s="217">
        <v>89.89</v>
      </c>
      <c r="I1441" s="218"/>
      <c r="J1441" s="214"/>
      <c r="K1441" s="214"/>
      <c r="L1441" s="219"/>
      <c r="M1441" s="220"/>
      <c r="N1441" s="221"/>
      <c r="O1441" s="221"/>
      <c r="P1441" s="221"/>
      <c r="Q1441" s="221"/>
      <c r="R1441" s="221"/>
      <c r="S1441" s="221"/>
      <c r="T1441" s="222"/>
      <c r="AT1441" s="223" t="s">
        <v>323</v>
      </c>
      <c r="AU1441" s="223" t="s">
        <v>83</v>
      </c>
      <c r="AV1441" s="12" t="s">
        <v>83</v>
      </c>
      <c r="AW1441" s="12" t="s">
        <v>36</v>
      </c>
      <c r="AX1441" s="12" t="s">
        <v>74</v>
      </c>
      <c r="AY1441" s="223" t="s">
        <v>313</v>
      </c>
    </row>
    <row r="1442" spans="1:65" s="13" customFormat="1">
      <c r="B1442" s="224"/>
      <c r="C1442" s="225"/>
      <c r="D1442" s="209" t="s">
        <v>323</v>
      </c>
      <c r="E1442" s="226" t="s">
        <v>19</v>
      </c>
      <c r="F1442" s="227" t="s">
        <v>2474</v>
      </c>
      <c r="G1442" s="225"/>
      <c r="H1442" s="226" t="s">
        <v>19</v>
      </c>
      <c r="I1442" s="228"/>
      <c r="J1442" s="225"/>
      <c r="K1442" s="225"/>
      <c r="L1442" s="229"/>
      <c r="M1442" s="230"/>
      <c r="N1442" s="231"/>
      <c r="O1442" s="231"/>
      <c r="P1442" s="231"/>
      <c r="Q1442" s="231"/>
      <c r="R1442" s="231"/>
      <c r="S1442" s="231"/>
      <c r="T1442" s="232"/>
      <c r="AT1442" s="233" t="s">
        <v>323</v>
      </c>
      <c r="AU1442" s="233" t="s">
        <v>83</v>
      </c>
      <c r="AV1442" s="13" t="s">
        <v>81</v>
      </c>
      <c r="AW1442" s="13" t="s">
        <v>36</v>
      </c>
      <c r="AX1442" s="13" t="s">
        <v>74</v>
      </c>
      <c r="AY1442" s="233" t="s">
        <v>313</v>
      </c>
    </row>
    <row r="1443" spans="1:65" s="12" customFormat="1">
      <c r="B1443" s="213"/>
      <c r="C1443" s="214"/>
      <c r="D1443" s="209" t="s">
        <v>323</v>
      </c>
      <c r="E1443" s="215" t="s">
        <v>19</v>
      </c>
      <c r="F1443" s="216" t="s">
        <v>2475</v>
      </c>
      <c r="G1443" s="214"/>
      <c r="H1443" s="217">
        <v>13.71</v>
      </c>
      <c r="I1443" s="218"/>
      <c r="J1443" s="214"/>
      <c r="K1443" s="214"/>
      <c r="L1443" s="219"/>
      <c r="M1443" s="220"/>
      <c r="N1443" s="221"/>
      <c r="O1443" s="221"/>
      <c r="P1443" s="221"/>
      <c r="Q1443" s="221"/>
      <c r="R1443" s="221"/>
      <c r="S1443" s="221"/>
      <c r="T1443" s="222"/>
      <c r="AT1443" s="223" t="s">
        <v>323</v>
      </c>
      <c r="AU1443" s="223" t="s">
        <v>83</v>
      </c>
      <c r="AV1443" s="12" t="s">
        <v>83</v>
      </c>
      <c r="AW1443" s="12" t="s">
        <v>36</v>
      </c>
      <c r="AX1443" s="12" t="s">
        <v>74</v>
      </c>
      <c r="AY1443" s="223" t="s">
        <v>313</v>
      </c>
    </row>
    <row r="1444" spans="1:65" s="12" customFormat="1">
      <c r="B1444" s="213"/>
      <c r="C1444" s="214"/>
      <c r="D1444" s="209" t="s">
        <v>323</v>
      </c>
      <c r="E1444" s="215" t="s">
        <v>19</v>
      </c>
      <c r="F1444" s="216" t="s">
        <v>2476</v>
      </c>
      <c r="G1444" s="214"/>
      <c r="H1444" s="217">
        <v>33.880000000000003</v>
      </c>
      <c r="I1444" s="218"/>
      <c r="J1444" s="214"/>
      <c r="K1444" s="214"/>
      <c r="L1444" s="219"/>
      <c r="M1444" s="220"/>
      <c r="N1444" s="221"/>
      <c r="O1444" s="221"/>
      <c r="P1444" s="221"/>
      <c r="Q1444" s="221"/>
      <c r="R1444" s="221"/>
      <c r="S1444" s="221"/>
      <c r="T1444" s="222"/>
      <c r="AT1444" s="223" t="s">
        <v>323</v>
      </c>
      <c r="AU1444" s="223" t="s">
        <v>83</v>
      </c>
      <c r="AV1444" s="12" t="s">
        <v>83</v>
      </c>
      <c r="AW1444" s="12" t="s">
        <v>36</v>
      </c>
      <c r="AX1444" s="12" t="s">
        <v>74</v>
      </c>
      <c r="AY1444" s="223" t="s">
        <v>313</v>
      </c>
    </row>
    <row r="1445" spans="1:65" s="12" customFormat="1">
      <c r="B1445" s="213"/>
      <c r="C1445" s="214"/>
      <c r="D1445" s="209" t="s">
        <v>323</v>
      </c>
      <c r="E1445" s="215" t="s">
        <v>19</v>
      </c>
      <c r="F1445" s="216" t="s">
        <v>2477</v>
      </c>
      <c r="G1445" s="214"/>
      <c r="H1445" s="217">
        <v>7.21</v>
      </c>
      <c r="I1445" s="218"/>
      <c r="J1445" s="214"/>
      <c r="K1445" s="214"/>
      <c r="L1445" s="219"/>
      <c r="M1445" s="220"/>
      <c r="N1445" s="221"/>
      <c r="O1445" s="221"/>
      <c r="P1445" s="221"/>
      <c r="Q1445" s="221"/>
      <c r="R1445" s="221"/>
      <c r="S1445" s="221"/>
      <c r="T1445" s="222"/>
      <c r="AT1445" s="223" t="s">
        <v>323</v>
      </c>
      <c r="AU1445" s="223" t="s">
        <v>83</v>
      </c>
      <c r="AV1445" s="12" t="s">
        <v>83</v>
      </c>
      <c r="AW1445" s="12" t="s">
        <v>36</v>
      </c>
      <c r="AX1445" s="12" t="s">
        <v>74</v>
      </c>
      <c r="AY1445" s="223" t="s">
        <v>313</v>
      </c>
    </row>
    <row r="1446" spans="1:65" s="12" customFormat="1">
      <c r="B1446" s="213"/>
      <c r="C1446" s="214"/>
      <c r="D1446" s="209" t="s">
        <v>323</v>
      </c>
      <c r="E1446" s="215" t="s">
        <v>19</v>
      </c>
      <c r="F1446" s="216" t="s">
        <v>2478</v>
      </c>
      <c r="G1446" s="214"/>
      <c r="H1446" s="217">
        <v>7.61</v>
      </c>
      <c r="I1446" s="218"/>
      <c r="J1446" s="214"/>
      <c r="K1446" s="214"/>
      <c r="L1446" s="219"/>
      <c r="M1446" s="220"/>
      <c r="N1446" s="221"/>
      <c r="O1446" s="221"/>
      <c r="P1446" s="221"/>
      <c r="Q1446" s="221"/>
      <c r="R1446" s="221"/>
      <c r="S1446" s="221"/>
      <c r="T1446" s="222"/>
      <c r="AT1446" s="223" t="s">
        <v>323</v>
      </c>
      <c r="AU1446" s="223" t="s">
        <v>83</v>
      </c>
      <c r="AV1446" s="12" t="s">
        <v>83</v>
      </c>
      <c r="AW1446" s="12" t="s">
        <v>36</v>
      </c>
      <c r="AX1446" s="12" t="s">
        <v>74</v>
      </c>
      <c r="AY1446" s="223" t="s">
        <v>313</v>
      </c>
    </row>
    <row r="1447" spans="1:65" s="14" customFormat="1">
      <c r="B1447" s="234"/>
      <c r="C1447" s="235"/>
      <c r="D1447" s="209" t="s">
        <v>323</v>
      </c>
      <c r="E1447" s="236" t="s">
        <v>19</v>
      </c>
      <c r="F1447" s="237" t="s">
        <v>410</v>
      </c>
      <c r="G1447" s="235"/>
      <c r="H1447" s="238">
        <v>152.30000000000001</v>
      </c>
      <c r="I1447" s="239"/>
      <c r="J1447" s="235"/>
      <c r="K1447" s="235"/>
      <c r="L1447" s="240"/>
      <c r="M1447" s="241"/>
      <c r="N1447" s="242"/>
      <c r="O1447" s="242"/>
      <c r="P1447" s="242"/>
      <c r="Q1447" s="242"/>
      <c r="R1447" s="242"/>
      <c r="S1447" s="242"/>
      <c r="T1447" s="243"/>
      <c r="AT1447" s="244" t="s">
        <v>323</v>
      </c>
      <c r="AU1447" s="244" t="s">
        <v>83</v>
      </c>
      <c r="AV1447" s="14" t="s">
        <v>319</v>
      </c>
      <c r="AW1447" s="14" t="s">
        <v>36</v>
      </c>
      <c r="AX1447" s="14" t="s">
        <v>81</v>
      </c>
      <c r="AY1447" s="244" t="s">
        <v>313</v>
      </c>
    </row>
    <row r="1448" spans="1:65" s="1" customFormat="1" ht="14.45" customHeight="1">
      <c r="A1448" s="34"/>
      <c r="B1448" s="35"/>
      <c r="C1448" s="195" t="s">
        <v>2479</v>
      </c>
      <c r="D1448" s="195" t="s">
        <v>315</v>
      </c>
      <c r="E1448" s="196" t="s">
        <v>2480</v>
      </c>
      <c r="F1448" s="197" t="s">
        <v>2481</v>
      </c>
      <c r="G1448" s="198" t="s">
        <v>318</v>
      </c>
      <c r="H1448" s="199">
        <v>281.29300000000001</v>
      </c>
      <c r="I1448" s="200"/>
      <c r="J1448" s="201">
        <f>ROUND(I1448*H1448,2)</f>
        <v>0</v>
      </c>
      <c r="K1448" s="202"/>
      <c r="L1448" s="39"/>
      <c r="M1448" s="203" t="s">
        <v>19</v>
      </c>
      <c r="N1448" s="204" t="s">
        <v>45</v>
      </c>
      <c r="O1448" s="64"/>
      <c r="P1448" s="205">
        <f>O1448*H1448</f>
        <v>0</v>
      </c>
      <c r="Q1448" s="205">
        <v>6.3E-3</v>
      </c>
      <c r="R1448" s="205">
        <f>Q1448*H1448</f>
        <v>1.7721459000000002</v>
      </c>
      <c r="S1448" s="205">
        <v>0</v>
      </c>
      <c r="T1448" s="206">
        <f>S1448*H1448</f>
        <v>0</v>
      </c>
      <c r="U1448" s="34"/>
      <c r="V1448" s="34"/>
      <c r="W1448" s="34"/>
      <c r="X1448" s="34"/>
      <c r="Y1448" s="34"/>
      <c r="Z1448" s="34"/>
      <c r="AA1448" s="34"/>
      <c r="AB1448" s="34"/>
      <c r="AC1448" s="34"/>
      <c r="AD1448" s="34"/>
      <c r="AE1448" s="34"/>
      <c r="AR1448" s="207" t="s">
        <v>402</v>
      </c>
      <c r="AT1448" s="207" t="s">
        <v>315</v>
      </c>
      <c r="AU1448" s="207" t="s">
        <v>83</v>
      </c>
      <c r="AY1448" s="17" t="s">
        <v>313</v>
      </c>
      <c r="BE1448" s="208">
        <f>IF(N1448="základní",J1448,0)</f>
        <v>0</v>
      </c>
      <c r="BF1448" s="208">
        <f>IF(N1448="snížená",J1448,0)</f>
        <v>0</v>
      </c>
      <c r="BG1448" s="208">
        <f>IF(N1448="zákl. přenesená",J1448,0)</f>
        <v>0</v>
      </c>
      <c r="BH1448" s="208">
        <f>IF(N1448="sníž. přenesená",J1448,0)</f>
        <v>0</v>
      </c>
      <c r="BI1448" s="208">
        <f>IF(N1448="nulová",J1448,0)</f>
        <v>0</v>
      </c>
      <c r="BJ1448" s="17" t="s">
        <v>81</v>
      </c>
      <c r="BK1448" s="208">
        <f>ROUND(I1448*H1448,2)</f>
        <v>0</v>
      </c>
      <c r="BL1448" s="17" t="s">
        <v>402</v>
      </c>
      <c r="BM1448" s="207" t="s">
        <v>2482</v>
      </c>
    </row>
    <row r="1449" spans="1:65" s="1" customFormat="1">
      <c r="A1449" s="34"/>
      <c r="B1449" s="35"/>
      <c r="C1449" s="36"/>
      <c r="D1449" s="209" t="s">
        <v>321</v>
      </c>
      <c r="E1449" s="36"/>
      <c r="F1449" s="210" t="s">
        <v>2483</v>
      </c>
      <c r="G1449" s="36"/>
      <c r="H1449" s="36"/>
      <c r="I1449" s="116"/>
      <c r="J1449" s="36"/>
      <c r="K1449" s="36"/>
      <c r="L1449" s="39"/>
      <c r="M1449" s="211"/>
      <c r="N1449" s="212"/>
      <c r="O1449" s="64"/>
      <c r="P1449" s="64"/>
      <c r="Q1449" s="64"/>
      <c r="R1449" s="64"/>
      <c r="S1449" s="64"/>
      <c r="T1449" s="65"/>
      <c r="U1449" s="34"/>
      <c r="V1449" s="34"/>
      <c r="W1449" s="34"/>
      <c r="X1449" s="34"/>
      <c r="Y1449" s="34"/>
      <c r="Z1449" s="34"/>
      <c r="AA1449" s="34"/>
      <c r="AB1449" s="34"/>
      <c r="AC1449" s="34"/>
      <c r="AD1449" s="34"/>
      <c r="AE1449" s="34"/>
      <c r="AT1449" s="17" t="s">
        <v>321</v>
      </c>
      <c r="AU1449" s="17" t="s">
        <v>83</v>
      </c>
    </row>
    <row r="1450" spans="1:65" s="12" customFormat="1">
      <c r="B1450" s="213"/>
      <c r="C1450" s="214"/>
      <c r="D1450" s="209" t="s">
        <v>323</v>
      </c>
      <c r="E1450" s="215" t="s">
        <v>19</v>
      </c>
      <c r="F1450" s="216" t="s">
        <v>2484</v>
      </c>
      <c r="G1450" s="214"/>
      <c r="H1450" s="217">
        <v>281.29300000000001</v>
      </c>
      <c r="I1450" s="218"/>
      <c r="J1450" s="214"/>
      <c r="K1450" s="214"/>
      <c r="L1450" s="219"/>
      <c r="M1450" s="220"/>
      <c r="N1450" s="221"/>
      <c r="O1450" s="221"/>
      <c r="P1450" s="221"/>
      <c r="Q1450" s="221"/>
      <c r="R1450" s="221"/>
      <c r="S1450" s="221"/>
      <c r="T1450" s="222"/>
      <c r="AT1450" s="223" t="s">
        <v>323</v>
      </c>
      <c r="AU1450" s="223" t="s">
        <v>83</v>
      </c>
      <c r="AV1450" s="12" t="s">
        <v>83</v>
      </c>
      <c r="AW1450" s="12" t="s">
        <v>36</v>
      </c>
      <c r="AX1450" s="12" t="s">
        <v>81</v>
      </c>
      <c r="AY1450" s="223" t="s">
        <v>313</v>
      </c>
    </row>
    <row r="1451" spans="1:65" s="1" customFormat="1" ht="14.45" customHeight="1">
      <c r="A1451" s="34"/>
      <c r="B1451" s="35"/>
      <c r="C1451" s="245" t="s">
        <v>2485</v>
      </c>
      <c r="D1451" s="245" t="s">
        <v>473</v>
      </c>
      <c r="E1451" s="246" t="s">
        <v>2486</v>
      </c>
      <c r="F1451" s="247" t="s">
        <v>2487</v>
      </c>
      <c r="G1451" s="248" t="s">
        <v>318</v>
      </c>
      <c r="H1451" s="249">
        <v>326.17500000000001</v>
      </c>
      <c r="I1451" s="250"/>
      <c r="J1451" s="251">
        <f>ROUND(I1451*H1451,2)</f>
        <v>0</v>
      </c>
      <c r="K1451" s="252"/>
      <c r="L1451" s="253"/>
      <c r="M1451" s="254" t="s">
        <v>19</v>
      </c>
      <c r="N1451" s="255" t="s">
        <v>45</v>
      </c>
      <c r="O1451" s="64"/>
      <c r="P1451" s="205">
        <f>O1451*H1451</f>
        <v>0</v>
      </c>
      <c r="Q1451" s="205">
        <v>1.7999999999999999E-2</v>
      </c>
      <c r="R1451" s="205">
        <f>Q1451*H1451</f>
        <v>5.8711500000000001</v>
      </c>
      <c r="S1451" s="205">
        <v>0</v>
      </c>
      <c r="T1451" s="206">
        <f>S1451*H1451</f>
        <v>0</v>
      </c>
      <c r="U1451" s="34"/>
      <c r="V1451" s="34"/>
      <c r="W1451" s="34"/>
      <c r="X1451" s="34"/>
      <c r="Y1451" s="34"/>
      <c r="Z1451" s="34"/>
      <c r="AA1451" s="34"/>
      <c r="AB1451" s="34"/>
      <c r="AC1451" s="34"/>
      <c r="AD1451" s="34"/>
      <c r="AE1451" s="34"/>
      <c r="AR1451" s="207" t="s">
        <v>510</v>
      </c>
      <c r="AT1451" s="207" t="s">
        <v>473</v>
      </c>
      <c r="AU1451" s="207" t="s">
        <v>83</v>
      </c>
      <c r="AY1451" s="17" t="s">
        <v>313</v>
      </c>
      <c r="BE1451" s="208">
        <f>IF(N1451="základní",J1451,0)</f>
        <v>0</v>
      </c>
      <c r="BF1451" s="208">
        <f>IF(N1451="snížená",J1451,0)</f>
        <v>0</v>
      </c>
      <c r="BG1451" s="208">
        <f>IF(N1451="zákl. přenesená",J1451,0)</f>
        <v>0</v>
      </c>
      <c r="BH1451" s="208">
        <f>IF(N1451="sníž. přenesená",J1451,0)</f>
        <v>0</v>
      </c>
      <c r="BI1451" s="208">
        <f>IF(N1451="nulová",J1451,0)</f>
        <v>0</v>
      </c>
      <c r="BJ1451" s="17" t="s">
        <v>81</v>
      </c>
      <c r="BK1451" s="208">
        <f>ROUND(I1451*H1451,2)</f>
        <v>0</v>
      </c>
      <c r="BL1451" s="17" t="s">
        <v>402</v>
      </c>
      <c r="BM1451" s="207" t="s">
        <v>2488</v>
      </c>
    </row>
    <row r="1452" spans="1:65" s="1" customFormat="1">
      <c r="A1452" s="34"/>
      <c r="B1452" s="35"/>
      <c r="C1452" s="36"/>
      <c r="D1452" s="209" t="s">
        <v>321</v>
      </c>
      <c r="E1452" s="36"/>
      <c r="F1452" s="210" t="s">
        <v>2487</v>
      </c>
      <c r="G1452" s="36"/>
      <c r="H1452" s="36"/>
      <c r="I1452" s="116"/>
      <c r="J1452" s="36"/>
      <c r="K1452" s="36"/>
      <c r="L1452" s="39"/>
      <c r="M1452" s="211"/>
      <c r="N1452" s="212"/>
      <c r="O1452" s="64"/>
      <c r="P1452" s="64"/>
      <c r="Q1452" s="64"/>
      <c r="R1452" s="64"/>
      <c r="S1452" s="64"/>
      <c r="T1452" s="65"/>
      <c r="U1452" s="34"/>
      <c r="V1452" s="34"/>
      <c r="W1452" s="34"/>
      <c r="X1452" s="34"/>
      <c r="Y1452" s="34"/>
      <c r="Z1452" s="34"/>
      <c r="AA1452" s="34"/>
      <c r="AB1452" s="34"/>
      <c r="AC1452" s="34"/>
      <c r="AD1452" s="34"/>
      <c r="AE1452" s="34"/>
      <c r="AT1452" s="17" t="s">
        <v>321</v>
      </c>
      <c r="AU1452" s="17" t="s">
        <v>83</v>
      </c>
    </row>
    <row r="1453" spans="1:65" s="12" customFormat="1">
      <c r="B1453" s="213"/>
      <c r="C1453" s="214"/>
      <c r="D1453" s="209" t="s">
        <v>323</v>
      </c>
      <c r="E1453" s="215" t="s">
        <v>19</v>
      </c>
      <c r="F1453" s="216" t="s">
        <v>2489</v>
      </c>
      <c r="G1453" s="214"/>
      <c r="H1453" s="217">
        <v>281.29300000000001</v>
      </c>
      <c r="I1453" s="218"/>
      <c r="J1453" s="214"/>
      <c r="K1453" s="214"/>
      <c r="L1453" s="219"/>
      <c r="M1453" s="220"/>
      <c r="N1453" s="221"/>
      <c r="O1453" s="221"/>
      <c r="P1453" s="221"/>
      <c r="Q1453" s="221"/>
      <c r="R1453" s="221"/>
      <c r="S1453" s="221"/>
      <c r="T1453" s="222"/>
      <c r="AT1453" s="223" t="s">
        <v>323</v>
      </c>
      <c r="AU1453" s="223" t="s">
        <v>83</v>
      </c>
      <c r="AV1453" s="12" t="s">
        <v>83</v>
      </c>
      <c r="AW1453" s="12" t="s">
        <v>36</v>
      </c>
      <c r="AX1453" s="12" t="s">
        <v>74</v>
      </c>
      <c r="AY1453" s="223" t="s">
        <v>313</v>
      </c>
    </row>
    <row r="1454" spans="1:65" s="12" customFormat="1">
      <c r="B1454" s="213"/>
      <c r="C1454" s="214"/>
      <c r="D1454" s="209" t="s">
        <v>323</v>
      </c>
      <c r="E1454" s="215" t="s">
        <v>19</v>
      </c>
      <c r="F1454" s="216" t="s">
        <v>2490</v>
      </c>
      <c r="G1454" s="214"/>
      <c r="H1454" s="217">
        <v>15.23</v>
      </c>
      <c r="I1454" s="218"/>
      <c r="J1454" s="214"/>
      <c r="K1454" s="214"/>
      <c r="L1454" s="219"/>
      <c r="M1454" s="220"/>
      <c r="N1454" s="221"/>
      <c r="O1454" s="221"/>
      <c r="P1454" s="221"/>
      <c r="Q1454" s="221"/>
      <c r="R1454" s="221"/>
      <c r="S1454" s="221"/>
      <c r="T1454" s="222"/>
      <c r="AT1454" s="223" t="s">
        <v>323</v>
      </c>
      <c r="AU1454" s="223" t="s">
        <v>83</v>
      </c>
      <c r="AV1454" s="12" t="s">
        <v>83</v>
      </c>
      <c r="AW1454" s="12" t="s">
        <v>36</v>
      </c>
      <c r="AX1454" s="12" t="s">
        <v>74</v>
      </c>
      <c r="AY1454" s="223" t="s">
        <v>313</v>
      </c>
    </row>
    <row r="1455" spans="1:65" s="14" customFormat="1">
      <c r="B1455" s="234"/>
      <c r="C1455" s="235"/>
      <c r="D1455" s="209" t="s">
        <v>323</v>
      </c>
      <c r="E1455" s="236" t="s">
        <v>19</v>
      </c>
      <c r="F1455" s="237" t="s">
        <v>410</v>
      </c>
      <c r="G1455" s="235"/>
      <c r="H1455" s="238">
        <v>296.52300000000002</v>
      </c>
      <c r="I1455" s="239"/>
      <c r="J1455" s="235"/>
      <c r="K1455" s="235"/>
      <c r="L1455" s="240"/>
      <c r="M1455" s="241"/>
      <c r="N1455" s="242"/>
      <c r="O1455" s="242"/>
      <c r="P1455" s="242"/>
      <c r="Q1455" s="242"/>
      <c r="R1455" s="242"/>
      <c r="S1455" s="242"/>
      <c r="T1455" s="243"/>
      <c r="AT1455" s="244" t="s">
        <v>323</v>
      </c>
      <c r="AU1455" s="244" t="s">
        <v>83</v>
      </c>
      <c r="AV1455" s="14" t="s">
        <v>319</v>
      </c>
      <c r="AW1455" s="14" t="s">
        <v>36</v>
      </c>
      <c r="AX1455" s="14" t="s">
        <v>81</v>
      </c>
      <c r="AY1455" s="244" t="s">
        <v>313</v>
      </c>
    </row>
    <row r="1456" spans="1:65" s="12" customFormat="1">
      <c r="B1456" s="213"/>
      <c r="C1456" s="214"/>
      <c r="D1456" s="209" t="s">
        <v>323</v>
      </c>
      <c r="E1456" s="214"/>
      <c r="F1456" s="216" t="s">
        <v>2491</v>
      </c>
      <c r="G1456" s="214"/>
      <c r="H1456" s="217">
        <v>326.17500000000001</v>
      </c>
      <c r="I1456" s="218"/>
      <c r="J1456" s="214"/>
      <c r="K1456" s="214"/>
      <c r="L1456" s="219"/>
      <c r="M1456" s="220"/>
      <c r="N1456" s="221"/>
      <c r="O1456" s="221"/>
      <c r="P1456" s="221"/>
      <c r="Q1456" s="221"/>
      <c r="R1456" s="221"/>
      <c r="S1456" s="221"/>
      <c r="T1456" s="222"/>
      <c r="AT1456" s="223" t="s">
        <v>323</v>
      </c>
      <c r="AU1456" s="223" t="s">
        <v>83</v>
      </c>
      <c r="AV1456" s="12" t="s">
        <v>83</v>
      </c>
      <c r="AW1456" s="12" t="s">
        <v>4</v>
      </c>
      <c r="AX1456" s="12" t="s">
        <v>81</v>
      </c>
      <c r="AY1456" s="223" t="s">
        <v>313</v>
      </c>
    </row>
    <row r="1457" spans="1:65" s="1" customFormat="1" ht="14.45" customHeight="1">
      <c r="A1457" s="34"/>
      <c r="B1457" s="35"/>
      <c r="C1457" s="195" t="s">
        <v>2492</v>
      </c>
      <c r="D1457" s="195" t="s">
        <v>315</v>
      </c>
      <c r="E1457" s="196" t="s">
        <v>2493</v>
      </c>
      <c r="F1457" s="197" t="s">
        <v>2494</v>
      </c>
      <c r="G1457" s="198" t="s">
        <v>318</v>
      </c>
      <c r="H1457" s="199">
        <v>43.03</v>
      </c>
      <c r="I1457" s="200"/>
      <c r="J1457" s="201">
        <f>ROUND(I1457*H1457,2)</f>
        <v>0</v>
      </c>
      <c r="K1457" s="202"/>
      <c r="L1457" s="39"/>
      <c r="M1457" s="203" t="s">
        <v>19</v>
      </c>
      <c r="N1457" s="204" t="s">
        <v>45</v>
      </c>
      <c r="O1457" s="64"/>
      <c r="P1457" s="205">
        <f>O1457*H1457</f>
        <v>0</v>
      </c>
      <c r="Q1457" s="205">
        <v>0</v>
      </c>
      <c r="R1457" s="205">
        <f>Q1457*H1457</f>
        <v>0</v>
      </c>
      <c r="S1457" s="205">
        <v>0</v>
      </c>
      <c r="T1457" s="206">
        <f>S1457*H1457</f>
        <v>0</v>
      </c>
      <c r="U1457" s="34"/>
      <c r="V1457" s="34"/>
      <c r="W1457" s="34"/>
      <c r="X1457" s="34"/>
      <c r="Y1457" s="34"/>
      <c r="Z1457" s="34"/>
      <c r="AA1457" s="34"/>
      <c r="AB1457" s="34"/>
      <c r="AC1457" s="34"/>
      <c r="AD1457" s="34"/>
      <c r="AE1457" s="34"/>
      <c r="AR1457" s="207" t="s">
        <v>402</v>
      </c>
      <c r="AT1457" s="207" t="s">
        <v>315</v>
      </c>
      <c r="AU1457" s="207" t="s">
        <v>83</v>
      </c>
      <c r="AY1457" s="17" t="s">
        <v>313</v>
      </c>
      <c r="BE1457" s="208">
        <f>IF(N1457="základní",J1457,0)</f>
        <v>0</v>
      </c>
      <c r="BF1457" s="208">
        <f>IF(N1457="snížená",J1457,0)</f>
        <v>0</v>
      </c>
      <c r="BG1457" s="208">
        <f>IF(N1457="zákl. přenesená",J1457,0)</f>
        <v>0</v>
      </c>
      <c r="BH1457" s="208">
        <f>IF(N1457="sníž. přenesená",J1457,0)</f>
        <v>0</v>
      </c>
      <c r="BI1457" s="208">
        <f>IF(N1457="nulová",J1457,0)</f>
        <v>0</v>
      </c>
      <c r="BJ1457" s="17" t="s">
        <v>81</v>
      </c>
      <c r="BK1457" s="208">
        <f>ROUND(I1457*H1457,2)</f>
        <v>0</v>
      </c>
      <c r="BL1457" s="17" t="s">
        <v>402</v>
      </c>
      <c r="BM1457" s="207" t="s">
        <v>2495</v>
      </c>
    </row>
    <row r="1458" spans="1:65" s="1" customFormat="1">
      <c r="A1458" s="34"/>
      <c r="B1458" s="35"/>
      <c r="C1458" s="36"/>
      <c r="D1458" s="209" t="s">
        <v>321</v>
      </c>
      <c r="E1458" s="36"/>
      <c r="F1458" s="210" t="s">
        <v>2496</v>
      </c>
      <c r="G1458" s="36"/>
      <c r="H1458" s="36"/>
      <c r="I1458" s="116"/>
      <c r="J1458" s="36"/>
      <c r="K1458" s="36"/>
      <c r="L1458" s="39"/>
      <c r="M1458" s="211"/>
      <c r="N1458" s="212"/>
      <c r="O1458" s="64"/>
      <c r="P1458" s="64"/>
      <c r="Q1458" s="64"/>
      <c r="R1458" s="64"/>
      <c r="S1458" s="64"/>
      <c r="T1458" s="65"/>
      <c r="U1458" s="34"/>
      <c r="V1458" s="34"/>
      <c r="W1458" s="34"/>
      <c r="X1458" s="34"/>
      <c r="Y1458" s="34"/>
      <c r="Z1458" s="34"/>
      <c r="AA1458" s="34"/>
      <c r="AB1458" s="34"/>
      <c r="AC1458" s="34"/>
      <c r="AD1458" s="34"/>
      <c r="AE1458" s="34"/>
      <c r="AT1458" s="17" t="s">
        <v>321</v>
      </c>
      <c r="AU1458" s="17" t="s">
        <v>83</v>
      </c>
    </row>
    <row r="1459" spans="1:65" s="12" customFormat="1">
      <c r="B1459" s="213"/>
      <c r="C1459" s="214"/>
      <c r="D1459" s="209" t="s">
        <v>323</v>
      </c>
      <c r="E1459" s="215" t="s">
        <v>19</v>
      </c>
      <c r="F1459" s="216" t="s">
        <v>2497</v>
      </c>
      <c r="G1459" s="214"/>
      <c r="H1459" s="217">
        <v>22.04</v>
      </c>
      <c r="I1459" s="218"/>
      <c r="J1459" s="214"/>
      <c r="K1459" s="214"/>
      <c r="L1459" s="219"/>
      <c r="M1459" s="220"/>
      <c r="N1459" s="221"/>
      <c r="O1459" s="221"/>
      <c r="P1459" s="221"/>
      <c r="Q1459" s="221"/>
      <c r="R1459" s="221"/>
      <c r="S1459" s="221"/>
      <c r="T1459" s="222"/>
      <c r="AT1459" s="223" t="s">
        <v>323</v>
      </c>
      <c r="AU1459" s="223" t="s">
        <v>83</v>
      </c>
      <c r="AV1459" s="12" t="s">
        <v>83</v>
      </c>
      <c r="AW1459" s="12" t="s">
        <v>36</v>
      </c>
      <c r="AX1459" s="12" t="s">
        <v>74</v>
      </c>
      <c r="AY1459" s="223" t="s">
        <v>313</v>
      </c>
    </row>
    <row r="1460" spans="1:65" s="12" customFormat="1">
      <c r="B1460" s="213"/>
      <c r="C1460" s="214"/>
      <c r="D1460" s="209" t="s">
        <v>323</v>
      </c>
      <c r="E1460" s="215" t="s">
        <v>19</v>
      </c>
      <c r="F1460" s="216" t="s">
        <v>2498</v>
      </c>
      <c r="G1460" s="214"/>
      <c r="H1460" s="217">
        <v>20.99</v>
      </c>
      <c r="I1460" s="218"/>
      <c r="J1460" s="214"/>
      <c r="K1460" s="214"/>
      <c r="L1460" s="219"/>
      <c r="M1460" s="220"/>
      <c r="N1460" s="221"/>
      <c r="O1460" s="221"/>
      <c r="P1460" s="221"/>
      <c r="Q1460" s="221"/>
      <c r="R1460" s="221"/>
      <c r="S1460" s="221"/>
      <c r="T1460" s="222"/>
      <c r="AT1460" s="223" t="s">
        <v>323</v>
      </c>
      <c r="AU1460" s="223" t="s">
        <v>83</v>
      </c>
      <c r="AV1460" s="12" t="s">
        <v>83</v>
      </c>
      <c r="AW1460" s="12" t="s">
        <v>36</v>
      </c>
      <c r="AX1460" s="12" t="s">
        <v>74</v>
      </c>
      <c r="AY1460" s="223" t="s">
        <v>313</v>
      </c>
    </row>
    <row r="1461" spans="1:65" s="14" customFormat="1">
      <c r="B1461" s="234"/>
      <c r="C1461" s="235"/>
      <c r="D1461" s="209" t="s">
        <v>323</v>
      </c>
      <c r="E1461" s="236" t="s">
        <v>19</v>
      </c>
      <c r="F1461" s="237" t="s">
        <v>410</v>
      </c>
      <c r="G1461" s="235"/>
      <c r="H1461" s="238">
        <v>43.03</v>
      </c>
      <c r="I1461" s="239"/>
      <c r="J1461" s="235"/>
      <c r="K1461" s="235"/>
      <c r="L1461" s="240"/>
      <c r="M1461" s="241"/>
      <c r="N1461" s="242"/>
      <c r="O1461" s="242"/>
      <c r="P1461" s="242"/>
      <c r="Q1461" s="242"/>
      <c r="R1461" s="242"/>
      <c r="S1461" s="242"/>
      <c r="T1461" s="243"/>
      <c r="AT1461" s="244" t="s">
        <v>323</v>
      </c>
      <c r="AU1461" s="244" t="s">
        <v>83</v>
      </c>
      <c r="AV1461" s="14" t="s">
        <v>319</v>
      </c>
      <c r="AW1461" s="14" t="s">
        <v>36</v>
      </c>
      <c r="AX1461" s="14" t="s">
        <v>81</v>
      </c>
      <c r="AY1461" s="244" t="s">
        <v>313</v>
      </c>
    </row>
    <row r="1462" spans="1:65" s="1" customFormat="1" ht="14.45" customHeight="1">
      <c r="A1462" s="34"/>
      <c r="B1462" s="35"/>
      <c r="C1462" s="195" t="s">
        <v>2499</v>
      </c>
      <c r="D1462" s="195" t="s">
        <v>315</v>
      </c>
      <c r="E1462" s="196" t="s">
        <v>2500</v>
      </c>
      <c r="F1462" s="197" t="s">
        <v>2501</v>
      </c>
      <c r="G1462" s="198" t="s">
        <v>430</v>
      </c>
      <c r="H1462" s="199">
        <v>9.6739999999999995</v>
      </c>
      <c r="I1462" s="200"/>
      <c r="J1462" s="201">
        <f>ROUND(I1462*H1462,2)</f>
        <v>0</v>
      </c>
      <c r="K1462" s="202"/>
      <c r="L1462" s="39"/>
      <c r="M1462" s="203" t="s">
        <v>19</v>
      </c>
      <c r="N1462" s="204" t="s">
        <v>45</v>
      </c>
      <c r="O1462" s="64"/>
      <c r="P1462" s="205">
        <f>O1462*H1462</f>
        <v>0</v>
      </c>
      <c r="Q1462" s="205">
        <v>0</v>
      </c>
      <c r="R1462" s="205">
        <f>Q1462*H1462</f>
        <v>0</v>
      </c>
      <c r="S1462" s="205">
        <v>0</v>
      </c>
      <c r="T1462" s="206">
        <f>S1462*H1462</f>
        <v>0</v>
      </c>
      <c r="U1462" s="34"/>
      <c r="V1462" s="34"/>
      <c r="W1462" s="34"/>
      <c r="X1462" s="34"/>
      <c r="Y1462" s="34"/>
      <c r="Z1462" s="34"/>
      <c r="AA1462" s="34"/>
      <c r="AB1462" s="34"/>
      <c r="AC1462" s="34"/>
      <c r="AD1462" s="34"/>
      <c r="AE1462" s="34"/>
      <c r="AR1462" s="207" t="s">
        <v>402</v>
      </c>
      <c r="AT1462" s="207" t="s">
        <v>315</v>
      </c>
      <c r="AU1462" s="207" t="s">
        <v>83</v>
      </c>
      <c r="AY1462" s="17" t="s">
        <v>313</v>
      </c>
      <c r="BE1462" s="208">
        <f>IF(N1462="základní",J1462,0)</f>
        <v>0</v>
      </c>
      <c r="BF1462" s="208">
        <f>IF(N1462="snížená",J1462,0)</f>
        <v>0</v>
      </c>
      <c r="BG1462" s="208">
        <f>IF(N1462="zákl. přenesená",J1462,0)</f>
        <v>0</v>
      </c>
      <c r="BH1462" s="208">
        <f>IF(N1462="sníž. přenesená",J1462,0)</f>
        <v>0</v>
      </c>
      <c r="BI1462" s="208">
        <f>IF(N1462="nulová",J1462,0)</f>
        <v>0</v>
      </c>
      <c r="BJ1462" s="17" t="s">
        <v>81</v>
      </c>
      <c r="BK1462" s="208">
        <f>ROUND(I1462*H1462,2)</f>
        <v>0</v>
      </c>
      <c r="BL1462" s="17" t="s">
        <v>402</v>
      </c>
      <c r="BM1462" s="207" t="s">
        <v>2502</v>
      </c>
    </row>
    <row r="1463" spans="1:65" s="1" customFormat="1" ht="19.5">
      <c r="A1463" s="34"/>
      <c r="B1463" s="35"/>
      <c r="C1463" s="36"/>
      <c r="D1463" s="209" t="s">
        <v>321</v>
      </c>
      <c r="E1463" s="36"/>
      <c r="F1463" s="210" t="s">
        <v>2503</v>
      </c>
      <c r="G1463" s="36"/>
      <c r="H1463" s="36"/>
      <c r="I1463" s="116"/>
      <c r="J1463" s="36"/>
      <c r="K1463" s="36"/>
      <c r="L1463" s="39"/>
      <c r="M1463" s="211"/>
      <c r="N1463" s="212"/>
      <c r="O1463" s="64"/>
      <c r="P1463" s="64"/>
      <c r="Q1463" s="64"/>
      <c r="R1463" s="64"/>
      <c r="S1463" s="64"/>
      <c r="T1463" s="65"/>
      <c r="U1463" s="34"/>
      <c r="V1463" s="34"/>
      <c r="W1463" s="34"/>
      <c r="X1463" s="34"/>
      <c r="Y1463" s="34"/>
      <c r="Z1463" s="34"/>
      <c r="AA1463" s="34"/>
      <c r="AB1463" s="34"/>
      <c r="AC1463" s="34"/>
      <c r="AD1463" s="34"/>
      <c r="AE1463" s="34"/>
      <c r="AT1463" s="17" t="s">
        <v>321</v>
      </c>
      <c r="AU1463" s="17" t="s">
        <v>83</v>
      </c>
    </row>
    <row r="1464" spans="1:65" s="11" customFormat="1" ht="22.9" customHeight="1">
      <c r="B1464" s="179"/>
      <c r="C1464" s="180"/>
      <c r="D1464" s="181" t="s">
        <v>73</v>
      </c>
      <c r="E1464" s="193" t="s">
        <v>2504</v>
      </c>
      <c r="F1464" s="193" t="s">
        <v>2505</v>
      </c>
      <c r="G1464" s="180"/>
      <c r="H1464" s="180"/>
      <c r="I1464" s="183"/>
      <c r="J1464" s="194">
        <f>BK1464</f>
        <v>0</v>
      </c>
      <c r="K1464" s="180"/>
      <c r="L1464" s="185"/>
      <c r="M1464" s="186"/>
      <c r="N1464" s="187"/>
      <c r="O1464" s="187"/>
      <c r="P1464" s="188">
        <f>SUM(P1465:P1481)</f>
        <v>0</v>
      </c>
      <c r="Q1464" s="187"/>
      <c r="R1464" s="188">
        <f>SUM(R1465:R1481)</f>
        <v>5.0118000000000003E-3</v>
      </c>
      <c r="S1464" s="187"/>
      <c r="T1464" s="189">
        <f>SUM(T1465:T1481)</f>
        <v>0</v>
      </c>
      <c r="AR1464" s="190" t="s">
        <v>83</v>
      </c>
      <c r="AT1464" s="191" t="s">
        <v>73</v>
      </c>
      <c r="AU1464" s="191" t="s">
        <v>81</v>
      </c>
      <c r="AY1464" s="190" t="s">
        <v>313</v>
      </c>
      <c r="BK1464" s="192">
        <f>SUM(BK1465:BK1481)</f>
        <v>0</v>
      </c>
    </row>
    <row r="1465" spans="1:65" s="1" customFormat="1" ht="14.45" customHeight="1">
      <c r="A1465" s="34"/>
      <c r="B1465" s="35"/>
      <c r="C1465" s="195" t="s">
        <v>2506</v>
      </c>
      <c r="D1465" s="195" t="s">
        <v>315</v>
      </c>
      <c r="E1465" s="196" t="s">
        <v>2507</v>
      </c>
      <c r="F1465" s="197" t="s">
        <v>2508</v>
      </c>
      <c r="G1465" s="198" t="s">
        <v>327</v>
      </c>
      <c r="H1465" s="199">
        <v>15.5</v>
      </c>
      <c r="I1465" s="200"/>
      <c r="J1465" s="201">
        <f>ROUND(I1465*H1465,2)</f>
        <v>0</v>
      </c>
      <c r="K1465" s="202"/>
      <c r="L1465" s="39"/>
      <c r="M1465" s="203" t="s">
        <v>19</v>
      </c>
      <c r="N1465" s="204" t="s">
        <v>45</v>
      </c>
      <c r="O1465" s="64"/>
      <c r="P1465" s="205">
        <f>O1465*H1465</f>
        <v>0</v>
      </c>
      <c r="Q1465" s="205">
        <v>1.2E-4</v>
      </c>
      <c r="R1465" s="205">
        <f>Q1465*H1465</f>
        <v>1.8600000000000001E-3</v>
      </c>
      <c r="S1465" s="205">
        <v>0</v>
      </c>
      <c r="T1465" s="206">
        <f>S1465*H1465</f>
        <v>0</v>
      </c>
      <c r="U1465" s="34"/>
      <c r="V1465" s="34"/>
      <c r="W1465" s="34"/>
      <c r="X1465" s="34"/>
      <c r="Y1465" s="34"/>
      <c r="Z1465" s="34"/>
      <c r="AA1465" s="34"/>
      <c r="AB1465" s="34"/>
      <c r="AC1465" s="34"/>
      <c r="AD1465" s="34"/>
      <c r="AE1465" s="34"/>
      <c r="AR1465" s="207" t="s">
        <v>402</v>
      </c>
      <c r="AT1465" s="207" t="s">
        <v>315</v>
      </c>
      <c r="AU1465" s="207" t="s">
        <v>83</v>
      </c>
      <c r="AY1465" s="17" t="s">
        <v>313</v>
      </c>
      <c r="BE1465" s="208">
        <f>IF(N1465="základní",J1465,0)</f>
        <v>0</v>
      </c>
      <c r="BF1465" s="208">
        <f>IF(N1465="snížená",J1465,0)</f>
        <v>0</v>
      </c>
      <c r="BG1465" s="208">
        <f>IF(N1465="zákl. přenesená",J1465,0)</f>
        <v>0</v>
      </c>
      <c r="BH1465" s="208">
        <f>IF(N1465="sníž. přenesená",J1465,0)</f>
        <v>0</v>
      </c>
      <c r="BI1465" s="208">
        <f>IF(N1465="nulová",J1465,0)</f>
        <v>0</v>
      </c>
      <c r="BJ1465" s="17" t="s">
        <v>81</v>
      </c>
      <c r="BK1465" s="208">
        <f>ROUND(I1465*H1465,2)</f>
        <v>0</v>
      </c>
      <c r="BL1465" s="17" t="s">
        <v>402</v>
      </c>
      <c r="BM1465" s="207" t="s">
        <v>2509</v>
      </c>
    </row>
    <row r="1466" spans="1:65" s="1" customFormat="1">
      <c r="A1466" s="34"/>
      <c r="B1466" s="35"/>
      <c r="C1466" s="36"/>
      <c r="D1466" s="209" t="s">
        <v>321</v>
      </c>
      <c r="E1466" s="36"/>
      <c r="F1466" s="210" t="s">
        <v>2510</v>
      </c>
      <c r="G1466" s="36"/>
      <c r="H1466" s="36"/>
      <c r="I1466" s="116"/>
      <c r="J1466" s="36"/>
      <c r="K1466" s="36"/>
      <c r="L1466" s="39"/>
      <c r="M1466" s="211"/>
      <c r="N1466" s="212"/>
      <c r="O1466" s="64"/>
      <c r="P1466" s="64"/>
      <c r="Q1466" s="64"/>
      <c r="R1466" s="64"/>
      <c r="S1466" s="64"/>
      <c r="T1466" s="65"/>
      <c r="U1466" s="34"/>
      <c r="V1466" s="34"/>
      <c r="W1466" s="34"/>
      <c r="X1466" s="34"/>
      <c r="Y1466" s="34"/>
      <c r="Z1466" s="34"/>
      <c r="AA1466" s="34"/>
      <c r="AB1466" s="34"/>
      <c r="AC1466" s="34"/>
      <c r="AD1466" s="34"/>
      <c r="AE1466" s="34"/>
      <c r="AT1466" s="17" t="s">
        <v>321</v>
      </c>
      <c r="AU1466" s="17" t="s">
        <v>83</v>
      </c>
    </row>
    <row r="1467" spans="1:65" s="12" customFormat="1">
      <c r="B1467" s="213"/>
      <c r="C1467" s="214"/>
      <c r="D1467" s="209" t="s">
        <v>323</v>
      </c>
      <c r="E1467" s="215" t="s">
        <v>19</v>
      </c>
      <c r="F1467" s="216" t="s">
        <v>2511</v>
      </c>
      <c r="G1467" s="214"/>
      <c r="H1467" s="217">
        <v>8</v>
      </c>
      <c r="I1467" s="218"/>
      <c r="J1467" s="214"/>
      <c r="K1467" s="214"/>
      <c r="L1467" s="219"/>
      <c r="M1467" s="220"/>
      <c r="N1467" s="221"/>
      <c r="O1467" s="221"/>
      <c r="P1467" s="221"/>
      <c r="Q1467" s="221"/>
      <c r="R1467" s="221"/>
      <c r="S1467" s="221"/>
      <c r="T1467" s="222"/>
      <c r="AT1467" s="223" t="s">
        <v>323</v>
      </c>
      <c r="AU1467" s="223" t="s">
        <v>83</v>
      </c>
      <c r="AV1467" s="12" t="s">
        <v>83</v>
      </c>
      <c r="AW1467" s="12" t="s">
        <v>36</v>
      </c>
      <c r="AX1467" s="12" t="s">
        <v>74</v>
      </c>
      <c r="AY1467" s="223" t="s">
        <v>313</v>
      </c>
    </row>
    <row r="1468" spans="1:65" s="12" customFormat="1">
      <c r="B1468" s="213"/>
      <c r="C1468" s="214"/>
      <c r="D1468" s="209" t="s">
        <v>323</v>
      </c>
      <c r="E1468" s="215" t="s">
        <v>19</v>
      </c>
      <c r="F1468" s="216" t="s">
        <v>2512</v>
      </c>
      <c r="G1468" s="214"/>
      <c r="H1468" s="217">
        <v>7.5</v>
      </c>
      <c r="I1468" s="218"/>
      <c r="J1468" s="214"/>
      <c r="K1468" s="214"/>
      <c r="L1468" s="219"/>
      <c r="M1468" s="220"/>
      <c r="N1468" s="221"/>
      <c r="O1468" s="221"/>
      <c r="P1468" s="221"/>
      <c r="Q1468" s="221"/>
      <c r="R1468" s="221"/>
      <c r="S1468" s="221"/>
      <c r="T1468" s="222"/>
      <c r="AT1468" s="223" t="s">
        <v>323</v>
      </c>
      <c r="AU1468" s="223" t="s">
        <v>83</v>
      </c>
      <c r="AV1468" s="12" t="s">
        <v>83</v>
      </c>
      <c r="AW1468" s="12" t="s">
        <v>36</v>
      </c>
      <c r="AX1468" s="12" t="s">
        <v>74</v>
      </c>
      <c r="AY1468" s="223" t="s">
        <v>313</v>
      </c>
    </row>
    <row r="1469" spans="1:65" s="14" customFormat="1">
      <c r="B1469" s="234"/>
      <c r="C1469" s="235"/>
      <c r="D1469" s="209" t="s">
        <v>323</v>
      </c>
      <c r="E1469" s="236" t="s">
        <v>19</v>
      </c>
      <c r="F1469" s="237" t="s">
        <v>410</v>
      </c>
      <c r="G1469" s="235"/>
      <c r="H1469" s="238">
        <v>15.5</v>
      </c>
      <c r="I1469" s="239"/>
      <c r="J1469" s="235"/>
      <c r="K1469" s="235"/>
      <c r="L1469" s="240"/>
      <c r="M1469" s="241"/>
      <c r="N1469" s="242"/>
      <c r="O1469" s="242"/>
      <c r="P1469" s="242"/>
      <c r="Q1469" s="242"/>
      <c r="R1469" s="242"/>
      <c r="S1469" s="242"/>
      <c r="T1469" s="243"/>
      <c r="AT1469" s="244" t="s">
        <v>323</v>
      </c>
      <c r="AU1469" s="244" t="s">
        <v>83</v>
      </c>
      <c r="AV1469" s="14" t="s">
        <v>319</v>
      </c>
      <c r="AW1469" s="14" t="s">
        <v>36</v>
      </c>
      <c r="AX1469" s="14" t="s">
        <v>81</v>
      </c>
      <c r="AY1469" s="244" t="s">
        <v>313</v>
      </c>
    </row>
    <row r="1470" spans="1:65" s="1" customFormat="1" ht="14.45" customHeight="1">
      <c r="A1470" s="34"/>
      <c r="B1470" s="35"/>
      <c r="C1470" s="195" t="s">
        <v>2513</v>
      </c>
      <c r="D1470" s="195" t="s">
        <v>315</v>
      </c>
      <c r="E1470" s="196" t="s">
        <v>2514</v>
      </c>
      <c r="F1470" s="197" t="s">
        <v>2515</v>
      </c>
      <c r="G1470" s="198" t="s">
        <v>327</v>
      </c>
      <c r="H1470" s="199">
        <v>15.5</v>
      </c>
      <c r="I1470" s="200"/>
      <c r="J1470" s="201">
        <f>ROUND(I1470*H1470,2)</f>
        <v>0</v>
      </c>
      <c r="K1470" s="202"/>
      <c r="L1470" s="39"/>
      <c r="M1470" s="203" t="s">
        <v>19</v>
      </c>
      <c r="N1470" s="204" t="s">
        <v>45</v>
      </c>
      <c r="O1470" s="64"/>
      <c r="P1470" s="205">
        <f>O1470*H1470</f>
        <v>0</v>
      </c>
      <c r="Q1470" s="205">
        <v>8.0000000000000007E-5</v>
      </c>
      <c r="R1470" s="205">
        <f>Q1470*H1470</f>
        <v>1.24E-3</v>
      </c>
      <c r="S1470" s="205">
        <v>0</v>
      </c>
      <c r="T1470" s="206">
        <f>S1470*H1470</f>
        <v>0</v>
      </c>
      <c r="U1470" s="34"/>
      <c r="V1470" s="34"/>
      <c r="W1470" s="34"/>
      <c r="X1470" s="34"/>
      <c r="Y1470" s="34"/>
      <c r="Z1470" s="34"/>
      <c r="AA1470" s="34"/>
      <c r="AB1470" s="34"/>
      <c r="AC1470" s="34"/>
      <c r="AD1470" s="34"/>
      <c r="AE1470" s="34"/>
      <c r="AR1470" s="207" t="s">
        <v>402</v>
      </c>
      <c r="AT1470" s="207" t="s">
        <v>315</v>
      </c>
      <c r="AU1470" s="207" t="s">
        <v>83</v>
      </c>
      <c r="AY1470" s="17" t="s">
        <v>313</v>
      </c>
      <c r="BE1470" s="208">
        <f>IF(N1470="základní",J1470,0)</f>
        <v>0</v>
      </c>
      <c r="BF1470" s="208">
        <f>IF(N1470="snížená",J1470,0)</f>
        <v>0</v>
      </c>
      <c r="BG1470" s="208">
        <f>IF(N1470="zákl. přenesená",J1470,0)</f>
        <v>0</v>
      </c>
      <c r="BH1470" s="208">
        <f>IF(N1470="sníž. přenesená",J1470,0)</f>
        <v>0</v>
      </c>
      <c r="BI1470" s="208">
        <f>IF(N1470="nulová",J1470,0)</f>
        <v>0</v>
      </c>
      <c r="BJ1470" s="17" t="s">
        <v>81</v>
      </c>
      <c r="BK1470" s="208">
        <f>ROUND(I1470*H1470,2)</f>
        <v>0</v>
      </c>
      <c r="BL1470" s="17" t="s">
        <v>402</v>
      </c>
      <c r="BM1470" s="207" t="s">
        <v>2516</v>
      </c>
    </row>
    <row r="1471" spans="1:65" s="1" customFormat="1">
      <c r="A1471" s="34"/>
      <c r="B1471" s="35"/>
      <c r="C1471" s="36"/>
      <c r="D1471" s="209" t="s">
        <v>321</v>
      </c>
      <c r="E1471" s="36"/>
      <c r="F1471" s="210" t="s">
        <v>2517</v>
      </c>
      <c r="G1471" s="36"/>
      <c r="H1471" s="36"/>
      <c r="I1471" s="116"/>
      <c r="J1471" s="36"/>
      <c r="K1471" s="36"/>
      <c r="L1471" s="39"/>
      <c r="M1471" s="211"/>
      <c r="N1471" s="212"/>
      <c r="O1471" s="64"/>
      <c r="P1471" s="64"/>
      <c r="Q1471" s="64"/>
      <c r="R1471" s="64"/>
      <c r="S1471" s="64"/>
      <c r="T1471" s="65"/>
      <c r="U1471" s="34"/>
      <c r="V1471" s="34"/>
      <c r="W1471" s="34"/>
      <c r="X1471" s="34"/>
      <c r="Y1471" s="34"/>
      <c r="Z1471" s="34"/>
      <c r="AA1471" s="34"/>
      <c r="AB1471" s="34"/>
      <c r="AC1471" s="34"/>
      <c r="AD1471" s="34"/>
      <c r="AE1471" s="34"/>
      <c r="AT1471" s="17" t="s">
        <v>321</v>
      </c>
      <c r="AU1471" s="17" t="s">
        <v>83</v>
      </c>
    </row>
    <row r="1472" spans="1:65" s="1" customFormat="1" ht="14.45" customHeight="1">
      <c r="A1472" s="34"/>
      <c r="B1472" s="35"/>
      <c r="C1472" s="195" t="s">
        <v>2518</v>
      </c>
      <c r="D1472" s="195" t="s">
        <v>315</v>
      </c>
      <c r="E1472" s="196" t="s">
        <v>2519</v>
      </c>
      <c r="F1472" s="197" t="s">
        <v>2520</v>
      </c>
      <c r="G1472" s="198" t="s">
        <v>327</v>
      </c>
      <c r="H1472" s="199">
        <v>191.18</v>
      </c>
      <c r="I1472" s="200"/>
      <c r="J1472" s="201">
        <f>ROUND(I1472*H1472,2)</f>
        <v>0</v>
      </c>
      <c r="K1472" s="202"/>
      <c r="L1472" s="39"/>
      <c r="M1472" s="203" t="s">
        <v>19</v>
      </c>
      <c r="N1472" s="204" t="s">
        <v>45</v>
      </c>
      <c r="O1472" s="64"/>
      <c r="P1472" s="205">
        <f>O1472*H1472</f>
        <v>0</v>
      </c>
      <c r="Q1472" s="205">
        <v>1.0000000000000001E-5</v>
      </c>
      <c r="R1472" s="205">
        <f>Q1472*H1472</f>
        <v>1.9118000000000002E-3</v>
      </c>
      <c r="S1472" s="205">
        <v>0</v>
      </c>
      <c r="T1472" s="206">
        <f>S1472*H1472</f>
        <v>0</v>
      </c>
      <c r="U1472" s="34"/>
      <c r="V1472" s="34"/>
      <c r="W1472" s="34"/>
      <c r="X1472" s="34"/>
      <c r="Y1472" s="34"/>
      <c r="Z1472" s="34"/>
      <c r="AA1472" s="34"/>
      <c r="AB1472" s="34"/>
      <c r="AC1472" s="34"/>
      <c r="AD1472" s="34"/>
      <c r="AE1472" s="34"/>
      <c r="AR1472" s="207" t="s">
        <v>402</v>
      </c>
      <c r="AT1472" s="207" t="s">
        <v>315</v>
      </c>
      <c r="AU1472" s="207" t="s">
        <v>83</v>
      </c>
      <c r="AY1472" s="17" t="s">
        <v>313</v>
      </c>
      <c r="BE1472" s="208">
        <f>IF(N1472="základní",J1472,0)</f>
        <v>0</v>
      </c>
      <c r="BF1472" s="208">
        <f>IF(N1472="snížená",J1472,0)</f>
        <v>0</v>
      </c>
      <c r="BG1472" s="208">
        <f>IF(N1472="zákl. přenesená",J1472,0)</f>
        <v>0</v>
      </c>
      <c r="BH1472" s="208">
        <f>IF(N1472="sníž. přenesená",J1472,0)</f>
        <v>0</v>
      </c>
      <c r="BI1472" s="208">
        <f>IF(N1472="nulová",J1472,0)</f>
        <v>0</v>
      </c>
      <c r="BJ1472" s="17" t="s">
        <v>81</v>
      </c>
      <c r="BK1472" s="208">
        <f>ROUND(I1472*H1472,2)</f>
        <v>0</v>
      </c>
      <c r="BL1472" s="17" t="s">
        <v>402</v>
      </c>
      <c r="BM1472" s="207" t="s">
        <v>2521</v>
      </c>
    </row>
    <row r="1473" spans="1:65" s="1" customFormat="1">
      <c r="A1473" s="34"/>
      <c r="B1473" s="35"/>
      <c r="C1473" s="36"/>
      <c r="D1473" s="209" t="s">
        <v>321</v>
      </c>
      <c r="E1473" s="36"/>
      <c r="F1473" s="210" t="s">
        <v>2522</v>
      </c>
      <c r="G1473" s="36"/>
      <c r="H1473" s="36"/>
      <c r="I1473" s="116"/>
      <c r="J1473" s="36"/>
      <c r="K1473" s="36"/>
      <c r="L1473" s="39"/>
      <c r="M1473" s="211"/>
      <c r="N1473" s="212"/>
      <c r="O1473" s="64"/>
      <c r="P1473" s="64"/>
      <c r="Q1473" s="64"/>
      <c r="R1473" s="64"/>
      <c r="S1473" s="64"/>
      <c r="T1473" s="65"/>
      <c r="U1473" s="34"/>
      <c r="V1473" s="34"/>
      <c r="W1473" s="34"/>
      <c r="X1473" s="34"/>
      <c r="Y1473" s="34"/>
      <c r="Z1473" s="34"/>
      <c r="AA1473" s="34"/>
      <c r="AB1473" s="34"/>
      <c r="AC1473" s="34"/>
      <c r="AD1473" s="34"/>
      <c r="AE1473" s="34"/>
      <c r="AT1473" s="17" t="s">
        <v>321</v>
      </c>
      <c r="AU1473" s="17" t="s">
        <v>83</v>
      </c>
    </row>
    <row r="1474" spans="1:65" s="13" customFormat="1">
      <c r="B1474" s="224"/>
      <c r="C1474" s="225"/>
      <c r="D1474" s="209" t="s">
        <v>323</v>
      </c>
      <c r="E1474" s="226" t="s">
        <v>19</v>
      </c>
      <c r="F1474" s="227" t="s">
        <v>2523</v>
      </c>
      <c r="G1474" s="225"/>
      <c r="H1474" s="226" t="s">
        <v>19</v>
      </c>
      <c r="I1474" s="228"/>
      <c r="J1474" s="225"/>
      <c r="K1474" s="225"/>
      <c r="L1474" s="229"/>
      <c r="M1474" s="230"/>
      <c r="N1474" s="231"/>
      <c r="O1474" s="231"/>
      <c r="P1474" s="231"/>
      <c r="Q1474" s="231"/>
      <c r="R1474" s="231"/>
      <c r="S1474" s="231"/>
      <c r="T1474" s="232"/>
      <c r="AT1474" s="233" t="s">
        <v>323</v>
      </c>
      <c r="AU1474" s="233" t="s">
        <v>83</v>
      </c>
      <c r="AV1474" s="13" t="s">
        <v>81</v>
      </c>
      <c r="AW1474" s="13" t="s">
        <v>36</v>
      </c>
      <c r="AX1474" s="13" t="s">
        <v>74</v>
      </c>
      <c r="AY1474" s="233" t="s">
        <v>313</v>
      </c>
    </row>
    <row r="1475" spans="1:65" s="12" customFormat="1">
      <c r="B1475" s="213"/>
      <c r="C1475" s="214"/>
      <c r="D1475" s="209" t="s">
        <v>323</v>
      </c>
      <c r="E1475" s="215" t="s">
        <v>19</v>
      </c>
      <c r="F1475" s="216" t="s">
        <v>2524</v>
      </c>
      <c r="G1475" s="214"/>
      <c r="H1475" s="217">
        <v>191.18</v>
      </c>
      <c r="I1475" s="218"/>
      <c r="J1475" s="214"/>
      <c r="K1475" s="214"/>
      <c r="L1475" s="219"/>
      <c r="M1475" s="220"/>
      <c r="N1475" s="221"/>
      <c r="O1475" s="221"/>
      <c r="P1475" s="221"/>
      <c r="Q1475" s="221"/>
      <c r="R1475" s="221"/>
      <c r="S1475" s="221"/>
      <c r="T1475" s="222"/>
      <c r="AT1475" s="223" t="s">
        <v>323</v>
      </c>
      <c r="AU1475" s="223" t="s">
        <v>83</v>
      </c>
      <c r="AV1475" s="12" t="s">
        <v>83</v>
      </c>
      <c r="AW1475" s="12" t="s">
        <v>36</v>
      </c>
      <c r="AX1475" s="12" t="s">
        <v>81</v>
      </c>
      <c r="AY1475" s="223" t="s">
        <v>313</v>
      </c>
    </row>
    <row r="1476" spans="1:65" s="1" customFormat="1" ht="14.45" customHeight="1">
      <c r="A1476" s="34"/>
      <c r="B1476" s="35"/>
      <c r="C1476" s="245" t="s">
        <v>2525</v>
      </c>
      <c r="D1476" s="245" t="s">
        <v>473</v>
      </c>
      <c r="E1476" s="246" t="s">
        <v>2526</v>
      </c>
      <c r="F1476" s="247" t="s">
        <v>19</v>
      </c>
      <c r="G1476" s="248" t="s">
        <v>19</v>
      </c>
      <c r="H1476" s="249">
        <v>200.739</v>
      </c>
      <c r="I1476" s="250"/>
      <c r="J1476" s="251">
        <f>ROUND(I1476*H1476,2)</f>
        <v>0</v>
      </c>
      <c r="K1476" s="252"/>
      <c r="L1476" s="253"/>
      <c r="M1476" s="254" t="s">
        <v>19</v>
      </c>
      <c r="N1476" s="255" t="s">
        <v>45</v>
      </c>
      <c r="O1476" s="64"/>
      <c r="P1476" s="205">
        <f>O1476*H1476</f>
        <v>0</v>
      </c>
      <c r="Q1476" s="205">
        <v>0</v>
      </c>
      <c r="R1476" s="205">
        <f>Q1476*H1476</f>
        <v>0</v>
      </c>
      <c r="S1476" s="205">
        <v>0</v>
      </c>
      <c r="T1476" s="206">
        <f>S1476*H1476</f>
        <v>0</v>
      </c>
      <c r="U1476" s="34"/>
      <c r="V1476" s="34"/>
      <c r="W1476" s="34"/>
      <c r="X1476" s="34"/>
      <c r="Y1476" s="34"/>
      <c r="Z1476" s="34"/>
      <c r="AA1476" s="34"/>
      <c r="AB1476" s="34"/>
      <c r="AC1476" s="34"/>
      <c r="AD1476" s="34"/>
      <c r="AE1476" s="34"/>
      <c r="AR1476" s="207" t="s">
        <v>510</v>
      </c>
      <c r="AT1476" s="207" t="s">
        <v>473</v>
      </c>
      <c r="AU1476" s="207" t="s">
        <v>83</v>
      </c>
      <c r="AY1476" s="17" t="s">
        <v>313</v>
      </c>
      <c r="BE1476" s="208">
        <f>IF(N1476="základní",J1476,0)</f>
        <v>0</v>
      </c>
      <c r="BF1476" s="208">
        <f>IF(N1476="snížená",J1476,0)</f>
        <v>0</v>
      </c>
      <c r="BG1476" s="208">
        <f>IF(N1476="zákl. přenesená",J1476,0)</f>
        <v>0</v>
      </c>
      <c r="BH1476" s="208">
        <f>IF(N1476="sníž. přenesená",J1476,0)</f>
        <v>0</v>
      </c>
      <c r="BI1476" s="208">
        <f>IF(N1476="nulová",J1476,0)</f>
        <v>0</v>
      </c>
      <c r="BJ1476" s="17" t="s">
        <v>81</v>
      </c>
      <c r="BK1476" s="208">
        <f>ROUND(I1476*H1476,2)</f>
        <v>0</v>
      </c>
      <c r="BL1476" s="17" t="s">
        <v>402</v>
      </c>
      <c r="BM1476" s="207" t="s">
        <v>2527</v>
      </c>
    </row>
    <row r="1477" spans="1:65" s="1" customFormat="1">
      <c r="A1477" s="34"/>
      <c r="B1477" s="35"/>
      <c r="C1477" s="36"/>
      <c r="D1477" s="209" t="s">
        <v>321</v>
      </c>
      <c r="E1477" s="36"/>
      <c r="F1477" s="210" t="s">
        <v>2528</v>
      </c>
      <c r="G1477" s="36"/>
      <c r="H1477" s="36"/>
      <c r="I1477" s="116"/>
      <c r="J1477" s="36"/>
      <c r="K1477" s="36"/>
      <c r="L1477" s="39"/>
      <c r="M1477" s="211"/>
      <c r="N1477" s="212"/>
      <c r="O1477" s="64"/>
      <c r="P1477" s="64"/>
      <c r="Q1477" s="64"/>
      <c r="R1477" s="64"/>
      <c r="S1477" s="64"/>
      <c r="T1477" s="65"/>
      <c r="U1477" s="34"/>
      <c r="V1477" s="34"/>
      <c r="W1477" s="34"/>
      <c r="X1477" s="34"/>
      <c r="Y1477" s="34"/>
      <c r="Z1477" s="34"/>
      <c r="AA1477" s="34"/>
      <c r="AB1477" s="34"/>
      <c r="AC1477" s="34"/>
      <c r="AD1477" s="34"/>
      <c r="AE1477" s="34"/>
      <c r="AT1477" s="17" t="s">
        <v>321</v>
      </c>
      <c r="AU1477" s="17" t="s">
        <v>83</v>
      </c>
    </row>
    <row r="1478" spans="1:65" s="12" customFormat="1">
      <c r="B1478" s="213"/>
      <c r="C1478" s="214"/>
      <c r="D1478" s="209" t="s">
        <v>323</v>
      </c>
      <c r="E1478" s="215" t="s">
        <v>19</v>
      </c>
      <c r="F1478" s="216" t="s">
        <v>2529</v>
      </c>
      <c r="G1478" s="214"/>
      <c r="H1478" s="217">
        <v>191.18</v>
      </c>
      <c r="I1478" s="218"/>
      <c r="J1478" s="214"/>
      <c r="K1478" s="214"/>
      <c r="L1478" s="219"/>
      <c r="M1478" s="220"/>
      <c r="N1478" s="221"/>
      <c r="O1478" s="221"/>
      <c r="P1478" s="221"/>
      <c r="Q1478" s="221"/>
      <c r="R1478" s="221"/>
      <c r="S1478" s="221"/>
      <c r="T1478" s="222"/>
      <c r="AT1478" s="223" t="s">
        <v>323</v>
      </c>
      <c r="AU1478" s="223" t="s">
        <v>83</v>
      </c>
      <c r="AV1478" s="12" t="s">
        <v>83</v>
      </c>
      <c r="AW1478" s="12" t="s">
        <v>36</v>
      </c>
      <c r="AX1478" s="12" t="s">
        <v>81</v>
      </c>
      <c r="AY1478" s="223" t="s">
        <v>313</v>
      </c>
    </row>
    <row r="1479" spans="1:65" s="12" customFormat="1">
      <c r="B1479" s="213"/>
      <c r="C1479" s="214"/>
      <c r="D1479" s="209" t="s">
        <v>323</v>
      </c>
      <c r="E1479" s="214"/>
      <c r="F1479" s="216" t="s">
        <v>2530</v>
      </c>
      <c r="G1479" s="214"/>
      <c r="H1479" s="217">
        <v>200.739</v>
      </c>
      <c r="I1479" s="218"/>
      <c r="J1479" s="214"/>
      <c r="K1479" s="214"/>
      <c r="L1479" s="219"/>
      <c r="M1479" s="220"/>
      <c r="N1479" s="221"/>
      <c r="O1479" s="221"/>
      <c r="P1479" s="221"/>
      <c r="Q1479" s="221"/>
      <c r="R1479" s="221"/>
      <c r="S1479" s="221"/>
      <c r="T1479" s="222"/>
      <c r="AT1479" s="223" t="s">
        <v>323</v>
      </c>
      <c r="AU1479" s="223" t="s">
        <v>83</v>
      </c>
      <c r="AV1479" s="12" t="s">
        <v>83</v>
      </c>
      <c r="AW1479" s="12" t="s">
        <v>4</v>
      </c>
      <c r="AX1479" s="12" t="s">
        <v>81</v>
      </c>
      <c r="AY1479" s="223" t="s">
        <v>313</v>
      </c>
    </row>
    <row r="1480" spans="1:65" s="1" customFormat="1" ht="14.45" customHeight="1">
      <c r="A1480" s="34"/>
      <c r="B1480" s="35"/>
      <c r="C1480" s="195" t="s">
        <v>2531</v>
      </c>
      <c r="D1480" s="195" t="s">
        <v>315</v>
      </c>
      <c r="E1480" s="196" t="s">
        <v>2532</v>
      </c>
      <c r="F1480" s="197" t="s">
        <v>2533</v>
      </c>
      <c r="G1480" s="198" t="s">
        <v>430</v>
      </c>
      <c r="H1480" s="199">
        <v>5.0000000000000001E-3</v>
      </c>
      <c r="I1480" s="200"/>
      <c r="J1480" s="201">
        <f>ROUND(I1480*H1480,2)</f>
        <v>0</v>
      </c>
      <c r="K1480" s="202"/>
      <c r="L1480" s="39"/>
      <c r="M1480" s="203" t="s">
        <v>19</v>
      </c>
      <c r="N1480" s="204" t="s">
        <v>45</v>
      </c>
      <c r="O1480" s="64"/>
      <c r="P1480" s="205">
        <f>O1480*H1480</f>
        <v>0</v>
      </c>
      <c r="Q1480" s="205">
        <v>0</v>
      </c>
      <c r="R1480" s="205">
        <f>Q1480*H1480</f>
        <v>0</v>
      </c>
      <c r="S1480" s="205">
        <v>0</v>
      </c>
      <c r="T1480" s="206">
        <f>S1480*H1480</f>
        <v>0</v>
      </c>
      <c r="U1480" s="34"/>
      <c r="V1480" s="34"/>
      <c r="W1480" s="34"/>
      <c r="X1480" s="34"/>
      <c r="Y1480" s="34"/>
      <c r="Z1480" s="34"/>
      <c r="AA1480" s="34"/>
      <c r="AB1480" s="34"/>
      <c r="AC1480" s="34"/>
      <c r="AD1480" s="34"/>
      <c r="AE1480" s="34"/>
      <c r="AR1480" s="207" t="s">
        <v>402</v>
      </c>
      <c r="AT1480" s="207" t="s">
        <v>315</v>
      </c>
      <c r="AU1480" s="207" t="s">
        <v>83</v>
      </c>
      <c r="AY1480" s="17" t="s">
        <v>313</v>
      </c>
      <c r="BE1480" s="208">
        <f>IF(N1480="základní",J1480,0)</f>
        <v>0</v>
      </c>
      <c r="BF1480" s="208">
        <f>IF(N1480="snížená",J1480,0)</f>
        <v>0</v>
      </c>
      <c r="BG1480" s="208">
        <f>IF(N1480="zákl. přenesená",J1480,0)</f>
        <v>0</v>
      </c>
      <c r="BH1480" s="208">
        <f>IF(N1480="sníž. přenesená",J1480,0)</f>
        <v>0</v>
      </c>
      <c r="BI1480" s="208">
        <f>IF(N1480="nulová",J1480,0)</f>
        <v>0</v>
      </c>
      <c r="BJ1480" s="17" t="s">
        <v>81</v>
      </c>
      <c r="BK1480" s="208">
        <f>ROUND(I1480*H1480,2)</f>
        <v>0</v>
      </c>
      <c r="BL1480" s="17" t="s">
        <v>402</v>
      </c>
      <c r="BM1480" s="207" t="s">
        <v>2534</v>
      </c>
    </row>
    <row r="1481" spans="1:65" s="1" customFormat="1" ht="19.5">
      <c r="A1481" s="34"/>
      <c r="B1481" s="35"/>
      <c r="C1481" s="36"/>
      <c r="D1481" s="209" t="s">
        <v>321</v>
      </c>
      <c r="E1481" s="36"/>
      <c r="F1481" s="210" t="s">
        <v>2535</v>
      </c>
      <c r="G1481" s="36"/>
      <c r="H1481" s="36"/>
      <c r="I1481" s="116"/>
      <c r="J1481" s="36"/>
      <c r="K1481" s="36"/>
      <c r="L1481" s="39"/>
      <c r="M1481" s="211"/>
      <c r="N1481" s="212"/>
      <c r="O1481" s="64"/>
      <c r="P1481" s="64"/>
      <c r="Q1481" s="64"/>
      <c r="R1481" s="64"/>
      <c r="S1481" s="64"/>
      <c r="T1481" s="65"/>
      <c r="U1481" s="34"/>
      <c r="V1481" s="34"/>
      <c r="W1481" s="34"/>
      <c r="X1481" s="34"/>
      <c r="Y1481" s="34"/>
      <c r="Z1481" s="34"/>
      <c r="AA1481" s="34"/>
      <c r="AB1481" s="34"/>
      <c r="AC1481" s="34"/>
      <c r="AD1481" s="34"/>
      <c r="AE1481" s="34"/>
      <c r="AT1481" s="17" t="s">
        <v>321</v>
      </c>
      <c r="AU1481" s="17" t="s">
        <v>83</v>
      </c>
    </row>
    <row r="1482" spans="1:65" s="11" customFormat="1" ht="22.9" customHeight="1">
      <c r="B1482" s="179"/>
      <c r="C1482" s="180"/>
      <c r="D1482" s="181" t="s">
        <v>73</v>
      </c>
      <c r="E1482" s="193" t="s">
        <v>2536</v>
      </c>
      <c r="F1482" s="193" t="s">
        <v>2537</v>
      </c>
      <c r="G1482" s="180"/>
      <c r="H1482" s="180"/>
      <c r="I1482" s="183"/>
      <c r="J1482" s="194">
        <f>BK1482</f>
        <v>0</v>
      </c>
      <c r="K1482" s="180"/>
      <c r="L1482" s="185"/>
      <c r="M1482" s="186"/>
      <c r="N1482" s="187"/>
      <c r="O1482" s="187"/>
      <c r="P1482" s="188">
        <f>SUM(P1483:P1504)</f>
        <v>0</v>
      </c>
      <c r="Q1482" s="187"/>
      <c r="R1482" s="188">
        <f>SUM(R1483:R1504)</f>
        <v>1.7662614999999997</v>
      </c>
      <c r="S1482" s="187"/>
      <c r="T1482" s="189">
        <f>SUM(T1483:T1504)</f>
        <v>0</v>
      </c>
      <c r="AR1482" s="190" t="s">
        <v>83</v>
      </c>
      <c r="AT1482" s="191" t="s">
        <v>73</v>
      </c>
      <c r="AU1482" s="191" t="s">
        <v>81</v>
      </c>
      <c r="AY1482" s="190" t="s">
        <v>313</v>
      </c>
      <c r="BK1482" s="192">
        <f>SUM(BK1483:BK1504)</f>
        <v>0</v>
      </c>
    </row>
    <row r="1483" spans="1:65" s="1" customFormat="1" ht="14.45" customHeight="1">
      <c r="A1483" s="34"/>
      <c r="B1483" s="35"/>
      <c r="C1483" s="195" t="s">
        <v>2538</v>
      </c>
      <c r="D1483" s="195" t="s">
        <v>315</v>
      </c>
      <c r="E1483" s="196" t="s">
        <v>2539</v>
      </c>
      <c r="F1483" s="197" t="s">
        <v>2540</v>
      </c>
      <c r="G1483" s="198" t="s">
        <v>318</v>
      </c>
      <c r="H1483" s="199">
        <v>376.488</v>
      </c>
      <c r="I1483" s="200"/>
      <c r="J1483" s="201">
        <f>ROUND(I1483*H1483,2)</f>
        <v>0</v>
      </c>
      <c r="K1483" s="202"/>
      <c r="L1483" s="39"/>
      <c r="M1483" s="203" t="s">
        <v>19</v>
      </c>
      <c r="N1483" s="204" t="s">
        <v>45</v>
      </c>
      <c r="O1483" s="64"/>
      <c r="P1483" s="205">
        <f>O1483*H1483</f>
        <v>0</v>
      </c>
      <c r="Q1483" s="205">
        <v>0</v>
      </c>
      <c r="R1483" s="205">
        <f>Q1483*H1483</f>
        <v>0</v>
      </c>
      <c r="S1483" s="205">
        <v>0</v>
      </c>
      <c r="T1483" s="206">
        <f>S1483*H1483</f>
        <v>0</v>
      </c>
      <c r="U1483" s="34"/>
      <c r="V1483" s="34"/>
      <c r="W1483" s="34"/>
      <c r="X1483" s="34"/>
      <c r="Y1483" s="34"/>
      <c r="Z1483" s="34"/>
      <c r="AA1483" s="34"/>
      <c r="AB1483" s="34"/>
      <c r="AC1483" s="34"/>
      <c r="AD1483" s="34"/>
      <c r="AE1483" s="34"/>
      <c r="AR1483" s="207" t="s">
        <v>402</v>
      </c>
      <c r="AT1483" s="207" t="s">
        <v>315</v>
      </c>
      <c r="AU1483" s="207" t="s">
        <v>83</v>
      </c>
      <c r="AY1483" s="17" t="s">
        <v>313</v>
      </c>
      <c r="BE1483" s="208">
        <f>IF(N1483="základní",J1483,0)</f>
        <v>0</v>
      </c>
      <c r="BF1483" s="208">
        <f>IF(N1483="snížená",J1483,0)</f>
        <v>0</v>
      </c>
      <c r="BG1483" s="208">
        <f>IF(N1483="zákl. přenesená",J1483,0)</f>
        <v>0</v>
      </c>
      <c r="BH1483" s="208">
        <f>IF(N1483="sníž. přenesená",J1483,0)</f>
        <v>0</v>
      </c>
      <c r="BI1483" s="208">
        <f>IF(N1483="nulová",J1483,0)</f>
        <v>0</v>
      </c>
      <c r="BJ1483" s="17" t="s">
        <v>81</v>
      </c>
      <c r="BK1483" s="208">
        <f>ROUND(I1483*H1483,2)</f>
        <v>0</v>
      </c>
      <c r="BL1483" s="17" t="s">
        <v>402</v>
      </c>
      <c r="BM1483" s="207" t="s">
        <v>2541</v>
      </c>
    </row>
    <row r="1484" spans="1:65" s="1" customFormat="1">
      <c r="A1484" s="34"/>
      <c r="B1484" s="35"/>
      <c r="C1484" s="36"/>
      <c r="D1484" s="209" t="s">
        <v>321</v>
      </c>
      <c r="E1484" s="36"/>
      <c r="F1484" s="210" t="s">
        <v>2542</v>
      </c>
      <c r="G1484" s="36"/>
      <c r="H1484" s="36"/>
      <c r="I1484" s="116"/>
      <c r="J1484" s="36"/>
      <c r="K1484" s="36"/>
      <c r="L1484" s="39"/>
      <c r="M1484" s="211"/>
      <c r="N1484" s="212"/>
      <c r="O1484" s="64"/>
      <c r="P1484" s="64"/>
      <c r="Q1484" s="64"/>
      <c r="R1484" s="64"/>
      <c r="S1484" s="64"/>
      <c r="T1484" s="65"/>
      <c r="U1484" s="34"/>
      <c r="V1484" s="34"/>
      <c r="W1484" s="34"/>
      <c r="X1484" s="34"/>
      <c r="Y1484" s="34"/>
      <c r="Z1484" s="34"/>
      <c r="AA1484" s="34"/>
      <c r="AB1484" s="34"/>
      <c r="AC1484" s="34"/>
      <c r="AD1484" s="34"/>
      <c r="AE1484" s="34"/>
      <c r="AT1484" s="17" t="s">
        <v>321</v>
      </c>
      <c r="AU1484" s="17" t="s">
        <v>83</v>
      </c>
    </row>
    <row r="1485" spans="1:65" s="12" customFormat="1">
      <c r="B1485" s="213"/>
      <c r="C1485" s="214"/>
      <c r="D1485" s="209" t="s">
        <v>323</v>
      </c>
      <c r="E1485" s="215" t="s">
        <v>19</v>
      </c>
      <c r="F1485" s="216" t="s">
        <v>2543</v>
      </c>
      <c r="G1485" s="214"/>
      <c r="H1485" s="217">
        <v>376.488</v>
      </c>
      <c r="I1485" s="218"/>
      <c r="J1485" s="214"/>
      <c r="K1485" s="214"/>
      <c r="L1485" s="219"/>
      <c r="M1485" s="220"/>
      <c r="N1485" s="221"/>
      <c r="O1485" s="221"/>
      <c r="P1485" s="221"/>
      <c r="Q1485" s="221"/>
      <c r="R1485" s="221"/>
      <c r="S1485" s="221"/>
      <c r="T1485" s="222"/>
      <c r="AT1485" s="223" t="s">
        <v>323</v>
      </c>
      <c r="AU1485" s="223" t="s">
        <v>83</v>
      </c>
      <c r="AV1485" s="12" t="s">
        <v>83</v>
      </c>
      <c r="AW1485" s="12" t="s">
        <v>36</v>
      </c>
      <c r="AX1485" s="12" t="s">
        <v>81</v>
      </c>
      <c r="AY1485" s="223" t="s">
        <v>313</v>
      </c>
    </row>
    <row r="1486" spans="1:65" s="1" customFormat="1" ht="14.45" customHeight="1">
      <c r="A1486" s="34"/>
      <c r="B1486" s="35"/>
      <c r="C1486" s="195" t="s">
        <v>2544</v>
      </c>
      <c r="D1486" s="195" t="s">
        <v>315</v>
      </c>
      <c r="E1486" s="196" t="s">
        <v>2545</v>
      </c>
      <c r="F1486" s="197" t="s">
        <v>2546</v>
      </c>
      <c r="G1486" s="198" t="s">
        <v>327</v>
      </c>
      <c r="H1486" s="199">
        <v>50</v>
      </c>
      <c r="I1486" s="200"/>
      <c r="J1486" s="201">
        <f>ROUND(I1486*H1486,2)</f>
        <v>0</v>
      </c>
      <c r="K1486" s="202"/>
      <c r="L1486" s="39"/>
      <c r="M1486" s="203" t="s">
        <v>19</v>
      </c>
      <c r="N1486" s="204" t="s">
        <v>45</v>
      </c>
      <c r="O1486" s="64"/>
      <c r="P1486" s="205">
        <f>O1486*H1486</f>
        <v>0</v>
      </c>
      <c r="Q1486" s="205">
        <v>2.0000000000000002E-5</v>
      </c>
      <c r="R1486" s="205">
        <f>Q1486*H1486</f>
        <v>1E-3</v>
      </c>
      <c r="S1486" s="205">
        <v>0</v>
      </c>
      <c r="T1486" s="206">
        <f>S1486*H1486</f>
        <v>0</v>
      </c>
      <c r="U1486" s="34"/>
      <c r="V1486" s="34"/>
      <c r="W1486" s="34"/>
      <c r="X1486" s="34"/>
      <c r="Y1486" s="34"/>
      <c r="Z1486" s="34"/>
      <c r="AA1486" s="34"/>
      <c r="AB1486" s="34"/>
      <c r="AC1486" s="34"/>
      <c r="AD1486" s="34"/>
      <c r="AE1486" s="34"/>
      <c r="AR1486" s="207" t="s">
        <v>402</v>
      </c>
      <c r="AT1486" s="207" t="s">
        <v>315</v>
      </c>
      <c r="AU1486" s="207" t="s">
        <v>83</v>
      </c>
      <c r="AY1486" s="17" t="s">
        <v>313</v>
      </c>
      <c r="BE1486" s="208">
        <f>IF(N1486="základní",J1486,0)</f>
        <v>0</v>
      </c>
      <c r="BF1486" s="208">
        <f>IF(N1486="snížená",J1486,0)</f>
        <v>0</v>
      </c>
      <c r="BG1486" s="208">
        <f>IF(N1486="zákl. přenesená",J1486,0)</f>
        <v>0</v>
      </c>
      <c r="BH1486" s="208">
        <f>IF(N1486="sníž. přenesená",J1486,0)</f>
        <v>0</v>
      </c>
      <c r="BI1486" s="208">
        <f>IF(N1486="nulová",J1486,0)</f>
        <v>0</v>
      </c>
      <c r="BJ1486" s="17" t="s">
        <v>81</v>
      </c>
      <c r="BK1486" s="208">
        <f>ROUND(I1486*H1486,2)</f>
        <v>0</v>
      </c>
      <c r="BL1486" s="17" t="s">
        <v>402</v>
      </c>
      <c r="BM1486" s="207" t="s">
        <v>2547</v>
      </c>
    </row>
    <row r="1487" spans="1:65" s="1" customFormat="1">
      <c r="A1487" s="34"/>
      <c r="B1487" s="35"/>
      <c r="C1487" s="36"/>
      <c r="D1487" s="209" t="s">
        <v>321</v>
      </c>
      <c r="E1487" s="36"/>
      <c r="F1487" s="210" t="s">
        <v>2548</v>
      </c>
      <c r="G1487" s="36"/>
      <c r="H1487" s="36"/>
      <c r="I1487" s="116"/>
      <c r="J1487" s="36"/>
      <c r="K1487" s="36"/>
      <c r="L1487" s="39"/>
      <c r="M1487" s="211"/>
      <c r="N1487" s="212"/>
      <c r="O1487" s="64"/>
      <c r="P1487" s="64"/>
      <c r="Q1487" s="64"/>
      <c r="R1487" s="64"/>
      <c r="S1487" s="64"/>
      <c r="T1487" s="65"/>
      <c r="U1487" s="34"/>
      <c r="V1487" s="34"/>
      <c r="W1487" s="34"/>
      <c r="X1487" s="34"/>
      <c r="Y1487" s="34"/>
      <c r="Z1487" s="34"/>
      <c r="AA1487" s="34"/>
      <c r="AB1487" s="34"/>
      <c r="AC1487" s="34"/>
      <c r="AD1487" s="34"/>
      <c r="AE1487" s="34"/>
      <c r="AT1487" s="17" t="s">
        <v>321</v>
      </c>
      <c r="AU1487" s="17" t="s">
        <v>83</v>
      </c>
    </row>
    <row r="1488" spans="1:65" s="1" customFormat="1" ht="14.45" customHeight="1">
      <c r="A1488" s="34"/>
      <c r="B1488" s="35"/>
      <c r="C1488" s="195" t="s">
        <v>2549</v>
      </c>
      <c r="D1488" s="195" t="s">
        <v>315</v>
      </c>
      <c r="E1488" s="196" t="s">
        <v>2550</v>
      </c>
      <c r="F1488" s="197" t="s">
        <v>2551</v>
      </c>
      <c r="G1488" s="198" t="s">
        <v>318</v>
      </c>
      <c r="H1488" s="199">
        <v>376.488</v>
      </c>
      <c r="I1488" s="200"/>
      <c r="J1488" s="201">
        <f>ROUND(I1488*H1488,2)</f>
        <v>0</v>
      </c>
      <c r="K1488" s="202"/>
      <c r="L1488" s="39"/>
      <c r="M1488" s="203" t="s">
        <v>19</v>
      </c>
      <c r="N1488" s="204" t="s">
        <v>45</v>
      </c>
      <c r="O1488" s="64"/>
      <c r="P1488" s="205">
        <f>O1488*H1488</f>
        <v>0</v>
      </c>
      <c r="Q1488" s="205">
        <v>4.0000000000000003E-5</v>
      </c>
      <c r="R1488" s="205">
        <f>Q1488*H1488</f>
        <v>1.5059520000000002E-2</v>
      </c>
      <c r="S1488" s="205">
        <v>0</v>
      </c>
      <c r="T1488" s="206">
        <f>S1488*H1488</f>
        <v>0</v>
      </c>
      <c r="U1488" s="34"/>
      <c r="V1488" s="34"/>
      <c r="W1488" s="34"/>
      <c r="X1488" s="34"/>
      <c r="Y1488" s="34"/>
      <c r="Z1488" s="34"/>
      <c r="AA1488" s="34"/>
      <c r="AB1488" s="34"/>
      <c r="AC1488" s="34"/>
      <c r="AD1488" s="34"/>
      <c r="AE1488" s="34"/>
      <c r="AR1488" s="207" t="s">
        <v>402</v>
      </c>
      <c r="AT1488" s="207" t="s">
        <v>315</v>
      </c>
      <c r="AU1488" s="207" t="s">
        <v>83</v>
      </c>
      <c r="AY1488" s="17" t="s">
        <v>313</v>
      </c>
      <c r="BE1488" s="208">
        <f>IF(N1488="základní",J1488,0)</f>
        <v>0</v>
      </c>
      <c r="BF1488" s="208">
        <f>IF(N1488="snížená",J1488,0)</f>
        <v>0</v>
      </c>
      <c r="BG1488" s="208">
        <f>IF(N1488="zákl. přenesená",J1488,0)</f>
        <v>0</v>
      </c>
      <c r="BH1488" s="208">
        <f>IF(N1488="sníž. přenesená",J1488,0)</f>
        <v>0</v>
      </c>
      <c r="BI1488" s="208">
        <f>IF(N1488="nulová",J1488,0)</f>
        <v>0</v>
      </c>
      <c r="BJ1488" s="17" t="s">
        <v>81</v>
      </c>
      <c r="BK1488" s="208">
        <f>ROUND(I1488*H1488,2)</f>
        <v>0</v>
      </c>
      <c r="BL1488" s="17" t="s">
        <v>402</v>
      </c>
      <c r="BM1488" s="207" t="s">
        <v>2552</v>
      </c>
    </row>
    <row r="1489" spans="1:65" s="1" customFormat="1">
      <c r="A1489" s="34"/>
      <c r="B1489" s="35"/>
      <c r="C1489" s="36"/>
      <c r="D1489" s="209" t="s">
        <v>321</v>
      </c>
      <c r="E1489" s="36"/>
      <c r="F1489" s="210" t="s">
        <v>2553</v>
      </c>
      <c r="G1489" s="36"/>
      <c r="H1489" s="36"/>
      <c r="I1489" s="116"/>
      <c r="J1489" s="36"/>
      <c r="K1489" s="36"/>
      <c r="L1489" s="39"/>
      <c r="M1489" s="211"/>
      <c r="N1489" s="212"/>
      <c r="O1489" s="64"/>
      <c r="P1489" s="64"/>
      <c r="Q1489" s="64"/>
      <c r="R1489" s="64"/>
      <c r="S1489" s="64"/>
      <c r="T1489" s="65"/>
      <c r="U1489" s="34"/>
      <c r="V1489" s="34"/>
      <c r="W1489" s="34"/>
      <c r="X1489" s="34"/>
      <c r="Y1489" s="34"/>
      <c r="Z1489" s="34"/>
      <c r="AA1489" s="34"/>
      <c r="AB1489" s="34"/>
      <c r="AC1489" s="34"/>
      <c r="AD1489" s="34"/>
      <c r="AE1489" s="34"/>
      <c r="AT1489" s="17" t="s">
        <v>321</v>
      </c>
      <c r="AU1489" s="17" t="s">
        <v>83</v>
      </c>
    </row>
    <row r="1490" spans="1:65" s="12" customFormat="1">
      <c r="B1490" s="213"/>
      <c r="C1490" s="214"/>
      <c r="D1490" s="209" t="s">
        <v>323</v>
      </c>
      <c r="E1490" s="215" t="s">
        <v>19</v>
      </c>
      <c r="F1490" s="216" t="s">
        <v>2543</v>
      </c>
      <c r="G1490" s="214"/>
      <c r="H1490" s="217">
        <v>376.488</v>
      </c>
      <c r="I1490" s="218"/>
      <c r="J1490" s="214"/>
      <c r="K1490" s="214"/>
      <c r="L1490" s="219"/>
      <c r="M1490" s="220"/>
      <c r="N1490" s="221"/>
      <c r="O1490" s="221"/>
      <c r="P1490" s="221"/>
      <c r="Q1490" s="221"/>
      <c r="R1490" s="221"/>
      <c r="S1490" s="221"/>
      <c r="T1490" s="222"/>
      <c r="AT1490" s="223" t="s">
        <v>323</v>
      </c>
      <c r="AU1490" s="223" t="s">
        <v>83</v>
      </c>
      <c r="AV1490" s="12" t="s">
        <v>83</v>
      </c>
      <c r="AW1490" s="12" t="s">
        <v>36</v>
      </c>
      <c r="AX1490" s="12" t="s">
        <v>81</v>
      </c>
      <c r="AY1490" s="223" t="s">
        <v>313</v>
      </c>
    </row>
    <row r="1491" spans="1:65" s="1" customFormat="1" ht="14.45" customHeight="1">
      <c r="A1491" s="34"/>
      <c r="B1491" s="35"/>
      <c r="C1491" s="195" t="s">
        <v>2554</v>
      </c>
      <c r="D1491" s="195" t="s">
        <v>315</v>
      </c>
      <c r="E1491" s="196" t="s">
        <v>2555</v>
      </c>
      <c r="F1491" s="197" t="s">
        <v>2556</v>
      </c>
      <c r="G1491" s="198" t="s">
        <v>318</v>
      </c>
      <c r="H1491" s="199">
        <v>376.488</v>
      </c>
      <c r="I1491" s="200"/>
      <c r="J1491" s="201">
        <f>ROUND(I1491*H1491,2)</f>
        <v>0</v>
      </c>
      <c r="K1491" s="202"/>
      <c r="L1491" s="39"/>
      <c r="M1491" s="203" t="s">
        <v>19</v>
      </c>
      <c r="N1491" s="204" t="s">
        <v>45</v>
      </c>
      <c r="O1491" s="64"/>
      <c r="P1491" s="205">
        <f>O1491*H1491</f>
        <v>0</v>
      </c>
      <c r="Q1491" s="205">
        <v>4.0000000000000002E-4</v>
      </c>
      <c r="R1491" s="205">
        <f>Q1491*H1491</f>
        <v>0.15059520000000001</v>
      </c>
      <c r="S1491" s="205">
        <v>0</v>
      </c>
      <c r="T1491" s="206">
        <f>S1491*H1491</f>
        <v>0</v>
      </c>
      <c r="U1491" s="34"/>
      <c r="V1491" s="34"/>
      <c r="W1491" s="34"/>
      <c r="X1491" s="34"/>
      <c r="Y1491" s="34"/>
      <c r="Z1491" s="34"/>
      <c r="AA1491" s="34"/>
      <c r="AB1491" s="34"/>
      <c r="AC1491" s="34"/>
      <c r="AD1491" s="34"/>
      <c r="AE1491" s="34"/>
      <c r="AR1491" s="207" t="s">
        <v>402</v>
      </c>
      <c r="AT1491" s="207" t="s">
        <v>315</v>
      </c>
      <c r="AU1491" s="207" t="s">
        <v>83</v>
      </c>
      <c r="AY1491" s="17" t="s">
        <v>313</v>
      </c>
      <c r="BE1491" s="208">
        <f>IF(N1491="základní",J1491,0)</f>
        <v>0</v>
      </c>
      <c r="BF1491" s="208">
        <f>IF(N1491="snížená",J1491,0)</f>
        <v>0</v>
      </c>
      <c r="BG1491" s="208">
        <f>IF(N1491="zákl. přenesená",J1491,0)</f>
        <v>0</v>
      </c>
      <c r="BH1491" s="208">
        <f>IF(N1491="sníž. přenesená",J1491,0)</f>
        <v>0</v>
      </c>
      <c r="BI1491" s="208">
        <f>IF(N1491="nulová",J1491,0)</f>
        <v>0</v>
      </c>
      <c r="BJ1491" s="17" t="s">
        <v>81</v>
      </c>
      <c r="BK1491" s="208">
        <f>ROUND(I1491*H1491,2)</f>
        <v>0</v>
      </c>
      <c r="BL1491" s="17" t="s">
        <v>402</v>
      </c>
      <c r="BM1491" s="207" t="s">
        <v>2557</v>
      </c>
    </row>
    <row r="1492" spans="1:65" s="1" customFormat="1">
      <c r="A1492" s="34"/>
      <c r="B1492" s="35"/>
      <c r="C1492" s="36"/>
      <c r="D1492" s="209" t="s">
        <v>321</v>
      </c>
      <c r="E1492" s="36"/>
      <c r="F1492" s="210" t="s">
        <v>2558</v>
      </c>
      <c r="G1492" s="36"/>
      <c r="H1492" s="36"/>
      <c r="I1492" s="116"/>
      <c r="J1492" s="36"/>
      <c r="K1492" s="36"/>
      <c r="L1492" s="39"/>
      <c r="M1492" s="211"/>
      <c r="N1492" s="212"/>
      <c r="O1492" s="64"/>
      <c r="P1492" s="64"/>
      <c r="Q1492" s="64"/>
      <c r="R1492" s="64"/>
      <c r="S1492" s="64"/>
      <c r="T1492" s="65"/>
      <c r="U1492" s="34"/>
      <c r="V1492" s="34"/>
      <c r="W1492" s="34"/>
      <c r="X1492" s="34"/>
      <c r="Y1492" s="34"/>
      <c r="Z1492" s="34"/>
      <c r="AA1492" s="34"/>
      <c r="AB1492" s="34"/>
      <c r="AC1492" s="34"/>
      <c r="AD1492" s="34"/>
      <c r="AE1492" s="34"/>
      <c r="AT1492" s="17" t="s">
        <v>321</v>
      </c>
      <c r="AU1492" s="17" t="s">
        <v>83</v>
      </c>
    </row>
    <row r="1493" spans="1:65" s="1" customFormat="1" ht="14.45" customHeight="1">
      <c r="A1493" s="34"/>
      <c r="B1493" s="35"/>
      <c r="C1493" s="195" t="s">
        <v>2559</v>
      </c>
      <c r="D1493" s="195" t="s">
        <v>315</v>
      </c>
      <c r="E1493" s="196" t="s">
        <v>2560</v>
      </c>
      <c r="F1493" s="197" t="s">
        <v>2561</v>
      </c>
      <c r="G1493" s="198" t="s">
        <v>318</v>
      </c>
      <c r="H1493" s="199">
        <v>92.957999999999998</v>
      </c>
      <c r="I1493" s="200"/>
      <c r="J1493" s="201">
        <f>ROUND(I1493*H1493,2)</f>
        <v>0</v>
      </c>
      <c r="K1493" s="202"/>
      <c r="L1493" s="39"/>
      <c r="M1493" s="203" t="s">
        <v>19</v>
      </c>
      <c r="N1493" s="204" t="s">
        <v>45</v>
      </c>
      <c r="O1493" s="64"/>
      <c r="P1493" s="205">
        <f>O1493*H1493</f>
        <v>0</v>
      </c>
      <c r="Q1493" s="205">
        <v>3.6000000000000002E-4</v>
      </c>
      <c r="R1493" s="205">
        <f>Q1493*H1493</f>
        <v>3.3464880000000002E-2</v>
      </c>
      <c r="S1493" s="205">
        <v>0</v>
      </c>
      <c r="T1493" s="206">
        <f>S1493*H1493</f>
        <v>0</v>
      </c>
      <c r="U1493" s="34"/>
      <c r="V1493" s="34"/>
      <c r="W1493" s="34"/>
      <c r="X1493" s="34"/>
      <c r="Y1493" s="34"/>
      <c r="Z1493" s="34"/>
      <c r="AA1493" s="34"/>
      <c r="AB1493" s="34"/>
      <c r="AC1493" s="34"/>
      <c r="AD1493" s="34"/>
      <c r="AE1493" s="34"/>
      <c r="AR1493" s="207" t="s">
        <v>402</v>
      </c>
      <c r="AT1493" s="207" t="s">
        <v>315</v>
      </c>
      <c r="AU1493" s="207" t="s">
        <v>83</v>
      </c>
      <c r="AY1493" s="17" t="s">
        <v>313</v>
      </c>
      <c r="BE1493" s="208">
        <f>IF(N1493="základní",J1493,0)</f>
        <v>0</v>
      </c>
      <c r="BF1493" s="208">
        <f>IF(N1493="snížená",J1493,0)</f>
        <v>0</v>
      </c>
      <c r="BG1493" s="208">
        <f>IF(N1493="zákl. přenesená",J1493,0)</f>
        <v>0</v>
      </c>
      <c r="BH1493" s="208">
        <f>IF(N1493="sníž. přenesená",J1493,0)</f>
        <v>0</v>
      </c>
      <c r="BI1493" s="208">
        <f>IF(N1493="nulová",J1493,0)</f>
        <v>0</v>
      </c>
      <c r="BJ1493" s="17" t="s">
        <v>81</v>
      </c>
      <c r="BK1493" s="208">
        <f>ROUND(I1493*H1493,2)</f>
        <v>0</v>
      </c>
      <c r="BL1493" s="17" t="s">
        <v>402</v>
      </c>
      <c r="BM1493" s="207" t="s">
        <v>2562</v>
      </c>
    </row>
    <row r="1494" spans="1:65" s="1" customFormat="1">
      <c r="A1494" s="34"/>
      <c r="B1494" s="35"/>
      <c r="C1494" s="36"/>
      <c r="D1494" s="209" t="s">
        <v>321</v>
      </c>
      <c r="E1494" s="36"/>
      <c r="F1494" s="210" t="s">
        <v>2563</v>
      </c>
      <c r="G1494" s="36"/>
      <c r="H1494" s="36"/>
      <c r="I1494" s="116"/>
      <c r="J1494" s="36"/>
      <c r="K1494" s="36"/>
      <c r="L1494" s="39"/>
      <c r="M1494" s="211"/>
      <c r="N1494" s="212"/>
      <c r="O1494" s="64"/>
      <c r="P1494" s="64"/>
      <c r="Q1494" s="64"/>
      <c r="R1494" s="64"/>
      <c r="S1494" s="64"/>
      <c r="T1494" s="65"/>
      <c r="U1494" s="34"/>
      <c r="V1494" s="34"/>
      <c r="W1494" s="34"/>
      <c r="X1494" s="34"/>
      <c r="Y1494" s="34"/>
      <c r="Z1494" s="34"/>
      <c r="AA1494" s="34"/>
      <c r="AB1494" s="34"/>
      <c r="AC1494" s="34"/>
      <c r="AD1494" s="34"/>
      <c r="AE1494" s="34"/>
      <c r="AT1494" s="17" t="s">
        <v>321</v>
      </c>
      <c r="AU1494" s="17" t="s">
        <v>83</v>
      </c>
    </row>
    <row r="1495" spans="1:65" s="12" customFormat="1">
      <c r="B1495" s="213"/>
      <c r="C1495" s="214"/>
      <c r="D1495" s="209" t="s">
        <v>323</v>
      </c>
      <c r="E1495" s="215" t="s">
        <v>19</v>
      </c>
      <c r="F1495" s="216" t="s">
        <v>2564</v>
      </c>
      <c r="G1495" s="214"/>
      <c r="H1495" s="217">
        <v>92.957999999999998</v>
      </c>
      <c r="I1495" s="218"/>
      <c r="J1495" s="214"/>
      <c r="K1495" s="214"/>
      <c r="L1495" s="219"/>
      <c r="M1495" s="220"/>
      <c r="N1495" s="221"/>
      <c r="O1495" s="221"/>
      <c r="P1495" s="221"/>
      <c r="Q1495" s="221"/>
      <c r="R1495" s="221"/>
      <c r="S1495" s="221"/>
      <c r="T1495" s="222"/>
      <c r="AT1495" s="223" t="s">
        <v>323</v>
      </c>
      <c r="AU1495" s="223" t="s">
        <v>83</v>
      </c>
      <c r="AV1495" s="12" t="s">
        <v>83</v>
      </c>
      <c r="AW1495" s="12" t="s">
        <v>36</v>
      </c>
      <c r="AX1495" s="12" t="s">
        <v>81</v>
      </c>
      <c r="AY1495" s="223" t="s">
        <v>313</v>
      </c>
    </row>
    <row r="1496" spans="1:65" s="1" customFormat="1" ht="14.45" customHeight="1">
      <c r="A1496" s="34"/>
      <c r="B1496" s="35"/>
      <c r="C1496" s="195" t="s">
        <v>2565</v>
      </c>
      <c r="D1496" s="195" t="s">
        <v>315</v>
      </c>
      <c r="E1496" s="196" t="s">
        <v>2566</v>
      </c>
      <c r="F1496" s="197" t="s">
        <v>2567</v>
      </c>
      <c r="G1496" s="198" t="s">
        <v>318</v>
      </c>
      <c r="H1496" s="199">
        <v>283.52999999999997</v>
      </c>
      <c r="I1496" s="200"/>
      <c r="J1496" s="201">
        <f>ROUND(I1496*H1496,2)</f>
        <v>0</v>
      </c>
      <c r="K1496" s="202"/>
      <c r="L1496" s="39"/>
      <c r="M1496" s="203" t="s">
        <v>19</v>
      </c>
      <c r="N1496" s="204" t="s">
        <v>45</v>
      </c>
      <c r="O1496" s="64"/>
      <c r="P1496" s="205">
        <f>O1496*H1496</f>
        <v>0</v>
      </c>
      <c r="Q1496" s="205">
        <v>5.5000000000000003E-4</v>
      </c>
      <c r="R1496" s="205">
        <f>Q1496*H1496</f>
        <v>0.15594149999999998</v>
      </c>
      <c r="S1496" s="205">
        <v>0</v>
      </c>
      <c r="T1496" s="206">
        <f>S1496*H1496</f>
        <v>0</v>
      </c>
      <c r="U1496" s="34"/>
      <c r="V1496" s="34"/>
      <c r="W1496" s="34"/>
      <c r="X1496" s="34"/>
      <c r="Y1496" s="34"/>
      <c r="Z1496" s="34"/>
      <c r="AA1496" s="34"/>
      <c r="AB1496" s="34"/>
      <c r="AC1496" s="34"/>
      <c r="AD1496" s="34"/>
      <c r="AE1496" s="34"/>
      <c r="AR1496" s="207" t="s">
        <v>402</v>
      </c>
      <c r="AT1496" s="207" t="s">
        <v>315</v>
      </c>
      <c r="AU1496" s="207" t="s">
        <v>83</v>
      </c>
      <c r="AY1496" s="17" t="s">
        <v>313</v>
      </c>
      <c r="BE1496" s="208">
        <f>IF(N1496="základní",J1496,0)</f>
        <v>0</v>
      </c>
      <c r="BF1496" s="208">
        <f>IF(N1496="snížená",J1496,0)</f>
        <v>0</v>
      </c>
      <c r="BG1496" s="208">
        <f>IF(N1496="zákl. přenesená",J1496,0)</f>
        <v>0</v>
      </c>
      <c r="BH1496" s="208">
        <f>IF(N1496="sníž. přenesená",J1496,0)</f>
        <v>0</v>
      </c>
      <c r="BI1496" s="208">
        <f>IF(N1496="nulová",J1496,0)</f>
        <v>0</v>
      </c>
      <c r="BJ1496" s="17" t="s">
        <v>81</v>
      </c>
      <c r="BK1496" s="208">
        <f>ROUND(I1496*H1496,2)</f>
        <v>0</v>
      </c>
      <c r="BL1496" s="17" t="s">
        <v>402</v>
      </c>
      <c r="BM1496" s="207" t="s">
        <v>2568</v>
      </c>
    </row>
    <row r="1497" spans="1:65" s="1" customFormat="1">
      <c r="A1497" s="34"/>
      <c r="B1497" s="35"/>
      <c r="C1497" s="36"/>
      <c r="D1497" s="209" t="s">
        <v>321</v>
      </c>
      <c r="E1497" s="36"/>
      <c r="F1497" s="210" t="s">
        <v>2569</v>
      </c>
      <c r="G1497" s="36"/>
      <c r="H1497" s="36"/>
      <c r="I1497" s="116"/>
      <c r="J1497" s="36"/>
      <c r="K1497" s="36"/>
      <c r="L1497" s="39"/>
      <c r="M1497" s="211"/>
      <c r="N1497" s="212"/>
      <c r="O1497" s="64"/>
      <c r="P1497" s="64"/>
      <c r="Q1497" s="64"/>
      <c r="R1497" s="64"/>
      <c r="S1497" s="64"/>
      <c r="T1497" s="65"/>
      <c r="U1497" s="34"/>
      <c r="V1497" s="34"/>
      <c r="W1497" s="34"/>
      <c r="X1497" s="34"/>
      <c r="Y1497" s="34"/>
      <c r="Z1497" s="34"/>
      <c r="AA1497" s="34"/>
      <c r="AB1497" s="34"/>
      <c r="AC1497" s="34"/>
      <c r="AD1497" s="34"/>
      <c r="AE1497" s="34"/>
      <c r="AT1497" s="17" t="s">
        <v>321</v>
      </c>
      <c r="AU1497" s="17" t="s">
        <v>83</v>
      </c>
    </row>
    <row r="1498" spans="1:65" s="12" customFormat="1">
      <c r="B1498" s="213"/>
      <c r="C1498" s="214"/>
      <c r="D1498" s="209" t="s">
        <v>323</v>
      </c>
      <c r="E1498" s="215" t="s">
        <v>19</v>
      </c>
      <c r="F1498" s="216" t="s">
        <v>2570</v>
      </c>
      <c r="G1498" s="214"/>
      <c r="H1498" s="217">
        <v>283.52999999999997</v>
      </c>
      <c r="I1498" s="218"/>
      <c r="J1498" s="214"/>
      <c r="K1498" s="214"/>
      <c r="L1498" s="219"/>
      <c r="M1498" s="220"/>
      <c r="N1498" s="221"/>
      <c r="O1498" s="221"/>
      <c r="P1498" s="221"/>
      <c r="Q1498" s="221"/>
      <c r="R1498" s="221"/>
      <c r="S1498" s="221"/>
      <c r="T1498" s="222"/>
      <c r="AT1498" s="223" t="s">
        <v>323</v>
      </c>
      <c r="AU1498" s="223" t="s">
        <v>83</v>
      </c>
      <c r="AV1498" s="12" t="s">
        <v>83</v>
      </c>
      <c r="AW1498" s="12" t="s">
        <v>36</v>
      </c>
      <c r="AX1498" s="12" t="s">
        <v>81</v>
      </c>
      <c r="AY1498" s="223" t="s">
        <v>313</v>
      </c>
    </row>
    <row r="1499" spans="1:65" s="1" customFormat="1" ht="14.45" customHeight="1">
      <c r="A1499" s="34"/>
      <c r="B1499" s="35"/>
      <c r="C1499" s="195" t="s">
        <v>2571</v>
      </c>
      <c r="D1499" s="195" t="s">
        <v>315</v>
      </c>
      <c r="E1499" s="196" t="s">
        <v>2572</v>
      </c>
      <c r="F1499" s="197" t="s">
        <v>2573</v>
      </c>
      <c r="G1499" s="198" t="s">
        <v>318</v>
      </c>
      <c r="H1499" s="199">
        <v>283.52999999999997</v>
      </c>
      <c r="I1499" s="200"/>
      <c r="J1499" s="201">
        <f>ROUND(I1499*H1499,2)</f>
        <v>0</v>
      </c>
      <c r="K1499" s="202"/>
      <c r="L1499" s="39"/>
      <c r="M1499" s="203" t="s">
        <v>19</v>
      </c>
      <c r="N1499" s="204" t="s">
        <v>45</v>
      </c>
      <c r="O1499" s="64"/>
      <c r="P1499" s="205">
        <f>O1499*H1499</f>
        <v>0</v>
      </c>
      <c r="Q1499" s="205">
        <v>3.3999999999999998E-3</v>
      </c>
      <c r="R1499" s="205">
        <f>Q1499*H1499</f>
        <v>0.9640019999999998</v>
      </c>
      <c r="S1499" s="205">
        <v>0</v>
      </c>
      <c r="T1499" s="206">
        <f>S1499*H1499</f>
        <v>0</v>
      </c>
      <c r="U1499" s="34"/>
      <c r="V1499" s="34"/>
      <c r="W1499" s="34"/>
      <c r="X1499" s="34"/>
      <c r="Y1499" s="34"/>
      <c r="Z1499" s="34"/>
      <c r="AA1499" s="34"/>
      <c r="AB1499" s="34"/>
      <c r="AC1499" s="34"/>
      <c r="AD1499" s="34"/>
      <c r="AE1499" s="34"/>
      <c r="AR1499" s="207" t="s">
        <v>402</v>
      </c>
      <c r="AT1499" s="207" t="s">
        <v>315</v>
      </c>
      <c r="AU1499" s="207" t="s">
        <v>83</v>
      </c>
      <c r="AY1499" s="17" t="s">
        <v>313</v>
      </c>
      <c r="BE1499" s="208">
        <f>IF(N1499="základní",J1499,0)</f>
        <v>0</v>
      </c>
      <c r="BF1499" s="208">
        <f>IF(N1499="snížená",J1499,0)</f>
        <v>0</v>
      </c>
      <c r="BG1499" s="208">
        <f>IF(N1499="zákl. přenesená",J1499,0)</f>
        <v>0</v>
      </c>
      <c r="BH1499" s="208">
        <f>IF(N1499="sníž. přenesená",J1499,0)</f>
        <v>0</v>
      </c>
      <c r="BI1499" s="208">
        <f>IF(N1499="nulová",J1499,0)</f>
        <v>0</v>
      </c>
      <c r="BJ1499" s="17" t="s">
        <v>81</v>
      </c>
      <c r="BK1499" s="208">
        <f>ROUND(I1499*H1499,2)</f>
        <v>0</v>
      </c>
      <c r="BL1499" s="17" t="s">
        <v>402</v>
      </c>
      <c r="BM1499" s="207" t="s">
        <v>2574</v>
      </c>
    </row>
    <row r="1500" spans="1:65" s="1" customFormat="1">
      <c r="A1500" s="34"/>
      <c r="B1500" s="35"/>
      <c r="C1500" s="36"/>
      <c r="D1500" s="209" t="s">
        <v>321</v>
      </c>
      <c r="E1500" s="36"/>
      <c r="F1500" s="210" t="s">
        <v>2575</v>
      </c>
      <c r="G1500" s="36"/>
      <c r="H1500" s="36"/>
      <c r="I1500" s="116"/>
      <c r="J1500" s="36"/>
      <c r="K1500" s="36"/>
      <c r="L1500" s="39"/>
      <c r="M1500" s="211"/>
      <c r="N1500" s="212"/>
      <c r="O1500" s="64"/>
      <c r="P1500" s="64"/>
      <c r="Q1500" s="64"/>
      <c r="R1500" s="64"/>
      <c r="S1500" s="64"/>
      <c r="T1500" s="65"/>
      <c r="U1500" s="34"/>
      <c r="V1500" s="34"/>
      <c r="W1500" s="34"/>
      <c r="X1500" s="34"/>
      <c r="Y1500" s="34"/>
      <c r="Z1500" s="34"/>
      <c r="AA1500" s="34"/>
      <c r="AB1500" s="34"/>
      <c r="AC1500" s="34"/>
      <c r="AD1500" s="34"/>
      <c r="AE1500" s="34"/>
      <c r="AT1500" s="17" t="s">
        <v>321</v>
      </c>
      <c r="AU1500" s="17" t="s">
        <v>83</v>
      </c>
    </row>
    <row r="1501" spans="1:65" s="12" customFormat="1">
      <c r="B1501" s="213"/>
      <c r="C1501" s="214"/>
      <c r="D1501" s="209" t="s">
        <v>323</v>
      </c>
      <c r="E1501" s="215" t="s">
        <v>19</v>
      </c>
      <c r="F1501" s="216" t="s">
        <v>2570</v>
      </c>
      <c r="G1501" s="214"/>
      <c r="H1501" s="217">
        <v>283.52999999999997</v>
      </c>
      <c r="I1501" s="218"/>
      <c r="J1501" s="214"/>
      <c r="K1501" s="214"/>
      <c r="L1501" s="219"/>
      <c r="M1501" s="220"/>
      <c r="N1501" s="221"/>
      <c r="O1501" s="221"/>
      <c r="P1501" s="221"/>
      <c r="Q1501" s="221"/>
      <c r="R1501" s="221"/>
      <c r="S1501" s="221"/>
      <c r="T1501" s="222"/>
      <c r="AT1501" s="223" t="s">
        <v>323</v>
      </c>
      <c r="AU1501" s="223" t="s">
        <v>83</v>
      </c>
      <c r="AV1501" s="12" t="s">
        <v>83</v>
      </c>
      <c r="AW1501" s="12" t="s">
        <v>36</v>
      </c>
      <c r="AX1501" s="12" t="s">
        <v>81</v>
      </c>
      <c r="AY1501" s="223" t="s">
        <v>313</v>
      </c>
    </row>
    <row r="1502" spans="1:65" s="1" customFormat="1" ht="14.45" customHeight="1">
      <c r="A1502" s="34"/>
      <c r="B1502" s="35"/>
      <c r="C1502" s="195" t="s">
        <v>2576</v>
      </c>
      <c r="D1502" s="195" t="s">
        <v>315</v>
      </c>
      <c r="E1502" s="196" t="s">
        <v>2577</v>
      </c>
      <c r="F1502" s="197" t="s">
        <v>2578</v>
      </c>
      <c r="G1502" s="198" t="s">
        <v>318</v>
      </c>
      <c r="H1502" s="199">
        <v>92.957999999999998</v>
      </c>
      <c r="I1502" s="200"/>
      <c r="J1502" s="201">
        <f>ROUND(I1502*H1502,2)</f>
        <v>0</v>
      </c>
      <c r="K1502" s="202"/>
      <c r="L1502" s="39"/>
      <c r="M1502" s="203" t="s">
        <v>19</v>
      </c>
      <c r="N1502" s="204" t="s">
        <v>45</v>
      </c>
      <c r="O1502" s="64"/>
      <c r="P1502" s="205">
        <f>O1502*H1502</f>
        <v>0</v>
      </c>
      <c r="Q1502" s="205">
        <v>4.7999999999999996E-3</v>
      </c>
      <c r="R1502" s="205">
        <f>Q1502*H1502</f>
        <v>0.44619839999999994</v>
      </c>
      <c r="S1502" s="205">
        <v>0</v>
      </c>
      <c r="T1502" s="206">
        <f>S1502*H1502</f>
        <v>0</v>
      </c>
      <c r="U1502" s="34"/>
      <c r="V1502" s="34"/>
      <c r="W1502" s="34"/>
      <c r="X1502" s="34"/>
      <c r="Y1502" s="34"/>
      <c r="Z1502" s="34"/>
      <c r="AA1502" s="34"/>
      <c r="AB1502" s="34"/>
      <c r="AC1502" s="34"/>
      <c r="AD1502" s="34"/>
      <c r="AE1502" s="34"/>
      <c r="AR1502" s="207" t="s">
        <v>402</v>
      </c>
      <c r="AT1502" s="207" t="s">
        <v>315</v>
      </c>
      <c r="AU1502" s="207" t="s">
        <v>83</v>
      </c>
      <c r="AY1502" s="17" t="s">
        <v>313</v>
      </c>
      <c r="BE1502" s="208">
        <f>IF(N1502="základní",J1502,0)</f>
        <v>0</v>
      </c>
      <c r="BF1502" s="208">
        <f>IF(N1502="snížená",J1502,0)</f>
        <v>0</v>
      </c>
      <c r="BG1502" s="208">
        <f>IF(N1502="zákl. přenesená",J1502,0)</f>
        <v>0</v>
      </c>
      <c r="BH1502" s="208">
        <f>IF(N1502="sníž. přenesená",J1502,0)</f>
        <v>0</v>
      </c>
      <c r="BI1502" s="208">
        <f>IF(N1502="nulová",J1502,0)</f>
        <v>0</v>
      </c>
      <c r="BJ1502" s="17" t="s">
        <v>81</v>
      </c>
      <c r="BK1502" s="208">
        <f>ROUND(I1502*H1502,2)</f>
        <v>0</v>
      </c>
      <c r="BL1502" s="17" t="s">
        <v>402</v>
      </c>
      <c r="BM1502" s="207" t="s">
        <v>2579</v>
      </c>
    </row>
    <row r="1503" spans="1:65" s="1" customFormat="1">
      <c r="A1503" s="34"/>
      <c r="B1503" s="35"/>
      <c r="C1503" s="36"/>
      <c r="D1503" s="209" t="s">
        <v>321</v>
      </c>
      <c r="E1503" s="36"/>
      <c r="F1503" s="210" t="s">
        <v>2578</v>
      </c>
      <c r="G1503" s="36"/>
      <c r="H1503" s="36"/>
      <c r="I1503" s="116"/>
      <c r="J1503" s="36"/>
      <c r="K1503" s="36"/>
      <c r="L1503" s="39"/>
      <c r="M1503" s="211"/>
      <c r="N1503" s="212"/>
      <c r="O1503" s="64"/>
      <c r="P1503" s="64"/>
      <c r="Q1503" s="64"/>
      <c r="R1503" s="64"/>
      <c r="S1503" s="64"/>
      <c r="T1503" s="65"/>
      <c r="U1503" s="34"/>
      <c r="V1503" s="34"/>
      <c r="W1503" s="34"/>
      <c r="X1503" s="34"/>
      <c r="Y1503" s="34"/>
      <c r="Z1503" s="34"/>
      <c r="AA1503" s="34"/>
      <c r="AB1503" s="34"/>
      <c r="AC1503" s="34"/>
      <c r="AD1503" s="34"/>
      <c r="AE1503" s="34"/>
      <c r="AT1503" s="17" t="s">
        <v>321</v>
      </c>
      <c r="AU1503" s="17" t="s">
        <v>83</v>
      </c>
    </row>
    <row r="1504" spans="1:65" s="12" customFormat="1">
      <c r="B1504" s="213"/>
      <c r="C1504" s="214"/>
      <c r="D1504" s="209" t="s">
        <v>323</v>
      </c>
      <c r="E1504" s="215" t="s">
        <v>19</v>
      </c>
      <c r="F1504" s="216" t="s">
        <v>2564</v>
      </c>
      <c r="G1504" s="214"/>
      <c r="H1504" s="217">
        <v>92.957999999999998</v>
      </c>
      <c r="I1504" s="218"/>
      <c r="J1504" s="214"/>
      <c r="K1504" s="214"/>
      <c r="L1504" s="219"/>
      <c r="M1504" s="220"/>
      <c r="N1504" s="221"/>
      <c r="O1504" s="221"/>
      <c r="P1504" s="221"/>
      <c r="Q1504" s="221"/>
      <c r="R1504" s="221"/>
      <c r="S1504" s="221"/>
      <c r="T1504" s="222"/>
      <c r="AT1504" s="223" t="s">
        <v>323</v>
      </c>
      <c r="AU1504" s="223" t="s">
        <v>83</v>
      </c>
      <c r="AV1504" s="12" t="s">
        <v>83</v>
      </c>
      <c r="AW1504" s="12" t="s">
        <v>36</v>
      </c>
      <c r="AX1504" s="12" t="s">
        <v>81</v>
      </c>
      <c r="AY1504" s="223" t="s">
        <v>313</v>
      </c>
    </row>
    <row r="1505" spans="1:65" s="11" customFormat="1" ht="22.9" customHeight="1">
      <c r="B1505" s="179"/>
      <c r="C1505" s="180"/>
      <c r="D1505" s="181" t="s">
        <v>73</v>
      </c>
      <c r="E1505" s="193" t="s">
        <v>2580</v>
      </c>
      <c r="F1505" s="193" t="s">
        <v>2581</v>
      </c>
      <c r="G1505" s="180"/>
      <c r="H1505" s="180"/>
      <c r="I1505" s="183"/>
      <c r="J1505" s="194">
        <f>BK1505</f>
        <v>0</v>
      </c>
      <c r="K1505" s="180"/>
      <c r="L1505" s="185"/>
      <c r="M1505" s="186"/>
      <c r="N1505" s="187"/>
      <c r="O1505" s="187"/>
      <c r="P1505" s="188">
        <f>SUM(P1506:P1541)</f>
        <v>0</v>
      </c>
      <c r="Q1505" s="187"/>
      <c r="R1505" s="188">
        <f>SUM(R1506:R1541)</f>
        <v>7.0103780100000002</v>
      </c>
      <c r="S1505" s="187"/>
      <c r="T1505" s="189">
        <f>SUM(T1506:T1541)</f>
        <v>0</v>
      </c>
      <c r="AR1505" s="190" t="s">
        <v>83</v>
      </c>
      <c r="AT1505" s="191" t="s">
        <v>73</v>
      </c>
      <c r="AU1505" s="191" t="s">
        <v>81</v>
      </c>
      <c r="AY1505" s="190" t="s">
        <v>313</v>
      </c>
      <c r="BK1505" s="192">
        <f>SUM(BK1506:BK1541)</f>
        <v>0</v>
      </c>
    </row>
    <row r="1506" spans="1:65" s="1" customFormat="1" ht="14.45" customHeight="1">
      <c r="A1506" s="34"/>
      <c r="B1506" s="35"/>
      <c r="C1506" s="195" t="s">
        <v>2582</v>
      </c>
      <c r="D1506" s="195" t="s">
        <v>315</v>
      </c>
      <c r="E1506" s="196" t="s">
        <v>2583</v>
      </c>
      <c r="F1506" s="197" t="s">
        <v>2584</v>
      </c>
      <c r="G1506" s="198" t="s">
        <v>318</v>
      </c>
      <c r="H1506" s="199">
        <v>343.94400000000002</v>
      </c>
      <c r="I1506" s="200"/>
      <c r="J1506" s="201">
        <f>ROUND(I1506*H1506,2)</f>
        <v>0</v>
      </c>
      <c r="K1506" s="202"/>
      <c r="L1506" s="39"/>
      <c r="M1506" s="203" t="s">
        <v>19</v>
      </c>
      <c r="N1506" s="204" t="s">
        <v>45</v>
      </c>
      <c r="O1506" s="64"/>
      <c r="P1506" s="205">
        <f>O1506*H1506</f>
        <v>0</v>
      </c>
      <c r="Q1506" s="205">
        <v>2.9999999999999997E-4</v>
      </c>
      <c r="R1506" s="205">
        <f>Q1506*H1506</f>
        <v>0.1031832</v>
      </c>
      <c r="S1506" s="205">
        <v>0</v>
      </c>
      <c r="T1506" s="206">
        <f>S1506*H1506</f>
        <v>0</v>
      </c>
      <c r="U1506" s="34"/>
      <c r="V1506" s="34"/>
      <c r="W1506" s="34"/>
      <c r="X1506" s="34"/>
      <c r="Y1506" s="34"/>
      <c r="Z1506" s="34"/>
      <c r="AA1506" s="34"/>
      <c r="AB1506" s="34"/>
      <c r="AC1506" s="34"/>
      <c r="AD1506" s="34"/>
      <c r="AE1506" s="34"/>
      <c r="AR1506" s="207" t="s">
        <v>402</v>
      </c>
      <c r="AT1506" s="207" t="s">
        <v>315</v>
      </c>
      <c r="AU1506" s="207" t="s">
        <v>83</v>
      </c>
      <c r="AY1506" s="17" t="s">
        <v>313</v>
      </c>
      <c r="BE1506" s="208">
        <f>IF(N1506="základní",J1506,0)</f>
        <v>0</v>
      </c>
      <c r="BF1506" s="208">
        <f>IF(N1506="snížená",J1506,0)</f>
        <v>0</v>
      </c>
      <c r="BG1506" s="208">
        <f>IF(N1506="zákl. přenesená",J1506,0)</f>
        <v>0</v>
      </c>
      <c r="BH1506" s="208">
        <f>IF(N1506="sníž. přenesená",J1506,0)</f>
        <v>0</v>
      </c>
      <c r="BI1506" s="208">
        <f>IF(N1506="nulová",J1506,0)</f>
        <v>0</v>
      </c>
      <c r="BJ1506" s="17" t="s">
        <v>81</v>
      </c>
      <c r="BK1506" s="208">
        <f>ROUND(I1506*H1506,2)</f>
        <v>0</v>
      </c>
      <c r="BL1506" s="17" t="s">
        <v>402</v>
      </c>
      <c r="BM1506" s="207" t="s">
        <v>2585</v>
      </c>
    </row>
    <row r="1507" spans="1:65" s="1" customFormat="1">
      <c r="A1507" s="34"/>
      <c r="B1507" s="35"/>
      <c r="C1507" s="36"/>
      <c r="D1507" s="209" t="s">
        <v>321</v>
      </c>
      <c r="E1507" s="36"/>
      <c r="F1507" s="210" t="s">
        <v>2586</v>
      </c>
      <c r="G1507" s="36"/>
      <c r="H1507" s="36"/>
      <c r="I1507" s="116"/>
      <c r="J1507" s="36"/>
      <c r="K1507" s="36"/>
      <c r="L1507" s="39"/>
      <c r="M1507" s="211"/>
      <c r="N1507" s="212"/>
      <c r="O1507" s="64"/>
      <c r="P1507" s="64"/>
      <c r="Q1507" s="64"/>
      <c r="R1507" s="64"/>
      <c r="S1507" s="64"/>
      <c r="T1507" s="65"/>
      <c r="U1507" s="34"/>
      <c r="V1507" s="34"/>
      <c r="W1507" s="34"/>
      <c r="X1507" s="34"/>
      <c r="Y1507" s="34"/>
      <c r="Z1507" s="34"/>
      <c r="AA1507" s="34"/>
      <c r="AB1507" s="34"/>
      <c r="AC1507" s="34"/>
      <c r="AD1507" s="34"/>
      <c r="AE1507" s="34"/>
      <c r="AT1507" s="17" t="s">
        <v>321</v>
      </c>
      <c r="AU1507" s="17" t="s">
        <v>83</v>
      </c>
    </row>
    <row r="1508" spans="1:65" s="12" customFormat="1">
      <c r="B1508" s="213"/>
      <c r="C1508" s="214"/>
      <c r="D1508" s="209" t="s">
        <v>323</v>
      </c>
      <c r="E1508" s="215" t="s">
        <v>19</v>
      </c>
      <c r="F1508" s="216" t="s">
        <v>2587</v>
      </c>
      <c r="G1508" s="214"/>
      <c r="H1508" s="217">
        <v>343.94400000000002</v>
      </c>
      <c r="I1508" s="218"/>
      <c r="J1508" s="214"/>
      <c r="K1508" s="214"/>
      <c r="L1508" s="219"/>
      <c r="M1508" s="220"/>
      <c r="N1508" s="221"/>
      <c r="O1508" s="221"/>
      <c r="P1508" s="221"/>
      <c r="Q1508" s="221"/>
      <c r="R1508" s="221"/>
      <c r="S1508" s="221"/>
      <c r="T1508" s="222"/>
      <c r="AT1508" s="223" t="s">
        <v>323</v>
      </c>
      <c r="AU1508" s="223" t="s">
        <v>83</v>
      </c>
      <c r="AV1508" s="12" t="s">
        <v>83</v>
      </c>
      <c r="AW1508" s="12" t="s">
        <v>36</v>
      </c>
      <c r="AX1508" s="12" t="s">
        <v>81</v>
      </c>
      <c r="AY1508" s="223" t="s">
        <v>313</v>
      </c>
    </row>
    <row r="1509" spans="1:65" s="1" customFormat="1" ht="14.45" customHeight="1">
      <c r="A1509" s="34"/>
      <c r="B1509" s="35"/>
      <c r="C1509" s="195" t="s">
        <v>2588</v>
      </c>
      <c r="D1509" s="195" t="s">
        <v>315</v>
      </c>
      <c r="E1509" s="196" t="s">
        <v>2589</v>
      </c>
      <c r="F1509" s="197" t="s">
        <v>2590</v>
      </c>
      <c r="G1509" s="198" t="s">
        <v>318</v>
      </c>
      <c r="H1509" s="199">
        <v>192.875</v>
      </c>
      <c r="I1509" s="200"/>
      <c r="J1509" s="201">
        <f>ROUND(I1509*H1509,2)</f>
        <v>0</v>
      </c>
      <c r="K1509" s="202"/>
      <c r="L1509" s="39"/>
      <c r="M1509" s="203" t="s">
        <v>19</v>
      </c>
      <c r="N1509" s="204" t="s">
        <v>45</v>
      </c>
      <c r="O1509" s="64"/>
      <c r="P1509" s="205">
        <f>O1509*H1509</f>
        <v>0</v>
      </c>
      <c r="Q1509" s="205">
        <v>1.5E-3</v>
      </c>
      <c r="R1509" s="205">
        <f>Q1509*H1509</f>
        <v>0.28931250000000003</v>
      </c>
      <c r="S1509" s="205">
        <v>0</v>
      </c>
      <c r="T1509" s="206">
        <f>S1509*H1509</f>
        <v>0</v>
      </c>
      <c r="U1509" s="34"/>
      <c r="V1509" s="34"/>
      <c r="W1509" s="34"/>
      <c r="X1509" s="34"/>
      <c r="Y1509" s="34"/>
      <c r="Z1509" s="34"/>
      <c r="AA1509" s="34"/>
      <c r="AB1509" s="34"/>
      <c r="AC1509" s="34"/>
      <c r="AD1509" s="34"/>
      <c r="AE1509" s="34"/>
      <c r="AR1509" s="207" t="s">
        <v>402</v>
      </c>
      <c r="AT1509" s="207" t="s">
        <v>315</v>
      </c>
      <c r="AU1509" s="207" t="s">
        <v>83</v>
      </c>
      <c r="AY1509" s="17" t="s">
        <v>313</v>
      </c>
      <c r="BE1509" s="208">
        <f>IF(N1509="základní",J1509,0)</f>
        <v>0</v>
      </c>
      <c r="BF1509" s="208">
        <f>IF(N1509="snížená",J1509,0)</f>
        <v>0</v>
      </c>
      <c r="BG1509" s="208">
        <f>IF(N1509="zákl. přenesená",J1509,0)</f>
        <v>0</v>
      </c>
      <c r="BH1509" s="208">
        <f>IF(N1509="sníž. přenesená",J1509,0)</f>
        <v>0</v>
      </c>
      <c r="BI1509" s="208">
        <f>IF(N1509="nulová",J1509,0)</f>
        <v>0</v>
      </c>
      <c r="BJ1509" s="17" t="s">
        <v>81</v>
      </c>
      <c r="BK1509" s="208">
        <f>ROUND(I1509*H1509,2)</f>
        <v>0</v>
      </c>
      <c r="BL1509" s="17" t="s">
        <v>402</v>
      </c>
      <c r="BM1509" s="207" t="s">
        <v>2591</v>
      </c>
    </row>
    <row r="1510" spans="1:65" s="1" customFormat="1">
      <c r="A1510" s="34"/>
      <c r="B1510" s="35"/>
      <c r="C1510" s="36"/>
      <c r="D1510" s="209" t="s">
        <v>321</v>
      </c>
      <c r="E1510" s="36"/>
      <c r="F1510" s="210" t="s">
        <v>2592</v>
      </c>
      <c r="G1510" s="36"/>
      <c r="H1510" s="36"/>
      <c r="I1510" s="116"/>
      <c r="J1510" s="36"/>
      <c r="K1510" s="36"/>
      <c r="L1510" s="39"/>
      <c r="M1510" s="211"/>
      <c r="N1510" s="212"/>
      <c r="O1510" s="64"/>
      <c r="P1510" s="64"/>
      <c r="Q1510" s="64"/>
      <c r="R1510" s="64"/>
      <c r="S1510" s="64"/>
      <c r="T1510" s="65"/>
      <c r="U1510" s="34"/>
      <c r="V1510" s="34"/>
      <c r="W1510" s="34"/>
      <c r="X1510" s="34"/>
      <c r="Y1510" s="34"/>
      <c r="Z1510" s="34"/>
      <c r="AA1510" s="34"/>
      <c r="AB1510" s="34"/>
      <c r="AC1510" s="34"/>
      <c r="AD1510" s="34"/>
      <c r="AE1510" s="34"/>
      <c r="AT1510" s="17" t="s">
        <v>321</v>
      </c>
      <c r="AU1510" s="17" t="s">
        <v>83</v>
      </c>
    </row>
    <row r="1511" spans="1:65" s="12" customFormat="1">
      <c r="B1511" s="213"/>
      <c r="C1511" s="214"/>
      <c r="D1511" s="209" t="s">
        <v>323</v>
      </c>
      <c r="E1511" s="215" t="s">
        <v>19</v>
      </c>
      <c r="F1511" s="216" t="s">
        <v>2593</v>
      </c>
      <c r="G1511" s="214"/>
      <c r="H1511" s="217">
        <v>192.875</v>
      </c>
      <c r="I1511" s="218"/>
      <c r="J1511" s="214"/>
      <c r="K1511" s="214"/>
      <c r="L1511" s="219"/>
      <c r="M1511" s="220"/>
      <c r="N1511" s="221"/>
      <c r="O1511" s="221"/>
      <c r="P1511" s="221"/>
      <c r="Q1511" s="221"/>
      <c r="R1511" s="221"/>
      <c r="S1511" s="221"/>
      <c r="T1511" s="222"/>
      <c r="AT1511" s="223" t="s">
        <v>323</v>
      </c>
      <c r="AU1511" s="223" t="s">
        <v>83</v>
      </c>
      <c r="AV1511" s="12" t="s">
        <v>83</v>
      </c>
      <c r="AW1511" s="12" t="s">
        <v>36</v>
      </c>
      <c r="AX1511" s="12" t="s">
        <v>81</v>
      </c>
      <c r="AY1511" s="223" t="s">
        <v>313</v>
      </c>
    </row>
    <row r="1512" spans="1:65" s="1" customFormat="1" ht="14.45" customHeight="1">
      <c r="A1512" s="34"/>
      <c r="B1512" s="35"/>
      <c r="C1512" s="195" t="s">
        <v>2594</v>
      </c>
      <c r="D1512" s="195" t="s">
        <v>315</v>
      </c>
      <c r="E1512" s="196" t="s">
        <v>2595</v>
      </c>
      <c r="F1512" s="197" t="s">
        <v>2596</v>
      </c>
      <c r="G1512" s="198" t="s">
        <v>327</v>
      </c>
      <c r="H1512" s="199">
        <v>100.56</v>
      </c>
      <c r="I1512" s="200"/>
      <c r="J1512" s="201">
        <f>ROUND(I1512*H1512,2)</f>
        <v>0</v>
      </c>
      <c r="K1512" s="202"/>
      <c r="L1512" s="39"/>
      <c r="M1512" s="203" t="s">
        <v>19</v>
      </c>
      <c r="N1512" s="204" t="s">
        <v>45</v>
      </c>
      <c r="O1512" s="64"/>
      <c r="P1512" s="205">
        <f>O1512*H1512</f>
        <v>0</v>
      </c>
      <c r="Q1512" s="205">
        <v>1.7000000000000001E-4</v>
      </c>
      <c r="R1512" s="205">
        <f>Q1512*H1512</f>
        <v>1.7095200000000001E-2</v>
      </c>
      <c r="S1512" s="205">
        <v>0</v>
      </c>
      <c r="T1512" s="206">
        <f>S1512*H1512</f>
        <v>0</v>
      </c>
      <c r="U1512" s="34"/>
      <c r="V1512" s="34"/>
      <c r="W1512" s="34"/>
      <c r="X1512" s="34"/>
      <c r="Y1512" s="34"/>
      <c r="Z1512" s="34"/>
      <c r="AA1512" s="34"/>
      <c r="AB1512" s="34"/>
      <c r="AC1512" s="34"/>
      <c r="AD1512" s="34"/>
      <c r="AE1512" s="34"/>
      <c r="AR1512" s="207" t="s">
        <v>402</v>
      </c>
      <c r="AT1512" s="207" t="s">
        <v>315</v>
      </c>
      <c r="AU1512" s="207" t="s">
        <v>83</v>
      </c>
      <c r="AY1512" s="17" t="s">
        <v>313</v>
      </c>
      <c r="BE1512" s="208">
        <f>IF(N1512="základní",J1512,0)</f>
        <v>0</v>
      </c>
      <c r="BF1512" s="208">
        <f>IF(N1512="snížená",J1512,0)</f>
        <v>0</v>
      </c>
      <c r="BG1512" s="208">
        <f>IF(N1512="zákl. přenesená",J1512,0)</f>
        <v>0</v>
      </c>
      <c r="BH1512" s="208">
        <f>IF(N1512="sníž. přenesená",J1512,0)</f>
        <v>0</v>
      </c>
      <c r="BI1512" s="208">
        <f>IF(N1512="nulová",J1512,0)</f>
        <v>0</v>
      </c>
      <c r="BJ1512" s="17" t="s">
        <v>81</v>
      </c>
      <c r="BK1512" s="208">
        <f>ROUND(I1512*H1512,2)</f>
        <v>0</v>
      </c>
      <c r="BL1512" s="17" t="s">
        <v>402</v>
      </c>
      <c r="BM1512" s="207" t="s">
        <v>2597</v>
      </c>
    </row>
    <row r="1513" spans="1:65" s="1" customFormat="1">
      <c r="A1513" s="34"/>
      <c r="B1513" s="35"/>
      <c r="C1513" s="36"/>
      <c r="D1513" s="209" t="s">
        <v>321</v>
      </c>
      <c r="E1513" s="36"/>
      <c r="F1513" s="210" t="s">
        <v>2598</v>
      </c>
      <c r="G1513" s="36"/>
      <c r="H1513" s="36"/>
      <c r="I1513" s="116"/>
      <c r="J1513" s="36"/>
      <c r="K1513" s="36"/>
      <c r="L1513" s="39"/>
      <c r="M1513" s="211"/>
      <c r="N1513" s="212"/>
      <c r="O1513" s="64"/>
      <c r="P1513" s="64"/>
      <c r="Q1513" s="64"/>
      <c r="R1513" s="64"/>
      <c r="S1513" s="64"/>
      <c r="T1513" s="65"/>
      <c r="U1513" s="34"/>
      <c r="V1513" s="34"/>
      <c r="W1513" s="34"/>
      <c r="X1513" s="34"/>
      <c r="Y1513" s="34"/>
      <c r="Z1513" s="34"/>
      <c r="AA1513" s="34"/>
      <c r="AB1513" s="34"/>
      <c r="AC1513" s="34"/>
      <c r="AD1513" s="34"/>
      <c r="AE1513" s="34"/>
      <c r="AT1513" s="17" t="s">
        <v>321</v>
      </c>
      <c r="AU1513" s="17" t="s">
        <v>83</v>
      </c>
    </row>
    <row r="1514" spans="1:65" s="13" customFormat="1">
      <c r="B1514" s="224"/>
      <c r="C1514" s="225"/>
      <c r="D1514" s="209" t="s">
        <v>323</v>
      </c>
      <c r="E1514" s="226" t="s">
        <v>19</v>
      </c>
      <c r="F1514" s="227" t="s">
        <v>2599</v>
      </c>
      <c r="G1514" s="225"/>
      <c r="H1514" s="226" t="s">
        <v>19</v>
      </c>
      <c r="I1514" s="228"/>
      <c r="J1514" s="225"/>
      <c r="K1514" s="225"/>
      <c r="L1514" s="229"/>
      <c r="M1514" s="230"/>
      <c r="N1514" s="231"/>
      <c r="O1514" s="231"/>
      <c r="P1514" s="231"/>
      <c r="Q1514" s="231"/>
      <c r="R1514" s="231"/>
      <c r="S1514" s="231"/>
      <c r="T1514" s="232"/>
      <c r="AT1514" s="233" t="s">
        <v>323</v>
      </c>
      <c r="AU1514" s="233" t="s">
        <v>83</v>
      </c>
      <c r="AV1514" s="13" t="s">
        <v>81</v>
      </c>
      <c r="AW1514" s="13" t="s">
        <v>36</v>
      </c>
      <c r="AX1514" s="13" t="s">
        <v>74</v>
      </c>
      <c r="AY1514" s="233" t="s">
        <v>313</v>
      </c>
    </row>
    <row r="1515" spans="1:65" s="12" customFormat="1">
      <c r="B1515" s="213"/>
      <c r="C1515" s="214"/>
      <c r="D1515" s="209" t="s">
        <v>323</v>
      </c>
      <c r="E1515" s="215" t="s">
        <v>19</v>
      </c>
      <c r="F1515" s="216" t="s">
        <v>2600</v>
      </c>
      <c r="G1515" s="214"/>
      <c r="H1515" s="217">
        <v>100.56</v>
      </c>
      <c r="I1515" s="218"/>
      <c r="J1515" s="214"/>
      <c r="K1515" s="214"/>
      <c r="L1515" s="219"/>
      <c r="M1515" s="220"/>
      <c r="N1515" s="221"/>
      <c r="O1515" s="221"/>
      <c r="P1515" s="221"/>
      <c r="Q1515" s="221"/>
      <c r="R1515" s="221"/>
      <c r="S1515" s="221"/>
      <c r="T1515" s="222"/>
      <c r="AT1515" s="223" t="s">
        <v>323</v>
      </c>
      <c r="AU1515" s="223" t="s">
        <v>83</v>
      </c>
      <c r="AV1515" s="12" t="s">
        <v>83</v>
      </c>
      <c r="AW1515" s="12" t="s">
        <v>36</v>
      </c>
      <c r="AX1515" s="12" t="s">
        <v>81</v>
      </c>
      <c r="AY1515" s="223" t="s">
        <v>313</v>
      </c>
    </row>
    <row r="1516" spans="1:65" s="1" customFormat="1" ht="14.45" customHeight="1">
      <c r="A1516" s="34"/>
      <c r="B1516" s="35"/>
      <c r="C1516" s="245" t="s">
        <v>2601</v>
      </c>
      <c r="D1516" s="245" t="s">
        <v>473</v>
      </c>
      <c r="E1516" s="246" t="s">
        <v>2602</v>
      </c>
      <c r="F1516" s="247" t="s">
        <v>2603</v>
      </c>
      <c r="G1516" s="248" t="s">
        <v>327</v>
      </c>
      <c r="H1516" s="249">
        <v>105.58799999999999</v>
      </c>
      <c r="I1516" s="250"/>
      <c r="J1516" s="251">
        <f>ROUND(I1516*H1516,2)</f>
        <v>0</v>
      </c>
      <c r="K1516" s="252"/>
      <c r="L1516" s="253"/>
      <c r="M1516" s="254" t="s">
        <v>19</v>
      </c>
      <c r="N1516" s="255" t="s">
        <v>45</v>
      </c>
      <c r="O1516" s="64"/>
      <c r="P1516" s="205">
        <f>O1516*H1516</f>
        <v>0</v>
      </c>
      <c r="Q1516" s="205">
        <v>1.1E-4</v>
      </c>
      <c r="R1516" s="205">
        <f>Q1516*H1516</f>
        <v>1.161468E-2</v>
      </c>
      <c r="S1516" s="205">
        <v>0</v>
      </c>
      <c r="T1516" s="206">
        <f>S1516*H1516</f>
        <v>0</v>
      </c>
      <c r="U1516" s="34"/>
      <c r="V1516" s="34"/>
      <c r="W1516" s="34"/>
      <c r="X1516" s="34"/>
      <c r="Y1516" s="34"/>
      <c r="Z1516" s="34"/>
      <c r="AA1516" s="34"/>
      <c r="AB1516" s="34"/>
      <c r="AC1516" s="34"/>
      <c r="AD1516" s="34"/>
      <c r="AE1516" s="34"/>
      <c r="AR1516" s="207" t="s">
        <v>510</v>
      </c>
      <c r="AT1516" s="207" t="s">
        <v>473</v>
      </c>
      <c r="AU1516" s="207" t="s">
        <v>83</v>
      </c>
      <c r="AY1516" s="17" t="s">
        <v>313</v>
      </c>
      <c r="BE1516" s="208">
        <f>IF(N1516="základní",J1516,0)</f>
        <v>0</v>
      </c>
      <c r="BF1516" s="208">
        <f>IF(N1516="snížená",J1516,0)</f>
        <v>0</v>
      </c>
      <c r="BG1516" s="208">
        <f>IF(N1516="zákl. přenesená",J1516,0)</f>
        <v>0</v>
      </c>
      <c r="BH1516" s="208">
        <f>IF(N1516="sníž. přenesená",J1516,0)</f>
        <v>0</v>
      </c>
      <c r="BI1516" s="208">
        <f>IF(N1516="nulová",J1516,0)</f>
        <v>0</v>
      </c>
      <c r="BJ1516" s="17" t="s">
        <v>81</v>
      </c>
      <c r="BK1516" s="208">
        <f>ROUND(I1516*H1516,2)</f>
        <v>0</v>
      </c>
      <c r="BL1516" s="17" t="s">
        <v>402</v>
      </c>
      <c r="BM1516" s="207" t="s">
        <v>2604</v>
      </c>
    </row>
    <row r="1517" spans="1:65" s="1" customFormat="1">
      <c r="A1517" s="34"/>
      <c r="B1517" s="35"/>
      <c r="C1517" s="36"/>
      <c r="D1517" s="209" t="s">
        <v>321</v>
      </c>
      <c r="E1517" s="36"/>
      <c r="F1517" s="210" t="s">
        <v>2603</v>
      </c>
      <c r="G1517" s="36"/>
      <c r="H1517" s="36"/>
      <c r="I1517" s="116"/>
      <c r="J1517" s="36"/>
      <c r="K1517" s="36"/>
      <c r="L1517" s="39"/>
      <c r="M1517" s="211"/>
      <c r="N1517" s="212"/>
      <c r="O1517" s="64"/>
      <c r="P1517" s="64"/>
      <c r="Q1517" s="64"/>
      <c r="R1517" s="64"/>
      <c r="S1517" s="64"/>
      <c r="T1517" s="65"/>
      <c r="U1517" s="34"/>
      <c r="V1517" s="34"/>
      <c r="W1517" s="34"/>
      <c r="X1517" s="34"/>
      <c r="Y1517" s="34"/>
      <c r="Z1517" s="34"/>
      <c r="AA1517" s="34"/>
      <c r="AB1517" s="34"/>
      <c r="AC1517" s="34"/>
      <c r="AD1517" s="34"/>
      <c r="AE1517" s="34"/>
      <c r="AT1517" s="17" t="s">
        <v>321</v>
      </c>
      <c r="AU1517" s="17" t="s">
        <v>83</v>
      </c>
    </row>
    <row r="1518" spans="1:65" s="12" customFormat="1">
      <c r="B1518" s="213"/>
      <c r="C1518" s="214"/>
      <c r="D1518" s="209" t="s">
        <v>323</v>
      </c>
      <c r="E1518" s="214"/>
      <c r="F1518" s="216" t="s">
        <v>2605</v>
      </c>
      <c r="G1518" s="214"/>
      <c r="H1518" s="217">
        <v>105.58799999999999</v>
      </c>
      <c r="I1518" s="218"/>
      <c r="J1518" s="214"/>
      <c r="K1518" s="214"/>
      <c r="L1518" s="219"/>
      <c r="M1518" s="220"/>
      <c r="N1518" s="221"/>
      <c r="O1518" s="221"/>
      <c r="P1518" s="221"/>
      <c r="Q1518" s="221"/>
      <c r="R1518" s="221"/>
      <c r="S1518" s="221"/>
      <c r="T1518" s="222"/>
      <c r="AT1518" s="223" t="s">
        <v>323</v>
      </c>
      <c r="AU1518" s="223" t="s">
        <v>83</v>
      </c>
      <c r="AV1518" s="12" t="s">
        <v>83</v>
      </c>
      <c r="AW1518" s="12" t="s">
        <v>4</v>
      </c>
      <c r="AX1518" s="12" t="s">
        <v>81</v>
      </c>
      <c r="AY1518" s="223" t="s">
        <v>313</v>
      </c>
    </row>
    <row r="1519" spans="1:65" s="1" customFormat="1" ht="14.45" customHeight="1">
      <c r="A1519" s="34"/>
      <c r="B1519" s="35"/>
      <c r="C1519" s="195" t="s">
        <v>2606</v>
      </c>
      <c r="D1519" s="195" t="s">
        <v>315</v>
      </c>
      <c r="E1519" s="196" t="s">
        <v>2607</v>
      </c>
      <c r="F1519" s="197" t="s">
        <v>2608</v>
      </c>
      <c r="G1519" s="198" t="s">
        <v>318</v>
      </c>
      <c r="H1519" s="199">
        <v>17.196999999999999</v>
      </c>
      <c r="I1519" s="200"/>
      <c r="J1519" s="201">
        <f>ROUND(I1519*H1519,2)</f>
        <v>0</v>
      </c>
      <c r="K1519" s="202"/>
      <c r="L1519" s="39"/>
      <c r="M1519" s="203" t="s">
        <v>19</v>
      </c>
      <c r="N1519" s="204" t="s">
        <v>45</v>
      </c>
      <c r="O1519" s="64"/>
      <c r="P1519" s="205">
        <f>O1519*H1519</f>
        <v>0</v>
      </c>
      <c r="Q1519" s="205">
        <v>0</v>
      </c>
      <c r="R1519" s="205">
        <f>Q1519*H1519</f>
        <v>0</v>
      </c>
      <c r="S1519" s="205">
        <v>0</v>
      </c>
      <c r="T1519" s="206">
        <f>S1519*H1519</f>
        <v>0</v>
      </c>
      <c r="U1519" s="34"/>
      <c r="V1519" s="34"/>
      <c r="W1519" s="34"/>
      <c r="X1519" s="34"/>
      <c r="Y1519" s="34"/>
      <c r="Z1519" s="34"/>
      <c r="AA1519" s="34"/>
      <c r="AB1519" s="34"/>
      <c r="AC1519" s="34"/>
      <c r="AD1519" s="34"/>
      <c r="AE1519" s="34"/>
      <c r="AR1519" s="207" t="s">
        <v>402</v>
      </c>
      <c r="AT1519" s="207" t="s">
        <v>315</v>
      </c>
      <c r="AU1519" s="207" t="s">
        <v>83</v>
      </c>
      <c r="AY1519" s="17" t="s">
        <v>313</v>
      </c>
      <c r="BE1519" s="208">
        <f>IF(N1519="základní",J1519,0)</f>
        <v>0</v>
      </c>
      <c r="BF1519" s="208">
        <f>IF(N1519="snížená",J1519,0)</f>
        <v>0</v>
      </c>
      <c r="BG1519" s="208">
        <f>IF(N1519="zákl. přenesená",J1519,0)</f>
        <v>0</v>
      </c>
      <c r="BH1519" s="208">
        <f>IF(N1519="sníž. přenesená",J1519,0)</f>
        <v>0</v>
      </c>
      <c r="BI1519" s="208">
        <f>IF(N1519="nulová",J1519,0)</f>
        <v>0</v>
      </c>
      <c r="BJ1519" s="17" t="s">
        <v>81</v>
      </c>
      <c r="BK1519" s="208">
        <f>ROUND(I1519*H1519,2)</f>
        <v>0</v>
      </c>
      <c r="BL1519" s="17" t="s">
        <v>402</v>
      </c>
      <c r="BM1519" s="207" t="s">
        <v>2609</v>
      </c>
    </row>
    <row r="1520" spans="1:65" s="1" customFormat="1">
      <c r="A1520" s="34"/>
      <c r="B1520" s="35"/>
      <c r="C1520" s="36"/>
      <c r="D1520" s="209" t="s">
        <v>321</v>
      </c>
      <c r="E1520" s="36"/>
      <c r="F1520" s="210" t="s">
        <v>2610</v>
      </c>
      <c r="G1520" s="36"/>
      <c r="H1520" s="36"/>
      <c r="I1520" s="116"/>
      <c r="J1520" s="36"/>
      <c r="K1520" s="36"/>
      <c r="L1520" s="39"/>
      <c r="M1520" s="211"/>
      <c r="N1520" s="212"/>
      <c r="O1520" s="64"/>
      <c r="P1520" s="64"/>
      <c r="Q1520" s="64"/>
      <c r="R1520" s="64"/>
      <c r="S1520" s="64"/>
      <c r="T1520" s="65"/>
      <c r="U1520" s="34"/>
      <c r="V1520" s="34"/>
      <c r="W1520" s="34"/>
      <c r="X1520" s="34"/>
      <c r="Y1520" s="34"/>
      <c r="Z1520" s="34"/>
      <c r="AA1520" s="34"/>
      <c r="AB1520" s="34"/>
      <c r="AC1520" s="34"/>
      <c r="AD1520" s="34"/>
      <c r="AE1520" s="34"/>
      <c r="AT1520" s="17" t="s">
        <v>321</v>
      </c>
      <c r="AU1520" s="17" t="s">
        <v>83</v>
      </c>
    </row>
    <row r="1521" spans="1:65" s="12" customFormat="1">
      <c r="B1521" s="213"/>
      <c r="C1521" s="214"/>
      <c r="D1521" s="209" t="s">
        <v>323</v>
      </c>
      <c r="E1521" s="215" t="s">
        <v>19</v>
      </c>
      <c r="F1521" s="216" t="s">
        <v>2611</v>
      </c>
      <c r="G1521" s="214"/>
      <c r="H1521" s="217">
        <v>17.196999999999999</v>
      </c>
      <c r="I1521" s="218"/>
      <c r="J1521" s="214"/>
      <c r="K1521" s="214"/>
      <c r="L1521" s="219"/>
      <c r="M1521" s="220"/>
      <c r="N1521" s="221"/>
      <c r="O1521" s="221"/>
      <c r="P1521" s="221"/>
      <c r="Q1521" s="221"/>
      <c r="R1521" s="221"/>
      <c r="S1521" s="221"/>
      <c r="T1521" s="222"/>
      <c r="AT1521" s="223" t="s">
        <v>323</v>
      </c>
      <c r="AU1521" s="223" t="s">
        <v>83</v>
      </c>
      <c r="AV1521" s="12" t="s">
        <v>83</v>
      </c>
      <c r="AW1521" s="12" t="s">
        <v>36</v>
      </c>
      <c r="AX1521" s="12" t="s">
        <v>81</v>
      </c>
      <c r="AY1521" s="223" t="s">
        <v>313</v>
      </c>
    </row>
    <row r="1522" spans="1:65" s="1" customFormat="1" ht="14.45" customHeight="1">
      <c r="A1522" s="34"/>
      <c r="B1522" s="35"/>
      <c r="C1522" s="195" t="s">
        <v>2612</v>
      </c>
      <c r="D1522" s="195" t="s">
        <v>315</v>
      </c>
      <c r="E1522" s="196" t="s">
        <v>2613</v>
      </c>
      <c r="F1522" s="197" t="s">
        <v>2614</v>
      </c>
      <c r="G1522" s="198" t="s">
        <v>318</v>
      </c>
      <c r="H1522" s="199">
        <v>343.94400000000002</v>
      </c>
      <c r="I1522" s="200"/>
      <c r="J1522" s="201">
        <f>ROUND(I1522*H1522,2)</f>
        <v>0</v>
      </c>
      <c r="K1522" s="202"/>
      <c r="L1522" s="39"/>
      <c r="M1522" s="203" t="s">
        <v>19</v>
      </c>
      <c r="N1522" s="204" t="s">
        <v>45</v>
      </c>
      <c r="O1522" s="64"/>
      <c r="P1522" s="205">
        <f>O1522*H1522</f>
        <v>0</v>
      </c>
      <c r="Q1522" s="205">
        <v>5.1999999999999998E-3</v>
      </c>
      <c r="R1522" s="205">
        <f>Q1522*H1522</f>
        <v>1.7885088</v>
      </c>
      <c r="S1522" s="205">
        <v>0</v>
      </c>
      <c r="T1522" s="206">
        <f>S1522*H1522</f>
        <v>0</v>
      </c>
      <c r="U1522" s="34"/>
      <c r="V1522" s="34"/>
      <c r="W1522" s="34"/>
      <c r="X1522" s="34"/>
      <c r="Y1522" s="34"/>
      <c r="Z1522" s="34"/>
      <c r="AA1522" s="34"/>
      <c r="AB1522" s="34"/>
      <c r="AC1522" s="34"/>
      <c r="AD1522" s="34"/>
      <c r="AE1522" s="34"/>
      <c r="AR1522" s="207" t="s">
        <v>402</v>
      </c>
      <c r="AT1522" s="207" t="s">
        <v>315</v>
      </c>
      <c r="AU1522" s="207" t="s">
        <v>83</v>
      </c>
      <c r="AY1522" s="17" t="s">
        <v>313</v>
      </c>
      <c r="BE1522" s="208">
        <f>IF(N1522="základní",J1522,0)</f>
        <v>0</v>
      </c>
      <c r="BF1522" s="208">
        <f>IF(N1522="snížená",J1522,0)</f>
        <v>0</v>
      </c>
      <c r="BG1522" s="208">
        <f>IF(N1522="zákl. přenesená",J1522,0)</f>
        <v>0</v>
      </c>
      <c r="BH1522" s="208">
        <f>IF(N1522="sníž. přenesená",J1522,0)</f>
        <v>0</v>
      </c>
      <c r="BI1522" s="208">
        <f>IF(N1522="nulová",J1522,0)</f>
        <v>0</v>
      </c>
      <c r="BJ1522" s="17" t="s">
        <v>81</v>
      </c>
      <c r="BK1522" s="208">
        <f>ROUND(I1522*H1522,2)</f>
        <v>0</v>
      </c>
      <c r="BL1522" s="17" t="s">
        <v>402</v>
      </c>
      <c r="BM1522" s="207" t="s">
        <v>2615</v>
      </c>
    </row>
    <row r="1523" spans="1:65" s="1" customFormat="1" ht="19.5">
      <c r="A1523" s="34"/>
      <c r="B1523" s="35"/>
      <c r="C1523" s="36"/>
      <c r="D1523" s="209" t="s">
        <v>321</v>
      </c>
      <c r="E1523" s="36"/>
      <c r="F1523" s="210" t="s">
        <v>2616</v>
      </c>
      <c r="G1523" s="36"/>
      <c r="H1523" s="36"/>
      <c r="I1523" s="116"/>
      <c r="J1523" s="36"/>
      <c r="K1523" s="36"/>
      <c r="L1523" s="39"/>
      <c r="M1523" s="211"/>
      <c r="N1523" s="212"/>
      <c r="O1523" s="64"/>
      <c r="P1523" s="64"/>
      <c r="Q1523" s="64"/>
      <c r="R1523" s="64"/>
      <c r="S1523" s="64"/>
      <c r="T1523" s="65"/>
      <c r="U1523" s="34"/>
      <c r="V1523" s="34"/>
      <c r="W1523" s="34"/>
      <c r="X1523" s="34"/>
      <c r="Y1523" s="34"/>
      <c r="Z1523" s="34"/>
      <c r="AA1523" s="34"/>
      <c r="AB1523" s="34"/>
      <c r="AC1523" s="34"/>
      <c r="AD1523" s="34"/>
      <c r="AE1523" s="34"/>
      <c r="AT1523" s="17" t="s">
        <v>321</v>
      </c>
      <c r="AU1523" s="17" t="s">
        <v>83</v>
      </c>
    </row>
    <row r="1524" spans="1:65" s="12" customFormat="1">
      <c r="B1524" s="213"/>
      <c r="C1524" s="214"/>
      <c r="D1524" s="209" t="s">
        <v>323</v>
      </c>
      <c r="E1524" s="215" t="s">
        <v>19</v>
      </c>
      <c r="F1524" s="216" t="s">
        <v>2587</v>
      </c>
      <c r="G1524" s="214"/>
      <c r="H1524" s="217">
        <v>343.94400000000002</v>
      </c>
      <c r="I1524" s="218"/>
      <c r="J1524" s="214"/>
      <c r="K1524" s="214"/>
      <c r="L1524" s="219"/>
      <c r="M1524" s="220"/>
      <c r="N1524" s="221"/>
      <c r="O1524" s="221"/>
      <c r="P1524" s="221"/>
      <c r="Q1524" s="221"/>
      <c r="R1524" s="221"/>
      <c r="S1524" s="221"/>
      <c r="T1524" s="222"/>
      <c r="AT1524" s="223" t="s">
        <v>323</v>
      </c>
      <c r="AU1524" s="223" t="s">
        <v>83</v>
      </c>
      <c r="AV1524" s="12" t="s">
        <v>83</v>
      </c>
      <c r="AW1524" s="12" t="s">
        <v>36</v>
      </c>
      <c r="AX1524" s="12" t="s">
        <v>81</v>
      </c>
      <c r="AY1524" s="223" t="s">
        <v>313</v>
      </c>
    </row>
    <row r="1525" spans="1:65" s="1" customFormat="1" ht="14.45" customHeight="1">
      <c r="A1525" s="34"/>
      <c r="B1525" s="35"/>
      <c r="C1525" s="245" t="s">
        <v>2617</v>
      </c>
      <c r="D1525" s="245" t="s">
        <v>473</v>
      </c>
      <c r="E1525" s="246" t="s">
        <v>2618</v>
      </c>
      <c r="F1525" s="247" t="s">
        <v>2619</v>
      </c>
      <c r="G1525" s="248" t="s">
        <v>318</v>
      </c>
      <c r="H1525" s="249">
        <v>378.33800000000002</v>
      </c>
      <c r="I1525" s="250"/>
      <c r="J1525" s="251">
        <f>ROUND(I1525*H1525,2)</f>
        <v>0</v>
      </c>
      <c r="K1525" s="252"/>
      <c r="L1525" s="253"/>
      <c r="M1525" s="254" t="s">
        <v>19</v>
      </c>
      <c r="N1525" s="255" t="s">
        <v>45</v>
      </c>
      <c r="O1525" s="64"/>
      <c r="P1525" s="205">
        <f>O1525*H1525</f>
        <v>0</v>
      </c>
      <c r="Q1525" s="205">
        <v>1.26E-2</v>
      </c>
      <c r="R1525" s="205">
        <f>Q1525*H1525</f>
        <v>4.7670588</v>
      </c>
      <c r="S1525" s="205">
        <v>0</v>
      </c>
      <c r="T1525" s="206">
        <f>S1525*H1525</f>
        <v>0</v>
      </c>
      <c r="U1525" s="34"/>
      <c r="V1525" s="34"/>
      <c r="W1525" s="34"/>
      <c r="X1525" s="34"/>
      <c r="Y1525" s="34"/>
      <c r="Z1525" s="34"/>
      <c r="AA1525" s="34"/>
      <c r="AB1525" s="34"/>
      <c r="AC1525" s="34"/>
      <c r="AD1525" s="34"/>
      <c r="AE1525" s="34"/>
      <c r="AR1525" s="207" t="s">
        <v>510</v>
      </c>
      <c r="AT1525" s="207" t="s">
        <v>473</v>
      </c>
      <c r="AU1525" s="207" t="s">
        <v>83</v>
      </c>
      <c r="AY1525" s="17" t="s">
        <v>313</v>
      </c>
      <c r="BE1525" s="208">
        <f>IF(N1525="základní",J1525,0)</f>
        <v>0</v>
      </c>
      <c r="BF1525" s="208">
        <f>IF(N1525="snížená",J1525,0)</f>
        <v>0</v>
      </c>
      <c r="BG1525" s="208">
        <f>IF(N1525="zákl. přenesená",J1525,0)</f>
        <v>0</v>
      </c>
      <c r="BH1525" s="208">
        <f>IF(N1525="sníž. přenesená",J1525,0)</f>
        <v>0</v>
      </c>
      <c r="BI1525" s="208">
        <f>IF(N1525="nulová",J1525,0)</f>
        <v>0</v>
      </c>
      <c r="BJ1525" s="17" t="s">
        <v>81</v>
      </c>
      <c r="BK1525" s="208">
        <f>ROUND(I1525*H1525,2)</f>
        <v>0</v>
      </c>
      <c r="BL1525" s="17" t="s">
        <v>402</v>
      </c>
      <c r="BM1525" s="207" t="s">
        <v>2620</v>
      </c>
    </row>
    <row r="1526" spans="1:65" s="1" customFormat="1">
      <c r="A1526" s="34"/>
      <c r="B1526" s="35"/>
      <c r="C1526" s="36"/>
      <c r="D1526" s="209" t="s">
        <v>321</v>
      </c>
      <c r="E1526" s="36"/>
      <c r="F1526" s="210" t="s">
        <v>2619</v>
      </c>
      <c r="G1526" s="36"/>
      <c r="H1526" s="36"/>
      <c r="I1526" s="116"/>
      <c r="J1526" s="36"/>
      <c r="K1526" s="36"/>
      <c r="L1526" s="39"/>
      <c r="M1526" s="211"/>
      <c r="N1526" s="212"/>
      <c r="O1526" s="64"/>
      <c r="P1526" s="64"/>
      <c r="Q1526" s="64"/>
      <c r="R1526" s="64"/>
      <c r="S1526" s="64"/>
      <c r="T1526" s="65"/>
      <c r="U1526" s="34"/>
      <c r="V1526" s="34"/>
      <c r="W1526" s="34"/>
      <c r="X1526" s="34"/>
      <c r="Y1526" s="34"/>
      <c r="Z1526" s="34"/>
      <c r="AA1526" s="34"/>
      <c r="AB1526" s="34"/>
      <c r="AC1526" s="34"/>
      <c r="AD1526" s="34"/>
      <c r="AE1526" s="34"/>
      <c r="AT1526" s="17" t="s">
        <v>321</v>
      </c>
      <c r="AU1526" s="17" t="s">
        <v>83</v>
      </c>
    </row>
    <row r="1527" spans="1:65" s="12" customFormat="1">
      <c r="B1527" s="213"/>
      <c r="C1527" s="214"/>
      <c r="D1527" s="209" t="s">
        <v>323</v>
      </c>
      <c r="E1527" s="214"/>
      <c r="F1527" s="216" t="s">
        <v>2621</v>
      </c>
      <c r="G1527" s="214"/>
      <c r="H1527" s="217">
        <v>378.33800000000002</v>
      </c>
      <c r="I1527" s="218"/>
      <c r="J1527" s="214"/>
      <c r="K1527" s="214"/>
      <c r="L1527" s="219"/>
      <c r="M1527" s="220"/>
      <c r="N1527" s="221"/>
      <c r="O1527" s="221"/>
      <c r="P1527" s="221"/>
      <c r="Q1527" s="221"/>
      <c r="R1527" s="221"/>
      <c r="S1527" s="221"/>
      <c r="T1527" s="222"/>
      <c r="AT1527" s="223" t="s">
        <v>323</v>
      </c>
      <c r="AU1527" s="223" t="s">
        <v>83</v>
      </c>
      <c r="AV1527" s="12" t="s">
        <v>83</v>
      </c>
      <c r="AW1527" s="12" t="s">
        <v>4</v>
      </c>
      <c r="AX1527" s="12" t="s">
        <v>81</v>
      </c>
      <c r="AY1527" s="223" t="s">
        <v>313</v>
      </c>
    </row>
    <row r="1528" spans="1:65" s="1" customFormat="1" ht="14.45" customHeight="1">
      <c r="A1528" s="34"/>
      <c r="B1528" s="35"/>
      <c r="C1528" s="195" t="s">
        <v>2622</v>
      </c>
      <c r="D1528" s="195" t="s">
        <v>315</v>
      </c>
      <c r="E1528" s="196" t="s">
        <v>2623</v>
      </c>
      <c r="F1528" s="197" t="s">
        <v>2624</v>
      </c>
      <c r="G1528" s="198" t="s">
        <v>327</v>
      </c>
      <c r="H1528" s="199">
        <v>19.844999999999999</v>
      </c>
      <c r="I1528" s="200"/>
      <c r="J1528" s="201">
        <f>ROUND(I1528*H1528,2)</f>
        <v>0</v>
      </c>
      <c r="K1528" s="202"/>
      <c r="L1528" s="39"/>
      <c r="M1528" s="203" t="s">
        <v>19</v>
      </c>
      <c r="N1528" s="204" t="s">
        <v>45</v>
      </c>
      <c r="O1528" s="64"/>
      <c r="P1528" s="205">
        <f>O1528*H1528</f>
        <v>0</v>
      </c>
      <c r="Q1528" s="205">
        <v>3.1E-4</v>
      </c>
      <c r="R1528" s="205">
        <f>Q1528*H1528</f>
        <v>6.1519499999999998E-3</v>
      </c>
      <c r="S1528" s="205">
        <v>0</v>
      </c>
      <c r="T1528" s="206">
        <f>S1528*H1528</f>
        <v>0</v>
      </c>
      <c r="U1528" s="34"/>
      <c r="V1528" s="34"/>
      <c r="W1528" s="34"/>
      <c r="X1528" s="34"/>
      <c r="Y1528" s="34"/>
      <c r="Z1528" s="34"/>
      <c r="AA1528" s="34"/>
      <c r="AB1528" s="34"/>
      <c r="AC1528" s="34"/>
      <c r="AD1528" s="34"/>
      <c r="AE1528" s="34"/>
      <c r="AR1528" s="207" t="s">
        <v>402</v>
      </c>
      <c r="AT1528" s="207" t="s">
        <v>315</v>
      </c>
      <c r="AU1528" s="207" t="s">
        <v>83</v>
      </c>
      <c r="AY1528" s="17" t="s">
        <v>313</v>
      </c>
      <c r="BE1528" s="208">
        <f>IF(N1528="základní",J1528,0)</f>
        <v>0</v>
      </c>
      <c r="BF1528" s="208">
        <f>IF(N1528="snížená",J1528,0)</f>
        <v>0</v>
      </c>
      <c r="BG1528" s="208">
        <f>IF(N1528="zákl. přenesená",J1528,0)</f>
        <v>0</v>
      </c>
      <c r="BH1528" s="208">
        <f>IF(N1528="sníž. přenesená",J1528,0)</f>
        <v>0</v>
      </c>
      <c r="BI1528" s="208">
        <f>IF(N1528="nulová",J1528,0)</f>
        <v>0</v>
      </c>
      <c r="BJ1528" s="17" t="s">
        <v>81</v>
      </c>
      <c r="BK1528" s="208">
        <f>ROUND(I1528*H1528,2)</f>
        <v>0</v>
      </c>
      <c r="BL1528" s="17" t="s">
        <v>402</v>
      </c>
      <c r="BM1528" s="207" t="s">
        <v>2625</v>
      </c>
    </row>
    <row r="1529" spans="1:65" s="1" customFormat="1">
      <c r="A1529" s="34"/>
      <c r="B1529" s="35"/>
      <c r="C1529" s="36"/>
      <c r="D1529" s="209" t="s">
        <v>321</v>
      </c>
      <c r="E1529" s="36"/>
      <c r="F1529" s="210" t="s">
        <v>2626</v>
      </c>
      <c r="G1529" s="36"/>
      <c r="H1529" s="36"/>
      <c r="I1529" s="116"/>
      <c r="J1529" s="36"/>
      <c r="K1529" s="36"/>
      <c r="L1529" s="39"/>
      <c r="M1529" s="211"/>
      <c r="N1529" s="212"/>
      <c r="O1529" s="64"/>
      <c r="P1529" s="64"/>
      <c r="Q1529" s="64"/>
      <c r="R1529" s="64"/>
      <c r="S1529" s="64"/>
      <c r="T1529" s="65"/>
      <c r="U1529" s="34"/>
      <c r="V1529" s="34"/>
      <c r="W1529" s="34"/>
      <c r="X1529" s="34"/>
      <c r="Y1529" s="34"/>
      <c r="Z1529" s="34"/>
      <c r="AA1529" s="34"/>
      <c r="AB1529" s="34"/>
      <c r="AC1529" s="34"/>
      <c r="AD1529" s="34"/>
      <c r="AE1529" s="34"/>
      <c r="AT1529" s="17" t="s">
        <v>321</v>
      </c>
      <c r="AU1529" s="17" t="s">
        <v>83</v>
      </c>
    </row>
    <row r="1530" spans="1:65" s="13" customFormat="1">
      <c r="B1530" s="224"/>
      <c r="C1530" s="225"/>
      <c r="D1530" s="209" t="s">
        <v>323</v>
      </c>
      <c r="E1530" s="226" t="s">
        <v>19</v>
      </c>
      <c r="F1530" s="227" t="s">
        <v>2627</v>
      </c>
      <c r="G1530" s="225"/>
      <c r="H1530" s="226" t="s">
        <v>19</v>
      </c>
      <c r="I1530" s="228"/>
      <c r="J1530" s="225"/>
      <c r="K1530" s="225"/>
      <c r="L1530" s="229"/>
      <c r="M1530" s="230"/>
      <c r="N1530" s="231"/>
      <c r="O1530" s="231"/>
      <c r="P1530" s="231"/>
      <c r="Q1530" s="231"/>
      <c r="R1530" s="231"/>
      <c r="S1530" s="231"/>
      <c r="T1530" s="232"/>
      <c r="AT1530" s="233" t="s">
        <v>323</v>
      </c>
      <c r="AU1530" s="233" t="s">
        <v>83</v>
      </c>
      <c r="AV1530" s="13" t="s">
        <v>81</v>
      </c>
      <c r="AW1530" s="13" t="s">
        <v>36</v>
      </c>
      <c r="AX1530" s="13" t="s">
        <v>74</v>
      </c>
      <c r="AY1530" s="233" t="s">
        <v>313</v>
      </c>
    </row>
    <row r="1531" spans="1:65" s="12" customFormat="1">
      <c r="B1531" s="213"/>
      <c r="C1531" s="214"/>
      <c r="D1531" s="209" t="s">
        <v>323</v>
      </c>
      <c r="E1531" s="215" t="s">
        <v>19</v>
      </c>
      <c r="F1531" s="216" t="s">
        <v>2628</v>
      </c>
      <c r="G1531" s="214"/>
      <c r="H1531" s="217">
        <v>19.844999999999999</v>
      </c>
      <c r="I1531" s="218"/>
      <c r="J1531" s="214"/>
      <c r="K1531" s="214"/>
      <c r="L1531" s="219"/>
      <c r="M1531" s="220"/>
      <c r="N1531" s="221"/>
      <c r="O1531" s="221"/>
      <c r="P1531" s="221"/>
      <c r="Q1531" s="221"/>
      <c r="R1531" s="221"/>
      <c r="S1531" s="221"/>
      <c r="T1531" s="222"/>
      <c r="AT1531" s="223" t="s">
        <v>323</v>
      </c>
      <c r="AU1531" s="223" t="s">
        <v>83</v>
      </c>
      <c r="AV1531" s="12" t="s">
        <v>83</v>
      </c>
      <c r="AW1531" s="12" t="s">
        <v>36</v>
      </c>
      <c r="AX1531" s="12" t="s">
        <v>81</v>
      </c>
      <c r="AY1531" s="223" t="s">
        <v>313</v>
      </c>
    </row>
    <row r="1532" spans="1:65" s="1" customFormat="1" ht="14.45" customHeight="1">
      <c r="A1532" s="34"/>
      <c r="B1532" s="35"/>
      <c r="C1532" s="195" t="s">
        <v>2629</v>
      </c>
      <c r="D1532" s="195" t="s">
        <v>315</v>
      </c>
      <c r="E1532" s="196" t="s">
        <v>2630</v>
      </c>
      <c r="F1532" s="197" t="s">
        <v>2631</v>
      </c>
      <c r="G1532" s="198" t="s">
        <v>327</v>
      </c>
      <c r="H1532" s="199">
        <v>105.58799999999999</v>
      </c>
      <c r="I1532" s="200"/>
      <c r="J1532" s="201">
        <f>ROUND(I1532*H1532,2)</f>
        <v>0</v>
      </c>
      <c r="K1532" s="202"/>
      <c r="L1532" s="39"/>
      <c r="M1532" s="203" t="s">
        <v>19</v>
      </c>
      <c r="N1532" s="204" t="s">
        <v>45</v>
      </c>
      <c r="O1532" s="64"/>
      <c r="P1532" s="205">
        <f>O1532*H1532</f>
        <v>0</v>
      </c>
      <c r="Q1532" s="205">
        <v>2.5999999999999998E-4</v>
      </c>
      <c r="R1532" s="205">
        <f>Q1532*H1532</f>
        <v>2.7452879999999995E-2</v>
      </c>
      <c r="S1532" s="205">
        <v>0</v>
      </c>
      <c r="T1532" s="206">
        <f>S1532*H1532</f>
        <v>0</v>
      </c>
      <c r="U1532" s="34"/>
      <c r="V1532" s="34"/>
      <c r="W1532" s="34"/>
      <c r="X1532" s="34"/>
      <c r="Y1532" s="34"/>
      <c r="Z1532" s="34"/>
      <c r="AA1532" s="34"/>
      <c r="AB1532" s="34"/>
      <c r="AC1532" s="34"/>
      <c r="AD1532" s="34"/>
      <c r="AE1532" s="34"/>
      <c r="AR1532" s="207" t="s">
        <v>402</v>
      </c>
      <c r="AT1532" s="207" t="s">
        <v>315</v>
      </c>
      <c r="AU1532" s="207" t="s">
        <v>83</v>
      </c>
      <c r="AY1532" s="17" t="s">
        <v>313</v>
      </c>
      <c r="BE1532" s="208">
        <f>IF(N1532="základní",J1532,0)</f>
        <v>0</v>
      </c>
      <c r="BF1532" s="208">
        <f>IF(N1532="snížená",J1532,0)</f>
        <v>0</v>
      </c>
      <c r="BG1532" s="208">
        <f>IF(N1532="zákl. přenesená",J1532,0)</f>
        <v>0</v>
      </c>
      <c r="BH1532" s="208">
        <f>IF(N1532="sníž. přenesená",J1532,0)</f>
        <v>0</v>
      </c>
      <c r="BI1532" s="208">
        <f>IF(N1532="nulová",J1532,0)</f>
        <v>0</v>
      </c>
      <c r="BJ1532" s="17" t="s">
        <v>81</v>
      </c>
      <c r="BK1532" s="208">
        <f>ROUND(I1532*H1532,2)</f>
        <v>0</v>
      </c>
      <c r="BL1532" s="17" t="s">
        <v>402</v>
      </c>
      <c r="BM1532" s="207" t="s">
        <v>2632</v>
      </c>
    </row>
    <row r="1533" spans="1:65" s="1" customFormat="1">
      <c r="A1533" s="34"/>
      <c r="B1533" s="35"/>
      <c r="C1533" s="36"/>
      <c r="D1533" s="209" t="s">
        <v>321</v>
      </c>
      <c r="E1533" s="36"/>
      <c r="F1533" s="210" t="s">
        <v>2633</v>
      </c>
      <c r="G1533" s="36"/>
      <c r="H1533" s="36"/>
      <c r="I1533" s="116"/>
      <c r="J1533" s="36"/>
      <c r="K1533" s="36"/>
      <c r="L1533" s="39"/>
      <c r="M1533" s="211"/>
      <c r="N1533" s="212"/>
      <c r="O1533" s="64"/>
      <c r="P1533" s="64"/>
      <c r="Q1533" s="64"/>
      <c r="R1533" s="64"/>
      <c r="S1533" s="64"/>
      <c r="T1533" s="65"/>
      <c r="U1533" s="34"/>
      <c r="V1533" s="34"/>
      <c r="W1533" s="34"/>
      <c r="X1533" s="34"/>
      <c r="Y1533" s="34"/>
      <c r="Z1533" s="34"/>
      <c r="AA1533" s="34"/>
      <c r="AB1533" s="34"/>
      <c r="AC1533" s="34"/>
      <c r="AD1533" s="34"/>
      <c r="AE1533" s="34"/>
      <c r="AT1533" s="17" t="s">
        <v>321</v>
      </c>
      <c r="AU1533" s="17" t="s">
        <v>83</v>
      </c>
    </row>
    <row r="1534" spans="1:65" s="12" customFormat="1">
      <c r="B1534" s="213"/>
      <c r="C1534" s="214"/>
      <c r="D1534" s="209" t="s">
        <v>323</v>
      </c>
      <c r="E1534" s="215" t="s">
        <v>19</v>
      </c>
      <c r="F1534" s="216" t="s">
        <v>2634</v>
      </c>
      <c r="G1534" s="214"/>
      <c r="H1534" s="217">
        <v>105.58799999999999</v>
      </c>
      <c r="I1534" s="218"/>
      <c r="J1534" s="214"/>
      <c r="K1534" s="214"/>
      <c r="L1534" s="219"/>
      <c r="M1534" s="220"/>
      <c r="N1534" s="221"/>
      <c r="O1534" s="221"/>
      <c r="P1534" s="221"/>
      <c r="Q1534" s="221"/>
      <c r="R1534" s="221"/>
      <c r="S1534" s="221"/>
      <c r="T1534" s="222"/>
      <c r="AT1534" s="223" t="s">
        <v>323</v>
      </c>
      <c r="AU1534" s="223" t="s">
        <v>83</v>
      </c>
      <c r="AV1534" s="12" t="s">
        <v>83</v>
      </c>
      <c r="AW1534" s="12" t="s">
        <v>36</v>
      </c>
      <c r="AX1534" s="12" t="s">
        <v>81</v>
      </c>
      <c r="AY1534" s="223" t="s">
        <v>313</v>
      </c>
    </row>
    <row r="1535" spans="1:65" s="1" customFormat="1" ht="14.45" customHeight="1">
      <c r="A1535" s="34"/>
      <c r="B1535" s="35"/>
      <c r="C1535" s="195" t="s">
        <v>2635</v>
      </c>
      <c r="D1535" s="195" t="s">
        <v>315</v>
      </c>
      <c r="E1535" s="196" t="s">
        <v>2636</v>
      </c>
      <c r="F1535" s="197" t="s">
        <v>2637</v>
      </c>
      <c r="G1535" s="198" t="s">
        <v>707</v>
      </c>
      <c r="H1535" s="199">
        <v>82</v>
      </c>
      <c r="I1535" s="200"/>
      <c r="J1535" s="201">
        <f>ROUND(I1535*H1535,2)</f>
        <v>0</v>
      </c>
      <c r="K1535" s="202"/>
      <c r="L1535" s="39"/>
      <c r="M1535" s="203" t="s">
        <v>19</v>
      </c>
      <c r="N1535" s="204" t="s">
        <v>45</v>
      </c>
      <c r="O1535" s="64"/>
      <c r="P1535" s="205">
        <f>O1535*H1535</f>
        <v>0</v>
      </c>
      <c r="Q1535" s="205">
        <v>0</v>
      </c>
      <c r="R1535" s="205">
        <f>Q1535*H1535</f>
        <v>0</v>
      </c>
      <c r="S1535" s="205">
        <v>0</v>
      </c>
      <c r="T1535" s="206">
        <f>S1535*H1535</f>
        <v>0</v>
      </c>
      <c r="U1535" s="34"/>
      <c r="V1535" s="34"/>
      <c r="W1535" s="34"/>
      <c r="X1535" s="34"/>
      <c r="Y1535" s="34"/>
      <c r="Z1535" s="34"/>
      <c r="AA1535" s="34"/>
      <c r="AB1535" s="34"/>
      <c r="AC1535" s="34"/>
      <c r="AD1535" s="34"/>
      <c r="AE1535" s="34"/>
      <c r="AR1535" s="207" t="s">
        <v>402</v>
      </c>
      <c r="AT1535" s="207" t="s">
        <v>315</v>
      </c>
      <c r="AU1535" s="207" t="s">
        <v>83</v>
      </c>
      <c r="AY1535" s="17" t="s">
        <v>313</v>
      </c>
      <c r="BE1535" s="208">
        <f>IF(N1535="základní",J1535,0)</f>
        <v>0</v>
      </c>
      <c r="BF1535" s="208">
        <f>IF(N1535="snížená",J1535,0)</f>
        <v>0</v>
      </c>
      <c r="BG1535" s="208">
        <f>IF(N1535="zákl. přenesená",J1535,0)</f>
        <v>0</v>
      </c>
      <c r="BH1535" s="208">
        <f>IF(N1535="sníž. přenesená",J1535,0)</f>
        <v>0</v>
      </c>
      <c r="BI1535" s="208">
        <f>IF(N1535="nulová",J1535,0)</f>
        <v>0</v>
      </c>
      <c r="BJ1535" s="17" t="s">
        <v>81</v>
      </c>
      <c r="BK1535" s="208">
        <f>ROUND(I1535*H1535,2)</f>
        <v>0</v>
      </c>
      <c r="BL1535" s="17" t="s">
        <v>402</v>
      </c>
      <c r="BM1535" s="207" t="s">
        <v>2638</v>
      </c>
    </row>
    <row r="1536" spans="1:65" s="1" customFormat="1">
      <c r="A1536" s="34"/>
      <c r="B1536" s="35"/>
      <c r="C1536" s="36"/>
      <c r="D1536" s="209" t="s">
        <v>321</v>
      </c>
      <c r="E1536" s="36"/>
      <c r="F1536" s="210" t="s">
        <v>2639</v>
      </c>
      <c r="G1536" s="36"/>
      <c r="H1536" s="36"/>
      <c r="I1536" s="116"/>
      <c r="J1536" s="36"/>
      <c r="K1536" s="36"/>
      <c r="L1536" s="39"/>
      <c r="M1536" s="211"/>
      <c r="N1536" s="212"/>
      <c r="O1536" s="64"/>
      <c r="P1536" s="64"/>
      <c r="Q1536" s="64"/>
      <c r="R1536" s="64"/>
      <c r="S1536" s="64"/>
      <c r="T1536" s="65"/>
      <c r="U1536" s="34"/>
      <c r="V1536" s="34"/>
      <c r="W1536" s="34"/>
      <c r="X1536" s="34"/>
      <c r="Y1536" s="34"/>
      <c r="Z1536" s="34"/>
      <c r="AA1536" s="34"/>
      <c r="AB1536" s="34"/>
      <c r="AC1536" s="34"/>
      <c r="AD1536" s="34"/>
      <c r="AE1536" s="34"/>
      <c r="AT1536" s="17" t="s">
        <v>321</v>
      </c>
      <c r="AU1536" s="17" t="s">
        <v>83</v>
      </c>
    </row>
    <row r="1537" spans="1:65" s="12" customFormat="1">
      <c r="B1537" s="213"/>
      <c r="C1537" s="214"/>
      <c r="D1537" s="209" t="s">
        <v>323</v>
      </c>
      <c r="E1537" s="215" t="s">
        <v>19</v>
      </c>
      <c r="F1537" s="216" t="s">
        <v>2640</v>
      </c>
      <c r="G1537" s="214"/>
      <c r="H1537" s="217">
        <v>48</v>
      </c>
      <c r="I1537" s="218"/>
      <c r="J1537" s="214"/>
      <c r="K1537" s="214"/>
      <c r="L1537" s="219"/>
      <c r="M1537" s="220"/>
      <c r="N1537" s="221"/>
      <c r="O1537" s="221"/>
      <c r="P1537" s="221"/>
      <c r="Q1537" s="221"/>
      <c r="R1537" s="221"/>
      <c r="S1537" s="221"/>
      <c r="T1537" s="222"/>
      <c r="AT1537" s="223" t="s">
        <v>323</v>
      </c>
      <c r="AU1537" s="223" t="s">
        <v>83</v>
      </c>
      <c r="AV1537" s="12" t="s">
        <v>83</v>
      </c>
      <c r="AW1537" s="12" t="s">
        <v>36</v>
      </c>
      <c r="AX1537" s="12" t="s">
        <v>74</v>
      </c>
      <c r="AY1537" s="223" t="s">
        <v>313</v>
      </c>
    </row>
    <row r="1538" spans="1:65" s="12" customFormat="1">
      <c r="B1538" s="213"/>
      <c r="C1538" s="214"/>
      <c r="D1538" s="209" t="s">
        <v>323</v>
      </c>
      <c r="E1538" s="215" t="s">
        <v>19</v>
      </c>
      <c r="F1538" s="216" t="s">
        <v>2641</v>
      </c>
      <c r="G1538" s="214"/>
      <c r="H1538" s="217">
        <v>34</v>
      </c>
      <c r="I1538" s="218"/>
      <c r="J1538" s="214"/>
      <c r="K1538" s="214"/>
      <c r="L1538" s="219"/>
      <c r="M1538" s="220"/>
      <c r="N1538" s="221"/>
      <c r="O1538" s="221"/>
      <c r="P1538" s="221"/>
      <c r="Q1538" s="221"/>
      <c r="R1538" s="221"/>
      <c r="S1538" s="221"/>
      <c r="T1538" s="222"/>
      <c r="AT1538" s="223" t="s">
        <v>323</v>
      </c>
      <c r="AU1538" s="223" t="s">
        <v>83</v>
      </c>
      <c r="AV1538" s="12" t="s">
        <v>83</v>
      </c>
      <c r="AW1538" s="12" t="s">
        <v>36</v>
      </c>
      <c r="AX1538" s="12" t="s">
        <v>74</v>
      </c>
      <c r="AY1538" s="223" t="s">
        <v>313</v>
      </c>
    </row>
    <row r="1539" spans="1:65" s="14" customFormat="1">
      <c r="B1539" s="234"/>
      <c r="C1539" s="235"/>
      <c r="D1539" s="209" t="s">
        <v>323</v>
      </c>
      <c r="E1539" s="236" t="s">
        <v>19</v>
      </c>
      <c r="F1539" s="237" t="s">
        <v>410</v>
      </c>
      <c r="G1539" s="235"/>
      <c r="H1539" s="238">
        <v>82</v>
      </c>
      <c r="I1539" s="239"/>
      <c r="J1539" s="235"/>
      <c r="K1539" s="235"/>
      <c r="L1539" s="240"/>
      <c r="M1539" s="241"/>
      <c r="N1539" s="242"/>
      <c r="O1539" s="242"/>
      <c r="P1539" s="242"/>
      <c r="Q1539" s="242"/>
      <c r="R1539" s="242"/>
      <c r="S1539" s="242"/>
      <c r="T1539" s="243"/>
      <c r="AT1539" s="244" t="s">
        <v>323</v>
      </c>
      <c r="AU1539" s="244" t="s">
        <v>83</v>
      </c>
      <c r="AV1539" s="14" t="s">
        <v>319</v>
      </c>
      <c r="AW1539" s="14" t="s">
        <v>36</v>
      </c>
      <c r="AX1539" s="14" t="s">
        <v>81</v>
      </c>
      <c r="AY1539" s="244" t="s">
        <v>313</v>
      </c>
    </row>
    <row r="1540" spans="1:65" s="1" customFormat="1" ht="14.45" customHeight="1">
      <c r="A1540" s="34"/>
      <c r="B1540" s="35"/>
      <c r="C1540" s="195" t="s">
        <v>2642</v>
      </c>
      <c r="D1540" s="195" t="s">
        <v>315</v>
      </c>
      <c r="E1540" s="196" t="s">
        <v>2643</v>
      </c>
      <c r="F1540" s="197" t="s">
        <v>2644</v>
      </c>
      <c r="G1540" s="198" t="s">
        <v>430</v>
      </c>
      <c r="H1540" s="199">
        <v>7.01</v>
      </c>
      <c r="I1540" s="200"/>
      <c r="J1540" s="201">
        <f>ROUND(I1540*H1540,2)</f>
        <v>0</v>
      </c>
      <c r="K1540" s="202"/>
      <c r="L1540" s="39"/>
      <c r="M1540" s="203" t="s">
        <v>19</v>
      </c>
      <c r="N1540" s="204" t="s">
        <v>45</v>
      </c>
      <c r="O1540" s="64"/>
      <c r="P1540" s="205">
        <f>O1540*H1540</f>
        <v>0</v>
      </c>
      <c r="Q1540" s="205">
        <v>0</v>
      </c>
      <c r="R1540" s="205">
        <f>Q1540*H1540</f>
        <v>0</v>
      </c>
      <c r="S1540" s="205">
        <v>0</v>
      </c>
      <c r="T1540" s="206">
        <f>S1540*H1540</f>
        <v>0</v>
      </c>
      <c r="U1540" s="34"/>
      <c r="V1540" s="34"/>
      <c r="W1540" s="34"/>
      <c r="X1540" s="34"/>
      <c r="Y1540" s="34"/>
      <c r="Z1540" s="34"/>
      <c r="AA1540" s="34"/>
      <c r="AB1540" s="34"/>
      <c r="AC1540" s="34"/>
      <c r="AD1540" s="34"/>
      <c r="AE1540" s="34"/>
      <c r="AR1540" s="207" t="s">
        <v>402</v>
      </c>
      <c r="AT1540" s="207" t="s">
        <v>315</v>
      </c>
      <c r="AU1540" s="207" t="s">
        <v>83</v>
      </c>
      <c r="AY1540" s="17" t="s">
        <v>313</v>
      </c>
      <c r="BE1540" s="208">
        <f>IF(N1540="základní",J1540,0)</f>
        <v>0</v>
      </c>
      <c r="BF1540" s="208">
        <f>IF(N1540="snížená",J1540,0)</f>
        <v>0</v>
      </c>
      <c r="BG1540" s="208">
        <f>IF(N1540="zákl. přenesená",J1540,0)</f>
        <v>0</v>
      </c>
      <c r="BH1540" s="208">
        <f>IF(N1540="sníž. přenesená",J1540,0)</f>
        <v>0</v>
      </c>
      <c r="BI1540" s="208">
        <f>IF(N1540="nulová",J1540,0)</f>
        <v>0</v>
      </c>
      <c r="BJ1540" s="17" t="s">
        <v>81</v>
      </c>
      <c r="BK1540" s="208">
        <f>ROUND(I1540*H1540,2)</f>
        <v>0</v>
      </c>
      <c r="BL1540" s="17" t="s">
        <v>402</v>
      </c>
      <c r="BM1540" s="207" t="s">
        <v>2645</v>
      </c>
    </row>
    <row r="1541" spans="1:65" s="1" customFormat="1" ht="19.5">
      <c r="A1541" s="34"/>
      <c r="B1541" s="35"/>
      <c r="C1541" s="36"/>
      <c r="D1541" s="209" t="s">
        <v>321</v>
      </c>
      <c r="E1541" s="36"/>
      <c r="F1541" s="210" t="s">
        <v>2646</v>
      </c>
      <c r="G1541" s="36"/>
      <c r="H1541" s="36"/>
      <c r="I1541" s="116"/>
      <c r="J1541" s="36"/>
      <c r="K1541" s="36"/>
      <c r="L1541" s="39"/>
      <c r="M1541" s="211"/>
      <c r="N1541" s="212"/>
      <c r="O1541" s="64"/>
      <c r="P1541" s="64"/>
      <c r="Q1541" s="64"/>
      <c r="R1541" s="64"/>
      <c r="S1541" s="64"/>
      <c r="T1541" s="65"/>
      <c r="U1541" s="34"/>
      <c r="V1541" s="34"/>
      <c r="W1541" s="34"/>
      <c r="X1541" s="34"/>
      <c r="Y1541" s="34"/>
      <c r="Z1541" s="34"/>
      <c r="AA1541" s="34"/>
      <c r="AB1541" s="34"/>
      <c r="AC1541" s="34"/>
      <c r="AD1541" s="34"/>
      <c r="AE1541" s="34"/>
      <c r="AT1541" s="17" t="s">
        <v>321</v>
      </c>
      <c r="AU1541" s="17" t="s">
        <v>83</v>
      </c>
    </row>
    <row r="1542" spans="1:65" s="11" customFormat="1" ht="22.9" customHeight="1">
      <c r="B1542" s="179"/>
      <c r="C1542" s="180"/>
      <c r="D1542" s="181" t="s">
        <v>73</v>
      </c>
      <c r="E1542" s="193" t="s">
        <v>2647</v>
      </c>
      <c r="F1542" s="193" t="s">
        <v>2648</v>
      </c>
      <c r="G1542" s="180"/>
      <c r="H1542" s="180"/>
      <c r="I1542" s="183"/>
      <c r="J1542" s="194">
        <f>BK1542</f>
        <v>0</v>
      </c>
      <c r="K1542" s="180"/>
      <c r="L1542" s="185"/>
      <c r="M1542" s="186"/>
      <c r="N1542" s="187"/>
      <c r="O1542" s="187"/>
      <c r="P1542" s="188">
        <f>SUM(P1543:P1569)</f>
        <v>0</v>
      </c>
      <c r="Q1542" s="187"/>
      <c r="R1542" s="188">
        <f>SUM(R1543:R1569)</f>
        <v>5.5099840000000011E-2</v>
      </c>
      <c r="S1542" s="187"/>
      <c r="T1542" s="189">
        <f>SUM(T1543:T1569)</f>
        <v>0</v>
      </c>
      <c r="AR1542" s="190" t="s">
        <v>83</v>
      </c>
      <c r="AT1542" s="191" t="s">
        <v>73</v>
      </c>
      <c r="AU1542" s="191" t="s">
        <v>81</v>
      </c>
      <c r="AY1542" s="190" t="s">
        <v>313</v>
      </c>
      <c r="BK1542" s="192">
        <f>SUM(BK1543:BK1569)</f>
        <v>0</v>
      </c>
    </row>
    <row r="1543" spans="1:65" s="1" customFormat="1" ht="14.45" customHeight="1">
      <c r="A1543" s="34"/>
      <c r="B1543" s="35"/>
      <c r="C1543" s="195" t="s">
        <v>2649</v>
      </c>
      <c r="D1543" s="195" t="s">
        <v>315</v>
      </c>
      <c r="E1543" s="196" t="s">
        <v>2650</v>
      </c>
      <c r="F1543" s="197" t="s">
        <v>2651</v>
      </c>
      <c r="G1543" s="198" t="s">
        <v>318</v>
      </c>
      <c r="H1543" s="199">
        <v>128.435</v>
      </c>
      <c r="I1543" s="200"/>
      <c r="J1543" s="201">
        <f>ROUND(I1543*H1543,2)</f>
        <v>0</v>
      </c>
      <c r="K1543" s="202"/>
      <c r="L1543" s="39"/>
      <c r="M1543" s="203" t="s">
        <v>19</v>
      </c>
      <c r="N1543" s="204" t="s">
        <v>45</v>
      </c>
      <c r="O1543" s="64"/>
      <c r="P1543" s="205">
        <f>O1543*H1543</f>
        <v>0</v>
      </c>
      <c r="Q1543" s="205">
        <v>2.0000000000000002E-5</v>
      </c>
      <c r="R1543" s="205">
        <f>Q1543*H1543</f>
        <v>2.5687000000000001E-3</v>
      </c>
      <c r="S1543" s="205">
        <v>0</v>
      </c>
      <c r="T1543" s="206">
        <f>S1543*H1543</f>
        <v>0</v>
      </c>
      <c r="U1543" s="34"/>
      <c r="V1543" s="34"/>
      <c r="W1543" s="34"/>
      <c r="X1543" s="34"/>
      <c r="Y1543" s="34"/>
      <c r="Z1543" s="34"/>
      <c r="AA1543" s="34"/>
      <c r="AB1543" s="34"/>
      <c r="AC1543" s="34"/>
      <c r="AD1543" s="34"/>
      <c r="AE1543" s="34"/>
      <c r="AR1543" s="207" t="s">
        <v>402</v>
      </c>
      <c r="AT1543" s="207" t="s">
        <v>315</v>
      </c>
      <c r="AU1543" s="207" t="s">
        <v>83</v>
      </c>
      <c r="AY1543" s="17" t="s">
        <v>313</v>
      </c>
      <c r="BE1543" s="208">
        <f>IF(N1543="základní",J1543,0)</f>
        <v>0</v>
      </c>
      <c r="BF1543" s="208">
        <f>IF(N1543="snížená",J1543,0)</f>
        <v>0</v>
      </c>
      <c r="BG1543" s="208">
        <f>IF(N1543="zákl. přenesená",J1543,0)</f>
        <v>0</v>
      </c>
      <c r="BH1543" s="208">
        <f>IF(N1543="sníž. přenesená",J1543,0)</f>
        <v>0</v>
      </c>
      <c r="BI1543" s="208">
        <f>IF(N1543="nulová",J1543,0)</f>
        <v>0</v>
      </c>
      <c r="BJ1543" s="17" t="s">
        <v>81</v>
      </c>
      <c r="BK1543" s="208">
        <f>ROUND(I1543*H1543,2)</f>
        <v>0</v>
      </c>
      <c r="BL1543" s="17" t="s">
        <v>402</v>
      </c>
      <c r="BM1543" s="207" t="s">
        <v>2652</v>
      </c>
    </row>
    <row r="1544" spans="1:65" s="1" customFormat="1">
      <c r="A1544" s="34"/>
      <c r="B1544" s="35"/>
      <c r="C1544" s="36"/>
      <c r="D1544" s="209" t="s">
        <v>321</v>
      </c>
      <c r="E1544" s="36"/>
      <c r="F1544" s="210" t="s">
        <v>2653</v>
      </c>
      <c r="G1544" s="36"/>
      <c r="H1544" s="36"/>
      <c r="I1544" s="116"/>
      <c r="J1544" s="36"/>
      <c r="K1544" s="36"/>
      <c r="L1544" s="39"/>
      <c r="M1544" s="211"/>
      <c r="N1544" s="212"/>
      <c r="O1544" s="64"/>
      <c r="P1544" s="64"/>
      <c r="Q1544" s="64"/>
      <c r="R1544" s="64"/>
      <c r="S1544" s="64"/>
      <c r="T1544" s="65"/>
      <c r="U1544" s="34"/>
      <c r="V1544" s="34"/>
      <c r="W1544" s="34"/>
      <c r="X1544" s="34"/>
      <c r="Y1544" s="34"/>
      <c r="Z1544" s="34"/>
      <c r="AA1544" s="34"/>
      <c r="AB1544" s="34"/>
      <c r="AC1544" s="34"/>
      <c r="AD1544" s="34"/>
      <c r="AE1544" s="34"/>
      <c r="AT1544" s="17" t="s">
        <v>321</v>
      </c>
      <c r="AU1544" s="17" t="s">
        <v>83</v>
      </c>
    </row>
    <row r="1545" spans="1:65" s="1" customFormat="1" ht="14.45" customHeight="1">
      <c r="A1545" s="34"/>
      <c r="B1545" s="35"/>
      <c r="C1545" s="195" t="s">
        <v>2654</v>
      </c>
      <c r="D1545" s="195" t="s">
        <v>315</v>
      </c>
      <c r="E1545" s="196" t="s">
        <v>2655</v>
      </c>
      <c r="F1545" s="197" t="s">
        <v>2656</v>
      </c>
      <c r="G1545" s="198" t="s">
        <v>318</v>
      </c>
      <c r="H1545" s="199">
        <v>128.435</v>
      </c>
      <c r="I1545" s="200"/>
      <c r="J1545" s="201">
        <f>ROUND(I1545*H1545,2)</f>
        <v>0</v>
      </c>
      <c r="K1545" s="202"/>
      <c r="L1545" s="39"/>
      <c r="M1545" s="203" t="s">
        <v>19</v>
      </c>
      <c r="N1545" s="204" t="s">
        <v>45</v>
      </c>
      <c r="O1545" s="64"/>
      <c r="P1545" s="205">
        <f>O1545*H1545</f>
        <v>0</v>
      </c>
      <c r="Q1545" s="205">
        <v>0</v>
      </c>
      <c r="R1545" s="205">
        <f>Q1545*H1545</f>
        <v>0</v>
      </c>
      <c r="S1545" s="205">
        <v>0</v>
      </c>
      <c r="T1545" s="206">
        <f>S1545*H1545</f>
        <v>0</v>
      </c>
      <c r="U1545" s="34"/>
      <c r="V1545" s="34"/>
      <c r="W1545" s="34"/>
      <c r="X1545" s="34"/>
      <c r="Y1545" s="34"/>
      <c r="Z1545" s="34"/>
      <c r="AA1545" s="34"/>
      <c r="AB1545" s="34"/>
      <c r="AC1545" s="34"/>
      <c r="AD1545" s="34"/>
      <c r="AE1545" s="34"/>
      <c r="AR1545" s="207" t="s">
        <v>402</v>
      </c>
      <c r="AT1545" s="207" t="s">
        <v>315</v>
      </c>
      <c r="AU1545" s="207" t="s">
        <v>83</v>
      </c>
      <c r="AY1545" s="17" t="s">
        <v>313</v>
      </c>
      <c r="BE1545" s="208">
        <f>IF(N1545="základní",J1545,0)</f>
        <v>0</v>
      </c>
      <c r="BF1545" s="208">
        <f>IF(N1545="snížená",J1545,0)</f>
        <v>0</v>
      </c>
      <c r="BG1545" s="208">
        <f>IF(N1545="zákl. přenesená",J1545,0)</f>
        <v>0</v>
      </c>
      <c r="BH1545" s="208">
        <f>IF(N1545="sníž. přenesená",J1545,0)</f>
        <v>0</v>
      </c>
      <c r="BI1545" s="208">
        <f>IF(N1545="nulová",J1545,0)</f>
        <v>0</v>
      </c>
      <c r="BJ1545" s="17" t="s">
        <v>81</v>
      </c>
      <c r="BK1545" s="208">
        <f>ROUND(I1545*H1545,2)</f>
        <v>0</v>
      </c>
      <c r="BL1545" s="17" t="s">
        <v>402</v>
      </c>
      <c r="BM1545" s="207" t="s">
        <v>2657</v>
      </c>
    </row>
    <row r="1546" spans="1:65" s="1" customFormat="1">
      <c r="A1546" s="34"/>
      <c r="B1546" s="35"/>
      <c r="C1546" s="36"/>
      <c r="D1546" s="209" t="s">
        <v>321</v>
      </c>
      <c r="E1546" s="36"/>
      <c r="F1546" s="210" t="s">
        <v>2658</v>
      </c>
      <c r="G1546" s="36"/>
      <c r="H1546" s="36"/>
      <c r="I1546" s="116"/>
      <c r="J1546" s="36"/>
      <c r="K1546" s="36"/>
      <c r="L1546" s="39"/>
      <c r="M1546" s="211"/>
      <c r="N1546" s="212"/>
      <c r="O1546" s="64"/>
      <c r="P1546" s="64"/>
      <c r="Q1546" s="64"/>
      <c r="R1546" s="64"/>
      <c r="S1546" s="64"/>
      <c r="T1546" s="65"/>
      <c r="U1546" s="34"/>
      <c r="V1546" s="34"/>
      <c r="W1546" s="34"/>
      <c r="X1546" s="34"/>
      <c r="Y1546" s="34"/>
      <c r="Z1546" s="34"/>
      <c r="AA1546" s="34"/>
      <c r="AB1546" s="34"/>
      <c r="AC1546" s="34"/>
      <c r="AD1546" s="34"/>
      <c r="AE1546" s="34"/>
      <c r="AT1546" s="17" t="s">
        <v>321</v>
      </c>
      <c r="AU1546" s="17" t="s">
        <v>83</v>
      </c>
    </row>
    <row r="1547" spans="1:65" s="12" customFormat="1">
      <c r="B1547" s="213"/>
      <c r="C1547" s="214"/>
      <c r="D1547" s="209" t="s">
        <v>323</v>
      </c>
      <c r="E1547" s="215" t="s">
        <v>19</v>
      </c>
      <c r="F1547" s="216" t="s">
        <v>1933</v>
      </c>
      <c r="G1547" s="214"/>
      <c r="H1547" s="217">
        <v>128.435</v>
      </c>
      <c r="I1547" s="218"/>
      <c r="J1547" s="214"/>
      <c r="K1547" s="214"/>
      <c r="L1547" s="219"/>
      <c r="M1547" s="220"/>
      <c r="N1547" s="221"/>
      <c r="O1547" s="221"/>
      <c r="P1547" s="221"/>
      <c r="Q1547" s="221"/>
      <c r="R1547" s="221"/>
      <c r="S1547" s="221"/>
      <c r="T1547" s="222"/>
      <c r="AT1547" s="223" t="s">
        <v>323</v>
      </c>
      <c r="AU1547" s="223" t="s">
        <v>83</v>
      </c>
      <c r="AV1547" s="12" t="s">
        <v>83</v>
      </c>
      <c r="AW1547" s="12" t="s">
        <v>36</v>
      </c>
      <c r="AX1547" s="12" t="s">
        <v>81</v>
      </c>
      <c r="AY1547" s="223" t="s">
        <v>313</v>
      </c>
    </row>
    <row r="1548" spans="1:65" s="1" customFormat="1" ht="14.45" customHeight="1">
      <c r="A1548" s="34"/>
      <c r="B1548" s="35"/>
      <c r="C1548" s="195" t="s">
        <v>2659</v>
      </c>
      <c r="D1548" s="195" t="s">
        <v>315</v>
      </c>
      <c r="E1548" s="196" t="s">
        <v>2660</v>
      </c>
      <c r="F1548" s="197" t="s">
        <v>2661</v>
      </c>
      <c r="G1548" s="198" t="s">
        <v>318</v>
      </c>
      <c r="H1548" s="199">
        <v>128.435</v>
      </c>
      <c r="I1548" s="200"/>
      <c r="J1548" s="201">
        <f>ROUND(I1548*H1548,2)</f>
        <v>0</v>
      </c>
      <c r="K1548" s="202"/>
      <c r="L1548" s="39"/>
      <c r="M1548" s="203" t="s">
        <v>19</v>
      </c>
      <c r="N1548" s="204" t="s">
        <v>45</v>
      </c>
      <c r="O1548" s="64"/>
      <c r="P1548" s="205">
        <f>O1548*H1548</f>
        <v>0</v>
      </c>
      <c r="Q1548" s="205">
        <v>1.7000000000000001E-4</v>
      </c>
      <c r="R1548" s="205">
        <f>Q1548*H1548</f>
        <v>2.1833950000000001E-2</v>
      </c>
      <c r="S1548" s="205">
        <v>0</v>
      </c>
      <c r="T1548" s="206">
        <f>S1548*H1548</f>
        <v>0</v>
      </c>
      <c r="U1548" s="34"/>
      <c r="V1548" s="34"/>
      <c r="W1548" s="34"/>
      <c r="X1548" s="34"/>
      <c r="Y1548" s="34"/>
      <c r="Z1548" s="34"/>
      <c r="AA1548" s="34"/>
      <c r="AB1548" s="34"/>
      <c r="AC1548" s="34"/>
      <c r="AD1548" s="34"/>
      <c r="AE1548" s="34"/>
      <c r="AR1548" s="207" t="s">
        <v>402</v>
      </c>
      <c r="AT1548" s="207" t="s">
        <v>315</v>
      </c>
      <c r="AU1548" s="207" t="s">
        <v>83</v>
      </c>
      <c r="AY1548" s="17" t="s">
        <v>313</v>
      </c>
      <c r="BE1548" s="208">
        <f>IF(N1548="základní",J1548,0)</f>
        <v>0</v>
      </c>
      <c r="BF1548" s="208">
        <f>IF(N1548="snížená",J1548,0)</f>
        <v>0</v>
      </c>
      <c r="BG1548" s="208">
        <f>IF(N1548="zákl. přenesená",J1548,0)</f>
        <v>0</v>
      </c>
      <c r="BH1548" s="208">
        <f>IF(N1548="sníž. přenesená",J1548,0)</f>
        <v>0</v>
      </c>
      <c r="BI1548" s="208">
        <f>IF(N1548="nulová",J1548,0)</f>
        <v>0</v>
      </c>
      <c r="BJ1548" s="17" t="s">
        <v>81</v>
      </c>
      <c r="BK1548" s="208">
        <f>ROUND(I1548*H1548,2)</f>
        <v>0</v>
      </c>
      <c r="BL1548" s="17" t="s">
        <v>402</v>
      </c>
      <c r="BM1548" s="207" t="s">
        <v>2662</v>
      </c>
    </row>
    <row r="1549" spans="1:65" s="1" customFormat="1">
      <c r="A1549" s="34"/>
      <c r="B1549" s="35"/>
      <c r="C1549" s="36"/>
      <c r="D1549" s="209" t="s">
        <v>321</v>
      </c>
      <c r="E1549" s="36"/>
      <c r="F1549" s="210" t="s">
        <v>2663</v>
      </c>
      <c r="G1549" s="36"/>
      <c r="H1549" s="36"/>
      <c r="I1549" s="116"/>
      <c r="J1549" s="36"/>
      <c r="K1549" s="36"/>
      <c r="L1549" s="39"/>
      <c r="M1549" s="211"/>
      <c r="N1549" s="212"/>
      <c r="O1549" s="64"/>
      <c r="P1549" s="64"/>
      <c r="Q1549" s="64"/>
      <c r="R1549" s="64"/>
      <c r="S1549" s="64"/>
      <c r="T1549" s="65"/>
      <c r="U1549" s="34"/>
      <c r="V1549" s="34"/>
      <c r="W1549" s="34"/>
      <c r="X1549" s="34"/>
      <c r="Y1549" s="34"/>
      <c r="Z1549" s="34"/>
      <c r="AA1549" s="34"/>
      <c r="AB1549" s="34"/>
      <c r="AC1549" s="34"/>
      <c r="AD1549" s="34"/>
      <c r="AE1549" s="34"/>
      <c r="AT1549" s="17" t="s">
        <v>321</v>
      </c>
      <c r="AU1549" s="17" t="s">
        <v>83</v>
      </c>
    </row>
    <row r="1550" spans="1:65" s="1" customFormat="1" ht="14.45" customHeight="1">
      <c r="A1550" s="34"/>
      <c r="B1550" s="35"/>
      <c r="C1550" s="195" t="s">
        <v>2664</v>
      </c>
      <c r="D1550" s="195" t="s">
        <v>315</v>
      </c>
      <c r="E1550" s="196" t="s">
        <v>2665</v>
      </c>
      <c r="F1550" s="197" t="s">
        <v>2666</v>
      </c>
      <c r="G1550" s="198" t="s">
        <v>318</v>
      </c>
      <c r="H1550" s="199">
        <v>128.435</v>
      </c>
      <c r="I1550" s="200"/>
      <c r="J1550" s="201">
        <f>ROUND(I1550*H1550,2)</f>
        <v>0</v>
      </c>
      <c r="K1550" s="202"/>
      <c r="L1550" s="39"/>
      <c r="M1550" s="203" t="s">
        <v>19</v>
      </c>
      <c r="N1550" s="204" t="s">
        <v>45</v>
      </c>
      <c r="O1550" s="64"/>
      <c r="P1550" s="205">
        <f>O1550*H1550</f>
        <v>0</v>
      </c>
      <c r="Q1550" s="205">
        <v>1.2999999999999999E-4</v>
      </c>
      <c r="R1550" s="205">
        <f>Q1550*H1550</f>
        <v>1.6696549999999998E-2</v>
      </c>
      <c r="S1550" s="205">
        <v>0</v>
      </c>
      <c r="T1550" s="206">
        <f>S1550*H1550</f>
        <v>0</v>
      </c>
      <c r="U1550" s="34"/>
      <c r="V1550" s="34"/>
      <c r="W1550" s="34"/>
      <c r="X1550" s="34"/>
      <c r="Y1550" s="34"/>
      <c r="Z1550" s="34"/>
      <c r="AA1550" s="34"/>
      <c r="AB1550" s="34"/>
      <c r="AC1550" s="34"/>
      <c r="AD1550" s="34"/>
      <c r="AE1550" s="34"/>
      <c r="AR1550" s="207" t="s">
        <v>402</v>
      </c>
      <c r="AT1550" s="207" t="s">
        <v>315</v>
      </c>
      <c r="AU1550" s="207" t="s">
        <v>83</v>
      </c>
      <c r="AY1550" s="17" t="s">
        <v>313</v>
      </c>
      <c r="BE1550" s="208">
        <f>IF(N1550="základní",J1550,0)</f>
        <v>0</v>
      </c>
      <c r="BF1550" s="208">
        <f>IF(N1550="snížená",J1550,0)</f>
        <v>0</v>
      </c>
      <c r="BG1550" s="208">
        <f>IF(N1550="zákl. přenesená",J1550,0)</f>
        <v>0</v>
      </c>
      <c r="BH1550" s="208">
        <f>IF(N1550="sníž. přenesená",J1550,0)</f>
        <v>0</v>
      </c>
      <c r="BI1550" s="208">
        <f>IF(N1550="nulová",J1550,0)</f>
        <v>0</v>
      </c>
      <c r="BJ1550" s="17" t="s">
        <v>81</v>
      </c>
      <c r="BK1550" s="208">
        <f>ROUND(I1550*H1550,2)</f>
        <v>0</v>
      </c>
      <c r="BL1550" s="17" t="s">
        <v>402</v>
      </c>
      <c r="BM1550" s="207" t="s">
        <v>2667</v>
      </c>
    </row>
    <row r="1551" spans="1:65" s="1" customFormat="1">
      <c r="A1551" s="34"/>
      <c r="B1551" s="35"/>
      <c r="C1551" s="36"/>
      <c r="D1551" s="209" t="s">
        <v>321</v>
      </c>
      <c r="E1551" s="36"/>
      <c r="F1551" s="210" t="s">
        <v>2668</v>
      </c>
      <c r="G1551" s="36"/>
      <c r="H1551" s="36"/>
      <c r="I1551" s="116"/>
      <c r="J1551" s="36"/>
      <c r="K1551" s="36"/>
      <c r="L1551" s="39"/>
      <c r="M1551" s="211"/>
      <c r="N1551" s="212"/>
      <c r="O1551" s="64"/>
      <c r="P1551" s="64"/>
      <c r="Q1551" s="64"/>
      <c r="R1551" s="64"/>
      <c r="S1551" s="64"/>
      <c r="T1551" s="65"/>
      <c r="U1551" s="34"/>
      <c r="V1551" s="34"/>
      <c r="W1551" s="34"/>
      <c r="X1551" s="34"/>
      <c r="Y1551" s="34"/>
      <c r="Z1551" s="34"/>
      <c r="AA1551" s="34"/>
      <c r="AB1551" s="34"/>
      <c r="AC1551" s="34"/>
      <c r="AD1551" s="34"/>
      <c r="AE1551" s="34"/>
      <c r="AT1551" s="17" t="s">
        <v>321</v>
      </c>
      <c r="AU1551" s="17" t="s">
        <v>83</v>
      </c>
    </row>
    <row r="1552" spans="1:65" s="1" customFormat="1" ht="14.45" customHeight="1">
      <c r="A1552" s="34"/>
      <c r="B1552" s="35"/>
      <c r="C1552" s="195" t="s">
        <v>2669</v>
      </c>
      <c r="D1552" s="195" t="s">
        <v>315</v>
      </c>
      <c r="E1552" s="196" t="s">
        <v>2670</v>
      </c>
      <c r="F1552" s="197" t="s">
        <v>2671</v>
      </c>
      <c r="G1552" s="198" t="s">
        <v>318</v>
      </c>
      <c r="H1552" s="199">
        <v>43.752000000000002</v>
      </c>
      <c r="I1552" s="200"/>
      <c r="J1552" s="201">
        <f>ROUND(I1552*H1552,2)</f>
        <v>0</v>
      </c>
      <c r="K1552" s="202"/>
      <c r="L1552" s="39"/>
      <c r="M1552" s="203" t="s">
        <v>19</v>
      </c>
      <c r="N1552" s="204" t="s">
        <v>45</v>
      </c>
      <c r="O1552" s="64"/>
      <c r="P1552" s="205">
        <f>O1552*H1552</f>
        <v>0</v>
      </c>
      <c r="Q1552" s="205">
        <v>8.0000000000000007E-5</v>
      </c>
      <c r="R1552" s="205">
        <f>Q1552*H1552</f>
        <v>3.5001600000000004E-3</v>
      </c>
      <c r="S1552" s="205">
        <v>0</v>
      </c>
      <c r="T1552" s="206">
        <f>S1552*H1552</f>
        <v>0</v>
      </c>
      <c r="U1552" s="34"/>
      <c r="V1552" s="34"/>
      <c r="W1552" s="34"/>
      <c r="X1552" s="34"/>
      <c r="Y1552" s="34"/>
      <c r="Z1552" s="34"/>
      <c r="AA1552" s="34"/>
      <c r="AB1552" s="34"/>
      <c r="AC1552" s="34"/>
      <c r="AD1552" s="34"/>
      <c r="AE1552" s="34"/>
      <c r="AR1552" s="207" t="s">
        <v>402</v>
      </c>
      <c r="AT1552" s="207" t="s">
        <v>315</v>
      </c>
      <c r="AU1552" s="207" t="s">
        <v>83</v>
      </c>
      <c r="AY1552" s="17" t="s">
        <v>313</v>
      </c>
      <c r="BE1552" s="208">
        <f>IF(N1552="základní",J1552,0)</f>
        <v>0</v>
      </c>
      <c r="BF1552" s="208">
        <f>IF(N1552="snížená",J1552,0)</f>
        <v>0</v>
      </c>
      <c r="BG1552" s="208">
        <f>IF(N1552="zákl. přenesená",J1552,0)</f>
        <v>0</v>
      </c>
      <c r="BH1552" s="208">
        <f>IF(N1552="sníž. přenesená",J1552,0)</f>
        <v>0</v>
      </c>
      <c r="BI1552" s="208">
        <f>IF(N1552="nulová",J1552,0)</f>
        <v>0</v>
      </c>
      <c r="BJ1552" s="17" t="s">
        <v>81</v>
      </c>
      <c r="BK1552" s="208">
        <f>ROUND(I1552*H1552,2)</f>
        <v>0</v>
      </c>
      <c r="BL1552" s="17" t="s">
        <v>402</v>
      </c>
      <c r="BM1552" s="207" t="s">
        <v>2672</v>
      </c>
    </row>
    <row r="1553" spans="1:65" s="1" customFormat="1">
      <c r="A1553" s="34"/>
      <c r="B1553" s="35"/>
      <c r="C1553" s="36"/>
      <c r="D1553" s="209" t="s">
        <v>321</v>
      </c>
      <c r="E1553" s="36"/>
      <c r="F1553" s="210" t="s">
        <v>2673</v>
      </c>
      <c r="G1553" s="36"/>
      <c r="H1553" s="36"/>
      <c r="I1553" s="116"/>
      <c r="J1553" s="36"/>
      <c r="K1553" s="36"/>
      <c r="L1553" s="39"/>
      <c r="M1553" s="211"/>
      <c r="N1553" s="212"/>
      <c r="O1553" s="64"/>
      <c r="P1553" s="64"/>
      <c r="Q1553" s="64"/>
      <c r="R1553" s="64"/>
      <c r="S1553" s="64"/>
      <c r="T1553" s="65"/>
      <c r="U1553" s="34"/>
      <c r="V1553" s="34"/>
      <c r="W1553" s="34"/>
      <c r="X1553" s="34"/>
      <c r="Y1553" s="34"/>
      <c r="Z1553" s="34"/>
      <c r="AA1553" s="34"/>
      <c r="AB1553" s="34"/>
      <c r="AC1553" s="34"/>
      <c r="AD1553" s="34"/>
      <c r="AE1553" s="34"/>
      <c r="AT1553" s="17" t="s">
        <v>321</v>
      </c>
      <c r="AU1553" s="17" t="s">
        <v>83</v>
      </c>
    </row>
    <row r="1554" spans="1:65" s="13" customFormat="1">
      <c r="B1554" s="224"/>
      <c r="C1554" s="225"/>
      <c r="D1554" s="209" t="s">
        <v>323</v>
      </c>
      <c r="E1554" s="226" t="s">
        <v>19</v>
      </c>
      <c r="F1554" s="227" t="s">
        <v>2674</v>
      </c>
      <c r="G1554" s="225"/>
      <c r="H1554" s="226" t="s">
        <v>19</v>
      </c>
      <c r="I1554" s="228"/>
      <c r="J1554" s="225"/>
      <c r="K1554" s="225"/>
      <c r="L1554" s="229"/>
      <c r="M1554" s="230"/>
      <c r="N1554" s="231"/>
      <c r="O1554" s="231"/>
      <c r="P1554" s="231"/>
      <c r="Q1554" s="231"/>
      <c r="R1554" s="231"/>
      <c r="S1554" s="231"/>
      <c r="T1554" s="232"/>
      <c r="AT1554" s="233" t="s">
        <v>323</v>
      </c>
      <c r="AU1554" s="233" t="s">
        <v>83</v>
      </c>
      <c r="AV1554" s="13" t="s">
        <v>81</v>
      </c>
      <c r="AW1554" s="13" t="s">
        <v>36</v>
      </c>
      <c r="AX1554" s="13" t="s">
        <v>74</v>
      </c>
      <c r="AY1554" s="233" t="s">
        <v>313</v>
      </c>
    </row>
    <row r="1555" spans="1:65" s="12" customFormat="1">
      <c r="B1555" s="213"/>
      <c r="C1555" s="214"/>
      <c r="D1555" s="209" t="s">
        <v>323</v>
      </c>
      <c r="E1555" s="215" t="s">
        <v>19</v>
      </c>
      <c r="F1555" s="216" t="s">
        <v>2675</v>
      </c>
      <c r="G1555" s="214"/>
      <c r="H1555" s="217">
        <v>1.385</v>
      </c>
      <c r="I1555" s="218"/>
      <c r="J1555" s="214"/>
      <c r="K1555" s="214"/>
      <c r="L1555" s="219"/>
      <c r="M1555" s="220"/>
      <c r="N1555" s="221"/>
      <c r="O1555" s="221"/>
      <c r="P1555" s="221"/>
      <c r="Q1555" s="221"/>
      <c r="R1555" s="221"/>
      <c r="S1555" s="221"/>
      <c r="T1555" s="222"/>
      <c r="AT1555" s="223" t="s">
        <v>323</v>
      </c>
      <c r="AU1555" s="223" t="s">
        <v>83</v>
      </c>
      <c r="AV1555" s="12" t="s">
        <v>83</v>
      </c>
      <c r="AW1555" s="12" t="s">
        <v>36</v>
      </c>
      <c r="AX1555" s="12" t="s">
        <v>74</v>
      </c>
      <c r="AY1555" s="223" t="s">
        <v>313</v>
      </c>
    </row>
    <row r="1556" spans="1:65" s="12" customFormat="1">
      <c r="B1556" s="213"/>
      <c r="C1556" s="214"/>
      <c r="D1556" s="209" t="s">
        <v>323</v>
      </c>
      <c r="E1556" s="215" t="s">
        <v>19</v>
      </c>
      <c r="F1556" s="216" t="s">
        <v>2676</v>
      </c>
      <c r="G1556" s="214"/>
      <c r="H1556" s="217">
        <v>3.99</v>
      </c>
      <c r="I1556" s="218"/>
      <c r="J1556" s="214"/>
      <c r="K1556" s="214"/>
      <c r="L1556" s="219"/>
      <c r="M1556" s="220"/>
      <c r="N1556" s="221"/>
      <c r="O1556" s="221"/>
      <c r="P1556" s="221"/>
      <c r="Q1556" s="221"/>
      <c r="R1556" s="221"/>
      <c r="S1556" s="221"/>
      <c r="T1556" s="222"/>
      <c r="AT1556" s="223" t="s">
        <v>323</v>
      </c>
      <c r="AU1556" s="223" t="s">
        <v>83</v>
      </c>
      <c r="AV1556" s="12" t="s">
        <v>83</v>
      </c>
      <c r="AW1556" s="12" t="s">
        <v>36</v>
      </c>
      <c r="AX1556" s="12" t="s">
        <v>74</v>
      </c>
      <c r="AY1556" s="223" t="s">
        <v>313</v>
      </c>
    </row>
    <row r="1557" spans="1:65" s="12" customFormat="1">
      <c r="B1557" s="213"/>
      <c r="C1557" s="214"/>
      <c r="D1557" s="209" t="s">
        <v>323</v>
      </c>
      <c r="E1557" s="215" t="s">
        <v>19</v>
      </c>
      <c r="F1557" s="216" t="s">
        <v>2677</v>
      </c>
      <c r="G1557" s="214"/>
      <c r="H1557" s="217">
        <v>10.428000000000001</v>
      </c>
      <c r="I1557" s="218"/>
      <c r="J1557" s="214"/>
      <c r="K1557" s="214"/>
      <c r="L1557" s="219"/>
      <c r="M1557" s="220"/>
      <c r="N1557" s="221"/>
      <c r="O1557" s="221"/>
      <c r="P1557" s="221"/>
      <c r="Q1557" s="221"/>
      <c r="R1557" s="221"/>
      <c r="S1557" s="221"/>
      <c r="T1557" s="222"/>
      <c r="AT1557" s="223" t="s">
        <v>323</v>
      </c>
      <c r="AU1557" s="223" t="s">
        <v>83</v>
      </c>
      <c r="AV1557" s="12" t="s">
        <v>83</v>
      </c>
      <c r="AW1557" s="12" t="s">
        <v>36</v>
      </c>
      <c r="AX1557" s="12" t="s">
        <v>74</v>
      </c>
      <c r="AY1557" s="223" t="s">
        <v>313</v>
      </c>
    </row>
    <row r="1558" spans="1:65" s="12" customFormat="1">
      <c r="B1558" s="213"/>
      <c r="C1558" s="214"/>
      <c r="D1558" s="209" t="s">
        <v>323</v>
      </c>
      <c r="E1558" s="215" t="s">
        <v>19</v>
      </c>
      <c r="F1558" s="216" t="s">
        <v>2678</v>
      </c>
      <c r="G1558" s="214"/>
      <c r="H1558" s="217">
        <v>1.0189999999999999</v>
      </c>
      <c r="I1558" s="218"/>
      <c r="J1558" s="214"/>
      <c r="K1558" s="214"/>
      <c r="L1558" s="219"/>
      <c r="M1558" s="220"/>
      <c r="N1558" s="221"/>
      <c r="O1558" s="221"/>
      <c r="P1558" s="221"/>
      <c r="Q1558" s="221"/>
      <c r="R1558" s="221"/>
      <c r="S1558" s="221"/>
      <c r="T1558" s="222"/>
      <c r="AT1558" s="223" t="s">
        <v>323</v>
      </c>
      <c r="AU1558" s="223" t="s">
        <v>83</v>
      </c>
      <c r="AV1558" s="12" t="s">
        <v>83</v>
      </c>
      <c r="AW1558" s="12" t="s">
        <v>36</v>
      </c>
      <c r="AX1558" s="12" t="s">
        <v>74</v>
      </c>
      <c r="AY1558" s="223" t="s">
        <v>313</v>
      </c>
    </row>
    <row r="1559" spans="1:65" s="12" customFormat="1">
      <c r="B1559" s="213"/>
      <c r="C1559" s="214"/>
      <c r="D1559" s="209" t="s">
        <v>323</v>
      </c>
      <c r="E1559" s="215" t="s">
        <v>19</v>
      </c>
      <c r="F1559" s="216" t="s">
        <v>2679</v>
      </c>
      <c r="G1559" s="214"/>
      <c r="H1559" s="217">
        <v>7.11</v>
      </c>
      <c r="I1559" s="218"/>
      <c r="J1559" s="214"/>
      <c r="K1559" s="214"/>
      <c r="L1559" s="219"/>
      <c r="M1559" s="220"/>
      <c r="N1559" s="221"/>
      <c r="O1559" s="221"/>
      <c r="P1559" s="221"/>
      <c r="Q1559" s="221"/>
      <c r="R1559" s="221"/>
      <c r="S1559" s="221"/>
      <c r="T1559" s="222"/>
      <c r="AT1559" s="223" t="s">
        <v>323</v>
      </c>
      <c r="AU1559" s="223" t="s">
        <v>83</v>
      </c>
      <c r="AV1559" s="12" t="s">
        <v>83</v>
      </c>
      <c r="AW1559" s="12" t="s">
        <v>36</v>
      </c>
      <c r="AX1559" s="12" t="s">
        <v>74</v>
      </c>
      <c r="AY1559" s="223" t="s">
        <v>313</v>
      </c>
    </row>
    <row r="1560" spans="1:65" s="12" customFormat="1">
      <c r="B1560" s="213"/>
      <c r="C1560" s="214"/>
      <c r="D1560" s="209" t="s">
        <v>323</v>
      </c>
      <c r="E1560" s="215" t="s">
        <v>19</v>
      </c>
      <c r="F1560" s="216" t="s">
        <v>2680</v>
      </c>
      <c r="G1560" s="214"/>
      <c r="H1560" s="217">
        <v>9.48</v>
      </c>
      <c r="I1560" s="218"/>
      <c r="J1560" s="214"/>
      <c r="K1560" s="214"/>
      <c r="L1560" s="219"/>
      <c r="M1560" s="220"/>
      <c r="N1560" s="221"/>
      <c r="O1560" s="221"/>
      <c r="P1560" s="221"/>
      <c r="Q1560" s="221"/>
      <c r="R1560" s="221"/>
      <c r="S1560" s="221"/>
      <c r="T1560" s="222"/>
      <c r="AT1560" s="223" t="s">
        <v>323</v>
      </c>
      <c r="AU1560" s="223" t="s">
        <v>83</v>
      </c>
      <c r="AV1560" s="12" t="s">
        <v>83</v>
      </c>
      <c r="AW1560" s="12" t="s">
        <v>36</v>
      </c>
      <c r="AX1560" s="12" t="s">
        <v>74</v>
      </c>
      <c r="AY1560" s="223" t="s">
        <v>313</v>
      </c>
    </row>
    <row r="1561" spans="1:65" s="12" customFormat="1">
      <c r="B1561" s="213"/>
      <c r="C1561" s="214"/>
      <c r="D1561" s="209" t="s">
        <v>323</v>
      </c>
      <c r="E1561" s="215" t="s">
        <v>19</v>
      </c>
      <c r="F1561" s="216" t="s">
        <v>2681</v>
      </c>
      <c r="G1561" s="214"/>
      <c r="H1561" s="217">
        <v>4</v>
      </c>
      <c r="I1561" s="218"/>
      <c r="J1561" s="214"/>
      <c r="K1561" s="214"/>
      <c r="L1561" s="219"/>
      <c r="M1561" s="220"/>
      <c r="N1561" s="221"/>
      <c r="O1561" s="221"/>
      <c r="P1561" s="221"/>
      <c r="Q1561" s="221"/>
      <c r="R1561" s="221"/>
      <c r="S1561" s="221"/>
      <c r="T1561" s="222"/>
      <c r="AT1561" s="223" t="s">
        <v>323</v>
      </c>
      <c r="AU1561" s="223" t="s">
        <v>83</v>
      </c>
      <c r="AV1561" s="12" t="s">
        <v>83</v>
      </c>
      <c r="AW1561" s="12" t="s">
        <v>36</v>
      </c>
      <c r="AX1561" s="12" t="s">
        <v>74</v>
      </c>
      <c r="AY1561" s="223" t="s">
        <v>313</v>
      </c>
    </row>
    <row r="1562" spans="1:65" s="12" customFormat="1">
      <c r="B1562" s="213"/>
      <c r="C1562" s="214"/>
      <c r="D1562" s="209" t="s">
        <v>323</v>
      </c>
      <c r="E1562" s="215" t="s">
        <v>19</v>
      </c>
      <c r="F1562" s="216" t="s">
        <v>2682</v>
      </c>
      <c r="G1562" s="214"/>
      <c r="H1562" s="217">
        <v>0.96799999999999997</v>
      </c>
      <c r="I1562" s="218"/>
      <c r="J1562" s="214"/>
      <c r="K1562" s="214"/>
      <c r="L1562" s="219"/>
      <c r="M1562" s="220"/>
      <c r="N1562" s="221"/>
      <c r="O1562" s="221"/>
      <c r="P1562" s="221"/>
      <c r="Q1562" s="221"/>
      <c r="R1562" s="221"/>
      <c r="S1562" s="221"/>
      <c r="T1562" s="222"/>
      <c r="AT1562" s="223" t="s">
        <v>323</v>
      </c>
      <c r="AU1562" s="223" t="s">
        <v>83</v>
      </c>
      <c r="AV1562" s="12" t="s">
        <v>83</v>
      </c>
      <c r="AW1562" s="12" t="s">
        <v>36</v>
      </c>
      <c r="AX1562" s="12" t="s">
        <v>74</v>
      </c>
      <c r="AY1562" s="223" t="s">
        <v>313</v>
      </c>
    </row>
    <row r="1563" spans="1:65" s="12" customFormat="1">
      <c r="B1563" s="213"/>
      <c r="C1563" s="214"/>
      <c r="D1563" s="209" t="s">
        <v>323</v>
      </c>
      <c r="E1563" s="215" t="s">
        <v>19</v>
      </c>
      <c r="F1563" s="216" t="s">
        <v>2683</v>
      </c>
      <c r="G1563" s="214"/>
      <c r="H1563" s="217">
        <v>4.1619999999999999</v>
      </c>
      <c r="I1563" s="218"/>
      <c r="J1563" s="214"/>
      <c r="K1563" s="214"/>
      <c r="L1563" s="219"/>
      <c r="M1563" s="220"/>
      <c r="N1563" s="221"/>
      <c r="O1563" s="221"/>
      <c r="P1563" s="221"/>
      <c r="Q1563" s="221"/>
      <c r="R1563" s="221"/>
      <c r="S1563" s="221"/>
      <c r="T1563" s="222"/>
      <c r="AT1563" s="223" t="s">
        <v>323</v>
      </c>
      <c r="AU1563" s="223" t="s">
        <v>83</v>
      </c>
      <c r="AV1563" s="12" t="s">
        <v>83</v>
      </c>
      <c r="AW1563" s="12" t="s">
        <v>36</v>
      </c>
      <c r="AX1563" s="12" t="s">
        <v>74</v>
      </c>
      <c r="AY1563" s="223" t="s">
        <v>313</v>
      </c>
    </row>
    <row r="1564" spans="1:65" s="12" customFormat="1">
      <c r="B1564" s="213"/>
      <c r="C1564" s="214"/>
      <c r="D1564" s="209" t="s">
        <v>323</v>
      </c>
      <c r="E1564" s="215" t="s">
        <v>19</v>
      </c>
      <c r="F1564" s="216" t="s">
        <v>2684</v>
      </c>
      <c r="G1564" s="214"/>
      <c r="H1564" s="217">
        <v>1.21</v>
      </c>
      <c r="I1564" s="218"/>
      <c r="J1564" s="214"/>
      <c r="K1564" s="214"/>
      <c r="L1564" s="219"/>
      <c r="M1564" s="220"/>
      <c r="N1564" s="221"/>
      <c r="O1564" s="221"/>
      <c r="P1564" s="221"/>
      <c r="Q1564" s="221"/>
      <c r="R1564" s="221"/>
      <c r="S1564" s="221"/>
      <c r="T1564" s="222"/>
      <c r="AT1564" s="223" t="s">
        <v>323</v>
      </c>
      <c r="AU1564" s="223" t="s">
        <v>83</v>
      </c>
      <c r="AV1564" s="12" t="s">
        <v>83</v>
      </c>
      <c r="AW1564" s="12" t="s">
        <v>36</v>
      </c>
      <c r="AX1564" s="12" t="s">
        <v>74</v>
      </c>
      <c r="AY1564" s="223" t="s">
        <v>313</v>
      </c>
    </row>
    <row r="1565" spans="1:65" s="14" customFormat="1">
      <c r="B1565" s="234"/>
      <c r="C1565" s="235"/>
      <c r="D1565" s="209" t="s">
        <v>323</v>
      </c>
      <c r="E1565" s="236" t="s">
        <v>19</v>
      </c>
      <c r="F1565" s="237" t="s">
        <v>410</v>
      </c>
      <c r="G1565" s="235"/>
      <c r="H1565" s="238">
        <v>43.752000000000002</v>
      </c>
      <c r="I1565" s="239"/>
      <c r="J1565" s="235"/>
      <c r="K1565" s="235"/>
      <c r="L1565" s="240"/>
      <c r="M1565" s="241"/>
      <c r="N1565" s="242"/>
      <c r="O1565" s="242"/>
      <c r="P1565" s="242"/>
      <c r="Q1565" s="242"/>
      <c r="R1565" s="242"/>
      <c r="S1565" s="242"/>
      <c r="T1565" s="243"/>
      <c r="AT1565" s="244" t="s">
        <v>323</v>
      </c>
      <c r="AU1565" s="244" t="s">
        <v>83</v>
      </c>
      <c r="AV1565" s="14" t="s">
        <v>319</v>
      </c>
      <c r="AW1565" s="14" t="s">
        <v>36</v>
      </c>
      <c r="AX1565" s="14" t="s">
        <v>81</v>
      </c>
      <c r="AY1565" s="244" t="s">
        <v>313</v>
      </c>
    </row>
    <row r="1566" spans="1:65" s="1" customFormat="1" ht="14.45" customHeight="1">
      <c r="A1566" s="34"/>
      <c r="B1566" s="35"/>
      <c r="C1566" s="195" t="s">
        <v>2685</v>
      </c>
      <c r="D1566" s="195" t="s">
        <v>315</v>
      </c>
      <c r="E1566" s="196" t="s">
        <v>2686</v>
      </c>
      <c r="F1566" s="197" t="s">
        <v>2687</v>
      </c>
      <c r="G1566" s="198" t="s">
        <v>318</v>
      </c>
      <c r="H1566" s="199">
        <v>43.752000000000002</v>
      </c>
      <c r="I1566" s="200"/>
      <c r="J1566" s="201">
        <f>ROUND(I1566*H1566,2)</f>
        <v>0</v>
      </c>
      <c r="K1566" s="202"/>
      <c r="L1566" s="39"/>
      <c r="M1566" s="203" t="s">
        <v>19</v>
      </c>
      <c r="N1566" s="204" t="s">
        <v>45</v>
      </c>
      <c r="O1566" s="64"/>
      <c r="P1566" s="205">
        <f>O1566*H1566</f>
        <v>0</v>
      </c>
      <c r="Q1566" s="205">
        <v>1.2E-4</v>
      </c>
      <c r="R1566" s="205">
        <f>Q1566*H1566</f>
        <v>5.2502400000000006E-3</v>
      </c>
      <c r="S1566" s="205">
        <v>0</v>
      </c>
      <c r="T1566" s="206">
        <f>S1566*H1566</f>
        <v>0</v>
      </c>
      <c r="U1566" s="34"/>
      <c r="V1566" s="34"/>
      <c r="W1566" s="34"/>
      <c r="X1566" s="34"/>
      <c r="Y1566" s="34"/>
      <c r="Z1566" s="34"/>
      <c r="AA1566" s="34"/>
      <c r="AB1566" s="34"/>
      <c r="AC1566" s="34"/>
      <c r="AD1566" s="34"/>
      <c r="AE1566" s="34"/>
      <c r="AR1566" s="207" t="s">
        <v>402</v>
      </c>
      <c r="AT1566" s="207" t="s">
        <v>315</v>
      </c>
      <c r="AU1566" s="207" t="s">
        <v>83</v>
      </c>
      <c r="AY1566" s="17" t="s">
        <v>313</v>
      </c>
      <c r="BE1566" s="208">
        <f>IF(N1566="základní",J1566,0)</f>
        <v>0</v>
      </c>
      <c r="BF1566" s="208">
        <f>IF(N1566="snížená",J1566,0)</f>
        <v>0</v>
      </c>
      <c r="BG1566" s="208">
        <f>IF(N1566="zákl. přenesená",J1566,0)</f>
        <v>0</v>
      </c>
      <c r="BH1566" s="208">
        <f>IF(N1566="sníž. přenesená",J1566,0)</f>
        <v>0</v>
      </c>
      <c r="BI1566" s="208">
        <f>IF(N1566="nulová",J1566,0)</f>
        <v>0</v>
      </c>
      <c r="BJ1566" s="17" t="s">
        <v>81</v>
      </c>
      <c r="BK1566" s="208">
        <f>ROUND(I1566*H1566,2)</f>
        <v>0</v>
      </c>
      <c r="BL1566" s="17" t="s">
        <v>402</v>
      </c>
      <c r="BM1566" s="207" t="s">
        <v>2688</v>
      </c>
    </row>
    <row r="1567" spans="1:65" s="1" customFormat="1">
      <c r="A1567" s="34"/>
      <c r="B1567" s="35"/>
      <c r="C1567" s="36"/>
      <c r="D1567" s="209" t="s">
        <v>321</v>
      </c>
      <c r="E1567" s="36"/>
      <c r="F1567" s="210" t="s">
        <v>2689</v>
      </c>
      <c r="G1567" s="36"/>
      <c r="H1567" s="36"/>
      <c r="I1567" s="116"/>
      <c r="J1567" s="36"/>
      <c r="K1567" s="36"/>
      <c r="L1567" s="39"/>
      <c r="M1567" s="211"/>
      <c r="N1567" s="212"/>
      <c r="O1567" s="64"/>
      <c r="P1567" s="64"/>
      <c r="Q1567" s="64"/>
      <c r="R1567" s="64"/>
      <c r="S1567" s="64"/>
      <c r="T1567" s="65"/>
      <c r="U1567" s="34"/>
      <c r="V1567" s="34"/>
      <c r="W1567" s="34"/>
      <c r="X1567" s="34"/>
      <c r="Y1567" s="34"/>
      <c r="Z1567" s="34"/>
      <c r="AA1567" s="34"/>
      <c r="AB1567" s="34"/>
      <c r="AC1567" s="34"/>
      <c r="AD1567" s="34"/>
      <c r="AE1567" s="34"/>
      <c r="AT1567" s="17" t="s">
        <v>321</v>
      </c>
      <c r="AU1567" s="17" t="s">
        <v>83</v>
      </c>
    </row>
    <row r="1568" spans="1:65" s="1" customFormat="1" ht="14.45" customHeight="1">
      <c r="A1568" s="34"/>
      <c r="B1568" s="35"/>
      <c r="C1568" s="195" t="s">
        <v>2690</v>
      </c>
      <c r="D1568" s="195" t="s">
        <v>315</v>
      </c>
      <c r="E1568" s="196" t="s">
        <v>2691</v>
      </c>
      <c r="F1568" s="197" t="s">
        <v>2692</v>
      </c>
      <c r="G1568" s="198" t="s">
        <v>318</v>
      </c>
      <c r="H1568" s="199">
        <v>43.752000000000002</v>
      </c>
      <c r="I1568" s="200"/>
      <c r="J1568" s="201">
        <f>ROUND(I1568*H1568,2)</f>
        <v>0</v>
      </c>
      <c r="K1568" s="202"/>
      <c r="L1568" s="39"/>
      <c r="M1568" s="203" t="s">
        <v>19</v>
      </c>
      <c r="N1568" s="204" t="s">
        <v>45</v>
      </c>
      <c r="O1568" s="64"/>
      <c r="P1568" s="205">
        <f>O1568*H1568</f>
        <v>0</v>
      </c>
      <c r="Q1568" s="205">
        <v>1.2E-4</v>
      </c>
      <c r="R1568" s="205">
        <f>Q1568*H1568</f>
        <v>5.2502400000000006E-3</v>
      </c>
      <c r="S1568" s="205">
        <v>0</v>
      </c>
      <c r="T1568" s="206">
        <f>S1568*H1568</f>
        <v>0</v>
      </c>
      <c r="U1568" s="34"/>
      <c r="V1568" s="34"/>
      <c r="W1568" s="34"/>
      <c r="X1568" s="34"/>
      <c r="Y1568" s="34"/>
      <c r="Z1568" s="34"/>
      <c r="AA1568" s="34"/>
      <c r="AB1568" s="34"/>
      <c r="AC1568" s="34"/>
      <c r="AD1568" s="34"/>
      <c r="AE1568" s="34"/>
      <c r="AR1568" s="207" t="s">
        <v>402</v>
      </c>
      <c r="AT1568" s="207" t="s">
        <v>315</v>
      </c>
      <c r="AU1568" s="207" t="s">
        <v>83</v>
      </c>
      <c r="AY1568" s="17" t="s">
        <v>313</v>
      </c>
      <c r="BE1568" s="208">
        <f>IF(N1568="základní",J1568,0)</f>
        <v>0</v>
      </c>
      <c r="BF1568" s="208">
        <f>IF(N1568="snížená",J1568,0)</f>
        <v>0</v>
      </c>
      <c r="BG1568" s="208">
        <f>IF(N1568="zákl. přenesená",J1568,0)</f>
        <v>0</v>
      </c>
      <c r="BH1568" s="208">
        <f>IF(N1568="sníž. přenesená",J1568,0)</f>
        <v>0</v>
      </c>
      <c r="BI1568" s="208">
        <f>IF(N1568="nulová",J1568,0)</f>
        <v>0</v>
      </c>
      <c r="BJ1568" s="17" t="s">
        <v>81</v>
      </c>
      <c r="BK1568" s="208">
        <f>ROUND(I1568*H1568,2)</f>
        <v>0</v>
      </c>
      <c r="BL1568" s="17" t="s">
        <v>402</v>
      </c>
      <c r="BM1568" s="207" t="s">
        <v>2693</v>
      </c>
    </row>
    <row r="1569" spans="1:65" s="1" customFormat="1">
      <c r="A1569" s="34"/>
      <c r="B1569" s="35"/>
      <c r="C1569" s="36"/>
      <c r="D1569" s="209" t="s">
        <v>321</v>
      </c>
      <c r="E1569" s="36"/>
      <c r="F1569" s="210" t="s">
        <v>2694</v>
      </c>
      <c r="G1569" s="36"/>
      <c r="H1569" s="36"/>
      <c r="I1569" s="116"/>
      <c r="J1569" s="36"/>
      <c r="K1569" s="36"/>
      <c r="L1569" s="39"/>
      <c r="M1569" s="211"/>
      <c r="N1569" s="212"/>
      <c r="O1569" s="64"/>
      <c r="P1569" s="64"/>
      <c r="Q1569" s="64"/>
      <c r="R1569" s="64"/>
      <c r="S1569" s="64"/>
      <c r="T1569" s="65"/>
      <c r="U1569" s="34"/>
      <c r="V1569" s="34"/>
      <c r="W1569" s="34"/>
      <c r="X1569" s="34"/>
      <c r="Y1569" s="34"/>
      <c r="Z1569" s="34"/>
      <c r="AA1569" s="34"/>
      <c r="AB1569" s="34"/>
      <c r="AC1569" s="34"/>
      <c r="AD1569" s="34"/>
      <c r="AE1569" s="34"/>
      <c r="AT1569" s="17" t="s">
        <v>321</v>
      </c>
      <c r="AU1569" s="17" t="s">
        <v>83</v>
      </c>
    </row>
    <row r="1570" spans="1:65" s="11" customFormat="1" ht="22.9" customHeight="1">
      <c r="B1570" s="179"/>
      <c r="C1570" s="180"/>
      <c r="D1570" s="181" t="s">
        <v>73</v>
      </c>
      <c r="E1570" s="193" t="s">
        <v>2695</v>
      </c>
      <c r="F1570" s="193" t="s">
        <v>2696</v>
      </c>
      <c r="G1570" s="180"/>
      <c r="H1570" s="180"/>
      <c r="I1570" s="183"/>
      <c r="J1570" s="194">
        <f>BK1570</f>
        <v>0</v>
      </c>
      <c r="K1570" s="180"/>
      <c r="L1570" s="185"/>
      <c r="M1570" s="186"/>
      <c r="N1570" s="187"/>
      <c r="O1570" s="187"/>
      <c r="P1570" s="188">
        <f>SUM(P1571:P1599)</f>
        <v>0</v>
      </c>
      <c r="Q1570" s="187"/>
      <c r="R1570" s="188">
        <f>SUM(R1571:R1599)</f>
        <v>1.5708740899999998</v>
      </c>
      <c r="S1570" s="187"/>
      <c r="T1570" s="189">
        <f>SUM(T1571:T1599)</f>
        <v>0</v>
      </c>
      <c r="AR1570" s="190" t="s">
        <v>83</v>
      </c>
      <c r="AT1570" s="191" t="s">
        <v>73</v>
      </c>
      <c r="AU1570" s="191" t="s">
        <v>81</v>
      </c>
      <c r="AY1570" s="190" t="s">
        <v>313</v>
      </c>
      <c r="BK1570" s="192">
        <f>SUM(BK1571:BK1599)</f>
        <v>0</v>
      </c>
    </row>
    <row r="1571" spans="1:65" s="1" customFormat="1" ht="14.45" customHeight="1">
      <c r="A1571" s="34"/>
      <c r="B1571" s="35"/>
      <c r="C1571" s="195" t="s">
        <v>2697</v>
      </c>
      <c r="D1571" s="195" t="s">
        <v>315</v>
      </c>
      <c r="E1571" s="196" t="s">
        <v>2698</v>
      </c>
      <c r="F1571" s="197" t="s">
        <v>2699</v>
      </c>
      <c r="G1571" s="198" t="s">
        <v>318</v>
      </c>
      <c r="H1571" s="199">
        <v>1598.2950000000001</v>
      </c>
      <c r="I1571" s="200"/>
      <c r="J1571" s="201">
        <f>ROUND(I1571*H1571,2)</f>
        <v>0</v>
      </c>
      <c r="K1571" s="202"/>
      <c r="L1571" s="39"/>
      <c r="M1571" s="203" t="s">
        <v>19</v>
      </c>
      <c r="N1571" s="204" t="s">
        <v>45</v>
      </c>
      <c r="O1571" s="64"/>
      <c r="P1571" s="205">
        <f>O1571*H1571</f>
        <v>0</v>
      </c>
      <c r="Q1571" s="205">
        <v>0</v>
      </c>
      <c r="R1571" s="205">
        <f>Q1571*H1571</f>
        <v>0</v>
      </c>
      <c r="S1571" s="205">
        <v>0</v>
      </c>
      <c r="T1571" s="206">
        <f>S1571*H1571</f>
        <v>0</v>
      </c>
      <c r="U1571" s="34"/>
      <c r="V1571" s="34"/>
      <c r="W1571" s="34"/>
      <c r="X1571" s="34"/>
      <c r="Y1571" s="34"/>
      <c r="Z1571" s="34"/>
      <c r="AA1571" s="34"/>
      <c r="AB1571" s="34"/>
      <c r="AC1571" s="34"/>
      <c r="AD1571" s="34"/>
      <c r="AE1571" s="34"/>
      <c r="AR1571" s="207" t="s">
        <v>402</v>
      </c>
      <c r="AT1571" s="207" t="s">
        <v>315</v>
      </c>
      <c r="AU1571" s="207" t="s">
        <v>83</v>
      </c>
      <c r="AY1571" s="17" t="s">
        <v>313</v>
      </c>
      <c r="BE1571" s="208">
        <f>IF(N1571="základní",J1571,0)</f>
        <v>0</v>
      </c>
      <c r="BF1571" s="208">
        <f>IF(N1571="snížená",J1571,0)</f>
        <v>0</v>
      </c>
      <c r="BG1571" s="208">
        <f>IF(N1571="zákl. přenesená",J1571,0)</f>
        <v>0</v>
      </c>
      <c r="BH1571" s="208">
        <f>IF(N1571="sníž. přenesená",J1571,0)</f>
        <v>0</v>
      </c>
      <c r="BI1571" s="208">
        <f>IF(N1571="nulová",J1571,0)</f>
        <v>0</v>
      </c>
      <c r="BJ1571" s="17" t="s">
        <v>81</v>
      </c>
      <c r="BK1571" s="208">
        <f>ROUND(I1571*H1571,2)</f>
        <v>0</v>
      </c>
      <c r="BL1571" s="17" t="s">
        <v>402</v>
      </c>
      <c r="BM1571" s="207" t="s">
        <v>2700</v>
      </c>
    </row>
    <row r="1572" spans="1:65" s="1" customFormat="1">
      <c r="A1572" s="34"/>
      <c r="B1572" s="35"/>
      <c r="C1572" s="36"/>
      <c r="D1572" s="209" t="s">
        <v>321</v>
      </c>
      <c r="E1572" s="36"/>
      <c r="F1572" s="210" t="s">
        <v>2701</v>
      </c>
      <c r="G1572" s="36"/>
      <c r="H1572" s="36"/>
      <c r="I1572" s="116"/>
      <c r="J1572" s="36"/>
      <c r="K1572" s="36"/>
      <c r="L1572" s="39"/>
      <c r="M1572" s="211"/>
      <c r="N1572" s="212"/>
      <c r="O1572" s="64"/>
      <c r="P1572" s="64"/>
      <c r="Q1572" s="64"/>
      <c r="R1572" s="64"/>
      <c r="S1572" s="64"/>
      <c r="T1572" s="65"/>
      <c r="U1572" s="34"/>
      <c r="V1572" s="34"/>
      <c r="W1572" s="34"/>
      <c r="X1572" s="34"/>
      <c r="Y1572" s="34"/>
      <c r="Z1572" s="34"/>
      <c r="AA1572" s="34"/>
      <c r="AB1572" s="34"/>
      <c r="AC1572" s="34"/>
      <c r="AD1572" s="34"/>
      <c r="AE1572" s="34"/>
      <c r="AT1572" s="17" t="s">
        <v>321</v>
      </c>
      <c r="AU1572" s="17" t="s">
        <v>83</v>
      </c>
    </row>
    <row r="1573" spans="1:65" s="12" customFormat="1">
      <c r="B1573" s="213"/>
      <c r="C1573" s="214"/>
      <c r="D1573" s="209" t="s">
        <v>323</v>
      </c>
      <c r="E1573" s="215" t="s">
        <v>19</v>
      </c>
      <c r="F1573" s="216" t="s">
        <v>2702</v>
      </c>
      <c r="G1573" s="214"/>
      <c r="H1573" s="217">
        <v>1598.2950000000001</v>
      </c>
      <c r="I1573" s="218"/>
      <c r="J1573" s="214"/>
      <c r="K1573" s="214"/>
      <c r="L1573" s="219"/>
      <c r="M1573" s="220"/>
      <c r="N1573" s="221"/>
      <c r="O1573" s="221"/>
      <c r="P1573" s="221"/>
      <c r="Q1573" s="221"/>
      <c r="R1573" s="221"/>
      <c r="S1573" s="221"/>
      <c r="T1573" s="222"/>
      <c r="AT1573" s="223" t="s">
        <v>323</v>
      </c>
      <c r="AU1573" s="223" t="s">
        <v>83</v>
      </c>
      <c r="AV1573" s="12" t="s">
        <v>83</v>
      </c>
      <c r="AW1573" s="12" t="s">
        <v>36</v>
      </c>
      <c r="AX1573" s="12" t="s">
        <v>81</v>
      </c>
      <c r="AY1573" s="223" t="s">
        <v>313</v>
      </c>
    </row>
    <row r="1574" spans="1:65" s="1" customFormat="1" ht="14.45" customHeight="1">
      <c r="A1574" s="34"/>
      <c r="B1574" s="35"/>
      <c r="C1574" s="195" t="s">
        <v>2703</v>
      </c>
      <c r="D1574" s="195" t="s">
        <v>315</v>
      </c>
      <c r="E1574" s="196" t="s">
        <v>2704</v>
      </c>
      <c r="F1574" s="197" t="s">
        <v>2705</v>
      </c>
      <c r="G1574" s="198" t="s">
        <v>318</v>
      </c>
      <c r="H1574" s="199">
        <v>103.742</v>
      </c>
      <c r="I1574" s="200"/>
      <c r="J1574" s="201">
        <f>ROUND(I1574*H1574,2)</f>
        <v>0</v>
      </c>
      <c r="K1574" s="202"/>
      <c r="L1574" s="39"/>
      <c r="M1574" s="203" t="s">
        <v>19</v>
      </c>
      <c r="N1574" s="204" t="s">
        <v>45</v>
      </c>
      <c r="O1574" s="64"/>
      <c r="P1574" s="205">
        <f>O1574*H1574</f>
        <v>0</v>
      </c>
      <c r="Q1574" s="205">
        <v>4.4999999999999997E-3</v>
      </c>
      <c r="R1574" s="205">
        <f>Q1574*H1574</f>
        <v>0.466839</v>
      </c>
      <c r="S1574" s="205">
        <v>0</v>
      </c>
      <c r="T1574" s="206">
        <f>S1574*H1574</f>
        <v>0</v>
      </c>
      <c r="U1574" s="34"/>
      <c r="V1574" s="34"/>
      <c r="W1574" s="34"/>
      <c r="X1574" s="34"/>
      <c r="Y1574" s="34"/>
      <c r="Z1574" s="34"/>
      <c r="AA1574" s="34"/>
      <c r="AB1574" s="34"/>
      <c r="AC1574" s="34"/>
      <c r="AD1574" s="34"/>
      <c r="AE1574" s="34"/>
      <c r="AR1574" s="207" t="s">
        <v>402</v>
      </c>
      <c r="AT1574" s="207" t="s">
        <v>315</v>
      </c>
      <c r="AU1574" s="207" t="s">
        <v>83</v>
      </c>
      <c r="AY1574" s="17" t="s">
        <v>313</v>
      </c>
      <c r="BE1574" s="208">
        <f>IF(N1574="základní",J1574,0)</f>
        <v>0</v>
      </c>
      <c r="BF1574" s="208">
        <f>IF(N1574="snížená",J1574,0)</f>
        <v>0</v>
      </c>
      <c r="BG1574" s="208">
        <f>IF(N1574="zákl. přenesená",J1574,0)</f>
        <v>0</v>
      </c>
      <c r="BH1574" s="208">
        <f>IF(N1574="sníž. přenesená",J1574,0)</f>
        <v>0</v>
      </c>
      <c r="BI1574" s="208">
        <f>IF(N1574="nulová",J1574,0)</f>
        <v>0</v>
      </c>
      <c r="BJ1574" s="17" t="s">
        <v>81</v>
      </c>
      <c r="BK1574" s="208">
        <f>ROUND(I1574*H1574,2)</f>
        <v>0</v>
      </c>
      <c r="BL1574" s="17" t="s">
        <v>402</v>
      </c>
      <c r="BM1574" s="207" t="s">
        <v>2706</v>
      </c>
    </row>
    <row r="1575" spans="1:65" s="1" customFormat="1">
      <c r="A1575" s="34"/>
      <c r="B1575" s="35"/>
      <c r="C1575" s="36"/>
      <c r="D1575" s="209" t="s">
        <v>321</v>
      </c>
      <c r="E1575" s="36"/>
      <c r="F1575" s="210" t="s">
        <v>2707</v>
      </c>
      <c r="G1575" s="36"/>
      <c r="H1575" s="36"/>
      <c r="I1575" s="116"/>
      <c r="J1575" s="36"/>
      <c r="K1575" s="36"/>
      <c r="L1575" s="39"/>
      <c r="M1575" s="211"/>
      <c r="N1575" s="212"/>
      <c r="O1575" s="64"/>
      <c r="P1575" s="64"/>
      <c r="Q1575" s="64"/>
      <c r="R1575" s="64"/>
      <c r="S1575" s="64"/>
      <c r="T1575" s="65"/>
      <c r="U1575" s="34"/>
      <c r="V1575" s="34"/>
      <c r="W1575" s="34"/>
      <c r="X1575" s="34"/>
      <c r="Y1575" s="34"/>
      <c r="Z1575" s="34"/>
      <c r="AA1575" s="34"/>
      <c r="AB1575" s="34"/>
      <c r="AC1575" s="34"/>
      <c r="AD1575" s="34"/>
      <c r="AE1575" s="34"/>
      <c r="AT1575" s="17" t="s">
        <v>321</v>
      </c>
      <c r="AU1575" s="17" t="s">
        <v>83</v>
      </c>
    </row>
    <row r="1576" spans="1:65" s="12" customFormat="1">
      <c r="B1576" s="213"/>
      <c r="C1576" s="214"/>
      <c r="D1576" s="209" t="s">
        <v>323</v>
      </c>
      <c r="E1576" s="215" t="s">
        <v>19</v>
      </c>
      <c r="F1576" s="216" t="s">
        <v>2708</v>
      </c>
      <c r="G1576" s="214"/>
      <c r="H1576" s="217">
        <v>103.742</v>
      </c>
      <c r="I1576" s="218"/>
      <c r="J1576" s="214"/>
      <c r="K1576" s="214"/>
      <c r="L1576" s="219"/>
      <c r="M1576" s="220"/>
      <c r="N1576" s="221"/>
      <c r="O1576" s="221"/>
      <c r="P1576" s="221"/>
      <c r="Q1576" s="221"/>
      <c r="R1576" s="221"/>
      <c r="S1576" s="221"/>
      <c r="T1576" s="222"/>
      <c r="AT1576" s="223" t="s">
        <v>323</v>
      </c>
      <c r="AU1576" s="223" t="s">
        <v>83</v>
      </c>
      <c r="AV1576" s="12" t="s">
        <v>83</v>
      </c>
      <c r="AW1576" s="12" t="s">
        <v>36</v>
      </c>
      <c r="AX1576" s="12" t="s">
        <v>81</v>
      </c>
      <c r="AY1576" s="223" t="s">
        <v>313</v>
      </c>
    </row>
    <row r="1577" spans="1:65" s="1" customFormat="1" ht="14.45" customHeight="1">
      <c r="A1577" s="34"/>
      <c r="B1577" s="35"/>
      <c r="C1577" s="195" t="s">
        <v>2709</v>
      </c>
      <c r="D1577" s="195" t="s">
        <v>315</v>
      </c>
      <c r="E1577" s="196" t="s">
        <v>2710</v>
      </c>
      <c r="F1577" s="197" t="s">
        <v>2711</v>
      </c>
      <c r="G1577" s="198" t="s">
        <v>318</v>
      </c>
      <c r="H1577" s="199">
        <v>60.514000000000003</v>
      </c>
      <c r="I1577" s="200"/>
      <c r="J1577" s="201">
        <f>ROUND(I1577*H1577,2)</f>
        <v>0</v>
      </c>
      <c r="K1577" s="202"/>
      <c r="L1577" s="39"/>
      <c r="M1577" s="203" t="s">
        <v>19</v>
      </c>
      <c r="N1577" s="204" t="s">
        <v>45</v>
      </c>
      <c r="O1577" s="64"/>
      <c r="P1577" s="205">
        <f>O1577*H1577</f>
        <v>0</v>
      </c>
      <c r="Q1577" s="205">
        <v>0</v>
      </c>
      <c r="R1577" s="205">
        <f>Q1577*H1577</f>
        <v>0</v>
      </c>
      <c r="S1577" s="205">
        <v>0</v>
      </c>
      <c r="T1577" s="206">
        <f>S1577*H1577</f>
        <v>0</v>
      </c>
      <c r="U1577" s="34"/>
      <c r="V1577" s="34"/>
      <c r="W1577" s="34"/>
      <c r="X1577" s="34"/>
      <c r="Y1577" s="34"/>
      <c r="Z1577" s="34"/>
      <c r="AA1577" s="34"/>
      <c r="AB1577" s="34"/>
      <c r="AC1577" s="34"/>
      <c r="AD1577" s="34"/>
      <c r="AE1577" s="34"/>
      <c r="AR1577" s="207" t="s">
        <v>402</v>
      </c>
      <c r="AT1577" s="207" t="s">
        <v>315</v>
      </c>
      <c r="AU1577" s="207" t="s">
        <v>83</v>
      </c>
      <c r="AY1577" s="17" t="s">
        <v>313</v>
      </c>
      <c r="BE1577" s="208">
        <f>IF(N1577="základní",J1577,0)</f>
        <v>0</v>
      </c>
      <c r="BF1577" s="208">
        <f>IF(N1577="snížená",J1577,0)</f>
        <v>0</v>
      </c>
      <c r="BG1577" s="208">
        <f>IF(N1577="zákl. přenesená",J1577,0)</f>
        <v>0</v>
      </c>
      <c r="BH1577" s="208">
        <f>IF(N1577="sníž. přenesená",J1577,0)</f>
        <v>0</v>
      </c>
      <c r="BI1577" s="208">
        <f>IF(N1577="nulová",J1577,0)</f>
        <v>0</v>
      </c>
      <c r="BJ1577" s="17" t="s">
        <v>81</v>
      </c>
      <c r="BK1577" s="208">
        <f>ROUND(I1577*H1577,2)</f>
        <v>0</v>
      </c>
      <c r="BL1577" s="17" t="s">
        <v>402</v>
      </c>
      <c r="BM1577" s="207" t="s">
        <v>2712</v>
      </c>
    </row>
    <row r="1578" spans="1:65" s="1" customFormat="1" ht="19.5">
      <c r="A1578" s="34"/>
      <c r="B1578" s="35"/>
      <c r="C1578" s="36"/>
      <c r="D1578" s="209" t="s">
        <v>321</v>
      </c>
      <c r="E1578" s="36"/>
      <c r="F1578" s="210" t="s">
        <v>2713</v>
      </c>
      <c r="G1578" s="36"/>
      <c r="H1578" s="36"/>
      <c r="I1578" s="116"/>
      <c r="J1578" s="36"/>
      <c r="K1578" s="36"/>
      <c r="L1578" s="39"/>
      <c r="M1578" s="211"/>
      <c r="N1578" s="212"/>
      <c r="O1578" s="64"/>
      <c r="P1578" s="64"/>
      <c r="Q1578" s="64"/>
      <c r="R1578" s="64"/>
      <c r="S1578" s="64"/>
      <c r="T1578" s="65"/>
      <c r="U1578" s="34"/>
      <c r="V1578" s="34"/>
      <c r="W1578" s="34"/>
      <c r="X1578" s="34"/>
      <c r="Y1578" s="34"/>
      <c r="Z1578" s="34"/>
      <c r="AA1578" s="34"/>
      <c r="AB1578" s="34"/>
      <c r="AC1578" s="34"/>
      <c r="AD1578" s="34"/>
      <c r="AE1578" s="34"/>
      <c r="AT1578" s="17" t="s">
        <v>321</v>
      </c>
      <c r="AU1578" s="17" t="s">
        <v>83</v>
      </c>
    </row>
    <row r="1579" spans="1:65" s="13" customFormat="1">
      <c r="B1579" s="224"/>
      <c r="C1579" s="225"/>
      <c r="D1579" s="209" t="s">
        <v>323</v>
      </c>
      <c r="E1579" s="226" t="s">
        <v>19</v>
      </c>
      <c r="F1579" s="227" t="s">
        <v>2714</v>
      </c>
      <c r="G1579" s="225"/>
      <c r="H1579" s="226" t="s">
        <v>19</v>
      </c>
      <c r="I1579" s="228"/>
      <c r="J1579" s="225"/>
      <c r="K1579" s="225"/>
      <c r="L1579" s="229"/>
      <c r="M1579" s="230"/>
      <c r="N1579" s="231"/>
      <c r="O1579" s="231"/>
      <c r="P1579" s="231"/>
      <c r="Q1579" s="231"/>
      <c r="R1579" s="231"/>
      <c r="S1579" s="231"/>
      <c r="T1579" s="232"/>
      <c r="AT1579" s="233" t="s">
        <v>323</v>
      </c>
      <c r="AU1579" s="233" t="s">
        <v>83</v>
      </c>
      <c r="AV1579" s="13" t="s">
        <v>81</v>
      </c>
      <c r="AW1579" s="13" t="s">
        <v>36</v>
      </c>
      <c r="AX1579" s="13" t="s">
        <v>74</v>
      </c>
      <c r="AY1579" s="233" t="s">
        <v>313</v>
      </c>
    </row>
    <row r="1580" spans="1:65" s="12" customFormat="1">
      <c r="B1580" s="213"/>
      <c r="C1580" s="214"/>
      <c r="D1580" s="209" t="s">
        <v>323</v>
      </c>
      <c r="E1580" s="215" t="s">
        <v>19</v>
      </c>
      <c r="F1580" s="216" t="s">
        <v>2715</v>
      </c>
      <c r="G1580" s="214"/>
      <c r="H1580" s="217">
        <v>60.514000000000003</v>
      </c>
      <c r="I1580" s="218"/>
      <c r="J1580" s="214"/>
      <c r="K1580" s="214"/>
      <c r="L1580" s="219"/>
      <c r="M1580" s="220"/>
      <c r="N1580" s="221"/>
      <c r="O1580" s="221"/>
      <c r="P1580" s="221"/>
      <c r="Q1580" s="221"/>
      <c r="R1580" s="221"/>
      <c r="S1580" s="221"/>
      <c r="T1580" s="222"/>
      <c r="AT1580" s="223" t="s">
        <v>323</v>
      </c>
      <c r="AU1580" s="223" t="s">
        <v>83</v>
      </c>
      <c r="AV1580" s="12" t="s">
        <v>83</v>
      </c>
      <c r="AW1580" s="12" t="s">
        <v>36</v>
      </c>
      <c r="AX1580" s="12" t="s">
        <v>81</v>
      </c>
      <c r="AY1580" s="223" t="s">
        <v>313</v>
      </c>
    </row>
    <row r="1581" spans="1:65" s="1" customFormat="1" ht="14.45" customHeight="1">
      <c r="A1581" s="34"/>
      <c r="B1581" s="35"/>
      <c r="C1581" s="245" t="s">
        <v>2716</v>
      </c>
      <c r="D1581" s="245" t="s">
        <v>473</v>
      </c>
      <c r="E1581" s="246" t="s">
        <v>2717</v>
      </c>
      <c r="F1581" s="247" t="s">
        <v>2718</v>
      </c>
      <c r="G1581" s="248" t="s">
        <v>318</v>
      </c>
      <c r="H1581" s="249">
        <v>63.54</v>
      </c>
      <c r="I1581" s="250"/>
      <c r="J1581" s="251">
        <f>ROUND(I1581*H1581,2)</f>
        <v>0</v>
      </c>
      <c r="K1581" s="252"/>
      <c r="L1581" s="253"/>
      <c r="M1581" s="254" t="s">
        <v>19</v>
      </c>
      <c r="N1581" s="255" t="s">
        <v>45</v>
      </c>
      <c r="O1581" s="64"/>
      <c r="P1581" s="205">
        <f>O1581*H1581</f>
        <v>0</v>
      </c>
      <c r="Q1581" s="205">
        <v>0</v>
      </c>
      <c r="R1581" s="205">
        <f>Q1581*H1581</f>
        <v>0</v>
      </c>
      <c r="S1581" s="205">
        <v>0</v>
      </c>
      <c r="T1581" s="206">
        <f>S1581*H1581</f>
        <v>0</v>
      </c>
      <c r="U1581" s="34"/>
      <c r="V1581" s="34"/>
      <c r="W1581" s="34"/>
      <c r="X1581" s="34"/>
      <c r="Y1581" s="34"/>
      <c r="Z1581" s="34"/>
      <c r="AA1581" s="34"/>
      <c r="AB1581" s="34"/>
      <c r="AC1581" s="34"/>
      <c r="AD1581" s="34"/>
      <c r="AE1581" s="34"/>
      <c r="AR1581" s="207" t="s">
        <v>510</v>
      </c>
      <c r="AT1581" s="207" t="s">
        <v>473</v>
      </c>
      <c r="AU1581" s="207" t="s">
        <v>83</v>
      </c>
      <c r="AY1581" s="17" t="s">
        <v>313</v>
      </c>
      <c r="BE1581" s="208">
        <f>IF(N1581="základní",J1581,0)</f>
        <v>0</v>
      </c>
      <c r="BF1581" s="208">
        <f>IF(N1581="snížená",J1581,0)</f>
        <v>0</v>
      </c>
      <c r="BG1581" s="208">
        <f>IF(N1581="zákl. přenesená",J1581,0)</f>
        <v>0</v>
      </c>
      <c r="BH1581" s="208">
        <f>IF(N1581="sníž. přenesená",J1581,0)</f>
        <v>0</v>
      </c>
      <c r="BI1581" s="208">
        <f>IF(N1581="nulová",J1581,0)</f>
        <v>0</v>
      </c>
      <c r="BJ1581" s="17" t="s">
        <v>81</v>
      </c>
      <c r="BK1581" s="208">
        <f>ROUND(I1581*H1581,2)</f>
        <v>0</v>
      </c>
      <c r="BL1581" s="17" t="s">
        <v>402</v>
      </c>
      <c r="BM1581" s="207" t="s">
        <v>2719</v>
      </c>
    </row>
    <row r="1582" spans="1:65" s="1" customFormat="1">
      <c r="A1582" s="34"/>
      <c r="B1582" s="35"/>
      <c r="C1582" s="36"/>
      <c r="D1582" s="209" t="s">
        <v>321</v>
      </c>
      <c r="E1582" s="36"/>
      <c r="F1582" s="210" t="s">
        <v>2718</v>
      </c>
      <c r="G1582" s="36"/>
      <c r="H1582" s="36"/>
      <c r="I1582" s="116"/>
      <c r="J1582" s="36"/>
      <c r="K1582" s="36"/>
      <c r="L1582" s="39"/>
      <c r="M1582" s="211"/>
      <c r="N1582" s="212"/>
      <c r="O1582" s="64"/>
      <c r="P1582" s="64"/>
      <c r="Q1582" s="64"/>
      <c r="R1582" s="64"/>
      <c r="S1582" s="64"/>
      <c r="T1582" s="65"/>
      <c r="U1582" s="34"/>
      <c r="V1582" s="34"/>
      <c r="W1582" s="34"/>
      <c r="X1582" s="34"/>
      <c r="Y1582" s="34"/>
      <c r="Z1582" s="34"/>
      <c r="AA1582" s="34"/>
      <c r="AB1582" s="34"/>
      <c r="AC1582" s="34"/>
      <c r="AD1582" s="34"/>
      <c r="AE1582" s="34"/>
      <c r="AT1582" s="17" t="s">
        <v>321</v>
      </c>
      <c r="AU1582" s="17" t="s">
        <v>83</v>
      </c>
    </row>
    <row r="1583" spans="1:65" s="12" customFormat="1">
      <c r="B1583" s="213"/>
      <c r="C1583" s="214"/>
      <c r="D1583" s="209" t="s">
        <v>323</v>
      </c>
      <c r="E1583" s="214"/>
      <c r="F1583" s="216" t="s">
        <v>2720</v>
      </c>
      <c r="G1583" s="214"/>
      <c r="H1583" s="217">
        <v>63.54</v>
      </c>
      <c r="I1583" s="218"/>
      <c r="J1583" s="214"/>
      <c r="K1583" s="214"/>
      <c r="L1583" s="219"/>
      <c r="M1583" s="220"/>
      <c r="N1583" s="221"/>
      <c r="O1583" s="221"/>
      <c r="P1583" s="221"/>
      <c r="Q1583" s="221"/>
      <c r="R1583" s="221"/>
      <c r="S1583" s="221"/>
      <c r="T1583" s="222"/>
      <c r="AT1583" s="223" t="s">
        <v>323</v>
      </c>
      <c r="AU1583" s="223" t="s">
        <v>83</v>
      </c>
      <c r="AV1583" s="12" t="s">
        <v>83</v>
      </c>
      <c r="AW1583" s="12" t="s">
        <v>4</v>
      </c>
      <c r="AX1583" s="12" t="s">
        <v>81</v>
      </c>
      <c r="AY1583" s="223" t="s">
        <v>313</v>
      </c>
    </row>
    <row r="1584" spans="1:65" s="1" customFormat="1" ht="14.45" customHeight="1">
      <c r="A1584" s="34"/>
      <c r="B1584" s="35"/>
      <c r="C1584" s="195" t="s">
        <v>2721</v>
      </c>
      <c r="D1584" s="195" t="s">
        <v>315</v>
      </c>
      <c r="E1584" s="196" t="s">
        <v>2722</v>
      </c>
      <c r="F1584" s="197" t="s">
        <v>2723</v>
      </c>
      <c r="G1584" s="198" t="s">
        <v>318</v>
      </c>
      <c r="H1584" s="199">
        <v>2271.4209999999998</v>
      </c>
      <c r="I1584" s="200"/>
      <c r="J1584" s="201">
        <f>ROUND(I1584*H1584,2)</f>
        <v>0</v>
      </c>
      <c r="K1584" s="202"/>
      <c r="L1584" s="39"/>
      <c r="M1584" s="203" t="s">
        <v>19</v>
      </c>
      <c r="N1584" s="204" t="s">
        <v>45</v>
      </c>
      <c r="O1584" s="64"/>
      <c r="P1584" s="205">
        <f>O1584*H1584</f>
        <v>0</v>
      </c>
      <c r="Q1584" s="205">
        <v>2.1000000000000001E-4</v>
      </c>
      <c r="R1584" s="205">
        <f>Q1584*H1584</f>
        <v>0.47699840999999998</v>
      </c>
      <c r="S1584" s="205">
        <v>0</v>
      </c>
      <c r="T1584" s="206">
        <f>S1584*H1584</f>
        <v>0</v>
      </c>
      <c r="U1584" s="34"/>
      <c r="V1584" s="34"/>
      <c r="W1584" s="34"/>
      <c r="X1584" s="34"/>
      <c r="Y1584" s="34"/>
      <c r="Z1584" s="34"/>
      <c r="AA1584" s="34"/>
      <c r="AB1584" s="34"/>
      <c r="AC1584" s="34"/>
      <c r="AD1584" s="34"/>
      <c r="AE1584" s="34"/>
      <c r="AR1584" s="207" t="s">
        <v>402</v>
      </c>
      <c r="AT1584" s="207" t="s">
        <v>315</v>
      </c>
      <c r="AU1584" s="207" t="s">
        <v>83</v>
      </c>
      <c r="AY1584" s="17" t="s">
        <v>313</v>
      </c>
      <c r="BE1584" s="208">
        <f>IF(N1584="základní",J1584,0)</f>
        <v>0</v>
      </c>
      <c r="BF1584" s="208">
        <f>IF(N1584="snížená",J1584,0)</f>
        <v>0</v>
      </c>
      <c r="BG1584" s="208">
        <f>IF(N1584="zákl. přenesená",J1584,0)</f>
        <v>0</v>
      </c>
      <c r="BH1584" s="208">
        <f>IF(N1584="sníž. přenesená",J1584,0)</f>
        <v>0</v>
      </c>
      <c r="BI1584" s="208">
        <f>IF(N1584="nulová",J1584,0)</f>
        <v>0</v>
      </c>
      <c r="BJ1584" s="17" t="s">
        <v>81</v>
      </c>
      <c r="BK1584" s="208">
        <f>ROUND(I1584*H1584,2)</f>
        <v>0</v>
      </c>
      <c r="BL1584" s="17" t="s">
        <v>402</v>
      </c>
      <c r="BM1584" s="207" t="s">
        <v>2724</v>
      </c>
    </row>
    <row r="1585" spans="1:65" s="1" customFormat="1">
      <c r="A1585" s="34"/>
      <c r="B1585" s="35"/>
      <c r="C1585" s="36"/>
      <c r="D1585" s="209" t="s">
        <v>321</v>
      </c>
      <c r="E1585" s="36"/>
      <c r="F1585" s="210" t="s">
        <v>2725</v>
      </c>
      <c r="G1585" s="36"/>
      <c r="H1585" s="36"/>
      <c r="I1585" s="116"/>
      <c r="J1585" s="36"/>
      <c r="K1585" s="36"/>
      <c r="L1585" s="39"/>
      <c r="M1585" s="211"/>
      <c r="N1585" s="212"/>
      <c r="O1585" s="64"/>
      <c r="P1585" s="64"/>
      <c r="Q1585" s="64"/>
      <c r="R1585" s="64"/>
      <c r="S1585" s="64"/>
      <c r="T1585" s="65"/>
      <c r="U1585" s="34"/>
      <c r="V1585" s="34"/>
      <c r="W1585" s="34"/>
      <c r="X1585" s="34"/>
      <c r="Y1585" s="34"/>
      <c r="Z1585" s="34"/>
      <c r="AA1585" s="34"/>
      <c r="AB1585" s="34"/>
      <c r="AC1585" s="34"/>
      <c r="AD1585" s="34"/>
      <c r="AE1585" s="34"/>
      <c r="AT1585" s="17" t="s">
        <v>321</v>
      </c>
      <c r="AU1585" s="17" t="s">
        <v>83</v>
      </c>
    </row>
    <row r="1586" spans="1:65" s="12" customFormat="1">
      <c r="B1586" s="213"/>
      <c r="C1586" s="214"/>
      <c r="D1586" s="209" t="s">
        <v>323</v>
      </c>
      <c r="E1586" s="215" t="s">
        <v>19</v>
      </c>
      <c r="F1586" s="216" t="s">
        <v>2726</v>
      </c>
      <c r="G1586" s="214"/>
      <c r="H1586" s="217">
        <v>1598.2950000000001</v>
      </c>
      <c r="I1586" s="218"/>
      <c r="J1586" s="214"/>
      <c r="K1586" s="214"/>
      <c r="L1586" s="219"/>
      <c r="M1586" s="220"/>
      <c r="N1586" s="221"/>
      <c r="O1586" s="221"/>
      <c r="P1586" s="221"/>
      <c r="Q1586" s="221"/>
      <c r="R1586" s="221"/>
      <c r="S1586" s="221"/>
      <c r="T1586" s="222"/>
      <c r="AT1586" s="223" t="s">
        <v>323</v>
      </c>
      <c r="AU1586" s="223" t="s">
        <v>83</v>
      </c>
      <c r="AV1586" s="12" t="s">
        <v>83</v>
      </c>
      <c r="AW1586" s="12" t="s">
        <v>36</v>
      </c>
      <c r="AX1586" s="12" t="s">
        <v>74</v>
      </c>
      <c r="AY1586" s="223" t="s">
        <v>313</v>
      </c>
    </row>
    <row r="1587" spans="1:65" s="12" customFormat="1">
      <c r="B1587" s="213"/>
      <c r="C1587" s="214"/>
      <c r="D1587" s="209" t="s">
        <v>323</v>
      </c>
      <c r="E1587" s="215" t="s">
        <v>19</v>
      </c>
      <c r="F1587" s="216" t="s">
        <v>2727</v>
      </c>
      <c r="G1587" s="214"/>
      <c r="H1587" s="217">
        <v>673.12599999999998</v>
      </c>
      <c r="I1587" s="218"/>
      <c r="J1587" s="214"/>
      <c r="K1587" s="214"/>
      <c r="L1587" s="219"/>
      <c r="M1587" s="220"/>
      <c r="N1587" s="221"/>
      <c r="O1587" s="221"/>
      <c r="P1587" s="221"/>
      <c r="Q1587" s="221"/>
      <c r="R1587" s="221"/>
      <c r="S1587" s="221"/>
      <c r="T1587" s="222"/>
      <c r="AT1587" s="223" t="s">
        <v>323</v>
      </c>
      <c r="AU1587" s="223" t="s">
        <v>83</v>
      </c>
      <c r="AV1587" s="12" t="s">
        <v>83</v>
      </c>
      <c r="AW1587" s="12" t="s">
        <v>36</v>
      </c>
      <c r="AX1587" s="12" t="s">
        <v>74</v>
      </c>
      <c r="AY1587" s="223" t="s">
        <v>313</v>
      </c>
    </row>
    <row r="1588" spans="1:65" s="14" customFormat="1">
      <c r="B1588" s="234"/>
      <c r="C1588" s="235"/>
      <c r="D1588" s="209" t="s">
        <v>323</v>
      </c>
      <c r="E1588" s="236" t="s">
        <v>19</v>
      </c>
      <c r="F1588" s="237" t="s">
        <v>410</v>
      </c>
      <c r="G1588" s="235"/>
      <c r="H1588" s="238">
        <v>2271.4209999999998</v>
      </c>
      <c r="I1588" s="239"/>
      <c r="J1588" s="235"/>
      <c r="K1588" s="235"/>
      <c r="L1588" s="240"/>
      <c r="M1588" s="241"/>
      <c r="N1588" s="242"/>
      <c r="O1588" s="242"/>
      <c r="P1588" s="242"/>
      <c r="Q1588" s="242"/>
      <c r="R1588" s="242"/>
      <c r="S1588" s="242"/>
      <c r="T1588" s="243"/>
      <c r="AT1588" s="244" t="s">
        <v>323</v>
      </c>
      <c r="AU1588" s="244" t="s">
        <v>83</v>
      </c>
      <c r="AV1588" s="14" t="s">
        <v>319</v>
      </c>
      <c r="AW1588" s="14" t="s">
        <v>36</v>
      </c>
      <c r="AX1588" s="14" t="s">
        <v>81</v>
      </c>
      <c r="AY1588" s="244" t="s">
        <v>313</v>
      </c>
    </row>
    <row r="1589" spans="1:65" s="1" customFormat="1" ht="21.6" customHeight="1">
      <c r="A1589" s="34"/>
      <c r="B1589" s="35"/>
      <c r="C1589" s="195" t="s">
        <v>2728</v>
      </c>
      <c r="D1589" s="195" t="s">
        <v>315</v>
      </c>
      <c r="E1589" s="196" t="s">
        <v>2729</v>
      </c>
      <c r="F1589" s="197" t="s">
        <v>2730</v>
      </c>
      <c r="G1589" s="198" t="s">
        <v>318</v>
      </c>
      <c r="H1589" s="199">
        <v>448.06</v>
      </c>
      <c r="I1589" s="200"/>
      <c r="J1589" s="201">
        <f>ROUND(I1589*H1589,2)</f>
        <v>0</v>
      </c>
      <c r="K1589" s="202"/>
      <c r="L1589" s="39"/>
      <c r="M1589" s="203" t="s">
        <v>19</v>
      </c>
      <c r="N1589" s="204" t="s">
        <v>45</v>
      </c>
      <c r="O1589" s="64"/>
      <c r="P1589" s="205">
        <f>O1589*H1589</f>
        <v>0</v>
      </c>
      <c r="Q1589" s="205">
        <v>2.5999999999999998E-4</v>
      </c>
      <c r="R1589" s="205">
        <f>Q1589*H1589</f>
        <v>0.11649559999999999</v>
      </c>
      <c r="S1589" s="205">
        <v>0</v>
      </c>
      <c r="T1589" s="206">
        <f>S1589*H1589</f>
        <v>0</v>
      </c>
      <c r="U1589" s="34"/>
      <c r="V1589" s="34"/>
      <c r="W1589" s="34"/>
      <c r="X1589" s="34"/>
      <c r="Y1589" s="34"/>
      <c r="Z1589" s="34"/>
      <c r="AA1589" s="34"/>
      <c r="AB1589" s="34"/>
      <c r="AC1589" s="34"/>
      <c r="AD1589" s="34"/>
      <c r="AE1589" s="34"/>
      <c r="AR1589" s="207" t="s">
        <v>402</v>
      </c>
      <c r="AT1589" s="207" t="s">
        <v>315</v>
      </c>
      <c r="AU1589" s="207" t="s">
        <v>83</v>
      </c>
      <c r="AY1589" s="17" t="s">
        <v>313</v>
      </c>
      <c r="BE1589" s="208">
        <f>IF(N1589="základní",J1589,0)</f>
        <v>0</v>
      </c>
      <c r="BF1589" s="208">
        <f>IF(N1589="snížená",J1589,0)</f>
        <v>0</v>
      </c>
      <c r="BG1589" s="208">
        <f>IF(N1589="zákl. přenesená",J1589,0)</f>
        <v>0</v>
      </c>
      <c r="BH1589" s="208">
        <f>IF(N1589="sníž. přenesená",J1589,0)</f>
        <v>0</v>
      </c>
      <c r="BI1589" s="208">
        <f>IF(N1589="nulová",J1589,0)</f>
        <v>0</v>
      </c>
      <c r="BJ1589" s="17" t="s">
        <v>81</v>
      </c>
      <c r="BK1589" s="208">
        <f>ROUND(I1589*H1589,2)</f>
        <v>0</v>
      </c>
      <c r="BL1589" s="17" t="s">
        <v>402</v>
      </c>
      <c r="BM1589" s="207" t="s">
        <v>2731</v>
      </c>
    </row>
    <row r="1590" spans="1:65" s="1" customFormat="1" ht="19.5">
      <c r="A1590" s="34"/>
      <c r="B1590" s="35"/>
      <c r="C1590" s="36"/>
      <c r="D1590" s="209" t="s">
        <v>321</v>
      </c>
      <c r="E1590" s="36"/>
      <c r="F1590" s="210" t="s">
        <v>2732</v>
      </c>
      <c r="G1590" s="36"/>
      <c r="H1590" s="36"/>
      <c r="I1590" s="116"/>
      <c r="J1590" s="36"/>
      <c r="K1590" s="36"/>
      <c r="L1590" s="39"/>
      <c r="M1590" s="211"/>
      <c r="N1590" s="212"/>
      <c r="O1590" s="64"/>
      <c r="P1590" s="64"/>
      <c r="Q1590" s="64"/>
      <c r="R1590" s="64"/>
      <c r="S1590" s="64"/>
      <c r="T1590" s="65"/>
      <c r="U1590" s="34"/>
      <c r="V1590" s="34"/>
      <c r="W1590" s="34"/>
      <c r="X1590" s="34"/>
      <c r="Y1590" s="34"/>
      <c r="Z1590" s="34"/>
      <c r="AA1590" s="34"/>
      <c r="AB1590" s="34"/>
      <c r="AC1590" s="34"/>
      <c r="AD1590" s="34"/>
      <c r="AE1590" s="34"/>
      <c r="AT1590" s="17" t="s">
        <v>321</v>
      </c>
      <c r="AU1590" s="17" t="s">
        <v>83</v>
      </c>
    </row>
    <row r="1591" spans="1:65" s="12" customFormat="1">
      <c r="B1591" s="213"/>
      <c r="C1591" s="214"/>
      <c r="D1591" s="209" t="s">
        <v>323</v>
      </c>
      <c r="E1591" s="215" t="s">
        <v>19</v>
      </c>
      <c r="F1591" s="216" t="s">
        <v>2733</v>
      </c>
      <c r="G1591" s="214"/>
      <c r="H1591" s="217">
        <v>448.06</v>
      </c>
      <c r="I1591" s="218"/>
      <c r="J1591" s="214"/>
      <c r="K1591" s="214"/>
      <c r="L1591" s="219"/>
      <c r="M1591" s="220"/>
      <c r="N1591" s="221"/>
      <c r="O1591" s="221"/>
      <c r="P1591" s="221"/>
      <c r="Q1591" s="221"/>
      <c r="R1591" s="221"/>
      <c r="S1591" s="221"/>
      <c r="T1591" s="222"/>
      <c r="AT1591" s="223" t="s">
        <v>323</v>
      </c>
      <c r="AU1591" s="223" t="s">
        <v>83</v>
      </c>
      <c r="AV1591" s="12" t="s">
        <v>83</v>
      </c>
      <c r="AW1591" s="12" t="s">
        <v>36</v>
      </c>
      <c r="AX1591" s="12" t="s">
        <v>81</v>
      </c>
      <c r="AY1591" s="223" t="s">
        <v>313</v>
      </c>
    </row>
    <row r="1592" spans="1:65" s="1" customFormat="1" ht="21.6" customHeight="1">
      <c r="A1592" s="34"/>
      <c r="B1592" s="35"/>
      <c r="C1592" s="195" t="s">
        <v>2734</v>
      </c>
      <c r="D1592" s="195" t="s">
        <v>315</v>
      </c>
      <c r="E1592" s="196" t="s">
        <v>2735</v>
      </c>
      <c r="F1592" s="197" t="s">
        <v>2736</v>
      </c>
      <c r="G1592" s="198" t="s">
        <v>318</v>
      </c>
      <c r="H1592" s="199">
        <v>1823.3610000000001</v>
      </c>
      <c r="I1592" s="200"/>
      <c r="J1592" s="201">
        <f>ROUND(I1592*H1592,2)</f>
        <v>0</v>
      </c>
      <c r="K1592" s="202"/>
      <c r="L1592" s="39"/>
      <c r="M1592" s="203" t="s">
        <v>19</v>
      </c>
      <c r="N1592" s="204" t="s">
        <v>45</v>
      </c>
      <c r="O1592" s="64"/>
      <c r="P1592" s="205">
        <f>O1592*H1592</f>
        <v>0</v>
      </c>
      <c r="Q1592" s="205">
        <v>2.7999999999999998E-4</v>
      </c>
      <c r="R1592" s="205">
        <f>Q1592*H1592</f>
        <v>0.51054107999999998</v>
      </c>
      <c r="S1592" s="205">
        <v>0</v>
      </c>
      <c r="T1592" s="206">
        <f>S1592*H1592</f>
        <v>0</v>
      </c>
      <c r="U1592" s="34"/>
      <c r="V1592" s="34"/>
      <c r="W1592" s="34"/>
      <c r="X1592" s="34"/>
      <c r="Y1592" s="34"/>
      <c r="Z1592" s="34"/>
      <c r="AA1592" s="34"/>
      <c r="AB1592" s="34"/>
      <c r="AC1592" s="34"/>
      <c r="AD1592" s="34"/>
      <c r="AE1592" s="34"/>
      <c r="AR1592" s="207" t="s">
        <v>402</v>
      </c>
      <c r="AT1592" s="207" t="s">
        <v>315</v>
      </c>
      <c r="AU1592" s="207" t="s">
        <v>83</v>
      </c>
      <c r="AY1592" s="17" t="s">
        <v>313</v>
      </c>
      <c r="BE1592" s="208">
        <f>IF(N1592="základní",J1592,0)</f>
        <v>0</v>
      </c>
      <c r="BF1592" s="208">
        <f>IF(N1592="snížená",J1592,0)</f>
        <v>0</v>
      </c>
      <c r="BG1592" s="208">
        <f>IF(N1592="zákl. přenesená",J1592,0)</f>
        <v>0</v>
      </c>
      <c r="BH1592" s="208">
        <f>IF(N1592="sníž. přenesená",J1592,0)</f>
        <v>0</v>
      </c>
      <c r="BI1592" s="208">
        <f>IF(N1592="nulová",J1592,0)</f>
        <v>0</v>
      </c>
      <c r="BJ1592" s="17" t="s">
        <v>81</v>
      </c>
      <c r="BK1592" s="208">
        <f>ROUND(I1592*H1592,2)</f>
        <v>0</v>
      </c>
      <c r="BL1592" s="17" t="s">
        <v>402</v>
      </c>
      <c r="BM1592" s="207" t="s">
        <v>2737</v>
      </c>
    </row>
    <row r="1593" spans="1:65" s="1" customFormat="1" ht="19.5">
      <c r="A1593" s="34"/>
      <c r="B1593" s="35"/>
      <c r="C1593" s="36"/>
      <c r="D1593" s="209" t="s">
        <v>321</v>
      </c>
      <c r="E1593" s="36"/>
      <c r="F1593" s="210" t="s">
        <v>2738</v>
      </c>
      <c r="G1593" s="36"/>
      <c r="H1593" s="36"/>
      <c r="I1593" s="116"/>
      <c r="J1593" s="36"/>
      <c r="K1593" s="36"/>
      <c r="L1593" s="39"/>
      <c r="M1593" s="211"/>
      <c r="N1593" s="212"/>
      <c r="O1593" s="64"/>
      <c r="P1593" s="64"/>
      <c r="Q1593" s="64"/>
      <c r="R1593" s="64"/>
      <c r="S1593" s="64"/>
      <c r="T1593" s="65"/>
      <c r="U1593" s="34"/>
      <c r="V1593" s="34"/>
      <c r="W1593" s="34"/>
      <c r="X1593" s="34"/>
      <c r="Y1593" s="34"/>
      <c r="Z1593" s="34"/>
      <c r="AA1593" s="34"/>
      <c r="AB1593" s="34"/>
      <c r="AC1593" s="34"/>
      <c r="AD1593" s="34"/>
      <c r="AE1593" s="34"/>
      <c r="AT1593" s="17" t="s">
        <v>321</v>
      </c>
      <c r="AU1593" s="17" t="s">
        <v>83</v>
      </c>
    </row>
    <row r="1594" spans="1:65" s="12" customFormat="1">
      <c r="B1594" s="213"/>
      <c r="C1594" s="214"/>
      <c r="D1594" s="209" t="s">
        <v>323</v>
      </c>
      <c r="E1594" s="215" t="s">
        <v>19</v>
      </c>
      <c r="F1594" s="216" t="s">
        <v>2739</v>
      </c>
      <c r="G1594" s="214"/>
      <c r="H1594" s="217">
        <v>1150.2349999999999</v>
      </c>
      <c r="I1594" s="218"/>
      <c r="J1594" s="214"/>
      <c r="K1594" s="214"/>
      <c r="L1594" s="219"/>
      <c r="M1594" s="220"/>
      <c r="N1594" s="221"/>
      <c r="O1594" s="221"/>
      <c r="P1594" s="221"/>
      <c r="Q1594" s="221"/>
      <c r="R1594" s="221"/>
      <c r="S1594" s="221"/>
      <c r="T1594" s="222"/>
      <c r="AT1594" s="223" t="s">
        <v>323</v>
      </c>
      <c r="AU1594" s="223" t="s">
        <v>83</v>
      </c>
      <c r="AV1594" s="12" t="s">
        <v>83</v>
      </c>
      <c r="AW1594" s="12" t="s">
        <v>36</v>
      </c>
      <c r="AX1594" s="12" t="s">
        <v>74</v>
      </c>
      <c r="AY1594" s="223" t="s">
        <v>313</v>
      </c>
    </row>
    <row r="1595" spans="1:65" s="12" customFormat="1">
      <c r="B1595" s="213"/>
      <c r="C1595" s="214"/>
      <c r="D1595" s="209" t="s">
        <v>323</v>
      </c>
      <c r="E1595" s="215" t="s">
        <v>19</v>
      </c>
      <c r="F1595" s="216" t="s">
        <v>2727</v>
      </c>
      <c r="G1595" s="214"/>
      <c r="H1595" s="217">
        <v>673.12599999999998</v>
      </c>
      <c r="I1595" s="218"/>
      <c r="J1595" s="214"/>
      <c r="K1595" s="214"/>
      <c r="L1595" s="219"/>
      <c r="M1595" s="220"/>
      <c r="N1595" s="221"/>
      <c r="O1595" s="221"/>
      <c r="P1595" s="221"/>
      <c r="Q1595" s="221"/>
      <c r="R1595" s="221"/>
      <c r="S1595" s="221"/>
      <c r="T1595" s="222"/>
      <c r="AT1595" s="223" t="s">
        <v>323</v>
      </c>
      <c r="AU1595" s="223" t="s">
        <v>83</v>
      </c>
      <c r="AV1595" s="12" t="s">
        <v>83</v>
      </c>
      <c r="AW1595" s="12" t="s">
        <v>36</v>
      </c>
      <c r="AX1595" s="12" t="s">
        <v>74</v>
      </c>
      <c r="AY1595" s="223" t="s">
        <v>313</v>
      </c>
    </row>
    <row r="1596" spans="1:65" s="14" customFormat="1">
      <c r="B1596" s="234"/>
      <c r="C1596" s="235"/>
      <c r="D1596" s="209" t="s">
        <v>323</v>
      </c>
      <c r="E1596" s="236" t="s">
        <v>19</v>
      </c>
      <c r="F1596" s="237" t="s">
        <v>410</v>
      </c>
      <c r="G1596" s="235"/>
      <c r="H1596" s="238">
        <v>1823.3610000000001</v>
      </c>
      <c r="I1596" s="239"/>
      <c r="J1596" s="235"/>
      <c r="K1596" s="235"/>
      <c r="L1596" s="240"/>
      <c r="M1596" s="241"/>
      <c r="N1596" s="242"/>
      <c r="O1596" s="242"/>
      <c r="P1596" s="242"/>
      <c r="Q1596" s="242"/>
      <c r="R1596" s="242"/>
      <c r="S1596" s="242"/>
      <c r="T1596" s="243"/>
      <c r="AT1596" s="244" t="s">
        <v>323</v>
      </c>
      <c r="AU1596" s="244" t="s">
        <v>83</v>
      </c>
      <c r="AV1596" s="14" t="s">
        <v>319</v>
      </c>
      <c r="AW1596" s="14" t="s">
        <v>36</v>
      </c>
      <c r="AX1596" s="14" t="s">
        <v>81</v>
      </c>
      <c r="AY1596" s="244" t="s">
        <v>313</v>
      </c>
    </row>
    <row r="1597" spans="1:65" s="1" customFormat="1" ht="14.45" customHeight="1">
      <c r="A1597" s="34"/>
      <c r="B1597" s="35"/>
      <c r="C1597" s="195" t="s">
        <v>2740</v>
      </c>
      <c r="D1597" s="195" t="s">
        <v>315</v>
      </c>
      <c r="E1597" s="196" t="s">
        <v>2741</v>
      </c>
      <c r="F1597" s="197" t="s">
        <v>2742</v>
      </c>
      <c r="G1597" s="198" t="s">
        <v>318</v>
      </c>
      <c r="H1597" s="199">
        <v>54.701000000000001</v>
      </c>
      <c r="I1597" s="200"/>
      <c r="J1597" s="201">
        <f>ROUND(I1597*H1597,2)</f>
        <v>0</v>
      </c>
      <c r="K1597" s="202"/>
      <c r="L1597" s="39"/>
      <c r="M1597" s="203" t="s">
        <v>19</v>
      </c>
      <c r="N1597" s="204" t="s">
        <v>45</v>
      </c>
      <c r="O1597" s="64"/>
      <c r="P1597" s="205">
        <f>O1597*H1597</f>
        <v>0</v>
      </c>
      <c r="Q1597" s="205">
        <v>0</v>
      </c>
      <c r="R1597" s="205">
        <f>Q1597*H1597</f>
        <v>0</v>
      </c>
      <c r="S1597" s="205">
        <v>0</v>
      </c>
      <c r="T1597" s="206">
        <f>S1597*H1597</f>
        <v>0</v>
      </c>
      <c r="U1597" s="34"/>
      <c r="V1597" s="34"/>
      <c r="W1597" s="34"/>
      <c r="X1597" s="34"/>
      <c r="Y1597" s="34"/>
      <c r="Z1597" s="34"/>
      <c r="AA1597" s="34"/>
      <c r="AB1597" s="34"/>
      <c r="AC1597" s="34"/>
      <c r="AD1597" s="34"/>
      <c r="AE1597" s="34"/>
      <c r="AR1597" s="207" t="s">
        <v>402</v>
      </c>
      <c r="AT1597" s="207" t="s">
        <v>315</v>
      </c>
      <c r="AU1597" s="207" t="s">
        <v>83</v>
      </c>
      <c r="AY1597" s="17" t="s">
        <v>313</v>
      </c>
      <c r="BE1597" s="208">
        <f>IF(N1597="základní",J1597,0)</f>
        <v>0</v>
      </c>
      <c r="BF1597" s="208">
        <f>IF(N1597="snížená",J1597,0)</f>
        <v>0</v>
      </c>
      <c r="BG1597" s="208">
        <f>IF(N1597="zákl. přenesená",J1597,0)</f>
        <v>0</v>
      </c>
      <c r="BH1597" s="208">
        <f>IF(N1597="sníž. přenesená",J1597,0)</f>
        <v>0</v>
      </c>
      <c r="BI1597" s="208">
        <f>IF(N1597="nulová",J1597,0)</f>
        <v>0</v>
      </c>
      <c r="BJ1597" s="17" t="s">
        <v>81</v>
      </c>
      <c r="BK1597" s="208">
        <f>ROUND(I1597*H1597,2)</f>
        <v>0</v>
      </c>
      <c r="BL1597" s="17" t="s">
        <v>402</v>
      </c>
      <c r="BM1597" s="207" t="s">
        <v>2743</v>
      </c>
    </row>
    <row r="1598" spans="1:65" s="1" customFormat="1" ht="19.5">
      <c r="A1598" s="34"/>
      <c r="B1598" s="35"/>
      <c r="C1598" s="36"/>
      <c r="D1598" s="209" t="s">
        <v>321</v>
      </c>
      <c r="E1598" s="36"/>
      <c r="F1598" s="210" t="s">
        <v>2744</v>
      </c>
      <c r="G1598" s="36"/>
      <c r="H1598" s="36"/>
      <c r="I1598" s="116"/>
      <c r="J1598" s="36"/>
      <c r="K1598" s="36"/>
      <c r="L1598" s="39"/>
      <c r="M1598" s="211"/>
      <c r="N1598" s="212"/>
      <c r="O1598" s="64"/>
      <c r="P1598" s="64"/>
      <c r="Q1598" s="64"/>
      <c r="R1598" s="64"/>
      <c r="S1598" s="64"/>
      <c r="T1598" s="65"/>
      <c r="U1598" s="34"/>
      <c r="V1598" s="34"/>
      <c r="W1598" s="34"/>
      <c r="X1598" s="34"/>
      <c r="Y1598" s="34"/>
      <c r="Z1598" s="34"/>
      <c r="AA1598" s="34"/>
      <c r="AB1598" s="34"/>
      <c r="AC1598" s="34"/>
      <c r="AD1598" s="34"/>
      <c r="AE1598" s="34"/>
      <c r="AT1598" s="17" t="s">
        <v>321</v>
      </c>
      <c r="AU1598" s="17" t="s">
        <v>83</v>
      </c>
    </row>
    <row r="1599" spans="1:65" s="12" customFormat="1">
      <c r="B1599" s="213"/>
      <c r="C1599" s="214"/>
      <c r="D1599" s="209" t="s">
        <v>323</v>
      </c>
      <c r="E1599" s="215" t="s">
        <v>19</v>
      </c>
      <c r="F1599" s="216" t="s">
        <v>2745</v>
      </c>
      <c r="G1599" s="214"/>
      <c r="H1599" s="217">
        <v>54.701000000000001</v>
      </c>
      <c r="I1599" s="218"/>
      <c r="J1599" s="214"/>
      <c r="K1599" s="214"/>
      <c r="L1599" s="219"/>
      <c r="M1599" s="220"/>
      <c r="N1599" s="221"/>
      <c r="O1599" s="221"/>
      <c r="P1599" s="221"/>
      <c r="Q1599" s="221"/>
      <c r="R1599" s="221"/>
      <c r="S1599" s="221"/>
      <c r="T1599" s="222"/>
      <c r="AT1599" s="223" t="s">
        <v>323</v>
      </c>
      <c r="AU1599" s="223" t="s">
        <v>83</v>
      </c>
      <c r="AV1599" s="12" t="s">
        <v>83</v>
      </c>
      <c r="AW1599" s="12" t="s">
        <v>36</v>
      </c>
      <c r="AX1599" s="12" t="s">
        <v>81</v>
      </c>
      <c r="AY1599" s="223" t="s">
        <v>313</v>
      </c>
    </row>
    <row r="1600" spans="1:65" s="11" customFormat="1" ht="22.9" customHeight="1">
      <c r="B1600" s="179"/>
      <c r="C1600" s="180"/>
      <c r="D1600" s="181" t="s">
        <v>73</v>
      </c>
      <c r="E1600" s="193" t="s">
        <v>2746</v>
      </c>
      <c r="F1600" s="193" t="s">
        <v>2747</v>
      </c>
      <c r="G1600" s="180"/>
      <c r="H1600" s="180"/>
      <c r="I1600" s="183"/>
      <c r="J1600" s="194">
        <f>BK1600</f>
        <v>0</v>
      </c>
      <c r="K1600" s="180"/>
      <c r="L1600" s="185"/>
      <c r="M1600" s="186"/>
      <c r="N1600" s="187"/>
      <c r="O1600" s="187"/>
      <c r="P1600" s="188">
        <f>SUM(P1601:P1643)</f>
        <v>0</v>
      </c>
      <c r="Q1600" s="187"/>
      <c r="R1600" s="188">
        <f>SUM(R1601:R1643)</f>
        <v>0.61376500000000001</v>
      </c>
      <c r="S1600" s="187"/>
      <c r="T1600" s="189">
        <f>SUM(T1601:T1643)</f>
        <v>0</v>
      </c>
      <c r="AR1600" s="190" t="s">
        <v>83</v>
      </c>
      <c r="AT1600" s="191" t="s">
        <v>73</v>
      </c>
      <c r="AU1600" s="191" t="s">
        <v>81</v>
      </c>
      <c r="AY1600" s="190" t="s">
        <v>313</v>
      </c>
      <c r="BK1600" s="192">
        <f>SUM(BK1601:BK1643)</f>
        <v>0</v>
      </c>
    </row>
    <row r="1601" spans="1:65" s="1" customFormat="1" ht="14.45" customHeight="1">
      <c r="A1601" s="34"/>
      <c r="B1601" s="35"/>
      <c r="C1601" s="195" t="s">
        <v>2748</v>
      </c>
      <c r="D1601" s="195" t="s">
        <v>315</v>
      </c>
      <c r="E1601" s="196" t="s">
        <v>2749</v>
      </c>
      <c r="F1601" s="197" t="s">
        <v>2750</v>
      </c>
      <c r="G1601" s="198" t="s">
        <v>318</v>
      </c>
      <c r="H1601" s="199">
        <v>102.03100000000001</v>
      </c>
      <c r="I1601" s="200"/>
      <c r="J1601" s="201">
        <f>ROUND(I1601*H1601,2)</f>
        <v>0</v>
      </c>
      <c r="K1601" s="202"/>
      <c r="L1601" s="39"/>
      <c r="M1601" s="203" t="s">
        <v>19</v>
      </c>
      <c r="N1601" s="204" t="s">
        <v>45</v>
      </c>
      <c r="O1601" s="64"/>
      <c r="P1601" s="205">
        <f>O1601*H1601</f>
        <v>0</v>
      </c>
      <c r="Q1601" s="205">
        <v>0</v>
      </c>
      <c r="R1601" s="205">
        <f>Q1601*H1601</f>
        <v>0</v>
      </c>
      <c r="S1601" s="205">
        <v>0</v>
      </c>
      <c r="T1601" s="206">
        <f>S1601*H1601</f>
        <v>0</v>
      </c>
      <c r="U1601" s="34"/>
      <c r="V1601" s="34"/>
      <c r="W1601" s="34"/>
      <c r="X1601" s="34"/>
      <c r="Y1601" s="34"/>
      <c r="Z1601" s="34"/>
      <c r="AA1601" s="34"/>
      <c r="AB1601" s="34"/>
      <c r="AC1601" s="34"/>
      <c r="AD1601" s="34"/>
      <c r="AE1601" s="34"/>
      <c r="AR1601" s="207" t="s">
        <v>402</v>
      </c>
      <c r="AT1601" s="207" t="s">
        <v>315</v>
      </c>
      <c r="AU1601" s="207" t="s">
        <v>83</v>
      </c>
      <c r="AY1601" s="17" t="s">
        <v>313</v>
      </c>
      <c r="BE1601" s="208">
        <f>IF(N1601="základní",J1601,0)</f>
        <v>0</v>
      </c>
      <c r="BF1601" s="208">
        <f>IF(N1601="snížená",J1601,0)</f>
        <v>0</v>
      </c>
      <c r="BG1601" s="208">
        <f>IF(N1601="zákl. přenesená",J1601,0)</f>
        <v>0</v>
      </c>
      <c r="BH1601" s="208">
        <f>IF(N1601="sníž. přenesená",J1601,0)</f>
        <v>0</v>
      </c>
      <c r="BI1601" s="208">
        <f>IF(N1601="nulová",J1601,0)</f>
        <v>0</v>
      </c>
      <c r="BJ1601" s="17" t="s">
        <v>81</v>
      </c>
      <c r="BK1601" s="208">
        <f>ROUND(I1601*H1601,2)</f>
        <v>0</v>
      </c>
      <c r="BL1601" s="17" t="s">
        <v>402</v>
      </c>
      <c r="BM1601" s="207" t="s">
        <v>2751</v>
      </c>
    </row>
    <row r="1602" spans="1:65" s="1" customFormat="1">
      <c r="A1602" s="34"/>
      <c r="B1602" s="35"/>
      <c r="C1602" s="36"/>
      <c r="D1602" s="209" t="s">
        <v>321</v>
      </c>
      <c r="E1602" s="36"/>
      <c r="F1602" s="210" t="s">
        <v>2752</v>
      </c>
      <c r="G1602" s="36"/>
      <c r="H1602" s="36"/>
      <c r="I1602" s="116"/>
      <c r="J1602" s="36"/>
      <c r="K1602" s="36"/>
      <c r="L1602" s="39"/>
      <c r="M1602" s="211"/>
      <c r="N1602" s="212"/>
      <c r="O1602" s="64"/>
      <c r="P1602" s="64"/>
      <c r="Q1602" s="64"/>
      <c r="R1602" s="64"/>
      <c r="S1602" s="64"/>
      <c r="T1602" s="65"/>
      <c r="U1602" s="34"/>
      <c r="V1602" s="34"/>
      <c r="W1602" s="34"/>
      <c r="X1602" s="34"/>
      <c r="Y1602" s="34"/>
      <c r="Z1602" s="34"/>
      <c r="AA1602" s="34"/>
      <c r="AB1602" s="34"/>
      <c r="AC1602" s="34"/>
      <c r="AD1602" s="34"/>
      <c r="AE1602" s="34"/>
      <c r="AT1602" s="17" t="s">
        <v>321</v>
      </c>
      <c r="AU1602" s="17" t="s">
        <v>83</v>
      </c>
    </row>
    <row r="1603" spans="1:65" s="12" customFormat="1">
      <c r="B1603" s="213"/>
      <c r="C1603" s="214"/>
      <c r="D1603" s="209" t="s">
        <v>323</v>
      </c>
      <c r="E1603" s="215" t="s">
        <v>19</v>
      </c>
      <c r="F1603" s="216" t="s">
        <v>2753</v>
      </c>
      <c r="G1603" s="214"/>
      <c r="H1603" s="217">
        <v>102.03100000000001</v>
      </c>
      <c r="I1603" s="218"/>
      <c r="J1603" s="214"/>
      <c r="K1603" s="214"/>
      <c r="L1603" s="219"/>
      <c r="M1603" s="220"/>
      <c r="N1603" s="221"/>
      <c r="O1603" s="221"/>
      <c r="P1603" s="221"/>
      <c r="Q1603" s="221"/>
      <c r="R1603" s="221"/>
      <c r="S1603" s="221"/>
      <c r="T1603" s="222"/>
      <c r="AT1603" s="223" t="s">
        <v>323</v>
      </c>
      <c r="AU1603" s="223" t="s">
        <v>83</v>
      </c>
      <c r="AV1603" s="12" t="s">
        <v>83</v>
      </c>
      <c r="AW1603" s="12" t="s">
        <v>36</v>
      </c>
      <c r="AX1603" s="12" t="s">
        <v>81</v>
      </c>
      <c r="AY1603" s="223" t="s">
        <v>313</v>
      </c>
    </row>
    <row r="1604" spans="1:65" s="1" customFormat="1" ht="14.45" customHeight="1">
      <c r="A1604" s="34"/>
      <c r="B1604" s="35"/>
      <c r="C1604" s="195" t="s">
        <v>2754</v>
      </c>
      <c r="D1604" s="195" t="s">
        <v>315</v>
      </c>
      <c r="E1604" s="196" t="s">
        <v>2755</v>
      </c>
      <c r="F1604" s="197" t="s">
        <v>2756</v>
      </c>
      <c r="G1604" s="198" t="s">
        <v>318</v>
      </c>
      <c r="H1604" s="199">
        <v>102.03100000000001</v>
      </c>
      <c r="I1604" s="200"/>
      <c r="J1604" s="201">
        <f>ROUND(I1604*H1604,2)</f>
        <v>0</v>
      </c>
      <c r="K1604" s="202"/>
      <c r="L1604" s="39"/>
      <c r="M1604" s="203" t="s">
        <v>19</v>
      </c>
      <c r="N1604" s="204" t="s">
        <v>45</v>
      </c>
      <c r="O1604" s="64"/>
      <c r="P1604" s="205">
        <f>O1604*H1604</f>
        <v>0</v>
      </c>
      <c r="Q1604" s="205">
        <v>0</v>
      </c>
      <c r="R1604" s="205">
        <f>Q1604*H1604</f>
        <v>0</v>
      </c>
      <c r="S1604" s="205">
        <v>0</v>
      </c>
      <c r="T1604" s="206">
        <f>S1604*H1604</f>
        <v>0</v>
      </c>
      <c r="U1604" s="34"/>
      <c r="V1604" s="34"/>
      <c r="W1604" s="34"/>
      <c r="X1604" s="34"/>
      <c r="Y1604" s="34"/>
      <c r="Z1604" s="34"/>
      <c r="AA1604" s="34"/>
      <c r="AB1604" s="34"/>
      <c r="AC1604" s="34"/>
      <c r="AD1604" s="34"/>
      <c r="AE1604" s="34"/>
      <c r="AR1604" s="207" t="s">
        <v>402</v>
      </c>
      <c r="AT1604" s="207" t="s">
        <v>315</v>
      </c>
      <c r="AU1604" s="207" t="s">
        <v>83</v>
      </c>
      <c r="AY1604" s="17" t="s">
        <v>313</v>
      </c>
      <c r="BE1604" s="208">
        <f>IF(N1604="základní",J1604,0)</f>
        <v>0</v>
      </c>
      <c r="BF1604" s="208">
        <f>IF(N1604="snížená",J1604,0)</f>
        <v>0</v>
      </c>
      <c r="BG1604" s="208">
        <f>IF(N1604="zákl. přenesená",J1604,0)</f>
        <v>0</v>
      </c>
      <c r="BH1604" s="208">
        <f>IF(N1604="sníž. přenesená",J1604,0)</f>
        <v>0</v>
      </c>
      <c r="BI1604" s="208">
        <f>IF(N1604="nulová",J1604,0)</f>
        <v>0</v>
      </c>
      <c r="BJ1604" s="17" t="s">
        <v>81</v>
      </c>
      <c r="BK1604" s="208">
        <f>ROUND(I1604*H1604,2)</f>
        <v>0</v>
      </c>
      <c r="BL1604" s="17" t="s">
        <v>402</v>
      </c>
      <c r="BM1604" s="207" t="s">
        <v>2757</v>
      </c>
    </row>
    <row r="1605" spans="1:65" s="1" customFormat="1">
      <c r="A1605" s="34"/>
      <c r="B1605" s="35"/>
      <c r="C1605" s="36"/>
      <c r="D1605" s="209" t="s">
        <v>321</v>
      </c>
      <c r="E1605" s="36"/>
      <c r="F1605" s="210" t="s">
        <v>2758</v>
      </c>
      <c r="G1605" s="36"/>
      <c r="H1605" s="36"/>
      <c r="I1605" s="116"/>
      <c r="J1605" s="36"/>
      <c r="K1605" s="36"/>
      <c r="L1605" s="39"/>
      <c r="M1605" s="211"/>
      <c r="N1605" s="212"/>
      <c r="O1605" s="64"/>
      <c r="P1605" s="64"/>
      <c r="Q1605" s="64"/>
      <c r="R1605" s="64"/>
      <c r="S1605" s="64"/>
      <c r="T1605" s="65"/>
      <c r="U1605" s="34"/>
      <c r="V1605" s="34"/>
      <c r="W1605" s="34"/>
      <c r="X1605" s="34"/>
      <c r="Y1605" s="34"/>
      <c r="Z1605" s="34"/>
      <c r="AA1605" s="34"/>
      <c r="AB1605" s="34"/>
      <c r="AC1605" s="34"/>
      <c r="AD1605" s="34"/>
      <c r="AE1605" s="34"/>
      <c r="AT1605" s="17" t="s">
        <v>321</v>
      </c>
      <c r="AU1605" s="17" t="s">
        <v>83</v>
      </c>
    </row>
    <row r="1606" spans="1:65" s="12" customFormat="1">
      <c r="B1606" s="213"/>
      <c r="C1606" s="214"/>
      <c r="D1606" s="209" t="s">
        <v>323</v>
      </c>
      <c r="E1606" s="215" t="s">
        <v>19</v>
      </c>
      <c r="F1606" s="216" t="s">
        <v>2753</v>
      </c>
      <c r="G1606" s="214"/>
      <c r="H1606" s="217">
        <v>102.03100000000001</v>
      </c>
      <c r="I1606" s="218"/>
      <c r="J1606" s="214"/>
      <c r="K1606" s="214"/>
      <c r="L1606" s="219"/>
      <c r="M1606" s="220"/>
      <c r="N1606" s="221"/>
      <c r="O1606" s="221"/>
      <c r="P1606" s="221"/>
      <c r="Q1606" s="221"/>
      <c r="R1606" s="221"/>
      <c r="S1606" s="221"/>
      <c r="T1606" s="222"/>
      <c r="AT1606" s="223" t="s">
        <v>323</v>
      </c>
      <c r="AU1606" s="223" t="s">
        <v>83</v>
      </c>
      <c r="AV1606" s="12" t="s">
        <v>83</v>
      </c>
      <c r="AW1606" s="12" t="s">
        <v>36</v>
      </c>
      <c r="AX1606" s="12" t="s">
        <v>81</v>
      </c>
      <c r="AY1606" s="223" t="s">
        <v>313</v>
      </c>
    </row>
    <row r="1607" spans="1:65" s="1" customFormat="1" ht="14.45" customHeight="1">
      <c r="A1607" s="34"/>
      <c r="B1607" s="35"/>
      <c r="C1607" s="195" t="s">
        <v>2759</v>
      </c>
      <c r="D1607" s="195" t="s">
        <v>315</v>
      </c>
      <c r="E1607" s="196" t="s">
        <v>2760</v>
      </c>
      <c r="F1607" s="197" t="s">
        <v>2761</v>
      </c>
      <c r="G1607" s="198" t="s">
        <v>318</v>
      </c>
      <c r="H1607" s="199">
        <v>102.03100000000001</v>
      </c>
      <c r="I1607" s="200"/>
      <c r="J1607" s="201">
        <f>ROUND(I1607*H1607,2)</f>
        <v>0</v>
      </c>
      <c r="K1607" s="202"/>
      <c r="L1607" s="39"/>
      <c r="M1607" s="203" t="s">
        <v>19</v>
      </c>
      <c r="N1607" s="204" t="s">
        <v>45</v>
      </c>
      <c r="O1607" s="64"/>
      <c r="P1607" s="205">
        <f>O1607*H1607</f>
        <v>0</v>
      </c>
      <c r="Q1607" s="205">
        <v>0</v>
      </c>
      <c r="R1607" s="205">
        <f>Q1607*H1607</f>
        <v>0</v>
      </c>
      <c r="S1607" s="205">
        <v>0</v>
      </c>
      <c r="T1607" s="206">
        <f>S1607*H1607</f>
        <v>0</v>
      </c>
      <c r="U1607" s="34"/>
      <c r="V1607" s="34"/>
      <c r="W1607" s="34"/>
      <c r="X1607" s="34"/>
      <c r="Y1607" s="34"/>
      <c r="Z1607" s="34"/>
      <c r="AA1607" s="34"/>
      <c r="AB1607" s="34"/>
      <c r="AC1607" s="34"/>
      <c r="AD1607" s="34"/>
      <c r="AE1607" s="34"/>
      <c r="AR1607" s="207" t="s">
        <v>402</v>
      </c>
      <c r="AT1607" s="207" t="s">
        <v>315</v>
      </c>
      <c r="AU1607" s="207" t="s">
        <v>83</v>
      </c>
      <c r="AY1607" s="17" t="s">
        <v>313</v>
      </c>
      <c r="BE1607" s="208">
        <f>IF(N1607="základní",J1607,0)</f>
        <v>0</v>
      </c>
      <c r="BF1607" s="208">
        <f>IF(N1607="snížená",J1607,0)</f>
        <v>0</v>
      </c>
      <c r="BG1607" s="208">
        <f>IF(N1607="zákl. přenesená",J1607,0)</f>
        <v>0</v>
      </c>
      <c r="BH1607" s="208">
        <f>IF(N1607="sníž. přenesená",J1607,0)</f>
        <v>0</v>
      </c>
      <c r="BI1607" s="208">
        <f>IF(N1607="nulová",J1607,0)</f>
        <v>0</v>
      </c>
      <c r="BJ1607" s="17" t="s">
        <v>81</v>
      </c>
      <c r="BK1607" s="208">
        <f>ROUND(I1607*H1607,2)</f>
        <v>0</v>
      </c>
      <c r="BL1607" s="17" t="s">
        <v>402</v>
      </c>
      <c r="BM1607" s="207" t="s">
        <v>2762</v>
      </c>
    </row>
    <row r="1608" spans="1:65" s="1" customFormat="1">
      <c r="A1608" s="34"/>
      <c r="B1608" s="35"/>
      <c r="C1608" s="36"/>
      <c r="D1608" s="209" t="s">
        <v>321</v>
      </c>
      <c r="E1608" s="36"/>
      <c r="F1608" s="210" t="s">
        <v>2763</v>
      </c>
      <c r="G1608" s="36"/>
      <c r="H1608" s="36"/>
      <c r="I1608" s="116"/>
      <c r="J1608" s="36"/>
      <c r="K1608" s="36"/>
      <c r="L1608" s="39"/>
      <c r="M1608" s="211"/>
      <c r="N1608" s="212"/>
      <c r="O1608" s="64"/>
      <c r="P1608" s="64"/>
      <c r="Q1608" s="64"/>
      <c r="R1608" s="64"/>
      <c r="S1608" s="64"/>
      <c r="T1608" s="65"/>
      <c r="U1608" s="34"/>
      <c r="V1608" s="34"/>
      <c r="W1608" s="34"/>
      <c r="X1608" s="34"/>
      <c r="Y1608" s="34"/>
      <c r="Z1608" s="34"/>
      <c r="AA1608" s="34"/>
      <c r="AB1608" s="34"/>
      <c r="AC1608" s="34"/>
      <c r="AD1608" s="34"/>
      <c r="AE1608" s="34"/>
      <c r="AT1608" s="17" t="s">
        <v>321</v>
      </c>
      <c r="AU1608" s="17" t="s">
        <v>83</v>
      </c>
    </row>
    <row r="1609" spans="1:65" s="12" customFormat="1">
      <c r="B1609" s="213"/>
      <c r="C1609" s="214"/>
      <c r="D1609" s="209" t="s">
        <v>323</v>
      </c>
      <c r="E1609" s="215" t="s">
        <v>19</v>
      </c>
      <c r="F1609" s="216" t="s">
        <v>2753</v>
      </c>
      <c r="G1609" s="214"/>
      <c r="H1609" s="217">
        <v>102.03100000000001</v>
      </c>
      <c r="I1609" s="218"/>
      <c r="J1609" s="214"/>
      <c r="K1609" s="214"/>
      <c r="L1609" s="219"/>
      <c r="M1609" s="220"/>
      <c r="N1609" s="221"/>
      <c r="O1609" s="221"/>
      <c r="P1609" s="221"/>
      <c r="Q1609" s="221"/>
      <c r="R1609" s="221"/>
      <c r="S1609" s="221"/>
      <c r="T1609" s="222"/>
      <c r="AT1609" s="223" t="s">
        <v>323</v>
      </c>
      <c r="AU1609" s="223" t="s">
        <v>83</v>
      </c>
      <c r="AV1609" s="12" t="s">
        <v>83</v>
      </c>
      <c r="AW1609" s="12" t="s">
        <v>36</v>
      </c>
      <c r="AX1609" s="12" t="s">
        <v>81</v>
      </c>
      <c r="AY1609" s="223" t="s">
        <v>313</v>
      </c>
    </row>
    <row r="1610" spans="1:65" s="1" customFormat="1" ht="14.45" customHeight="1">
      <c r="A1610" s="34"/>
      <c r="B1610" s="35"/>
      <c r="C1610" s="195" t="s">
        <v>2764</v>
      </c>
      <c r="D1610" s="195" t="s">
        <v>315</v>
      </c>
      <c r="E1610" s="196" t="s">
        <v>2765</v>
      </c>
      <c r="F1610" s="197" t="s">
        <v>2766</v>
      </c>
      <c r="G1610" s="198" t="s">
        <v>318</v>
      </c>
      <c r="H1610" s="199">
        <v>279.75599999999997</v>
      </c>
      <c r="I1610" s="200"/>
      <c r="J1610" s="201">
        <f>ROUND(I1610*H1610,2)</f>
        <v>0</v>
      </c>
      <c r="K1610" s="202"/>
      <c r="L1610" s="39"/>
      <c r="M1610" s="203" t="s">
        <v>19</v>
      </c>
      <c r="N1610" s="204" t="s">
        <v>45</v>
      </c>
      <c r="O1610" s="64"/>
      <c r="P1610" s="205">
        <f>O1610*H1610</f>
        <v>0</v>
      </c>
      <c r="Q1610" s="205">
        <v>0</v>
      </c>
      <c r="R1610" s="205">
        <f>Q1610*H1610</f>
        <v>0</v>
      </c>
      <c r="S1610" s="205">
        <v>0</v>
      </c>
      <c r="T1610" s="206">
        <f>S1610*H1610</f>
        <v>0</v>
      </c>
      <c r="U1610" s="34"/>
      <c r="V1610" s="34"/>
      <c r="W1610" s="34"/>
      <c r="X1610" s="34"/>
      <c r="Y1610" s="34"/>
      <c r="Z1610" s="34"/>
      <c r="AA1610" s="34"/>
      <c r="AB1610" s="34"/>
      <c r="AC1610" s="34"/>
      <c r="AD1610" s="34"/>
      <c r="AE1610" s="34"/>
      <c r="AR1610" s="207" t="s">
        <v>402</v>
      </c>
      <c r="AT1610" s="207" t="s">
        <v>315</v>
      </c>
      <c r="AU1610" s="207" t="s">
        <v>83</v>
      </c>
      <c r="AY1610" s="17" t="s">
        <v>313</v>
      </c>
      <c r="BE1610" s="208">
        <f>IF(N1610="základní",J1610,0)</f>
        <v>0</v>
      </c>
      <c r="BF1610" s="208">
        <f>IF(N1610="snížená",J1610,0)</f>
        <v>0</v>
      </c>
      <c r="BG1610" s="208">
        <f>IF(N1610="zákl. přenesená",J1610,0)</f>
        <v>0</v>
      </c>
      <c r="BH1610" s="208">
        <f>IF(N1610="sníž. přenesená",J1610,0)</f>
        <v>0</v>
      </c>
      <c r="BI1610" s="208">
        <f>IF(N1610="nulová",J1610,0)</f>
        <v>0</v>
      </c>
      <c r="BJ1610" s="17" t="s">
        <v>81</v>
      </c>
      <c r="BK1610" s="208">
        <f>ROUND(I1610*H1610,2)</f>
        <v>0</v>
      </c>
      <c r="BL1610" s="17" t="s">
        <v>402</v>
      </c>
      <c r="BM1610" s="207" t="s">
        <v>2767</v>
      </c>
    </row>
    <row r="1611" spans="1:65" s="1" customFormat="1">
      <c r="A1611" s="34"/>
      <c r="B1611" s="35"/>
      <c r="C1611" s="36"/>
      <c r="D1611" s="209" t="s">
        <v>321</v>
      </c>
      <c r="E1611" s="36"/>
      <c r="F1611" s="210" t="s">
        <v>2768</v>
      </c>
      <c r="G1611" s="36"/>
      <c r="H1611" s="36"/>
      <c r="I1611" s="116"/>
      <c r="J1611" s="36"/>
      <c r="K1611" s="36"/>
      <c r="L1611" s="39"/>
      <c r="M1611" s="211"/>
      <c r="N1611" s="212"/>
      <c r="O1611" s="64"/>
      <c r="P1611" s="64"/>
      <c r="Q1611" s="64"/>
      <c r="R1611" s="64"/>
      <c r="S1611" s="64"/>
      <c r="T1611" s="65"/>
      <c r="U1611" s="34"/>
      <c r="V1611" s="34"/>
      <c r="W1611" s="34"/>
      <c r="X1611" s="34"/>
      <c r="Y1611" s="34"/>
      <c r="Z1611" s="34"/>
      <c r="AA1611" s="34"/>
      <c r="AB1611" s="34"/>
      <c r="AC1611" s="34"/>
      <c r="AD1611" s="34"/>
      <c r="AE1611" s="34"/>
      <c r="AT1611" s="17" t="s">
        <v>321</v>
      </c>
      <c r="AU1611" s="17" t="s">
        <v>83</v>
      </c>
    </row>
    <row r="1612" spans="1:65" s="12" customFormat="1">
      <c r="B1612" s="213"/>
      <c r="C1612" s="214"/>
      <c r="D1612" s="209" t="s">
        <v>323</v>
      </c>
      <c r="E1612" s="215" t="s">
        <v>19</v>
      </c>
      <c r="F1612" s="216" t="s">
        <v>2769</v>
      </c>
      <c r="G1612" s="214"/>
      <c r="H1612" s="217">
        <v>279.75599999999997</v>
      </c>
      <c r="I1612" s="218"/>
      <c r="J1612" s="214"/>
      <c r="K1612" s="214"/>
      <c r="L1612" s="219"/>
      <c r="M1612" s="220"/>
      <c r="N1612" s="221"/>
      <c r="O1612" s="221"/>
      <c r="P1612" s="221"/>
      <c r="Q1612" s="221"/>
      <c r="R1612" s="221"/>
      <c r="S1612" s="221"/>
      <c r="T1612" s="222"/>
      <c r="AT1612" s="223" t="s">
        <v>323</v>
      </c>
      <c r="AU1612" s="223" t="s">
        <v>83</v>
      </c>
      <c r="AV1612" s="12" t="s">
        <v>83</v>
      </c>
      <c r="AW1612" s="12" t="s">
        <v>36</v>
      </c>
      <c r="AX1612" s="12" t="s">
        <v>81</v>
      </c>
      <c r="AY1612" s="223" t="s">
        <v>313</v>
      </c>
    </row>
    <row r="1613" spans="1:65" s="1" customFormat="1" ht="14.45" customHeight="1">
      <c r="A1613" s="34"/>
      <c r="B1613" s="35"/>
      <c r="C1613" s="195" t="s">
        <v>2770</v>
      </c>
      <c r="D1613" s="195" t="s">
        <v>315</v>
      </c>
      <c r="E1613" s="196" t="s">
        <v>2771</v>
      </c>
      <c r="F1613" s="197" t="s">
        <v>2772</v>
      </c>
      <c r="G1613" s="198" t="s">
        <v>318</v>
      </c>
      <c r="H1613" s="199">
        <v>279.75599999999997</v>
      </c>
      <c r="I1613" s="200"/>
      <c r="J1613" s="201">
        <f>ROUND(I1613*H1613,2)</f>
        <v>0</v>
      </c>
      <c r="K1613" s="202"/>
      <c r="L1613" s="39"/>
      <c r="M1613" s="203" t="s">
        <v>19</v>
      </c>
      <c r="N1613" s="204" t="s">
        <v>45</v>
      </c>
      <c r="O1613" s="64"/>
      <c r="P1613" s="205">
        <f>O1613*H1613</f>
        <v>0</v>
      </c>
      <c r="Q1613" s="205">
        <v>0</v>
      </c>
      <c r="R1613" s="205">
        <f>Q1613*H1613</f>
        <v>0</v>
      </c>
      <c r="S1613" s="205">
        <v>0</v>
      </c>
      <c r="T1613" s="206">
        <f>S1613*H1613</f>
        <v>0</v>
      </c>
      <c r="U1613" s="34"/>
      <c r="V1613" s="34"/>
      <c r="W1613" s="34"/>
      <c r="X1613" s="34"/>
      <c r="Y1613" s="34"/>
      <c r="Z1613" s="34"/>
      <c r="AA1613" s="34"/>
      <c r="AB1613" s="34"/>
      <c r="AC1613" s="34"/>
      <c r="AD1613" s="34"/>
      <c r="AE1613" s="34"/>
      <c r="AR1613" s="207" t="s">
        <v>402</v>
      </c>
      <c r="AT1613" s="207" t="s">
        <v>315</v>
      </c>
      <c r="AU1613" s="207" t="s">
        <v>83</v>
      </c>
      <c r="AY1613" s="17" t="s">
        <v>313</v>
      </c>
      <c r="BE1613" s="208">
        <f>IF(N1613="základní",J1613,0)</f>
        <v>0</v>
      </c>
      <c r="BF1613" s="208">
        <f>IF(N1613="snížená",J1613,0)</f>
        <v>0</v>
      </c>
      <c r="BG1613" s="208">
        <f>IF(N1613="zákl. přenesená",J1613,0)</f>
        <v>0</v>
      </c>
      <c r="BH1613" s="208">
        <f>IF(N1613="sníž. přenesená",J1613,0)</f>
        <v>0</v>
      </c>
      <c r="BI1613" s="208">
        <f>IF(N1613="nulová",J1613,0)</f>
        <v>0</v>
      </c>
      <c r="BJ1613" s="17" t="s">
        <v>81</v>
      </c>
      <c r="BK1613" s="208">
        <f>ROUND(I1613*H1613,2)</f>
        <v>0</v>
      </c>
      <c r="BL1613" s="17" t="s">
        <v>402</v>
      </c>
      <c r="BM1613" s="207" t="s">
        <v>2773</v>
      </c>
    </row>
    <row r="1614" spans="1:65" s="1" customFormat="1">
      <c r="A1614" s="34"/>
      <c r="B1614" s="35"/>
      <c r="C1614" s="36"/>
      <c r="D1614" s="209" t="s">
        <v>321</v>
      </c>
      <c r="E1614" s="36"/>
      <c r="F1614" s="210" t="s">
        <v>2774</v>
      </c>
      <c r="G1614" s="36"/>
      <c r="H1614" s="36"/>
      <c r="I1614" s="116"/>
      <c r="J1614" s="36"/>
      <c r="K1614" s="36"/>
      <c r="L1614" s="39"/>
      <c r="M1614" s="211"/>
      <c r="N1614" s="212"/>
      <c r="O1614" s="64"/>
      <c r="P1614" s="64"/>
      <c r="Q1614" s="64"/>
      <c r="R1614" s="64"/>
      <c r="S1614" s="64"/>
      <c r="T1614" s="65"/>
      <c r="U1614" s="34"/>
      <c r="V1614" s="34"/>
      <c r="W1614" s="34"/>
      <c r="X1614" s="34"/>
      <c r="Y1614" s="34"/>
      <c r="Z1614" s="34"/>
      <c r="AA1614" s="34"/>
      <c r="AB1614" s="34"/>
      <c r="AC1614" s="34"/>
      <c r="AD1614" s="34"/>
      <c r="AE1614" s="34"/>
      <c r="AT1614" s="17" t="s">
        <v>321</v>
      </c>
      <c r="AU1614" s="17" t="s">
        <v>83</v>
      </c>
    </row>
    <row r="1615" spans="1:65" s="12" customFormat="1">
      <c r="B1615" s="213"/>
      <c r="C1615" s="214"/>
      <c r="D1615" s="209" t="s">
        <v>323</v>
      </c>
      <c r="E1615" s="215" t="s">
        <v>19</v>
      </c>
      <c r="F1615" s="216" t="s">
        <v>2769</v>
      </c>
      <c r="G1615" s="214"/>
      <c r="H1615" s="217">
        <v>279.75599999999997</v>
      </c>
      <c r="I1615" s="218"/>
      <c r="J1615" s="214"/>
      <c r="K1615" s="214"/>
      <c r="L1615" s="219"/>
      <c r="M1615" s="220"/>
      <c r="N1615" s="221"/>
      <c r="O1615" s="221"/>
      <c r="P1615" s="221"/>
      <c r="Q1615" s="221"/>
      <c r="R1615" s="221"/>
      <c r="S1615" s="221"/>
      <c r="T1615" s="222"/>
      <c r="AT1615" s="223" t="s">
        <v>323</v>
      </c>
      <c r="AU1615" s="223" t="s">
        <v>83</v>
      </c>
      <c r="AV1615" s="12" t="s">
        <v>83</v>
      </c>
      <c r="AW1615" s="12" t="s">
        <v>36</v>
      </c>
      <c r="AX1615" s="12" t="s">
        <v>81</v>
      </c>
      <c r="AY1615" s="223" t="s">
        <v>313</v>
      </c>
    </row>
    <row r="1616" spans="1:65" s="1" customFormat="1" ht="14.45" customHeight="1">
      <c r="A1616" s="34"/>
      <c r="B1616" s="35"/>
      <c r="C1616" s="195" t="s">
        <v>2775</v>
      </c>
      <c r="D1616" s="195" t="s">
        <v>315</v>
      </c>
      <c r="E1616" s="196" t="s">
        <v>2776</v>
      </c>
      <c r="F1616" s="197" t="s">
        <v>2777</v>
      </c>
      <c r="G1616" s="198" t="s">
        <v>318</v>
      </c>
      <c r="H1616" s="199">
        <v>279.75599999999997</v>
      </c>
      <c r="I1616" s="200"/>
      <c r="J1616" s="201">
        <f>ROUND(I1616*H1616,2)</f>
        <v>0</v>
      </c>
      <c r="K1616" s="202"/>
      <c r="L1616" s="39"/>
      <c r="M1616" s="203" t="s">
        <v>19</v>
      </c>
      <c r="N1616" s="204" t="s">
        <v>45</v>
      </c>
      <c r="O1616" s="64"/>
      <c r="P1616" s="205">
        <f>O1616*H1616</f>
        <v>0</v>
      </c>
      <c r="Q1616" s="205">
        <v>0</v>
      </c>
      <c r="R1616" s="205">
        <f>Q1616*H1616</f>
        <v>0</v>
      </c>
      <c r="S1616" s="205">
        <v>0</v>
      </c>
      <c r="T1616" s="206">
        <f>S1616*H1616</f>
        <v>0</v>
      </c>
      <c r="U1616" s="34"/>
      <c r="V1616" s="34"/>
      <c r="W1616" s="34"/>
      <c r="X1616" s="34"/>
      <c r="Y1616" s="34"/>
      <c r="Z1616" s="34"/>
      <c r="AA1616" s="34"/>
      <c r="AB1616" s="34"/>
      <c r="AC1616" s="34"/>
      <c r="AD1616" s="34"/>
      <c r="AE1616" s="34"/>
      <c r="AR1616" s="207" t="s">
        <v>402</v>
      </c>
      <c r="AT1616" s="207" t="s">
        <v>315</v>
      </c>
      <c r="AU1616" s="207" t="s">
        <v>83</v>
      </c>
      <c r="AY1616" s="17" t="s">
        <v>313</v>
      </c>
      <c r="BE1616" s="208">
        <f>IF(N1616="základní",J1616,0)</f>
        <v>0</v>
      </c>
      <c r="BF1616" s="208">
        <f>IF(N1616="snížená",J1616,0)</f>
        <v>0</v>
      </c>
      <c r="BG1616" s="208">
        <f>IF(N1616="zákl. přenesená",J1616,0)</f>
        <v>0</v>
      </c>
      <c r="BH1616" s="208">
        <f>IF(N1616="sníž. přenesená",J1616,0)</f>
        <v>0</v>
      </c>
      <c r="BI1616" s="208">
        <f>IF(N1616="nulová",J1616,0)</f>
        <v>0</v>
      </c>
      <c r="BJ1616" s="17" t="s">
        <v>81</v>
      </c>
      <c r="BK1616" s="208">
        <f>ROUND(I1616*H1616,2)</f>
        <v>0</v>
      </c>
      <c r="BL1616" s="17" t="s">
        <v>402</v>
      </c>
      <c r="BM1616" s="207" t="s">
        <v>2778</v>
      </c>
    </row>
    <row r="1617" spans="1:65" s="1" customFormat="1">
      <c r="A1617" s="34"/>
      <c r="B1617" s="35"/>
      <c r="C1617" s="36"/>
      <c r="D1617" s="209" t="s">
        <v>321</v>
      </c>
      <c r="E1617" s="36"/>
      <c r="F1617" s="210" t="s">
        <v>2779</v>
      </c>
      <c r="G1617" s="36"/>
      <c r="H1617" s="36"/>
      <c r="I1617" s="116"/>
      <c r="J1617" s="36"/>
      <c r="K1617" s="36"/>
      <c r="L1617" s="39"/>
      <c r="M1617" s="211"/>
      <c r="N1617" s="212"/>
      <c r="O1617" s="64"/>
      <c r="P1617" s="64"/>
      <c r="Q1617" s="64"/>
      <c r="R1617" s="64"/>
      <c r="S1617" s="64"/>
      <c r="T1617" s="65"/>
      <c r="U1617" s="34"/>
      <c r="V1617" s="34"/>
      <c r="W1617" s="34"/>
      <c r="X1617" s="34"/>
      <c r="Y1617" s="34"/>
      <c r="Z1617" s="34"/>
      <c r="AA1617" s="34"/>
      <c r="AB1617" s="34"/>
      <c r="AC1617" s="34"/>
      <c r="AD1617" s="34"/>
      <c r="AE1617" s="34"/>
      <c r="AT1617" s="17" t="s">
        <v>321</v>
      </c>
      <c r="AU1617" s="17" t="s">
        <v>83</v>
      </c>
    </row>
    <row r="1618" spans="1:65" s="12" customFormat="1">
      <c r="B1618" s="213"/>
      <c r="C1618" s="214"/>
      <c r="D1618" s="209" t="s">
        <v>323</v>
      </c>
      <c r="E1618" s="215" t="s">
        <v>19</v>
      </c>
      <c r="F1618" s="216" t="s">
        <v>2769</v>
      </c>
      <c r="G1618" s="214"/>
      <c r="H1618" s="217">
        <v>279.75599999999997</v>
      </c>
      <c r="I1618" s="218"/>
      <c r="J1618" s="214"/>
      <c r="K1618" s="214"/>
      <c r="L1618" s="219"/>
      <c r="M1618" s="220"/>
      <c r="N1618" s="221"/>
      <c r="O1618" s="221"/>
      <c r="P1618" s="221"/>
      <c r="Q1618" s="221"/>
      <c r="R1618" s="221"/>
      <c r="S1618" s="221"/>
      <c r="T1618" s="222"/>
      <c r="AT1618" s="223" t="s">
        <v>323</v>
      </c>
      <c r="AU1618" s="223" t="s">
        <v>83</v>
      </c>
      <c r="AV1618" s="12" t="s">
        <v>83</v>
      </c>
      <c r="AW1618" s="12" t="s">
        <v>36</v>
      </c>
      <c r="AX1618" s="12" t="s">
        <v>81</v>
      </c>
      <c r="AY1618" s="223" t="s">
        <v>313</v>
      </c>
    </row>
    <row r="1619" spans="1:65" s="1" customFormat="1" ht="14.45" customHeight="1">
      <c r="A1619" s="34"/>
      <c r="B1619" s="35"/>
      <c r="C1619" s="195" t="s">
        <v>2780</v>
      </c>
      <c r="D1619" s="195" t="s">
        <v>315</v>
      </c>
      <c r="E1619" s="196" t="s">
        <v>2781</v>
      </c>
      <c r="F1619" s="197" t="s">
        <v>2782</v>
      </c>
      <c r="G1619" s="198" t="s">
        <v>318</v>
      </c>
      <c r="H1619" s="199">
        <v>1114.0899999999999</v>
      </c>
      <c r="I1619" s="200"/>
      <c r="J1619" s="201">
        <f>ROUND(I1619*H1619,2)</f>
        <v>0</v>
      </c>
      <c r="K1619" s="202"/>
      <c r="L1619" s="39"/>
      <c r="M1619" s="203" t="s">
        <v>19</v>
      </c>
      <c r="N1619" s="204" t="s">
        <v>45</v>
      </c>
      <c r="O1619" s="64"/>
      <c r="P1619" s="205">
        <f>O1619*H1619</f>
        <v>0</v>
      </c>
      <c r="Q1619" s="205">
        <v>0</v>
      </c>
      <c r="R1619" s="205">
        <f>Q1619*H1619</f>
        <v>0</v>
      </c>
      <c r="S1619" s="205">
        <v>0</v>
      </c>
      <c r="T1619" s="206">
        <f>S1619*H1619</f>
        <v>0</v>
      </c>
      <c r="U1619" s="34"/>
      <c r="V1619" s="34"/>
      <c r="W1619" s="34"/>
      <c r="X1619" s="34"/>
      <c r="Y1619" s="34"/>
      <c r="Z1619" s="34"/>
      <c r="AA1619" s="34"/>
      <c r="AB1619" s="34"/>
      <c r="AC1619" s="34"/>
      <c r="AD1619" s="34"/>
      <c r="AE1619" s="34"/>
      <c r="AR1619" s="207" t="s">
        <v>402</v>
      </c>
      <c r="AT1619" s="207" t="s">
        <v>315</v>
      </c>
      <c r="AU1619" s="207" t="s">
        <v>83</v>
      </c>
      <c r="AY1619" s="17" t="s">
        <v>313</v>
      </c>
      <c r="BE1619" s="208">
        <f>IF(N1619="základní",J1619,0)</f>
        <v>0</v>
      </c>
      <c r="BF1619" s="208">
        <f>IF(N1619="snížená",J1619,0)</f>
        <v>0</v>
      </c>
      <c r="BG1619" s="208">
        <f>IF(N1619="zákl. přenesená",J1619,0)</f>
        <v>0</v>
      </c>
      <c r="BH1619" s="208">
        <f>IF(N1619="sníž. přenesená",J1619,0)</f>
        <v>0</v>
      </c>
      <c r="BI1619" s="208">
        <f>IF(N1619="nulová",J1619,0)</f>
        <v>0</v>
      </c>
      <c r="BJ1619" s="17" t="s">
        <v>81</v>
      </c>
      <c r="BK1619" s="208">
        <f>ROUND(I1619*H1619,2)</f>
        <v>0</v>
      </c>
      <c r="BL1619" s="17" t="s">
        <v>402</v>
      </c>
      <c r="BM1619" s="207" t="s">
        <v>2783</v>
      </c>
    </row>
    <row r="1620" spans="1:65" s="1" customFormat="1">
      <c r="A1620" s="34"/>
      <c r="B1620" s="35"/>
      <c r="C1620" s="36"/>
      <c r="D1620" s="209" t="s">
        <v>321</v>
      </c>
      <c r="E1620" s="36"/>
      <c r="F1620" s="210" t="s">
        <v>2784</v>
      </c>
      <c r="G1620" s="36"/>
      <c r="H1620" s="36"/>
      <c r="I1620" s="116"/>
      <c r="J1620" s="36"/>
      <c r="K1620" s="36"/>
      <c r="L1620" s="39"/>
      <c r="M1620" s="211"/>
      <c r="N1620" s="212"/>
      <c r="O1620" s="64"/>
      <c r="P1620" s="64"/>
      <c r="Q1620" s="64"/>
      <c r="R1620" s="64"/>
      <c r="S1620" s="64"/>
      <c r="T1620" s="65"/>
      <c r="U1620" s="34"/>
      <c r="V1620" s="34"/>
      <c r="W1620" s="34"/>
      <c r="X1620" s="34"/>
      <c r="Y1620" s="34"/>
      <c r="Z1620" s="34"/>
      <c r="AA1620" s="34"/>
      <c r="AB1620" s="34"/>
      <c r="AC1620" s="34"/>
      <c r="AD1620" s="34"/>
      <c r="AE1620" s="34"/>
      <c r="AT1620" s="17" t="s">
        <v>321</v>
      </c>
      <c r="AU1620" s="17" t="s">
        <v>83</v>
      </c>
    </row>
    <row r="1621" spans="1:65" s="12" customFormat="1">
      <c r="B1621" s="213"/>
      <c r="C1621" s="214"/>
      <c r="D1621" s="209" t="s">
        <v>323</v>
      </c>
      <c r="E1621" s="215" t="s">
        <v>19</v>
      </c>
      <c r="F1621" s="216" t="s">
        <v>2785</v>
      </c>
      <c r="G1621" s="214"/>
      <c r="H1621" s="217">
        <v>1114.0899999999999</v>
      </c>
      <c r="I1621" s="218"/>
      <c r="J1621" s="214"/>
      <c r="K1621" s="214"/>
      <c r="L1621" s="219"/>
      <c r="M1621" s="220"/>
      <c r="N1621" s="221"/>
      <c r="O1621" s="221"/>
      <c r="P1621" s="221"/>
      <c r="Q1621" s="221"/>
      <c r="R1621" s="221"/>
      <c r="S1621" s="221"/>
      <c r="T1621" s="222"/>
      <c r="AT1621" s="223" t="s">
        <v>323</v>
      </c>
      <c r="AU1621" s="223" t="s">
        <v>83</v>
      </c>
      <c r="AV1621" s="12" t="s">
        <v>83</v>
      </c>
      <c r="AW1621" s="12" t="s">
        <v>36</v>
      </c>
      <c r="AX1621" s="12" t="s">
        <v>81</v>
      </c>
      <c r="AY1621" s="223" t="s">
        <v>313</v>
      </c>
    </row>
    <row r="1622" spans="1:65" s="1" customFormat="1" ht="14.45" customHeight="1">
      <c r="A1622" s="34"/>
      <c r="B1622" s="35"/>
      <c r="C1622" s="195" t="s">
        <v>2786</v>
      </c>
      <c r="D1622" s="195" t="s">
        <v>315</v>
      </c>
      <c r="E1622" s="196" t="s">
        <v>2787</v>
      </c>
      <c r="F1622" s="197" t="s">
        <v>2788</v>
      </c>
      <c r="G1622" s="198" t="s">
        <v>318</v>
      </c>
      <c r="H1622" s="199">
        <v>1114.0899999999999</v>
      </c>
      <c r="I1622" s="200"/>
      <c r="J1622" s="201">
        <f>ROUND(I1622*H1622,2)</f>
        <v>0</v>
      </c>
      <c r="K1622" s="202"/>
      <c r="L1622" s="39"/>
      <c r="M1622" s="203" t="s">
        <v>19</v>
      </c>
      <c r="N1622" s="204" t="s">
        <v>45</v>
      </c>
      <c r="O1622" s="64"/>
      <c r="P1622" s="205">
        <f>O1622*H1622</f>
        <v>0</v>
      </c>
      <c r="Q1622" s="205">
        <v>0</v>
      </c>
      <c r="R1622" s="205">
        <f>Q1622*H1622</f>
        <v>0</v>
      </c>
      <c r="S1622" s="205">
        <v>0</v>
      </c>
      <c r="T1622" s="206">
        <f>S1622*H1622</f>
        <v>0</v>
      </c>
      <c r="U1622" s="34"/>
      <c r="V1622" s="34"/>
      <c r="W1622" s="34"/>
      <c r="X1622" s="34"/>
      <c r="Y1622" s="34"/>
      <c r="Z1622" s="34"/>
      <c r="AA1622" s="34"/>
      <c r="AB1622" s="34"/>
      <c r="AC1622" s="34"/>
      <c r="AD1622" s="34"/>
      <c r="AE1622" s="34"/>
      <c r="AR1622" s="207" t="s">
        <v>402</v>
      </c>
      <c r="AT1622" s="207" t="s">
        <v>315</v>
      </c>
      <c r="AU1622" s="207" t="s">
        <v>83</v>
      </c>
      <c r="AY1622" s="17" t="s">
        <v>313</v>
      </c>
      <c r="BE1622" s="208">
        <f>IF(N1622="základní",J1622,0)</f>
        <v>0</v>
      </c>
      <c r="BF1622" s="208">
        <f>IF(N1622="snížená",J1622,0)</f>
        <v>0</v>
      </c>
      <c r="BG1622" s="208">
        <f>IF(N1622="zákl. přenesená",J1622,0)</f>
        <v>0</v>
      </c>
      <c r="BH1622" s="208">
        <f>IF(N1622="sníž. přenesená",J1622,0)</f>
        <v>0</v>
      </c>
      <c r="BI1622" s="208">
        <f>IF(N1622="nulová",J1622,0)</f>
        <v>0</v>
      </c>
      <c r="BJ1622" s="17" t="s">
        <v>81</v>
      </c>
      <c r="BK1622" s="208">
        <f>ROUND(I1622*H1622,2)</f>
        <v>0</v>
      </c>
      <c r="BL1622" s="17" t="s">
        <v>402</v>
      </c>
      <c r="BM1622" s="207" t="s">
        <v>2789</v>
      </c>
    </row>
    <row r="1623" spans="1:65" s="1" customFormat="1">
      <c r="A1623" s="34"/>
      <c r="B1623" s="35"/>
      <c r="C1623" s="36"/>
      <c r="D1623" s="209" t="s">
        <v>321</v>
      </c>
      <c r="E1623" s="36"/>
      <c r="F1623" s="210" t="s">
        <v>2790</v>
      </c>
      <c r="G1623" s="36"/>
      <c r="H1623" s="36"/>
      <c r="I1623" s="116"/>
      <c r="J1623" s="36"/>
      <c r="K1623" s="36"/>
      <c r="L1623" s="39"/>
      <c r="M1623" s="211"/>
      <c r="N1623" s="212"/>
      <c r="O1623" s="64"/>
      <c r="P1623" s="64"/>
      <c r="Q1623" s="64"/>
      <c r="R1623" s="64"/>
      <c r="S1623" s="64"/>
      <c r="T1623" s="65"/>
      <c r="U1623" s="34"/>
      <c r="V1623" s="34"/>
      <c r="W1623" s="34"/>
      <c r="X1623" s="34"/>
      <c r="Y1623" s="34"/>
      <c r="Z1623" s="34"/>
      <c r="AA1623" s="34"/>
      <c r="AB1623" s="34"/>
      <c r="AC1623" s="34"/>
      <c r="AD1623" s="34"/>
      <c r="AE1623" s="34"/>
      <c r="AT1623" s="17" t="s">
        <v>321</v>
      </c>
      <c r="AU1623" s="17" t="s">
        <v>83</v>
      </c>
    </row>
    <row r="1624" spans="1:65" s="12" customFormat="1">
      <c r="B1624" s="213"/>
      <c r="C1624" s="214"/>
      <c r="D1624" s="209" t="s">
        <v>323</v>
      </c>
      <c r="E1624" s="215" t="s">
        <v>19</v>
      </c>
      <c r="F1624" s="216" t="s">
        <v>2785</v>
      </c>
      <c r="G1624" s="214"/>
      <c r="H1624" s="217">
        <v>1114.0899999999999</v>
      </c>
      <c r="I1624" s="218"/>
      <c r="J1624" s="214"/>
      <c r="K1624" s="214"/>
      <c r="L1624" s="219"/>
      <c r="M1624" s="220"/>
      <c r="N1624" s="221"/>
      <c r="O1624" s="221"/>
      <c r="P1624" s="221"/>
      <c r="Q1624" s="221"/>
      <c r="R1624" s="221"/>
      <c r="S1624" s="221"/>
      <c r="T1624" s="222"/>
      <c r="AT1624" s="223" t="s">
        <v>323</v>
      </c>
      <c r="AU1624" s="223" t="s">
        <v>83</v>
      </c>
      <c r="AV1624" s="12" t="s">
        <v>83</v>
      </c>
      <c r="AW1624" s="12" t="s">
        <v>36</v>
      </c>
      <c r="AX1624" s="12" t="s">
        <v>81</v>
      </c>
      <c r="AY1624" s="223" t="s">
        <v>313</v>
      </c>
    </row>
    <row r="1625" spans="1:65" s="1" customFormat="1" ht="14.45" customHeight="1">
      <c r="A1625" s="34"/>
      <c r="B1625" s="35"/>
      <c r="C1625" s="195" t="s">
        <v>2791</v>
      </c>
      <c r="D1625" s="195" t="s">
        <v>315</v>
      </c>
      <c r="E1625" s="196" t="s">
        <v>2792</v>
      </c>
      <c r="F1625" s="197" t="s">
        <v>2793</v>
      </c>
      <c r="G1625" s="198" t="s">
        <v>318</v>
      </c>
      <c r="H1625" s="199">
        <v>1114.0899999999999</v>
      </c>
      <c r="I1625" s="200"/>
      <c r="J1625" s="201">
        <f>ROUND(I1625*H1625,2)</f>
        <v>0</v>
      </c>
      <c r="K1625" s="202"/>
      <c r="L1625" s="39"/>
      <c r="M1625" s="203" t="s">
        <v>19</v>
      </c>
      <c r="N1625" s="204" t="s">
        <v>45</v>
      </c>
      <c r="O1625" s="64"/>
      <c r="P1625" s="205">
        <f>O1625*H1625</f>
        <v>0</v>
      </c>
      <c r="Q1625" s="205">
        <v>0</v>
      </c>
      <c r="R1625" s="205">
        <f>Q1625*H1625</f>
        <v>0</v>
      </c>
      <c r="S1625" s="205">
        <v>0</v>
      </c>
      <c r="T1625" s="206">
        <f>S1625*H1625</f>
        <v>0</v>
      </c>
      <c r="U1625" s="34"/>
      <c r="V1625" s="34"/>
      <c r="W1625" s="34"/>
      <c r="X1625" s="34"/>
      <c r="Y1625" s="34"/>
      <c r="Z1625" s="34"/>
      <c r="AA1625" s="34"/>
      <c r="AB1625" s="34"/>
      <c r="AC1625" s="34"/>
      <c r="AD1625" s="34"/>
      <c r="AE1625" s="34"/>
      <c r="AR1625" s="207" t="s">
        <v>402</v>
      </c>
      <c r="AT1625" s="207" t="s">
        <v>315</v>
      </c>
      <c r="AU1625" s="207" t="s">
        <v>83</v>
      </c>
      <c r="AY1625" s="17" t="s">
        <v>313</v>
      </c>
      <c r="BE1625" s="208">
        <f>IF(N1625="základní",J1625,0)</f>
        <v>0</v>
      </c>
      <c r="BF1625" s="208">
        <f>IF(N1625="snížená",J1625,0)</f>
        <v>0</v>
      </c>
      <c r="BG1625" s="208">
        <f>IF(N1625="zákl. přenesená",J1625,0)</f>
        <v>0</v>
      </c>
      <c r="BH1625" s="208">
        <f>IF(N1625="sníž. přenesená",J1625,0)</f>
        <v>0</v>
      </c>
      <c r="BI1625" s="208">
        <f>IF(N1625="nulová",J1625,0)</f>
        <v>0</v>
      </c>
      <c r="BJ1625" s="17" t="s">
        <v>81</v>
      </c>
      <c r="BK1625" s="208">
        <f>ROUND(I1625*H1625,2)</f>
        <v>0</v>
      </c>
      <c r="BL1625" s="17" t="s">
        <v>402</v>
      </c>
      <c r="BM1625" s="207" t="s">
        <v>2794</v>
      </c>
    </row>
    <row r="1626" spans="1:65" s="1" customFormat="1">
      <c r="A1626" s="34"/>
      <c r="B1626" s="35"/>
      <c r="C1626" s="36"/>
      <c r="D1626" s="209" t="s">
        <v>321</v>
      </c>
      <c r="E1626" s="36"/>
      <c r="F1626" s="210" t="s">
        <v>2795</v>
      </c>
      <c r="G1626" s="36"/>
      <c r="H1626" s="36"/>
      <c r="I1626" s="116"/>
      <c r="J1626" s="36"/>
      <c r="K1626" s="36"/>
      <c r="L1626" s="39"/>
      <c r="M1626" s="211"/>
      <c r="N1626" s="212"/>
      <c r="O1626" s="64"/>
      <c r="P1626" s="64"/>
      <c r="Q1626" s="64"/>
      <c r="R1626" s="64"/>
      <c r="S1626" s="64"/>
      <c r="T1626" s="65"/>
      <c r="U1626" s="34"/>
      <c r="V1626" s="34"/>
      <c r="W1626" s="34"/>
      <c r="X1626" s="34"/>
      <c r="Y1626" s="34"/>
      <c r="Z1626" s="34"/>
      <c r="AA1626" s="34"/>
      <c r="AB1626" s="34"/>
      <c r="AC1626" s="34"/>
      <c r="AD1626" s="34"/>
      <c r="AE1626" s="34"/>
      <c r="AT1626" s="17" t="s">
        <v>321</v>
      </c>
      <c r="AU1626" s="17" t="s">
        <v>83</v>
      </c>
    </row>
    <row r="1627" spans="1:65" s="12" customFormat="1">
      <c r="B1627" s="213"/>
      <c r="C1627" s="214"/>
      <c r="D1627" s="209" t="s">
        <v>323</v>
      </c>
      <c r="E1627" s="215" t="s">
        <v>19</v>
      </c>
      <c r="F1627" s="216" t="s">
        <v>2785</v>
      </c>
      <c r="G1627" s="214"/>
      <c r="H1627" s="217">
        <v>1114.0899999999999</v>
      </c>
      <c r="I1627" s="218"/>
      <c r="J1627" s="214"/>
      <c r="K1627" s="214"/>
      <c r="L1627" s="219"/>
      <c r="M1627" s="220"/>
      <c r="N1627" s="221"/>
      <c r="O1627" s="221"/>
      <c r="P1627" s="221"/>
      <c r="Q1627" s="221"/>
      <c r="R1627" s="221"/>
      <c r="S1627" s="221"/>
      <c r="T1627" s="222"/>
      <c r="AT1627" s="223" t="s">
        <v>323</v>
      </c>
      <c r="AU1627" s="223" t="s">
        <v>83</v>
      </c>
      <c r="AV1627" s="12" t="s">
        <v>83</v>
      </c>
      <c r="AW1627" s="12" t="s">
        <v>36</v>
      </c>
      <c r="AX1627" s="12" t="s">
        <v>81</v>
      </c>
      <c r="AY1627" s="223" t="s">
        <v>313</v>
      </c>
    </row>
    <row r="1628" spans="1:65" s="1" customFormat="1" ht="14.45" customHeight="1">
      <c r="A1628" s="34"/>
      <c r="B1628" s="35"/>
      <c r="C1628" s="195" t="s">
        <v>2796</v>
      </c>
      <c r="D1628" s="195" t="s">
        <v>315</v>
      </c>
      <c r="E1628" s="196" t="s">
        <v>2797</v>
      </c>
      <c r="F1628" s="197" t="s">
        <v>2798</v>
      </c>
      <c r="G1628" s="198" t="s">
        <v>318</v>
      </c>
      <c r="H1628" s="199">
        <v>77.879000000000005</v>
      </c>
      <c r="I1628" s="200"/>
      <c r="J1628" s="201">
        <f>ROUND(I1628*H1628,2)</f>
        <v>0</v>
      </c>
      <c r="K1628" s="202"/>
      <c r="L1628" s="39"/>
      <c r="M1628" s="203" t="s">
        <v>19</v>
      </c>
      <c r="N1628" s="204" t="s">
        <v>45</v>
      </c>
      <c r="O1628" s="64"/>
      <c r="P1628" s="205">
        <f>O1628*H1628</f>
        <v>0</v>
      </c>
      <c r="Q1628" s="205">
        <v>0</v>
      </c>
      <c r="R1628" s="205">
        <f>Q1628*H1628</f>
        <v>0</v>
      </c>
      <c r="S1628" s="205">
        <v>0</v>
      </c>
      <c r="T1628" s="206">
        <f>S1628*H1628</f>
        <v>0</v>
      </c>
      <c r="U1628" s="34"/>
      <c r="V1628" s="34"/>
      <c r="W1628" s="34"/>
      <c r="X1628" s="34"/>
      <c r="Y1628" s="34"/>
      <c r="Z1628" s="34"/>
      <c r="AA1628" s="34"/>
      <c r="AB1628" s="34"/>
      <c r="AC1628" s="34"/>
      <c r="AD1628" s="34"/>
      <c r="AE1628" s="34"/>
      <c r="AR1628" s="207" t="s">
        <v>402</v>
      </c>
      <c r="AT1628" s="207" t="s">
        <v>315</v>
      </c>
      <c r="AU1628" s="207" t="s">
        <v>83</v>
      </c>
      <c r="AY1628" s="17" t="s">
        <v>313</v>
      </c>
      <c r="BE1628" s="208">
        <f>IF(N1628="základní",J1628,0)</f>
        <v>0</v>
      </c>
      <c r="BF1628" s="208">
        <f>IF(N1628="snížená",J1628,0)</f>
        <v>0</v>
      </c>
      <c r="BG1628" s="208">
        <f>IF(N1628="zákl. přenesená",J1628,0)</f>
        <v>0</v>
      </c>
      <c r="BH1628" s="208">
        <f>IF(N1628="sníž. přenesená",J1628,0)</f>
        <v>0</v>
      </c>
      <c r="BI1628" s="208">
        <f>IF(N1628="nulová",J1628,0)</f>
        <v>0</v>
      </c>
      <c r="BJ1628" s="17" t="s">
        <v>81</v>
      </c>
      <c r="BK1628" s="208">
        <f>ROUND(I1628*H1628,2)</f>
        <v>0</v>
      </c>
      <c r="BL1628" s="17" t="s">
        <v>402</v>
      </c>
      <c r="BM1628" s="207" t="s">
        <v>2799</v>
      </c>
    </row>
    <row r="1629" spans="1:65" s="1" customFormat="1">
      <c r="A1629" s="34"/>
      <c r="B1629" s="35"/>
      <c r="C1629" s="36"/>
      <c r="D1629" s="209" t="s">
        <v>321</v>
      </c>
      <c r="E1629" s="36"/>
      <c r="F1629" s="210" t="s">
        <v>2800</v>
      </c>
      <c r="G1629" s="36"/>
      <c r="H1629" s="36"/>
      <c r="I1629" s="116"/>
      <c r="J1629" s="36"/>
      <c r="K1629" s="36"/>
      <c r="L1629" s="39"/>
      <c r="M1629" s="211"/>
      <c r="N1629" s="212"/>
      <c r="O1629" s="64"/>
      <c r="P1629" s="64"/>
      <c r="Q1629" s="64"/>
      <c r="R1629" s="64"/>
      <c r="S1629" s="64"/>
      <c r="T1629" s="65"/>
      <c r="U1629" s="34"/>
      <c r="V1629" s="34"/>
      <c r="W1629" s="34"/>
      <c r="X1629" s="34"/>
      <c r="Y1629" s="34"/>
      <c r="Z1629" s="34"/>
      <c r="AA1629" s="34"/>
      <c r="AB1629" s="34"/>
      <c r="AC1629" s="34"/>
      <c r="AD1629" s="34"/>
      <c r="AE1629" s="34"/>
      <c r="AT1629" s="17" t="s">
        <v>321</v>
      </c>
      <c r="AU1629" s="17" t="s">
        <v>83</v>
      </c>
    </row>
    <row r="1630" spans="1:65" s="12" customFormat="1">
      <c r="B1630" s="213"/>
      <c r="C1630" s="214"/>
      <c r="D1630" s="209" t="s">
        <v>323</v>
      </c>
      <c r="E1630" s="215" t="s">
        <v>19</v>
      </c>
      <c r="F1630" s="216" t="s">
        <v>2801</v>
      </c>
      <c r="G1630" s="214"/>
      <c r="H1630" s="217">
        <v>77.879000000000005</v>
      </c>
      <c r="I1630" s="218"/>
      <c r="J1630" s="214"/>
      <c r="K1630" s="214"/>
      <c r="L1630" s="219"/>
      <c r="M1630" s="220"/>
      <c r="N1630" s="221"/>
      <c r="O1630" s="221"/>
      <c r="P1630" s="221"/>
      <c r="Q1630" s="221"/>
      <c r="R1630" s="221"/>
      <c r="S1630" s="221"/>
      <c r="T1630" s="222"/>
      <c r="AT1630" s="223" t="s">
        <v>323</v>
      </c>
      <c r="AU1630" s="223" t="s">
        <v>83</v>
      </c>
      <c r="AV1630" s="12" t="s">
        <v>83</v>
      </c>
      <c r="AW1630" s="12" t="s">
        <v>36</v>
      </c>
      <c r="AX1630" s="12" t="s">
        <v>81</v>
      </c>
      <c r="AY1630" s="223" t="s">
        <v>313</v>
      </c>
    </row>
    <row r="1631" spans="1:65" s="1" customFormat="1" ht="14.45" customHeight="1">
      <c r="A1631" s="34"/>
      <c r="B1631" s="35"/>
      <c r="C1631" s="195" t="s">
        <v>2802</v>
      </c>
      <c r="D1631" s="195" t="s">
        <v>315</v>
      </c>
      <c r="E1631" s="196" t="s">
        <v>2803</v>
      </c>
      <c r="F1631" s="197" t="s">
        <v>2804</v>
      </c>
      <c r="G1631" s="198" t="s">
        <v>318</v>
      </c>
      <c r="H1631" s="199">
        <v>77.879000000000005</v>
      </c>
      <c r="I1631" s="200"/>
      <c r="J1631" s="201">
        <f>ROUND(I1631*H1631,2)</f>
        <v>0</v>
      </c>
      <c r="K1631" s="202"/>
      <c r="L1631" s="39"/>
      <c r="M1631" s="203" t="s">
        <v>19</v>
      </c>
      <c r="N1631" s="204" t="s">
        <v>45</v>
      </c>
      <c r="O1631" s="64"/>
      <c r="P1631" s="205">
        <f>O1631*H1631</f>
        <v>0</v>
      </c>
      <c r="Q1631" s="205">
        <v>0</v>
      </c>
      <c r="R1631" s="205">
        <f>Q1631*H1631</f>
        <v>0</v>
      </c>
      <c r="S1631" s="205">
        <v>0</v>
      </c>
      <c r="T1631" s="206">
        <f>S1631*H1631</f>
        <v>0</v>
      </c>
      <c r="U1631" s="34"/>
      <c r="V1631" s="34"/>
      <c r="W1631" s="34"/>
      <c r="X1631" s="34"/>
      <c r="Y1631" s="34"/>
      <c r="Z1631" s="34"/>
      <c r="AA1631" s="34"/>
      <c r="AB1631" s="34"/>
      <c r="AC1631" s="34"/>
      <c r="AD1631" s="34"/>
      <c r="AE1631" s="34"/>
      <c r="AR1631" s="207" t="s">
        <v>402</v>
      </c>
      <c r="AT1631" s="207" t="s">
        <v>315</v>
      </c>
      <c r="AU1631" s="207" t="s">
        <v>83</v>
      </c>
      <c r="AY1631" s="17" t="s">
        <v>313</v>
      </c>
      <c r="BE1631" s="208">
        <f>IF(N1631="základní",J1631,0)</f>
        <v>0</v>
      </c>
      <c r="BF1631" s="208">
        <f>IF(N1631="snížená",J1631,0)</f>
        <v>0</v>
      </c>
      <c r="BG1631" s="208">
        <f>IF(N1631="zákl. přenesená",J1631,0)</f>
        <v>0</v>
      </c>
      <c r="BH1631" s="208">
        <f>IF(N1631="sníž. přenesená",J1631,0)</f>
        <v>0</v>
      </c>
      <c r="BI1631" s="208">
        <f>IF(N1631="nulová",J1631,0)</f>
        <v>0</v>
      </c>
      <c r="BJ1631" s="17" t="s">
        <v>81</v>
      </c>
      <c r="BK1631" s="208">
        <f>ROUND(I1631*H1631,2)</f>
        <v>0</v>
      </c>
      <c r="BL1631" s="17" t="s">
        <v>402</v>
      </c>
      <c r="BM1631" s="207" t="s">
        <v>2805</v>
      </c>
    </row>
    <row r="1632" spans="1:65" s="1" customFormat="1">
      <c r="A1632" s="34"/>
      <c r="B1632" s="35"/>
      <c r="C1632" s="36"/>
      <c r="D1632" s="209" t="s">
        <v>321</v>
      </c>
      <c r="E1632" s="36"/>
      <c r="F1632" s="210" t="s">
        <v>2806</v>
      </c>
      <c r="G1632" s="36"/>
      <c r="H1632" s="36"/>
      <c r="I1632" s="116"/>
      <c r="J1632" s="36"/>
      <c r="K1632" s="36"/>
      <c r="L1632" s="39"/>
      <c r="M1632" s="211"/>
      <c r="N1632" s="212"/>
      <c r="O1632" s="64"/>
      <c r="P1632" s="64"/>
      <c r="Q1632" s="64"/>
      <c r="R1632" s="64"/>
      <c r="S1632" s="64"/>
      <c r="T1632" s="65"/>
      <c r="U1632" s="34"/>
      <c r="V1632" s="34"/>
      <c r="W1632" s="34"/>
      <c r="X1632" s="34"/>
      <c r="Y1632" s="34"/>
      <c r="Z1632" s="34"/>
      <c r="AA1632" s="34"/>
      <c r="AB1632" s="34"/>
      <c r="AC1632" s="34"/>
      <c r="AD1632" s="34"/>
      <c r="AE1632" s="34"/>
      <c r="AT1632" s="17" t="s">
        <v>321</v>
      </c>
      <c r="AU1632" s="17" t="s">
        <v>83</v>
      </c>
    </row>
    <row r="1633" spans="1:65" s="12" customFormat="1">
      <c r="B1633" s="213"/>
      <c r="C1633" s="214"/>
      <c r="D1633" s="209" t="s">
        <v>323</v>
      </c>
      <c r="E1633" s="215" t="s">
        <v>19</v>
      </c>
      <c r="F1633" s="216" t="s">
        <v>2801</v>
      </c>
      <c r="G1633" s="214"/>
      <c r="H1633" s="217">
        <v>77.879000000000005</v>
      </c>
      <c r="I1633" s="218"/>
      <c r="J1633" s="214"/>
      <c r="K1633" s="214"/>
      <c r="L1633" s="219"/>
      <c r="M1633" s="220"/>
      <c r="N1633" s="221"/>
      <c r="O1633" s="221"/>
      <c r="P1633" s="221"/>
      <c r="Q1633" s="221"/>
      <c r="R1633" s="221"/>
      <c r="S1633" s="221"/>
      <c r="T1633" s="222"/>
      <c r="AT1633" s="223" t="s">
        <v>323</v>
      </c>
      <c r="AU1633" s="223" t="s">
        <v>83</v>
      </c>
      <c r="AV1633" s="12" t="s">
        <v>83</v>
      </c>
      <c r="AW1633" s="12" t="s">
        <v>36</v>
      </c>
      <c r="AX1633" s="12" t="s">
        <v>81</v>
      </c>
      <c r="AY1633" s="223" t="s">
        <v>313</v>
      </c>
    </row>
    <row r="1634" spans="1:65" s="1" customFormat="1" ht="21.6" customHeight="1">
      <c r="A1634" s="34"/>
      <c r="B1634" s="35"/>
      <c r="C1634" s="195" t="s">
        <v>2807</v>
      </c>
      <c r="D1634" s="195" t="s">
        <v>315</v>
      </c>
      <c r="E1634" s="196" t="s">
        <v>2808</v>
      </c>
      <c r="F1634" s="197" t="s">
        <v>2809</v>
      </c>
      <c r="G1634" s="198" t="s">
        <v>318</v>
      </c>
      <c r="H1634" s="199">
        <v>77.879000000000005</v>
      </c>
      <c r="I1634" s="200"/>
      <c r="J1634" s="201">
        <f>ROUND(I1634*H1634,2)</f>
        <v>0</v>
      </c>
      <c r="K1634" s="202"/>
      <c r="L1634" s="39"/>
      <c r="M1634" s="203" t="s">
        <v>19</v>
      </c>
      <c r="N1634" s="204" t="s">
        <v>45</v>
      </c>
      <c r="O1634" s="64"/>
      <c r="P1634" s="205">
        <f>O1634*H1634</f>
        <v>0</v>
      </c>
      <c r="Q1634" s="205">
        <v>0</v>
      </c>
      <c r="R1634" s="205">
        <f>Q1634*H1634</f>
        <v>0</v>
      </c>
      <c r="S1634" s="205">
        <v>0</v>
      </c>
      <c r="T1634" s="206">
        <f>S1634*H1634</f>
        <v>0</v>
      </c>
      <c r="U1634" s="34"/>
      <c r="V1634" s="34"/>
      <c r="W1634" s="34"/>
      <c r="X1634" s="34"/>
      <c r="Y1634" s="34"/>
      <c r="Z1634" s="34"/>
      <c r="AA1634" s="34"/>
      <c r="AB1634" s="34"/>
      <c r="AC1634" s="34"/>
      <c r="AD1634" s="34"/>
      <c r="AE1634" s="34"/>
      <c r="AR1634" s="207" t="s">
        <v>402</v>
      </c>
      <c r="AT1634" s="207" t="s">
        <v>315</v>
      </c>
      <c r="AU1634" s="207" t="s">
        <v>83</v>
      </c>
      <c r="AY1634" s="17" t="s">
        <v>313</v>
      </c>
      <c r="BE1634" s="208">
        <f>IF(N1634="základní",J1634,0)</f>
        <v>0</v>
      </c>
      <c r="BF1634" s="208">
        <f>IF(N1634="snížená",J1634,0)</f>
        <v>0</v>
      </c>
      <c r="BG1634" s="208">
        <f>IF(N1634="zákl. přenesená",J1634,0)</f>
        <v>0</v>
      </c>
      <c r="BH1634" s="208">
        <f>IF(N1634="sníž. přenesená",J1634,0)</f>
        <v>0</v>
      </c>
      <c r="BI1634" s="208">
        <f>IF(N1634="nulová",J1634,0)</f>
        <v>0</v>
      </c>
      <c r="BJ1634" s="17" t="s">
        <v>81</v>
      </c>
      <c r="BK1634" s="208">
        <f>ROUND(I1634*H1634,2)</f>
        <v>0</v>
      </c>
      <c r="BL1634" s="17" t="s">
        <v>402</v>
      </c>
      <c r="BM1634" s="207" t="s">
        <v>2810</v>
      </c>
    </row>
    <row r="1635" spans="1:65" s="1" customFormat="1">
      <c r="A1635" s="34"/>
      <c r="B1635" s="35"/>
      <c r="C1635" s="36"/>
      <c r="D1635" s="209" t="s">
        <v>321</v>
      </c>
      <c r="E1635" s="36"/>
      <c r="F1635" s="210" t="s">
        <v>2811</v>
      </c>
      <c r="G1635" s="36"/>
      <c r="H1635" s="36"/>
      <c r="I1635" s="116"/>
      <c r="J1635" s="36"/>
      <c r="K1635" s="36"/>
      <c r="L1635" s="39"/>
      <c r="M1635" s="211"/>
      <c r="N1635" s="212"/>
      <c r="O1635" s="64"/>
      <c r="P1635" s="64"/>
      <c r="Q1635" s="64"/>
      <c r="R1635" s="64"/>
      <c r="S1635" s="64"/>
      <c r="T1635" s="65"/>
      <c r="U1635" s="34"/>
      <c r="V1635" s="34"/>
      <c r="W1635" s="34"/>
      <c r="X1635" s="34"/>
      <c r="Y1635" s="34"/>
      <c r="Z1635" s="34"/>
      <c r="AA1635" s="34"/>
      <c r="AB1635" s="34"/>
      <c r="AC1635" s="34"/>
      <c r="AD1635" s="34"/>
      <c r="AE1635" s="34"/>
      <c r="AT1635" s="17" t="s">
        <v>321</v>
      </c>
      <c r="AU1635" s="17" t="s">
        <v>83</v>
      </c>
    </row>
    <row r="1636" spans="1:65" s="12" customFormat="1">
      <c r="B1636" s="213"/>
      <c r="C1636" s="214"/>
      <c r="D1636" s="209" t="s">
        <v>323</v>
      </c>
      <c r="E1636" s="215" t="s">
        <v>19</v>
      </c>
      <c r="F1636" s="216" t="s">
        <v>2801</v>
      </c>
      <c r="G1636" s="214"/>
      <c r="H1636" s="217">
        <v>77.879000000000005</v>
      </c>
      <c r="I1636" s="218"/>
      <c r="J1636" s="214"/>
      <c r="K1636" s="214"/>
      <c r="L1636" s="219"/>
      <c r="M1636" s="220"/>
      <c r="N1636" s="221"/>
      <c r="O1636" s="221"/>
      <c r="P1636" s="221"/>
      <c r="Q1636" s="221"/>
      <c r="R1636" s="221"/>
      <c r="S1636" s="221"/>
      <c r="T1636" s="222"/>
      <c r="AT1636" s="223" t="s">
        <v>323</v>
      </c>
      <c r="AU1636" s="223" t="s">
        <v>83</v>
      </c>
      <c r="AV1636" s="12" t="s">
        <v>83</v>
      </c>
      <c r="AW1636" s="12" t="s">
        <v>36</v>
      </c>
      <c r="AX1636" s="12" t="s">
        <v>81</v>
      </c>
      <c r="AY1636" s="223" t="s">
        <v>313</v>
      </c>
    </row>
    <row r="1637" spans="1:65" s="1" customFormat="1" ht="14.45" customHeight="1">
      <c r="A1637" s="34"/>
      <c r="B1637" s="35"/>
      <c r="C1637" s="245" t="s">
        <v>2812</v>
      </c>
      <c r="D1637" s="245" t="s">
        <v>473</v>
      </c>
      <c r="E1637" s="246" t="s">
        <v>2813</v>
      </c>
      <c r="F1637" s="247" t="s">
        <v>2814</v>
      </c>
      <c r="G1637" s="248" t="s">
        <v>1571</v>
      </c>
      <c r="H1637" s="249">
        <v>204.58799999999999</v>
      </c>
      <c r="I1637" s="250"/>
      <c r="J1637" s="251">
        <f>ROUND(I1637*H1637,2)</f>
        <v>0</v>
      </c>
      <c r="K1637" s="252"/>
      <c r="L1637" s="253"/>
      <c r="M1637" s="254" t="s">
        <v>19</v>
      </c>
      <c r="N1637" s="255" t="s">
        <v>45</v>
      </c>
      <c r="O1637" s="64"/>
      <c r="P1637" s="205">
        <f>O1637*H1637</f>
        <v>0</v>
      </c>
      <c r="Q1637" s="205">
        <v>1E-3</v>
      </c>
      <c r="R1637" s="205">
        <f>Q1637*H1637</f>
        <v>0.20458799999999999</v>
      </c>
      <c r="S1637" s="205">
        <v>0</v>
      </c>
      <c r="T1637" s="206">
        <f>S1637*H1637</f>
        <v>0</v>
      </c>
      <c r="U1637" s="34"/>
      <c r="V1637" s="34"/>
      <c r="W1637" s="34"/>
      <c r="X1637" s="34"/>
      <c r="Y1637" s="34"/>
      <c r="Z1637" s="34"/>
      <c r="AA1637" s="34"/>
      <c r="AB1637" s="34"/>
      <c r="AC1637" s="34"/>
      <c r="AD1637" s="34"/>
      <c r="AE1637" s="34"/>
      <c r="AR1637" s="207" t="s">
        <v>510</v>
      </c>
      <c r="AT1637" s="207" t="s">
        <v>473</v>
      </c>
      <c r="AU1637" s="207" t="s">
        <v>83</v>
      </c>
      <c r="AY1637" s="17" t="s">
        <v>313</v>
      </c>
      <c r="BE1637" s="208">
        <f>IF(N1637="základní",J1637,0)</f>
        <v>0</v>
      </c>
      <c r="BF1637" s="208">
        <f>IF(N1637="snížená",J1637,0)</f>
        <v>0</v>
      </c>
      <c r="BG1637" s="208">
        <f>IF(N1637="zákl. přenesená",J1637,0)</f>
        <v>0</v>
      </c>
      <c r="BH1637" s="208">
        <f>IF(N1637="sníž. přenesená",J1637,0)</f>
        <v>0</v>
      </c>
      <c r="BI1637" s="208">
        <f>IF(N1637="nulová",J1637,0)</f>
        <v>0</v>
      </c>
      <c r="BJ1637" s="17" t="s">
        <v>81</v>
      </c>
      <c r="BK1637" s="208">
        <f>ROUND(I1637*H1637,2)</f>
        <v>0</v>
      </c>
      <c r="BL1637" s="17" t="s">
        <v>402</v>
      </c>
      <c r="BM1637" s="207" t="s">
        <v>2815</v>
      </c>
    </row>
    <row r="1638" spans="1:65" s="1" customFormat="1">
      <c r="A1638" s="34"/>
      <c r="B1638" s="35"/>
      <c r="C1638" s="36"/>
      <c r="D1638" s="209" t="s">
        <v>321</v>
      </c>
      <c r="E1638" s="36"/>
      <c r="F1638" s="210" t="s">
        <v>2814</v>
      </c>
      <c r="G1638" s="36"/>
      <c r="H1638" s="36"/>
      <c r="I1638" s="116"/>
      <c r="J1638" s="36"/>
      <c r="K1638" s="36"/>
      <c r="L1638" s="39"/>
      <c r="M1638" s="211"/>
      <c r="N1638" s="212"/>
      <c r="O1638" s="64"/>
      <c r="P1638" s="64"/>
      <c r="Q1638" s="64"/>
      <c r="R1638" s="64"/>
      <c r="S1638" s="64"/>
      <c r="T1638" s="65"/>
      <c r="U1638" s="34"/>
      <c r="V1638" s="34"/>
      <c r="W1638" s="34"/>
      <c r="X1638" s="34"/>
      <c r="Y1638" s="34"/>
      <c r="Z1638" s="34"/>
      <c r="AA1638" s="34"/>
      <c r="AB1638" s="34"/>
      <c r="AC1638" s="34"/>
      <c r="AD1638" s="34"/>
      <c r="AE1638" s="34"/>
      <c r="AT1638" s="17" t="s">
        <v>321</v>
      </c>
      <c r="AU1638" s="17" t="s">
        <v>83</v>
      </c>
    </row>
    <row r="1639" spans="1:65" s="1" customFormat="1" ht="19.5">
      <c r="A1639" s="34"/>
      <c r="B1639" s="35"/>
      <c r="C1639" s="36"/>
      <c r="D1639" s="209" t="s">
        <v>773</v>
      </c>
      <c r="E1639" s="36"/>
      <c r="F1639" s="267" t="s">
        <v>2816</v>
      </c>
      <c r="G1639" s="36"/>
      <c r="H1639" s="36"/>
      <c r="I1639" s="116"/>
      <c r="J1639" s="36"/>
      <c r="K1639" s="36"/>
      <c r="L1639" s="39"/>
      <c r="M1639" s="211"/>
      <c r="N1639" s="212"/>
      <c r="O1639" s="64"/>
      <c r="P1639" s="64"/>
      <c r="Q1639" s="64"/>
      <c r="R1639" s="64"/>
      <c r="S1639" s="64"/>
      <c r="T1639" s="65"/>
      <c r="U1639" s="34"/>
      <c r="V1639" s="34"/>
      <c r="W1639" s="34"/>
      <c r="X1639" s="34"/>
      <c r="Y1639" s="34"/>
      <c r="Z1639" s="34"/>
      <c r="AA1639" s="34"/>
      <c r="AB1639" s="34"/>
      <c r="AC1639" s="34"/>
      <c r="AD1639" s="34"/>
      <c r="AE1639" s="34"/>
      <c r="AT1639" s="17" t="s">
        <v>773</v>
      </c>
      <c r="AU1639" s="17" t="s">
        <v>83</v>
      </c>
    </row>
    <row r="1640" spans="1:65" s="12" customFormat="1">
      <c r="B1640" s="213"/>
      <c r="C1640" s="214"/>
      <c r="D1640" s="209" t="s">
        <v>323</v>
      </c>
      <c r="E1640" s="215" t="s">
        <v>19</v>
      </c>
      <c r="F1640" s="216" t="s">
        <v>2817</v>
      </c>
      <c r="G1640" s="214"/>
      <c r="H1640" s="217">
        <v>204.58799999999999</v>
      </c>
      <c r="I1640" s="218"/>
      <c r="J1640" s="214"/>
      <c r="K1640" s="214"/>
      <c r="L1640" s="219"/>
      <c r="M1640" s="220"/>
      <c r="N1640" s="221"/>
      <c r="O1640" s="221"/>
      <c r="P1640" s="221"/>
      <c r="Q1640" s="221"/>
      <c r="R1640" s="221"/>
      <c r="S1640" s="221"/>
      <c r="T1640" s="222"/>
      <c r="AT1640" s="223" t="s">
        <v>323</v>
      </c>
      <c r="AU1640" s="223" t="s">
        <v>83</v>
      </c>
      <c r="AV1640" s="12" t="s">
        <v>83</v>
      </c>
      <c r="AW1640" s="12" t="s">
        <v>36</v>
      </c>
      <c r="AX1640" s="12" t="s">
        <v>81</v>
      </c>
      <c r="AY1640" s="223" t="s">
        <v>313</v>
      </c>
    </row>
    <row r="1641" spans="1:65" s="1" customFormat="1" ht="14.45" customHeight="1">
      <c r="A1641" s="34"/>
      <c r="B1641" s="35"/>
      <c r="C1641" s="245" t="s">
        <v>2818</v>
      </c>
      <c r="D1641" s="245" t="s">
        <v>473</v>
      </c>
      <c r="E1641" s="246" t="s">
        <v>2819</v>
      </c>
      <c r="F1641" s="247" t="s">
        <v>2820</v>
      </c>
      <c r="G1641" s="248" t="s">
        <v>1571</v>
      </c>
      <c r="H1641" s="249">
        <v>409.17700000000002</v>
      </c>
      <c r="I1641" s="250"/>
      <c r="J1641" s="251">
        <f>ROUND(I1641*H1641,2)</f>
        <v>0</v>
      </c>
      <c r="K1641" s="252"/>
      <c r="L1641" s="253"/>
      <c r="M1641" s="254" t="s">
        <v>19</v>
      </c>
      <c r="N1641" s="255" t="s">
        <v>45</v>
      </c>
      <c r="O1641" s="64"/>
      <c r="P1641" s="205">
        <f>O1641*H1641</f>
        <v>0</v>
      </c>
      <c r="Q1641" s="205">
        <v>1E-3</v>
      </c>
      <c r="R1641" s="205">
        <f>Q1641*H1641</f>
        <v>0.40917700000000001</v>
      </c>
      <c r="S1641" s="205">
        <v>0</v>
      </c>
      <c r="T1641" s="206">
        <f>S1641*H1641</f>
        <v>0</v>
      </c>
      <c r="U1641" s="34"/>
      <c r="V1641" s="34"/>
      <c r="W1641" s="34"/>
      <c r="X1641" s="34"/>
      <c r="Y1641" s="34"/>
      <c r="Z1641" s="34"/>
      <c r="AA1641" s="34"/>
      <c r="AB1641" s="34"/>
      <c r="AC1641" s="34"/>
      <c r="AD1641" s="34"/>
      <c r="AE1641" s="34"/>
      <c r="AR1641" s="207" t="s">
        <v>510</v>
      </c>
      <c r="AT1641" s="207" t="s">
        <v>473</v>
      </c>
      <c r="AU1641" s="207" t="s">
        <v>83</v>
      </c>
      <c r="AY1641" s="17" t="s">
        <v>313</v>
      </c>
      <c r="BE1641" s="208">
        <f>IF(N1641="základní",J1641,0)</f>
        <v>0</v>
      </c>
      <c r="BF1641" s="208">
        <f>IF(N1641="snížená",J1641,0)</f>
        <v>0</v>
      </c>
      <c r="BG1641" s="208">
        <f>IF(N1641="zákl. přenesená",J1641,0)</f>
        <v>0</v>
      </c>
      <c r="BH1641" s="208">
        <f>IF(N1641="sníž. přenesená",J1641,0)</f>
        <v>0</v>
      </c>
      <c r="BI1641" s="208">
        <f>IF(N1641="nulová",J1641,0)</f>
        <v>0</v>
      </c>
      <c r="BJ1641" s="17" t="s">
        <v>81</v>
      </c>
      <c r="BK1641" s="208">
        <f>ROUND(I1641*H1641,2)</f>
        <v>0</v>
      </c>
      <c r="BL1641" s="17" t="s">
        <v>402</v>
      </c>
      <c r="BM1641" s="207" t="s">
        <v>2821</v>
      </c>
    </row>
    <row r="1642" spans="1:65" s="1" customFormat="1">
      <c r="A1642" s="34"/>
      <c r="B1642" s="35"/>
      <c r="C1642" s="36"/>
      <c r="D1642" s="209" t="s">
        <v>321</v>
      </c>
      <c r="E1642" s="36"/>
      <c r="F1642" s="210" t="s">
        <v>2820</v>
      </c>
      <c r="G1642" s="36"/>
      <c r="H1642" s="36"/>
      <c r="I1642" s="116"/>
      <c r="J1642" s="36"/>
      <c r="K1642" s="36"/>
      <c r="L1642" s="39"/>
      <c r="M1642" s="211"/>
      <c r="N1642" s="212"/>
      <c r="O1642" s="64"/>
      <c r="P1642" s="64"/>
      <c r="Q1642" s="64"/>
      <c r="R1642" s="64"/>
      <c r="S1642" s="64"/>
      <c r="T1642" s="65"/>
      <c r="U1642" s="34"/>
      <c r="V1642" s="34"/>
      <c r="W1642" s="34"/>
      <c r="X1642" s="34"/>
      <c r="Y1642" s="34"/>
      <c r="Z1642" s="34"/>
      <c r="AA1642" s="34"/>
      <c r="AB1642" s="34"/>
      <c r="AC1642" s="34"/>
      <c r="AD1642" s="34"/>
      <c r="AE1642" s="34"/>
      <c r="AT1642" s="17" t="s">
        <v>321</v>
      </c>
      <c r="AU1642" s="17" t="s">
        <v>83</v>
      </c>
    </row>
    <row r="1643" spans="1:65" s="12" customFormat="1">
      <c r="B1643" s="213"/>
      <c r="C1643" s="214"/>
      <c r="D1643" s="209" t="s">
        <v>323</v>
      </c>
      <c r="E1643" s="215" t="s">
        <v>19</v>
      </c>
      <c r="F1643" s="216" t="s">
        <v>2822</v>
      </c>
      <c r="G1643" s="214"/>
      <c r="H1643" s="217">
        <v>409.17700000000002</v>
      </c>
      <c r="I1643" s="218"/>
      <c r="J1643" s="214"/>
      <c r="K1643" s="214"/>
      <c r="L1643" s="219"/>
      <c r="M1643" s="220"/>
      <c r="N1643" s="221"/>
      <c r="O1643" s="221"/>
      <c r="P1643" s="221"/>
      <c r="Q1643" s="221"/>
      <c r="R1643" s="221"/>
      <c r="S1643" s="221"/>
      <c r="T1643" s="222"/>
      <c r="AT1643" s="223" t="s">
        <v>323</v>
      </c>
      <c r="AU1643" s="223" t="s">
        <v>83</v>
      </c>
      <c r="AV1643" s="12" t="s">
        <v>83</v>
      </c>
      <c r="AW1643" s="12" t="s">
        <v>36</v>
      </c>
      <c r="AX1643" s="12" t="s">
        <v>81</v>
      </c>
      <c r="AY1643" s="223" t="s">
        <v>313</v>
      </c>
    </row>
    <row r="1644" spans="1:65" s="11" customFormat="1" ht="22.9" customHeight="1">
      <c r="B1644" s="179"/>
      <c r="C1644" s="180"/>
      <c r="D1644" s="181" t="s">
        <v>73</v>
      </c>
      <c r="E1644" s="193" t="s">
        <v>2823</v>
      </c>
      <c r="F1644" s="193" t="s">
        <v>2824</v>
      </c>
      <c r="G1644" s="180"/>
      <c r="H1644" s="180"/>
      <c r="I1644" s="183"/>
      <c r="J1644" s="194">
        <f>BK1644</f>
        <v>0</v>
      </c>
      <c r="K1644" s="180"/>
      <c r="L1644" s="185"/>
      <c r="M1644" s="186"/>
      <c r="N1644" s="187"/>
      <c r="O1644" s="187"/>
      <c r="P1644" s="188">
        <f>SUM(P1645:P1649)</f>
        <v>0</v>
      </c>
      <c r="Q1644" s="187"/>
      <c r="R1644" s="188">
        <f>SUM(R1645:R1649)</f>
        <v>1.2216645500000001</v>
      </c>
      <c r="S1644" s="187"/>
      <c r="T1644" s="189">
        <f>SUM(T1645:T1649)</f>
        <v>0</v>
      </c>
      <c r="AR1644" s="190" t="s">
        <v>120</v>
      </c>
      <c r="AT1644" s="191" t="s">
        <v>73</v>
      </c>
      <c r="AU1644" s="191" t="s">
        <v>81</v>
      </c>
      <c r="AY1644" s="190" t="s">
        <v>313</v>
      </c>
      <c r="BK1644" s="192">
        <f>SUM(BK1645:BK1649)</f>
        <v>0</v>
      </c>
    </row>
    <row r="1645" spans="1:65" s="1" customFormat="1" ht="14.45" customHeight="1">
      <c r="A1645" s="34"/>
      <c r="B1645" s="35"/>
      <c r="C1645" s="195" t="s">
        <v>2825</v>
      </c>
      <c r="D1645" s="195" t="s">
        <v>315</v>
      </c>
      <c r="E1645" s="196" t="s">
        <v>2826</v>
      </c>
      <c r="F1645" s="197" t="s">
        <v>2403</v>
      </c>
      <c r="G1645" s="198" t="s">
        <v>1571</v>
      </c>
      <c r="H1645" s="199">
        <v>24433.291000000001</v>
      </c>
      <c r="I1645" s="200"/>
      <c r="J1645" s="201">
        <f>ROUND(I1645*H1645,2)</f>
        <v>0</v>
      </c>
      <c r="K1645" s="202"/>
      <c r="L1645" s="39"/>
      <c r="M1645" s="203" t="s">
        <v>19</v>
      </c>
      <c r="N1645" s="204" t="s">
        <v>45</v>
      </c>
      <c r="O1645" s="64"/>
      <c r="P1645" s="205">
        <f>O1645*H1645</f>
        <v>0</v>
      </c>
      <c r="Q1645" s="205">
        <v>5.0000000000000002E-5</v>
      </c>
      <c r="R1645" s="205">
        <f>Q1645*H1645</f>
        <v>1.2216645500000001</v>
      </c>
      <c r="S1645" s="205">
        <v>0</v>
      </c>
      <c r="T1645" s="206">
        <f>S1645*H1645</f>
        <v>0</v>
      </c>
      <c r="U1645" s="34"/>
      <c r="V1645" s="34"/>
      <c r="W1645" s="34"/>
      <c r="X1645" s="34"/>
      <c r="Y1645" s="34"/>
      <c r="Z1645" s="34"/>
      <c r="AA1645" s="34"/>
      <c r="AB1645" s="34"/>
      <c r="AC1645" s="34"/>
      <c r="AD1645" s="34"/>
      <c r="AE1645" s="34"/>
      <c r="AR1645" s="207" t="s">
        <v>731</v>
      </c>
      <c r="AT1645" s="207" t="s">
        <v>315</v>
      </c>
      <c r="AU1645" s="207" t="s">
        <v>83</v>
      </c>
      <c r="AY1645" s="17" t="s">
        <v>313</v>
      </c>
      <c r="BE1645" s="208">
        <f>IF(N1645="základní",J1645,0)</f>
        <v>0</v>
      </c>
      <c r="BF1645" s="208">
        <f>IF(N1645="snížená",J1645,0)</f>
        <v>0</v>
      </c>
      <c r="BG1645" s="208">
        <f>IF(N1645="zákl. přenesená",J1645,0)</f>
        <v>0</v>
      </c>
      <c r="BH1645" s="208">
        <f>IF(N1645="sníž. přenesená",J1645,0)</f>
        <v>0</v>
      </c>
      <c r="BI1645" s="208">
        <f>IF(N1645="nulová",J1645,0)</f>
        <v>0</v>
      </c>
      <c r="BJ1645" s="17" t="s">
        <v>81</v>
      </c>
      <c r="BK1645" s="208">
        <f>ROUND(I1645*H1645,2)</f>
        <v>0</v>
      </c>
      <c r="BL1645" s="17" t="s">
        <v>731</v>
      </c>
      <c r="BM1645" s="207" t="s">
        <v>2827</v>
      </c>
    </row>
    <row r="1646" spans="1:65" s="1" customFormat="1">
      <c r="A1646" s="34"/>
      <c r="B1646" s="35"/>
      <c r="C1646" s="36"/>
      <c r="D1646" s="209" t="s">
        <v>321</v>
      </c>
      <c r="E1646" s="36"/>
      <c r="F1646" s="210" t="s">
        <v>2828</v>
      </c>
      <c r="G1646" s="36"/>
      <c r="H1646" s="36"/>
      <c r="I1646" s="116"/>
      <c r="J1646" s="36"/>
      <c r="K1646" s="36"/>
      <c r="L1646" s="39"/>
      <c r="M1646" s="211"/>
      <c r="N1646" s="212"/>
      <c r="O1646" s="64"/>
      <c r="P1646" s="64"/>
      <c r="Q1646" s="64"/>
      <c r="R1646" s="64"/>
      <c r="S1646" s="64"/>
      <c r="T1646" s="65"/>
      <c r="U1646" s="34"/>
      <c r="V1646" s="34"/>
      <c r="W1646" s="34"/>
      <c r="X1646" s="34"/>
      <c r="Y1646" s="34"/>
      <c r="Z1646" s="34"/>
      <c r="AA1646" s="34"/>
      <c r="AB1646" s="34"/>
      <c r="AC1646" s="34"/>
      <c r="AD1646" s="34"/>
      <c r="AE1646" s="34"/>
      <c r="AT1646" s="17" t="s">
        <v>321</v>
      </c>
      <c r="AU1646" s="17" t="s">
        <v>83</v>
      </c>
    </row>
    <row r="1647" spans="1:65" s="12" customFormat="1">
      <c r="B1647" s="213"/>
      <c r="C1647" s="214"/>
      <c r="D1647" s="209" t="s">
        <v>323</v>
      </c>
      <c r="E1647" s="215" t="s">
        <v>19</v>
      </c>
      <c r="F1647" s="216" t="s">
        <v>2829</v>
      </c>
      <c r="G1647" s="214"/>
      <c r="H1647" s="217">
        <v>22737.645</v>
      </c>
      <c r="I1647" s="218"/>
      <c r="J1647" s="214"/>
      <c r="K1647" s="214"/>
      <c r="L1647" s="219"/>
      <c r="M1647" s="220"/>
      <c r="N1647" s="221"/>
      <c r="O1647" s="221"/>
      <c r="P1647" s="221"/>
      <c r="Q1647" s="221"/>
      <c r="R1647" s="221"/>
      <c r="S1647" s="221"/>
      <c r="T1647" s="222"/>
      <c r="AT1647" s="223" t="s">
        <v>323</v>
      </c>
      <c r="AU1647" s="223" t="s">
        <v>83</v>
      </c>
      <c r="AV1647" s="12" t="s">
        <v>83</v>
      </c>
      <c r="AW1647" s="12" t="s">
        <v>36</v>
      </c>
      <c r="AX1647" s="12" t="s">
        <v>74</v>
      </c>
      <c r="AY1647" s="223" t="s">
        <v>313</v>
      </c>
    </row>
    <row r="1648" spans="1:65" s="12" customFormat="1">
      <c r="B1648" s="213"/>
      <c r="C1648" s="214"/>
      <c r="D1648" s="209" t="s">
        <v>323</v>
      </c>
      <c r="E1648" s="215" t="s">
        <v>19</v>
      </c>
      <c r="F1648" s="216" t="s">
        <v>2830</v>
      </c>
      <c r="G1648" s="214"/>
      <c r="H1648" s="217">
        <v>1695.646</v>
      </c>
      <c r="I1648" s="218"/>
      <c r="J1648" s="214"/>
      <c r="K1648" s="214"/>
      <c r="L1648" s="219"/>
      <c r="M1648" s="220"/>
      <c r="N1648" s="221"/>
      <c r="O1648" s="221"/>
      <c r="P1648" s="221"/>
      <c r="Q1648" s="221"/>
      <c r="R1648" s="221"/>
      <c r="S1648" s="221"/>
      <c r="T1648" s="222"/>
      <c r="AT1648" s="223" t="s">
        <v>323</v>
      </c>
      <c r="AU1648" s="223" t="s">
        <v>83</v>
      </c>
      <c r="AV1648" s="12" t="s">
        <v>83</v>
      </c>
      <c r="AW1648" s="12" t="s">
        <v>36</v>
      </c>
      <c r="AX1648" s="12" t="s">
        <v>74</v>
      </c>
      <c r="AY1648" s="223" t="s">
        <v>313</v>
      </c>
    </row>
    <row r="1649" spans="1:51" s="14" customFormat="1">
      <c r="B1649" s="234"/>
      <c r="C1649" s="235"/>
      <c r="D1649" s="209" t="s">
        <v>323</v>
      </c>
      <c r="E1649" s="236" t="s">
        <v>19</v>
      </c>
      <c r="F1649" s="237" t="s">
        <v>410</v>
      </c>
      <c r="G1649" s="235"/>
      <c r="H1649" s="238">
        <v>24433.291000000001</v>
      </c>
      <c r="I1649" s="239"/>
      <c r="J1649" s="235"/>
      <c r="K1649" s="235"/>
      <c r="L1649" s="240"/>
      <c r="M1649" s="268"/>
      <c r="N1649" s="269"/>
      <c r="O1649" s="269"/>
      <c r="P1649" s="269"/>
      <c r="Q1649" s="269"/>
      <c r="R1649" s="269"/>
      <c r="S1649" s="269"/>
      <c r="T1649" s="270"/>
      <c r="AT1649" s="244" t="s">
        <v>323</v>
      </c>
      <c r="AU1649" s="244" t="s">
        <v>83</v>
      </c>
      <c r="AV1649" s="14" t="s">
        <v>319</v>
      </c>
      <c r="AW1649" s="14" t="s">
        <v>36</v>
      </c>
      <c r="AX1649" s="14" t="s">
        <v>81</v>
      </c>
      <c r="AY1649" s="244" t="s">
        <v>313</v>
      </c>
    </row>
    <row r="1650" spans="1:51" s="1" customFormat="1" ht="6.95" customHeight="1">
      <c r="A1650" s="34"/>
      <c r="B1650" s="47"/>
      <c r="C1650" s="48"/>
      <c r="D1650" s="48"/>
      <c r="E1650" s="48"/>
      <c r="F1650" s="48"/>
      <c r="G1650" s="48"/>
      <c r="H1650" s="48"/>
      <c r="I1650" s="144"/>
      <c r="J1650" s="48"/>
      <c r="K1650" s="48"/>
      <c r="L1650" s="39"/>
      <c r="M1650" s="34"/>
      <c r="O1650" s="34"/>
      <c r="P1650" s="34"/>
      <c r="Q1650" s="34"/>
      <c r="R1650" s="34"/>
      <c r="S1650" s="34"/>
      <c r="T1650" s="34"/>
      <c r="U1650" s="34"/>
      <c r="V1650" s="34"/>
      <c r="W1650" s="34"/>
      <c r="X1650" s="34"/>
      <c r="Y1650" s="34"/>
      <c r="Z1650" s="34"/>
      <c r="AA1650" s="34"/>
      <c r="AB1650" s="34"/>
      <c r="AC1650" s="34"/>
      <c r="AD1650" s="34"/>
      <c r="AE1650" s="34"/>
    </row>
  </sheetData>
  <sheetProtection sheet="1" objects="1" scenarios="1" formatColumns="0" formatRows="0" autoFilter="0"/>
  <autoFilter ref="C111:K1649"/>
  <mergeCells count="12">
    <mergeCell ref="E20:H20"/>
    <mergeCell ref="E29:H29"/>
    <mergeCell ref="E104:H104"/>
    <mergeCell ref="L2:V2"/>
    <mergeCell ref="E50:H50"/>
    <mergeCell ref="E52:H52"/>
    <mergeCell ref="E54:H54"/>
    <mergeCell ref="E100:H100"/>
    <mergeCell ref="E102:H102"/>
    <mergeCell ref="E7:H7"/>
    <mergeCell ref="E9:H9"/>
    <mergeCell ref="E11:H11"/>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5"/>
  <sheetViews>
    <sheetView showGridLines="0" workbookViewId="0">
      <selection sqref="A1:D1"/>
    </sheetView>
  </sheetViews>
  <sheetFormatPr defaultColWidth="13.33203125" defaultRowHeight="9.6" customHeight="1"/>
  <cols>
    <col min="1" max="1" width="22.5" style="276" customWidth="1"/>
    <col min="2" max="2" width="80.1640625" style="276" customWidth="1"/>
    <col min="3" max="3" width="10.6640625" style="276" customWidth="1"/>
    <col min="4" max="4" width="18.1640625" style="276" customWidth="1"/>
    <col min="5" max="16384" width="13.33203125" style="275"/>
  </cols>
  <sheetData>
    <row r="1" spans="1:4" s="276" customFormat="1" ht="27.6" customHeight="1">
      <c r="A1" s="505" t="s">
        <v>4573</v>
      </c>
      <c r="B1" s="505"/>
      <c r="C1" s="505"/>
      <c r="D1" s="505"/>
    </row>
    <row r="2" spans="1:4" s="276" customFormat="1" ht="15" customHeight="1">
      <c r="A2" s="286" t="s">
        <v>4572</v>
      </c>
      <c r="B2" s="283"/>
      <c r="C2" s="283"/>
      <c r="D2" s="283"/>
    </row>
    <row r="3" spans="1:4" s="276" customFormat="1" ht="12.6" customHeight="1">
      <c r="A3" s="285" t="s">
        <v>4571</v>
      </c>
      <c r="B3" s="283"/>
      <c r="C3" s="283"/>
      <c r="D3" s="283"/>
    </row>
    <row r="4" spans="1:4" s="276" customFormat="1" ht="13.15" customHeight="1">
      <c r="A4" s="283"/>
      <c r="B4" s="283"/>
      <c r="C4" s="283"/>
      <c r="D4" s="283"/>
    </row>
    <row r="5" spans="1:4" s="276" customFormat="1" ht="24" customHeight="1">
      <c r="A5" s="284" t="s">
        <v>55</v>
      </c>
      <c r="B5" s="284" t="s">
        <v>56</v>
      </c>
      <c r="C5" s="284" t="s">
        <v>300</v>
      </c>
      <c r="D5" s="284" t="s">
        <v>4570</v>
      </c>
    </row>
    <row r="6" spans="1:4" s="276" customFormat="1" ht="12.75" hidden="1" customHeight="1">
      <c r="A6" s="284" t="s">
        <v>81</v>
      </c>
      <c r="B6" s="284" t="s">
        <v>83</v>
      </c>
      <c r="C6" s="284" t="s">
        <v>120</v>
      </c>
      <c r="D6" s="284" t="s">
        <v>319</v>
      </c>
    </row>
    <row r="7" spans="1:4" s="276" customFormat="1" ht="4.1500000000000004" customHeight="1">
      <c r="A7" s="283"/>
      <c r="B7" s="283"/>
      <c r="C7" s="283"/>
      <c r="D7" s="283"/>
    </row>
    <row r="8" spans="1:4" s="276" customFormat="1" ht="13.15" customHeight="1">
      <c r="A8" s="282" t="s">
        <v>4569</v>
      </c>
      <c r="B8" s="282" t="s">
        <v>4568</v>
      </c>
      <c r="C8" s="282"/>
      <c r="D8" s="281"/>
    </row>
    <row r="9" spans="1:4" s="276" customFormat="1" ht="12" customHeight="1">
      <c r="A9" s="280" t="s">
        <v>196</v>
      </c>
      <c r="B9" s="280" t="s">
        <v>4567</v>
      </c>
      <c r="C9" s="280"/>
      <c r="D9" s="279">
        <v>369.43</v>
      </c>
    </row>
    <row r="10" spans="1:4" s="276" customFormat="1" ht="12" customHeight="1">
      <c r="A10" s="278"/>
      <c r="B10" s="278" t="s">
        <v>4566</v>
      </c>
      <c r="C10" s="278"/>
      <c r="D10" s="277">
        <v>307.69</v>
      </c>
    </row>
    <row r="11" spans="1:4" s="276" customFormat="1" ht="12" customHeight="1">
      <c r="A11" s="278"/>
      <c r="B11" s="278" t="s">
        <v>4565</v>
      </c>
      <c r="C11" s="278"/>
      <c r="D11" s="277">
        <v>61.74</v>
      </c>
    </row>
    <row r="12" spans="1:4" s="276" customFormat="1" ht="12" customHeight="1">
      <c r="A12" s="278"/>
      <c r="B12" s="278" t="s">
        <v>4446</v>
      </c>
      <c r="C12" s="278"/>
      <c r="D12" s="277">
        <v>369.43</v>
      </c>
    </row>
    <row r="13" spans="1:4" s="276" customFormat="1" ht="12" customHeight="1">
      <c r="A13" s="280" t="s">
        <v>199</v>
      </c>
      <c r="B13" s="280" t="s">
        <v>4564</v>
      </c>
      <c r="C13" s="280"/>
      <c r="D13" s="279">
        <v>107.63</v>
      </c>
    </row>
    <row r="14" spans="1:4" s="276" customFormat="1" ht="12" customHeight="1">
      <c r="A14" s="278"/>
      <c r="B14" s="278" t="s">
        <v>4563</v>
      </c>
      <c r="C14" s="278"/>
      <c r="D14" s="277">
        <v>80.650000000000006</v>
      </c>
    </row>
    <row r="15" spans="1:4" s="276" customFormat="1" ht="12" customHeight="1">
      <c r="A15" s="278"/>
      <c r="B15" s="278" t="s">
        <v>4562</v>
      </c>
      <c r="C15" s="278"/>
      <c r="D15" s="277">
        <v>26.98</v>
      </c>
    </row>
    <row r="16" spans="1:4" s="276" customFormat="1" ht="12" customHeight="1">
      <c r="A16" s="278"/>
      <c r="B16" s="278" t="s">
        <v>4446</v>
      </c>
      <c r="C16" s="278"/>
      <c r="D16" s="277">
        <v>107.63</v>
      </c>
    </row>
    <row r="17" spans="1:4" s="276" customFormat="1" ht="12" customHeight="1">
      <c r="A17" s="280" t="s">
        <v>202</v>
      </c>
      <c r="B17" s="280" t="s">
        <v>4561</v>
      </c>
      <c r="C17" s="280"/>
      <c r="D17" s="279">
        <v>75.739999999999995</v>
      </c>
    </row>
    <row r="18" spans="1:4" s="276" customFormat="1" ht="12" customHeight="1">
      <c r="A18" s="278"/>
      <c r="B18" s="278" t="s">
        <v>4560</v>
      </c>
      <c r="C18" s="278"/>
      <c r="D18" s="277">
        <v>75.739999999999995</v>
      </c>
    </row>
    <row r="19" spans="1:4" s="276" customFormat="1" ht="12" customHeight="1">
      <c r="A19" s="280" t="s">
        <v>204</v>
      </c>
      <c r="B19" s="280" t="s">
        <v>4559</v>
      </c>
      <c r="C19" s="280"/>
      <c r="D19" s="279">
        <v>100.72</v>
      </c>
    </row>
    <row r="20" spans="1:4" s="276" customFormat="1" ht="12" customHeight="1">
      <c r="A20" s="278"/>
      <c r="B20" s="278" t="s">
        <v>4558</v>
      </c>
      <c r="C20" s="278"/>
      <c r="D20" s="277">
        <v>100.72</v>
      </c>
    </row>
    <row r="21" spans="1:4" s="276" customFormat="1" ht="12" customHeight="1">
      <c r="A21" s="280" t="s">
        <v>207</v>
      </c>
      <c r="B21" s="280" t="s">
        <v>4557</v>
      </c>
      <c r="C21" s="280"/>
      <c r="D21" s="279">
        <v>41.52</v>
      </c>
    </row>
    <row r="22" spans="1:4" s="276" customFormat="1" ht="12" customHeight="1">
      <c r="A22" s="278"/>
      <c r="B22" s="278" t="s">
        <v>4556</v>
      </c>
      <c r="C22" s="278"/>
      <c r="D22" s="277">
        <v>33.46</v>
      </c>
    </row>
    <row r="23" spans="1:4" s="276" customFormat="1" ht="12" customHeight="1">
      <c r="A23" s="278"/>
      <c r="B23" s="278" t="s">
        <v>4555</v>
      </c>
      <c r="C23" s="278"/>
      <c r="D23" s="277">
        <v>8.06</v>
      </c>
    </row>
    <row r="24" spans="1:4" s="276" customFormat="1" ht="12" customHeight="1">
      <c r="A24" s="278"/>
      <c r="B24" s="278" t="s">
        <v>4446</v>
      </c>
      <c r="C24" s="278"/>
      <c r="D24" s="277">
        <v>41.52</v>
      </c>
    </row>
    <row r="25" spans="1:4" s="276" customFormat="1" ht="12" customHeight="1">
      <c r="A25" s="280" t="s">
        <v>183</v>
      </c>
      <c r="B25" s="280" t="s">
        <v>4554</v>
      </c>
      <c r="C25" s="280"/>
      <c r="D25" s="279">
        <v>456.04899999999998</v>
      </c>
    </row>
    <row r="26" spans="1:4" s="276" customFormat="1" ht="12" customHeight="1">
      <c r="A26" s="278"/>
      <c r="B26" s="278" t="s">
        <v>4553</v>
      </c>
      <c r="C26" s="278"/>
      <c r="D26" s="277">
        <v>157.91999999999999</v>
      </c>
    </row>
    <row r="27" spans="1:4" s="276" customFormat="1" ht="12" customHeight="1">
      <c r="A27" s="278"/>
      <c r="B27" s="278" t="s">
        <v>4552</v>
      </c>
      <c r="C27" s="278"/>
      <c r="D27" s="277">
        <v>150.267</v>
      </c>
    </row>
    <row r="28" spans="1:4" s="276" customFormat="1" ht="12" customHeight="1">
      <c r="A28" s="278"/>
      <c r="B28" s="278" t="s">
        <v>4551</v>
      </c>
      <c r="C28" s="278"/>
      <c r="D28" s="277">
        <v>85.546999999999997</v>
      </c>
    </row>
    <row r="29" spans="1:4" s="276" customFormat="1" ht="12" customHeight="1">
      <c r="A29" s="278"/>
      <c r="B29" s="278" t="s">
        <v>4550</v>
      </c>
      <c r="C29" s="278"/>
      <c r="D29" s="277">
        <v>62.314999999999998</v>
      </c>
    </row>
    <row r="30" spans="1:4" s="276" customFormat="1" ht="12" customHeight="1">
      <c r="A30" s="278"/>
      <c r="B30" s="278" t="s">
        <v>4446</v>
      </c>
      <c r="C30" s="278"/>
      <c r="D30" s="277">
        <v>456.04899999999998</v>
      </c>
    </row>
    <row r="31" spans="1:4" s="276" customFormat="1" ht="12" customHeight="1">
      <c r="A31" s="280" t="s">
        <v>186</v>
      </c>
      <c r="B31" s="280" t="s">
        <v>4549</v>
      </c>
      <c r="C31" s="280"/>
      <c r="D31" s="279">
        <v>109.02200000000001</v>
      </c>
    </row>
    <row r="32" spans="1:4" s="276" customFormat="1" ht="12" customHeight="1">
      <c r="A32" s="278"/>
      <c r="B32" s="278" t="s">
        <v>4548</v>
      </c>
      <c r="C32" s="278"/>
      <c r="D32" s="277">
        <v>37.76</v>
      </c>
    </row>
    <row r="33" spans="1:4" s="276" customFormat="1" ht="12" customHeight="1">
      <c r="A33" s="278"/>
      <c r="B33" s="278" t="s">
        <v>4547</v>
      </c>
      <c r="C33" s="278"/>
      <c r="D33" s="277">
        <v>37.76</v>
      </c>
    </row>
    <row r="34" spans="1:4" s="276" customFormat="1" ht="12" customHeight="1">
      <c r="A34" s="278"/>
      <c r="B34" s="278" t="s">
        <v>4546</v>
      </c>
      <c r="C34" s="278"/>
      <c r="D34" s="277">
        <v>16.73</v>
      </c>
    </row>
    <row r="35" spans="1:4" s="276" customFormat="1" ht="12" customHeight="1">
      <c r="A35" s="278"/>
      <c r="B35" s="278" t="s">
        <v>4545</v>
      </c>
      <c r="C35" s="278"/>
      <c r="D35" s="277">
        <v>14.36</v>
      </c>
    </row>
    <row r="36" spans="1:4" s="276" customFormat="1" ht="12" customHeight="1">
      <c r="A36" s="278"/>
      <c r="B36" s="278" t="s">
        <v>4544</v>
      </c>
      <c r="C36" s="278"/>
      <c r="D36" s="277">
        <v>2.4119999999999999</v>
      </c>
    </row>
    <row r="37" spans="1:4" s="276" customFormat="1" ht="12" customHeight="1">
      <c r="A37" s="278"/>
      <c r="B37" s="278" t="s">
        <v>4446</v>
      </c>
      <c r="C37" s="278"/>
      <c r="D37" s="277">
        <v>109.02200000000001</v>
      </c>
    </row>
    <row r="38" spans="1:4" s="276" customFormat="1" ht="12" customHeight="1">
      <c r="A38" s="280" t="s">
        <v>189</v>
      </c>
      <c r="B38" s="280" t="s">
        <v>4543</v>
      </c>
      <c r="C38" s="280"/>
      <c r="D38" s="279">
        <v>84.707999999999998</v>
      </c>
    </row>
    <row r="39" spans="1:4" s="276" customFormat="1" ht="12" customHeight="1">
      <c r="A39" s="278"/>
      <c r="B39" s="278" t="s">
        <v>4542</v>
      </c>
      <c r="C39" s="278"/>
      <c r="D39" s="277">
        <v>27.614000000000001</v>
      </c>
    </row>
    <row r="40" spans="1:4" s="276" customFormat="1" ht="12" customHeight="1">
      <c r="A40" s="278"/>
      <c r="B40" s="278" t="s">
        <v>4541</v>
      </c>
      <c r="C40" s="278"/>
      <c r="D40" s="277">
        <v>28.716000000000001</v>
      </c>
    </row>
    <row r="41" spans="1:4" s="276" customFormat="1" ht="12" customHeight="1">
      <c r="A41" s="278"/>
      <c r="B41" s="278" t="s">
        <v>4540</v>
      </c>
      <c r="C41" s="278"/>
      <c r="D41" s="277">
        <v>17.45</v>
      </c>
    </row>
    <row r="42" spans="1:4" s="276" customFormat="1" ht="12" customHeight="1">
      <c r="A42" s="278"/>
      <c r="B42" s="278" t="s">
        <v>4539</v>
      </c>
      <c r="C42" s="278"/>
      <c r="D42" s="277">
        <v>10.928000000000001</v>
      </c>
    </row>
    <row r="43" spans="1:4" s="276" customFormat="1" ht="12" customHeight="1">
      <c r="A43" s="278"/>
      <c r="B43" s="278" t="s">
        <v>4446</v>
      </c>
      <c r="C43" s="278"/>
      <c r="D43" s="277">
        <v>84.707999999999998</v>
      </c>
    </row>
    <row r="44" spans="1:4" s="276" customFormat="1" ht="12" customHeight="1">
      <c r="A44" s="280" t="s">
        <v>213</v>
      </c>
      <c r="B44" s="280" t="s">
        <v>4538</v>
      </c>
      <c r="C44" s="280"/>
      <c r="D44" s="279">
        <v>177.22200000000001</v>
      </c>
    </row>
    <row r="45" spans="1:4" s="276" customFormat="1" ht="12" customHeight="1">
      <c r="A45" s="278"/>
      <c r="B45" s="278" t="s">
        <v>4537</v>
      </c>
      <c r="C45" s="278"/>
      <c r="D45" s="277">
        <v>177.22200000000001</v>
      </c>
    </row>
    <row r="46" spans="1:4" s="276" customFormat="1" ht="12" customHeight="1">
      <c r="A46" s="280" t="s">
        <v>216</v>
      </c>
      <c r="B46" s="280" t="s">
        <v>4536</v>
      </c>
      <c r="C46" s="280"/>
      <c r="D46" s="279">
        <v>55.82</v>
      </c>
    </row>
    <row r="47" spans="1:4" s="276" customFormat="1" ht="12" customHeight="1">
      <c r="A47" s="278"/>
      <c r="B47" s="278" t="s">
        <v>4535</v>
      </c>
      <c r="C47" s="278"/>
      <c r="D47" s="277">
        <v>55.82</v>
      </c>
    </row>
    <row r="48" spans="1:4" s="276" customFormat="1" ht="12" customHeight="1">
      <c r="A48" s="280" t="s">
        <v>192</v>
      </c>
      <c r="B48" s="280" t="s">
        <v>4534</v>
      </c>
      <c r="C48" s="280"/>
      <c r="D48" s="279">
        <v>283.31599999999997</v>
      </c>
    </row>
    <row r="49" spans="1:4" s="276" customFormat="1" ht="12" customHeight="1">
      <c r="A49" s="278"/>
      <c r="B49" s="278" t="s">
        <v>4533</v>
      </c>
      <c r="C49" s="278"/>
      <c r="D49" s="277">
        <v>110.52</v>
      </c>
    </row>
    <row r="50" spans="1:4" s="276" customFormat="1" ht="12" customHeight="1">
      <c r="A50" s="278"/>
      <c r="B50" s="278" t="s">
        <v>4532</v>
      </c>
      <c r="C50" s="278"/>
      <c r="D50" s="277">
        <v>79.007999999999996</v>
      </c>
    </row>
    <row r="51" spans="1:4" s="276" customFormat="1" ht="12" customHeight="1">
      <c r="A51" s="278"/>
      <c r="B51" s="278" t="s">
        <v>4531</v>
      </c>
      <c r="C51" s="278"/>
      <c r="D51" s="277">
        <v>47.658000000000001</v>
      </c>
    </row>
    <row r="52" spans="1:4" s="276" customFormat="1" ht="12" customHeight="1">
      <c r="A52" s="278"/>
      <c r="B52" s="278" t="s">
        <v>4530</v>
      </c>
      <c r="C52" s="278"/>
      <c r="D52" s="277">
        <v>46.13</v>
      </c>
    </row>
    <row r="53" spans="1:4" s="276" customFormat="1" ht="12" customHeight="1">
      <c r="A53" s="278"/>
      <c r="B53" s="278" t="s">
        <v>4446</v>
      </c>
      <c r="C53" s="278"/>
      <c r="D53" s="277">
        <v>283.31599999999997</v>
      </c>
    </row>
    <row r="54" spans="1:4" s="276" customFormat="1" ht="12" customHeight="1">
      <c r="A54" s="280" t="s">
        <v>210</v>
      </c>
      <c r="B54" s="280" t="s">
        <v>4529</v>
      </c>
      <c r="C54" s="280"/>
      <c r="D54" s="279">
        <v>599.04999999999995</v>
      </c>
    </row>
    <row r="55" spans="1:4" s="276" customFormat="1" ht="12" customHeight="1">
      <c r="A55" s="278"/>
      <c r="B55" s="278" t="s">
        <v>4528</v>
      </c>
      <c r="C55" s="278"/>
      <c r="D55" s="277">
        <v>317.52</v>
      </c>
    </row>
    <row r="56" spans="1:4" s="276" customFormat="1" ht="12" customHeight="1">
      <c r="A56" s="278"/>
      <c r="B56" s="278" t="s">
        <v>4527</v>
      </c>
      <c r="C56" s="278"/>
      <c r="D56" s="277">
        <v>185.13</v>
      </c>
    </row>
    <row r="57" spans="1:4" s="276" customFormat="1" ht="12" customHeight="1">
      <c r="A57" s="278"/>
      <c r="B57" s="278" t="s">
        <v>4526</v>
      </c>
      <c r="C57" s="278"/>
      <c r="D57" s="277">
        <v>56</v>
      </c>
    </row>
    <row r="58" spans="1:4" s="276" customFormat="1" ht="12" customHeight="1">
      <c r="A58" s="278"/>
      <c r="B58" s="278" t="s">
        <v>4525</v>
      </c>
      <c r="C58" s="278"/>
      <c r="D58" s="277">
        <v>40.4</v>
      </c>
    </row>
    <row r="59" spans="1:4" s="276" customFormat="1" ht="12" customHeight="1">
      <c r="A59" s="278"/>
      <c r="B59" s="278" t="s">
        <v>4446</v>
      </c>
      <c r="C59" s="278"/>
      <c r="D59" s="277">
        <v>599.04999999999995</v>
      </c>
    </row>
    <row r="60" spans="1:4" s="276" customFormat="1" ht="12" customHeight="1">
      <c r="A60" s="280" t="s">
        <v>255</v>
      </c>
      <c r="B60" s="280" t="s">
        <v>4524</v>
      </c>
      <c r="C60" s="280"/>
      <c r="D60" s="279">
        <v>99.058999999999997</v>
      </c>
    </row>
    <row r="61" spans="1:4" s="276" customFormat="1" ht="12" customHeight="1">
      <c r="A61" s="278"/>
      <c r="B61" s="278" t="s">
        <v>4523</v>
      </c>
      <c r="C61" s="278"/>
      <c r="D61" s="277">
        <v>99.058999999999997</v>
      </c>
    </row>
    <row r="62" spans="1:4" s="276" customFormat="1" ht="12" customHeight="1">
      <c r="A62" s="280" t="s">
        <v>259</v>
      </c>
      <c r="B62" s="280" t="s">
        <v>4522</v>
      </c>
      <c r="C62" s="280"/>
      <c r="D62" s="279">
        <v>271.608</v>
      </c>
    </row>
    <row r="63" spans="1:4" s="276" customFormat="1" ht="12" customHeight="1">
      <c r="A63" s="278"/>
      <c r="B63" s="278" t="s">
        <v>4521</v>
      </c>
      <c r="C63" s="278"/>
      <c r="D63" s="277">
        <v>183.434</v>
      </c>
    </row>
    <row r="64" spans="1:4" s="276" customFormat="1" ht="12" customHeight="1">
      <c r="A64" s="278"/>
      <c r="B64" s="278" t="s">
        <v>4520</v>
      </c>
      <c r="C64" s="278"/>
      <c r="D64" s="277">
        <v>88.174000000000007</v>
      </c>
    </row>
    <row r="65" spans="1:4" s="276" customFormat="1" ht="12" customHeight="1">
      <c r="A65" s="278"/>
      <c r="B65" s="278" t="s">
        <v>4446</v>
      </c>
      <c r="C65" s="278"/>
      <c r="D65" s="277">
        <v>271.608</v>
      </c>
    </row>
    <row r="66" spans="1:4" s="276" customFormat="1" ht="12" customHeight="1">
      <c r="A66" s="280" t="s">
        <v>262</v>
      </c>
      <c r="B66" s="280" t="s">
        <v>4519</v>
      </c>
      <c r="C66" s="280"/>
      <c r="D66" s="279">
        <v>1081.6410000000001</v>
      </c>
    </row>
    <row r="67" spans="1:4" s="276" customFormat="1" ht="20.45" customHeight="1">
      <c r="A67" s="278"/>
      <c r="B67" s="278" t="s">
        <v>4518</v>
      </c>
      <c r="C67" s="278"/>
      <c r="D67" s="277">
        <v>1081.6410000000001</v>
      </c>
    </row>
    <row r="68" spans="1:4" s="276" customFormat="1" ht="12" customHeight="1">
      <c r="A68" s="280" t="s">
        <v>265</v>
      </c>
      <c r="B68" s="280" t="s">
        <v>4517</v>
      </c>
      <c r="C68" s="280"/>
      <c r="D68" s="279">
        <v>75.611000000000004</v>
      </c>
    </row>
    <row r="69" spans="1:4" s="276" customFormat="1" ht="12" customHeight="1">
      <c r="A69" s="278"/>
      <c r="B69" s="278" t="s">
        <v>4516</v>
      </c>
      <c r="C69" s="278"/>
      <c r="D69" s="277">
        <v>75.611000000000004</v>
      </c>
    </row>
    <row r="70" spans="1:4" s="276" customFormat="1" ht="12" customHeight="1">
      <c r="A70" s="280" t="s">
        <v>243</v>
      </c>
      <c r="B70" s="280" t="s">
        <v>4515</v>
      </c>
      <c r="C70" s="280"/>
      <c r="D70" s="279">
        <v>145.36000000000001</v>
      </c>
    </row>
    <row r="71" spans="1:4" s="276" customFormat="1" ht="12" customHeight="1">
      <c r="A71" s="278"/>
      <c r="B71" s="278" t="s">
        <v>4514</v>
      </c>
      <c r="C71" s="278"/>
      <c r="D71" s="277">
        <v>145.36000000000001</v>
      </c>
    </row>
    <row r="72" spans="1:4" s="276" customFormat="1" ht="12" customHeight="1">
      <c r="A72" s="280" t="s">
        <v>246</v>
      </c>
      <c r="B72" s="280" t="s">
        <v>4513</v>
      </c>
      <c r="C72" s="280"/>
      <c r="D72" s="279">
        <v>60.3</v>
      </c>
    </row>
    <row r="73" spans="1:4" s="276" customFormat="1" ht="12" customHeight="1">
      <c r="A73" s="278"/>
      <c r="B73" s="278" t="s">
        <v>4512</v>
      </c>
      <c r="C73" s="278"/>
      <c r="D73" s="277">
        <v>60.3</v>
      </c>
    </row>
    <row r="74" spans="1:4" s="276" customFormat="1" ht="12" customHeight="1">
      <c r="A74" s="280" t="s">
        <v>117</v>
      </c>
      <c r="B74" s="280" t="s">
        <v>4511</v>
      </c>
      <c r="C74" s="280"/>
      <c r="D74" s="279">
        <v>90.88</v>
      </c>
    </row>
    <row r="75" spans="1:4" s="276" customFormat="1" ht="12" customHeight="1">
      <c r="A75" s="278"/>
      <c r="B75" s="278" t="s">
        <v>4510</v>
      </c>
      <c r="C75" s="278"/>
      <c r="D75" s="277">
        <v>90.88</v>
      </c>
    </row>
    <row r="76" spans="1:4" s="276" customFormat="1" ht="12" customHeight="1">
      <c r="A76" s="280" t="s">
        <v>121</v>
      </c>
      <c r="B76" s="280" t="s">
        <v>4509</v>
      </c>
      <c r="C76" s="280"/>
      <c r="D76" s="279">
        <v>101.57</v>
      </c>
    </row>
    <row r="77" spans="1:4" s="276" customFormat="1" ht="12" customHeight="1">
      <c r="A77" s="278"/>
      <c r="B77" s="278" t="s">
        <v>4508</v>
      </c>
      <c r="C77" s="278"/>
      <c r="D77" s="277">
        <v>101.57</v>
      </c>
    </row>
    <row r="78" spans="1:4" s="276" customFormat="1" ht="12" customHeight="1">
      <c r="A78" s="280" t="s">
        <v>125</v>
      </c>
      <c r="B78" s="280" t="s">
        <v>4507</v>
      </c>
      <c r="C78" s="280"/>
      <c r="D78" s="279">
        <v>40.68</v>
      </c>
    </row>
    <row r="79" spans="1:4" s="276" customFormat="1" ht="12" customHeight="1">
      <c r="A79" s="278"/>
      <c r="B79" s="278" t="s">
        <v>4506</v>
      </c>
      <c r="C79" s="278"/>
      <c r="D79" s="277">
        <v>40.68</v>
      </c>
    </row>
    <row r="80" spans="1:4" s="276" customFormat="1" ht="12" customHeight="1">
      <c r="A80" s="280" t="s">
        <v>128</v>
      </c>
      <c r="B80" s="280" t="s">
        <v>4505</v>
      </c>
      <c r="C80" s="280"/>
      <c r="D80" s="279">
        <v>39.97</v>
      </c>
    </row>
    <row r="81" spans="1:4" s="276" customFormat="1" ht="12" customHeight="1">
      <c r="A81" s="278"/>
      <c r="B81" s="278" t="s">
        <v>4504</v>
      </c>
      <c r="C81" s="278"/>
      <c r="D81" s="277">
        <v>39.97</v>
      </c>
    </row>
    <row r="82" spans="1:4" s="276" customFormat="1" ht="12" customHeight="1">
      <c r="A82" s="280" t="s">
        <v>131</v>
      </c>
      <c r="B82" s="280" t="s">
        <v>4503</v>
      </c>
      <c r="C82" s="280"/>
      <c r="D82" s="279">
        <v>171.08</v>
      </c>
    </row>
    <row r="83" spans="1:4" s="276" customFormat="1" ht="12" customHeight="1">
      <c r="A83" s="278"/>
      <c r="B83" s="278" t="s">
        <v>4502</v>
      </c>
      <c r="C83" s="278"/>
      <c r="D83" s="277">
        <v>171.08</v>
      </c>
    </row>
    <row r="84" spans="1:4" s="276" customFormat="1" ht="12" customHeight="1">
      <c r="A84" s="280" t="s">
        <v>134</v>
      </c>
      <c r="B84" s="280" t="s">
        <v>4501</v>
      </c>
      <c r="C84" s="280"/>
      <c r="D84" s="279">
        <v>56.2</v>
      </c>
    </row>
    <row r="85" spans="1:4" s="276" customFormat="1" ht="12" customHeight="1">
      <c r="A85" s="278"/>
      <c r="B85" s="278" t="s">
        <v>4500</v>
      </c>
      <c r="C85" s="278"/>
      <c r="D85" s="277">
        <v>56.2</v>
      </c>
    </row>
    <row r="86" spans="1:4" s="276" customFormat="1" ht="12" customHeight="1">
      <c r="A86" s="280" t="s">
        <v>138</v>
      </c>
      <c r="B86" s="280" t="s">
        <v>4499</v>
      </c>
      <c r="C86" s="280"/>
      <c r="D86" s="279">
        <v>1.8</v>
      </c>
    </row>
    <row r="87" spans="1:4" s="276" customFormat="1" ht="12" customHeight="1">
      <c r="A87" s="278"/>
      <c r="B87" s="278" t="s">
        <v>4498</v>
      </c>
      <c r="C87" s="278"/>
      <c r="D87" s="277">
        <v>1.8</v>
      </c>
    </row>
    <row r="88" spans="1:4" s="276" customFormat="1" ht="12" customHeight="1">
      <c r="A88" s="280" t="s">
        <v>142</v>
      </c>
      <c r="B88" s="280" t="s">
        <v>4497</v>
      </c>
      <c r="C88" s="280"/>
      <c r="D88" s="279">
        <v>90.25</v>
      </c>
    </row>
    <row r="89" spans="1:4" s="276" customFormat="1" ht="12" customHeight="1">
      <c r="A89" s="278"/>
      <c r="B89" s="278" t="s">
        <v>4496</v>
      </c>
      <c r="C89" s="278"/>
      <c r="D89" s="277">
        <v>90.25</v>
      </c>
    </row>
    <row r="90" spans="1:4" s="276" customFormat="1" ht="12" customHeight="1">
      <c r="A90" s="280" t="s">
        <v>146</v>
      </c>
      <c r="B90" s="280" t="s">
        <v>4495</v>
      </c>
      <c r="C90" s="280"/>
      <c r="D90" s="279">
        <v>5.09</v>
      </c>
    </row>
    <row r="91" spans="1:4" s="276" customFormat="1" ht="12" customHeight="1">
      <c r="A91" s="278"/>
      <c r="B91" s="278" t="s">
        <v>4494</v>
      </c>
      <c r="C91" s="278"/>
      <c r="D91" s="277">
        <v>5.09</v>
      </c>
    </row>
    <row r="92" spans="1:4" s="276" customFormat="1" ht="12" customHeight="1">
      <c r="A92" s="280" t="s">
        <v>150</v>
      </c>
      <c r="B92" s="280" t="s">
        <v>4493</v>
      </c>
      <c r="C92" s="280"/>
      <c r="D92" s="279">
        <v>28.37</v>
      </c>
    </row>
    <row r="93" spans="1:4" s="276" customFormat="1" ht="12" customHeight="1">
      <c r="A93" s="278"/>
      <c r="B93" s="278" t="s">
        <v>4492</v>
      </c>
      <c r="C93" s="278"/>
      <c r="D93" s="277">
        <v>28.37</v>
      </c>
    </row>
    <row r="94" spans="1:4" s="276" customFormat="1" ht="12" customHeight="1">
      <c r="A94" s="280" t="s">
        <v>153</v>
      </c>
      <c r="B94" s="280" t="s">
        <v>4491</v>
      </c>
      <c r="C94" s="280"/>
      <c r="D94" s="279">
        <v>75.739999999999995</v>
      </c>
    </row>
    <row r="95" spans="1:4" s="276" customFormat="1" ht="12" customHeight="1">
      <c r="A95" s="278"/>
      <c r="B95" s="278" t="s">
        <v>4490</v>
      </c>
      <c r="C95" s="278"/>
      <c r="D95" s="277">
        <v>75.739999999999995</v>
      </c>
    </row>
    <row r="96" spans="1:4" s="276" customFormat="1" ht="12" customHeight="1">
      <c r="A96" s="280" t="s">
        <v>171</v>
      </c>
      <c r="B96" s="280" t="s">
        <v>4489</v>
      </c>
      <c r="C96" s="280"/>
      <c r="D96" s="279">
        <v>1084.2360000000001</v>
      </c>
    </row>
    <row r="97" spans="1:4" s="276" customFormat="1" ht="12" customHeight="1">
      <c r="A97" s="278"/>
      <c r="B97" s="278" t="s">
        <v>4488</v>
      </c>
      <c r="C97" s="278"/>
      <c r="D97" s="277">
        <v>1084.2360000000001</v>
      </c>
    </row>
    <row r="98" spans="1:4" s="276" customFormat="1" ht="12" customHeight="1">
      <c r="A98" s="280" t="s">
        <v>174</v>
      </c>
      <c r="B98" s="280" t="s">
        <v>4487</v>
      </c>
      <c r="C98" s="280"/>
      <c r="D98" s="279">
        <v>132.74</v>
      </c>
    </row>
    <row r="99" spans="1:4" s="276" customFormat="1" ht="12" customHeight="1">
      <c r="A99" s="278"/>
      <c r="B99" s="278" t="s">
        <v>4486</v>
      </c>
      <c r="C99" s="278"/>
      <c r="D99" s="277">
        <v>132.74</v>
      </c>
    </row>
    <row r="100" spans="1:4" s="276" customFormat="1" ht="12" customHeight="1">
      <c r="A100" s="280" t="s">
        <v>177</v>
      </c>
      <c r="B100" s="280" t="s">
        <v>4485</v>
      </c>
      <c r="C100" s="280"/>
      <c r="D100" s="279">
        <v>751.24</v>
      </c>
    </row>
    <row r="101" spans="1:4" s="276" customFormat="1" ht="12" customHeight="1">
      <c r="A101" s="278"/>
      <c r="B101" s="278" t="s">
        <v>4484</v>
      </c>
      <c r="C101" s="278"/>
      <c r="D101" s="277">
        <v>533.62</v>
      </c>
    </row>
    <row r="102" spans="1:4" s="276" customFormat="1" ht="12" customHeight="1">
      <c r="A102" s="278"/>
      <c r="B102" s="278" t="s">
        <v>4483</v>
      </c>
      <c r="C102" s="278"/>
      <c r="D102" s="277">
        <v>217.62</v>
      </c>
    </row>
    <row r="103" spans="1:4" s="276" customFormat="1" ht="12" customHeight="1">
      <c r="A103" s="278"/>
      <c r="B103" s="278" t="s">
        <v>4446</v>
      </c>
      <c r="C103" s="278"/>
      <c r="D103" s="277">
        <v>751.24</v>
      </c>
    </row>
    <row r="104" spans="1:4" s="276" customFormat="1" ht="12" customHeight="1">
      <c r="A104" s="280" t="s">
        <v>180</v>
      </c>
      <c r="B104" s="280" t="s">
        <v>4482</v>
      </c>
      <c r="C104" s="280"/>
      <c r="D104" s="279">
        <v>96.86</v>
      </c>
    </row>
    <row r="105" spans="1:4" s="276" customFormat="1" ht="12" customHeight="1">
      <c r="A105" s="278"/>
      <c r="B105" s="278" t="s">
        <v>4481</v>
      </c>
      <c r="C105" s="278"/>
      <c r="D105" s="277">
        <v>96.86</v>
      </c>
    </row>
    <row r="106" spans="1:4" s="276" customFormat="1" ht="12" customHeight="1">
      <c r="A106" s="280" t="s">
        <v>156</v>
      </c>
      <c r="B106" s="280" t="s">
        <v>4480</v>
      </c>
      <c r="C106" s="280"/>
      <c r="D106" s="279">
        <v>147.13</v>
      </c>
    </row>
    <row r="107" spans="1:4" s="276" customFormat="1" ht="12" customHeight="1">
      <c r="A107" s="278"/>
      <c r="B107" s="278" t="s">
        <v>4479</v>
      </c>
      <c r="C107" s="278"/>
      <c r="D107" s="277">
        <v>62.29</v>
      </c>
    </row>
    <row r="108" spans="1:4" s="276" customFormat="1" ht="12" customHeight="1">
      <c r="A108" s="278"/>
      <c r="B108" s="278" t="s">
        <v>4478</v>
      </c>
      <c r="C108" s="278"/>
      <c r="D108" s="277">
        <v>84.84</v>
      </c>
    </row>
    <row r="109" spans="1:4" s="276" customFormat="1" ht="12" customHeight="1">
      <c r="A109" s="278"/>
      <c r="B109" s="278" t="s">
        <v>4446</v>
      </c>
      <c r="C109" s="278"/>
      <c r="D109" s="277">
        <v>147.13</v>
      </c>
    </row>
    <row r="110" spans="1:4" s="276" customFormat="1" ht="12" customHeight="1">
      <c r="A110" s="280" t="s">
        <v>159</v>
      </c>
      <c r="B110" s="280" t="s">
        <v>4477</v>
      </c>
      <c r="C110" s="280"/>
      <c r="D110" s="279">
        <v>10.69</v>
      </c>
    </row>
    <row r="111" spans="1:4" s="276" customFormat="1" ht="12" customHeight="1">
      <c r="A111" s="278"/>
      <c r="B111" s="278" t="s">
        <v>4476</v>
      </c>
      <c r="C111" s="278"/>
      <c r="D111" s="277">
        <v>5.82</v>
      </c>
    </row>
    <row r="112" spans="1:4" s="276" customFormat="1" ht="12" customHeight="1">
      <c r="A112" s="278"/>
      <c r="B112" s="278" t="s">
        <v>4475</v>
      </c>
      <c r="C112" s="278"/>
      <c r="D112" s="277">
        <v>4.87</v>
      </c>
    </row>
    <row r="113" spans="1:4" s="276" customFormat="1" ht="12" customHeight="1">
      <c r="A113" s="278"/>
      <c r="B113" s="278" t="s">
        <v>4446</v>
      </c>
      <c r="C113" s="278"/>
      <c r="D113" s="277">
        <v>10.69</v>
      </c>
    </row>
    <row r="114" spans="1:4" s="276" customFormat="1" ht="12" customHeight="1">
      <c r="A114" s="280" t="s">
        <v>162</v>
      </c>
      <c r="B114" s="280" t="s">
        <v>4474</v>
      </c>
      <c r="C114" s="280"/>
      <c r="D114" s="279">
        <v>18.942</v>
      </c>
    </row>
    <row r="115" spans="1:4" s="276" customFormat="1" ht="12" customHeight="1">
      <c r="A115" s="278"/>
      <c r="B115" s="278" t="s">
        <v>4473</v>
      </c>
      <c r="C115" s="278"/>
      <c r="D115" s="277">
        <v>18.942</v>
      </c>
    </row>
    <row r="116" spans="1:4" s="276" customFormat="1" ht="12" customHeight="1">
      <c r="A116" s="280" t="s">
        <v>165</v>
      </c>
      <c r="B116" s="280" t="s">
        <v>4472</v>
      </c>
      <c r="C116" s="280"/>
      <c r="D116" s="279">
        <v>34.840000000000003</v>
      </c>
    </row>
    <row r="117" spans="1:4" s="276" customFormat="1" ht="12" customHeight="1">
      <c r="A117" s="278"/>
      <c r="B117" s="278" t="s">
        <v>4471</v>
      </c>
      <c r="C117" s="278"/>
      <c r="D117" s="277">
        <v>34.840000000000003</v>
      </c>
    </row>
    <row r="118" spans="1:4" s="276" customFormat="1" ht="12" customHeight="1">
      <c r="A118" s="280" t="s">
        <v>168</v>
      </c>
      <c r="B118" s="280" t="s">
        <v>4470</v>
      </c>
      <c r="C118" s="280"/>
      <c r="D118" s="279">
        <v>31.37</v>
      </c>
    </row>
    <row r="119" spans="1:4" s="276" customFormat="1" ht="12" customHeight="1">
      <c r="A119" s="278"/>
      <c r="B119" s="278" t="s">
        <v>4469</v>
      </c>
      <c r="C119" s="278"/>
      <c r="D119" s="277">
        <v>15.72</v>
      </c>
    </row>
    <row r="120" spans="1:4" s="276" customFormat="1" ht="12" customHeight="1">
      <c r="A120" s="278"/>
      <c r="B120" s="278" t="s">
        <v>4468</v>
      </c>
      <c r="C120" s="278"/>
      <c r="D120" s="277">
        <v>15.65</v>
      </c>
    </row>
    <row r="121" spans="1:4" s="276" customFormat="1" ht="12" customHeight="1">
      <c r="A121" s="278"/>
      <c r="B121" s="278" t="s">
        <v>4446</v>
      </c>
      <c r="C121" s="278"/>
      <c r="D121" s="277">
        <v>31.37</v>
      </c>
    </row>
    <row r="122" spans="1:4" s="276" customFormat="1" ht="12" customHeight="1">
      <c r="A122" s="280" t="s">
        <v>219</v>
      </c>
      <c r="B122" s="280" t="s">
        <v>4467</v>
      </c>
      <c r="C122" s="280"/>
      <c r="D122" s="279">
        <v>1446.5840000000001</v>
      </c>
    </row>
    <row r="123" spans="1:4" s="276" customFormat="1" ht="12" customHeight="1">
      <c r="A123" s="278"/>
      <c r="B123" s="278" t="s">
        <v>4466</v>
      </c>
      <c r="C123" s="278"/>
      <c r="D123" s="277">
        <v>1446.5840000000001</v>
      </c>
    </row>
    <row r="124" spans="1:4" s="276" customFormat="1" ht="12" customHeight="1">
      <c r="A124" s="280" t="s">
        <v>222</v>
      </c>
      <c r="B124" s="280" t="s">
        <v>4465</v>
      </c>
      <c r="C124" s="280"/>
      <c r="D124" s="279">
        <v>35.561999999999998</v>
      </c>
    </row>
    <row r="125" spans="1:4" s="276" customFormat="1" ht="12" customHeight="1">
      <c r="A125" s="278"/>
      <c r="B125" s="278" t="s">
        <v>4464</v>
      </c>
      <c r="C125" s="278"/>
      <c r="D125" s="277">
        <v>35.561999999999998</v>
      </c>
    </row>
    <row r="126" spans="1:4" s="276" customFormat="1" ht="12" customHeight="1">
      <c r="A126" s="280" t="s">
        <v>225</v>
      </c>
      <c r="B126" s="280" t="s">
        <v>4463</v>
      </c>
      <c r="C126" s="280"/>
      <c r="D126" s="279">
        <v>5.1050000000000004</v>
      </c>
    </row>
    <row r="127" spans="1:4" s="276" customFormat="1" ht="12" customHeight="1">
      <c r="A127" s="278"/>
      <c r="B127" s="278" t="s">
        <v>4462</v>
      </c>
      <c r="C127" s="278"/>
      <c r="D127" s="277">
        <v>5.1050000000000004</v>
      </c>
    </row>
    <row r="128" spans="1:4" s="276" customFormat="1" ht="12" customHeight="1">
      <c r="A128" s="280" t="s">
        <v>228</v>
      </c>
      <c r="B128" s="280" t="s">
        <v>4461</v>
      </c>
      <c r="C128" s="280"/>
      <c r="D128" s="279">
        <v>1116.7329999999999</v>
      </c>
    </row>
    <row r="129" spans="1:4" s="276" customFormat="1" ht="12" customHeight="1">
      <c r="A129" s="278"/>
      <c r="B129" s="278" t="s">
        <v>4460</v>
      </c>
      <c r="C129" s="278"/>
      <c r="D129" s="277">
        <v>1116.7329999999999</v>
      </c>
    </row>
    <row r="130" spans="1:4" s="276" customFormat="1" ht="12" customHeight="1">
      <c r="A130" s="280" t="s">
        <v>231</v>
      </c>
      <c r="B130" s="280" t="s">
        <v>4459</v>
      </c>
      <c r="C130" s="280"/>
      <c r="D130" s="279">
        <v>435.01</v>
      </c>
    </row>
    <row r="131" spans="1:4" s="276" customFormat="1" ht="12" customHeight="1">
      <c r="A131" s="278"/>
      <c r="B131" s="278" t="s">
        <v>4458</v>
      </c>
      <c r="C131" s="278"/>
      <c r="D131" s="277">
        <v>435.01</v>
      </c>
    </row>
    <row r="132" spans="1:4" s="276" customFormat="1" ht="12" customHeight="1">
      <c r="A132" s="280" t="s">
        <v>234</v>
      </c>
      <c r="B132" s="280" t="s">
        <v>4457</v>
      </c>
      <c r="C132" s="280"/>
      <c r="D132" s="279">
        <v>187.25700000000001</v>
      </c>
    </row>
    <row r="133" spans="1:4" s="276" customFormat="1" ht="12" customHeight="1">
      <c r="A133" s="278"/>
      <c r="B133" s="278" t="s">
        <v>4456</v>
      </c>
      <c r="C133" s="278"/>
      <c r="D133" s="277">
        <v>187.25700000000001</v>
      </c>
    </row>
    <row r="134" spans="1:4" s="276" customFormat="1" ht="12" customHeight="1">
      <c r="A134" s="280" t="s">
        <v>237</v>
      </c>
      <c r="B134" s="280" t="s">
        <v>4455</v>
      </c>
      <c r="C134" s="280"/>
      <c r="D134" s="279">
        <v>146.66900000000001</v>
      </c>
    </row>
    <row r="135" spans="1:4" s="276" customFormat="1" ht="12" customHeight="1">
      <c r="A135" s="278"/>
      <c r="B135" s="278" t="s">
        <v>4454</v>
      </c>
      <c r="C135" s="278"/>
      <c r="D135" s="277">
        <v>146.66900000000001</v>
      </c>
    </row>
    <row r="136" spans="1:4" s="276" customFormat="1" ht="12" customHeight="1">
      <c r="A136" s="280" t="s">
        <v>240</v>
      </c>
      <c r="B136" s="280" t="s">
        <v>4453</v>
      </c>
      <c r="C136" s="280"/>
      <c r="D136" s="279">
        <v>131.47300000000001</v>
      </c>
    </row>
    <row r="137" spans="1:4" s="276" customFormat="1" ht="12" customHeight="1">
      <c r="A137" s="278"/>
      <c r="B137" s="278" t="s">
        <v>4452</v>
      </c>
      <c r="C137" s="278"/>
      <c r="D137" s="277">
        <v>131.47300000000001</v>
      </c>
    </row>
    <row r="138" spans="1:4" s="276" customFormat="1" ht="12" customHeight="1">
      <c r="A138" s="280" t="s">
        <v>252</v>
      </c>
      <c r="B138" s="280" t="s">
        <v>4451</v>
      </c>
      <c r="C138" s="280"/>
      <c r="D138" s="279">
        <v>564.80600000000004</v>
      </c>
    </row>
    <row r="139" spans="1:4" s="276" customFormat="1" ht="12" customHeight="1">
      <c r="A139" s="278"/>
      <c r="B139" s="278" t="s">
        <v>4450</v>
      </c>
      <c r="C139" s="278"/>
      <c r="D139" s="277">
        <v>325.86</v>
      </c>
    </row>
    <row r="140" spans="1:4" s="276" customFormat="1" ht="12" customHeight="1">
      <c r="A140" s="278"/>
      <c r="B140" s="278" t="s">
        <v>4449</v>
      </c>
      <c r="C140" s="278"/>
      <c r="D140" s="277">
        <v>187.6</v>
      </c>
    </row>
    <row r="141" spans="1:4" s="276" customFormat="1" ht="12" customHeight="1">
      <c r="A141" s="278"/>
      <c r="B141" s="278" t="s">
        <v>4448</v>
      </c>
      <c r="C141" s="278"/>
      <c r="D141" s="277">
        <v>513.46</v>
      </c>
    </row>
    <row r="142" spans="1:4" s="276" customFormat="1" ht="12" customHeight="1">
      <c r="A142" s="278"/>
      <c r="B142" s="278" t="s">
        <v>4447</v>
      </c>
      <c r="C142" s="278"/>
      <c r="D142" s="277">
        <v>51.345999999999997</v>
      </c>
    </row>
    <row r="143" spans="1:4" s="276" customFormat="1" ht="12" customHeight="1">
      <c r="A143" s="278"/>
      <c r="B143" s="278" t="s">
        <v>4446</v>
      </c>
      <c r="C143" s="278"/>
      <c r="D143" s="277">
        <v>564.80600000000004</v>
      </c>
    </row>
    <row r="144" spans="1:4" s="276" customFormat="1" ht="12" customHeight="1">
      <c r="A144" s="280" t="s">
        <v>249</v>
      </c>
      <c r="B144" s="280" t="s">
        <v>4445</v>
      </c>
      <c r="C144" s="280"/>
      <c r="D144" s="279">
        <v>846.39</v>
      </c>
    </row>
    <row r="145" spans="1:4" s="276" customFormat="1" ht="12" customHeight="1">
      <c r="A145" s="278"/>
      <c r="B145" s="278" t="s">
        <v>4444</v>
      </c>
      <c r="C145" s="278"/>
      <c r="D145" s="277">
        <v>846.39</v>
      </c>
    </row>
  </sheetData>
  <mergeCells count="1">
    <mergeCell ref="A1:D1"/>
  </mergeCells>
  <printOptions horizontalCentered="1"/>
  <pageMargins left="0.7874015808105469" right="0.7874015808105469" top="0.7874015808105469" bottom="0.7874015808105469" header="0" footer="0"/>
  <pageSetup paperSize="9" scale="82" fitToHeight="100" orientation="portrait" blackAndWhite="1" r:id="rId1"/>
  <headerFooter alignWithMargins="0">
    <oddFooter>&amp;C   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68" activePane="bottomLeft" state="frozen"/>
      <selection pane="bottomLeft" activeCell="B3" sqref="B3"/>
    </sheetView>
  </sheetViews>
  <sheetFormatPr defaultColWidth="9.1640625" defaultRowHeight="12.75" outlineLevelRow="1"/>
  <cols>
    <col min="1" max="1" width="4.5" style="311" customWidth="1"/>
    <col min="2" max="2" width="16.1640625" style="314" customWidth="1"/>
    <col min="3" max="3" width="81.5" style="314" customWidth="1"/>
    <col min="4" max="4" width="6.33203125" style="311" customWidth="1"/>
    <col min="5" max="5" width="13.5" style="311" customWidth="1"/>
    <col min="6" max="6" width="12.6640625" style="311" customWidth="1"/>
    <col min="7" max="7" width="16.33203125" style="311" customWidth="1"/>
    <col min="8" max="17" width="0" style="311" hidden="1" customWidth="1"/>
    <col min="18" max="18" width="8.83203125" style="311" customWidth="1"/>
    <col min="19" max="19" width="9.1640625" style="311"/>
    <col min="20" max="24" width="0" style="311" hidden="1" customWidth="1"/>
    <col min="25" max="28" width="9.1640625" style="311"/>
    <col min="29" max="29" width="0" style="311" hidden="1" customWidth="1"/>
    <col min="30" max="30" width="9.1640625" style="311"/>
    <col min="31" max="41" width="0" style="311" hidden="1" customWidth="1"/>
    <col min="42" max="52" width="9.1640625" style="311"/>
    <col min="53" max="53" width="126.83203125" style="311" customWidth="1"/>
    <col min="54" max="16384" width="9.1640625" style="311"/>
  </cols>
  <sheetData>
    <row r="1" spans="1:60" ht="15.75" customHeight="1">
      <c r="A1" s="510" t="s">
        <v>4590</v>
      </c>
      <c r="B1" s="510"/>
      <c r="C1" s="510"/>
      <c r="D1" s="510"/>
      <c r="E1" s="510"/>
      <c r="F1" s="510"/>
      <c r="G1" s="510"/>
      <c r="AG1" s="311" t="s">
        <v>4591</v>
      </c>
    </row>
    <row r="2" spans="1:60" ht="24.95" customHeight="1">
      <c r="A2" s="312" t="s">
        <v>4592</v>
      </c>
      <c r="B2" s="313" t="s">
        <v>4593</v>
      </c>
      <c r="C2" s="511" t="s">
        <v>4594</v>
      </c>
      <c r="D2" s="512"/>
      <c r="E2" s="512"/>
      <c r="F2" s="512"/>
      <c r="G2" s="513"/>
      <c r="AG2" s="311" t="s">
        <v>80</v>
      </c>
    </row>
    <row r="3" spans="1:60" ht="24.95" customHeight="1">
      <c r="A3" s="312" t="s">
        <v>4595</v>
      </c>
      <c r="B3" s="313" t="s">
        <v>4596</v>
      </c>
      <c r="C3" s="511" t="s">
        <v>4597</v>
      </c>
      <c r="D3" s="512"/>
      <c r="E3" s="512"/>
      <c r="F3" s="512"/>
      <c r="G3" s="513"/>
      <c r="AC3" s="314" t="s">
        <v>80</v>
      </c>
      <c r="AG3" s="311" t="s">
        <v>4598</v>
      </c>
    </row>
    <row r="4" spans="1:60" ht="24.95" customHeight="1">
      <c r="A4" s="315" t="s">
        <v>4599</v>
      </c>
      <c r="B4" s="316" t="s">
        <v>81</v>
      </c>
      <c r="C4" s="514" t="s">
        <v>4600</v>
      </c>
      <c r="D4" s="515"/>
      <c r="E4" s="515"/>
      <c r="F4" s="515"/>
      <c r="G4" s="516"/>
      <c r="AG4" s="311" t="s">
        <v>4601</v>
      </c>
    </row>
    <row r="5" spans="1:60">
      <c r="D5" s="317"/>
    </row>
    <row r="6" spans="1:60" ht="51">
      <c r="A6" s="318" t="s">
        <v>4602</v>
      </c>
      <c r="B6" s="319" t="s">
        <v>4603</v>
      </c>
      <c r="C6" s="319" t="s">
        <v>4604</v>
      </c>
      <c r="D6" s="320" t="s">
        <v>300</v>
      </c>
      <c r="E6" s="318" t="s">
        <v>301</v>
      </c>
      <c r="F6" s="321" t="s">
        <v>4605</v>
      </c>
      <c r="G6" s="318" t="s">
        <v>4606</v>
      </c>
      <c r="H6" s="322" t="s">
        <v>4607</v>
      </c>
      <c r="I6" s="322" t="s">
        <v>4608</v>
      </c>
      <c r="J6" s="322" t="s">
        <v>4609</v>
      </c>
      <c r="K6" s="322" t="s">
        <v>4610</v>
      </c>
      <c r="L6" s="322" t="s">
        <v>44</v>
      </c>
      <c r="M6" s="322" t="s">
        <v>50</v>
      </c>
      <c r="N6" s="322" t="s">
        <v>4611</v>
      </c>
      <c r="O6" s="322" t="s">
        <v>4612</v>
      </c>
      <c r="P6" s="322" t="s">
        <v>4613</v>
      </c>
      <c r="Q6" s="322" t="s">
        <v>4614</v>
      </c>
      <c r="R6" s="322" t="s">
        <v>4615</v>
      </c>
      <c r="S6" s="322" t="s">
        <v>4616</v>
      </c>
      <c r="T6" s="322" t="s">
        <v>4617</v>
      </c>
      <c r="U6" s="322" t="s">
        <v>4618</v>
      </c>
      <c r="V6" s="322" t="s">
        <v>4619</v>
      </c>
      <c r="W6" s="322" t="s">
        <v>4620</v>
      </c>
      <c r="X6" s="322" t="s">
        <v>4621</v>
      </c>
    </row>
    <row r="7" spans="1:60" hidden="1">
      <c r="A7" s="323"/>
      <c r="B7" s="324"/>
      <c r="C7" s="324"/>
      <c r="D7" s="325"/>
      <c r="E7" s="326"/>
      <c r="F7" s="327"/>
      <c r="G7" s="327"/>
      <c r="H7" s="327"/>
      <c r="I7" s="327"/>
      <c r="J7" s="327"/>
      <c r="K7" s="327"/>
      <c r="L7" s="327"/>
      <c r="M7" s="327"/>
      <c r="N7" s="327"/>
      <c r="O7" s="327"/>
      <c r="P7" s="327"/>
      <c r="Q7" s="327"/>
      <c r="R7" s="327"/>
      <c r="S7" s="327"/>
      <c r="T7" s="327"/>
      <c r="U7" s="327"/>
      <c r="V7" s="327"/>
      <c r="W7" s="327"/>
      <c r="X7" s="327"/>
    </row>
    <row r="8" spans="1:60">
      <c r="A8" s="328" t="s">
        <v>4622</v>
      </c>
      <c r="B8" s="329" t="s">
        <v>81</v>
      </c>
      <c r="C8" s="330" t="s">
        <v>314</v>
      </c>
      <c r="D8" s="331"/>
      <c r="E8" s="332"/>
      <c r="F8" s="333"/>
      <c r="G8" s="333">
        <f>SUMIF(AG9:AG37,"&lt;&gt;NOR",G9:G37)</f>
        <v>0</v>
      </c>
      <c r="H8" s="333"/>
      <c r="I8" s="333">
        <f>SUM(I9:I37)</f>
        <v>0</v>
      </c>
      <c r="J8" s="333"/>
      <c r="K8" s="333">
        <f>SUM(K9:K37)</f>
        <v>0</v>
      </c>
      <c r="L8" s="333"/>
      <c r="M8" s="333">
        <f>SUM(M9:M37)</f>
        <v>0</v>
      </c>
      <c r="N8" s="333"/>
      <c r="O8" s="333">
        <f>SUM(O9:O37)</f>
        <v>158.32</v>
      </c>
      <c r="P8" s="333"/>
      <c r="Q8" s="333">
        <f>SUM(Q9:Q37)</f>
        <v>0</v>
      </c>
      <c r="R8" s="333"/>
      <c r="S8" s="333"/>
      <c r="T8" s="334"/>
      <c r="U8" s="335"/>
      <c r="V8" s="335">
        <f>SUM(V9:V37)</f>
        <v>1598.74</v>
      </c>
      <c r="W8" s="335"/>
      <c r="X8" s="335"/>
      <c r="AG8" s="311" t="s">
        <v>4623</v>
      </c>
    </row>
    <row r="9" spans="1:60" outlineLevel="1">
      <c r="A9" s="336">
        <v>1</v>
      </c>
      <c r="B9" s="337" t="s">
        <v>4624</v>
      </c>
      <c r="C9" s="338" t="s">
        <v>4625</v>
      </c>
      <c r="D9" s="339" t="s">
        <v>358</v>
      </c>
      <c r="E9" s="340">
        <v>258.89999999999998</v>
      </c>
      <c r="F9" s="341"/>
      <c r="G9" s="342">
        <f>ROUND(E9*F9,2)</f>
        <v>0</v>
      </c>
      <c r="H9" s="341"/>
      <c r="I9" s="342">
        <f>ROUND(E9*H9,2)</f>
        <v>0</v>
      </c>
      <c r="J9" s="341"/>
      <c r="K9" s="342">
        <f>ROUND(E9*J9,2)</f>
        <v>0</v>
      </c>
      <c r="L9" s="342">
        <v>21</v>
      </c>
      <c r="M9" s="342">
        <f>G9*(1+L9/100)</f>
        <v>0</v>
      </c>
      <c r="N9" s="342">
        <v>0</v>
      </c>
      <c r="O9" s="342">
        <f>ROUND(E9*N9,2)</f>
        <v>0</v>
      </c>
      <c r="P9" s="342">
        <v>0</v>
      </c>
      <c r="Q9" s="342">
        <f>ROUND(E9*P9,2)</f>
        <v>0</v>
      </c>
      <c r="R9" s="342" t="s">
        <v>4626</v>
      </c>
      <c r="S9" s="342" t="s">
        <v>4627</v>
      </c>
      <c r="T9" s="343" t="s">
        <v>4627</v>
      </c>
      <c r="U9" s="344">
        <v>4.6550000000000002</v>
      </c>
      <c r="V9" s="344">
        <f>ROUND(E9*U9,2)</f>
        <v>1205.18</v>
      </c>
      <c r="W9" s="344"/>
      <c r="X9" s="344" t="s">
        <v>4628</v>
      </c>
      <c r="Y9" s="345"/>
      <c r="Z9" s="345"/>
      <c r="AA9" s="345"/>
      <c r="AB9" s="345"/>
      <c r="AC9" s="345"/>
      <c r="AD9" s="345"/>
      <c r="AE9" s="345"/>
      <c r="AF9" s="345"/>
      <c r="AG9" s="345" t="s">
        <v>4629</v>
      </c>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row>
    <row r="10" spans="1:60" outlineLevel="1">
      <c r="A10" s="346"/>
      <c r="B10" s="347"/>
      <c r="C10" s="517" t="s">
        <v>4630</v>
      </c>
      <c r="D10" s="518"/>
      <c r="E10" s="518"/>
      <c r="F10" s="518"/>
      <c r="G10" s="518"/>
      <c r="H10" s="344"/>
      <c r="I10" s="344"/>
      <c r="J10" s="344"/>
      <c r="K10" s="344"/>
      <c r="L10" s="344"/>
      <c r="M10" s="344"/>
      <c r="N10" s="344"/>
      <c r="O10" s="344"/>
      <c r="P10" s="344"/>
      <c r="Q10" s="344"/>
      <c r="R10" s="344"/>
      <c r="S10" s="344"/>
      <c r="T10" s="344"/>
      <c r="U10" s="344"/>
      <c r="V10" s="344"/>
      <c r="W10" s="344"/>
      <c r="X10" s="344"/>
      <c r="Y10" s="345"/>
      <c r="Z10" s="345"/>
      <c r="AA10" s="345"/>
      <c r="AB10" s="345"/>
      <c r="AC10" s="345"/>
      <c r="AD10" s="345"/>
      <c r="AE10" s="345"/>
      <c r="AF10" s="345"/>
      <c r="AG10" s="345" t="s">
        <v>4631</v>
      </c>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row>
    <row r="11" spans="1:60" outlineLevel="1">
      <c r="A11" s="346"/>
      <c r="B11" s="347"/>
      <c r="C11" s="506"/>
      <c r="D11" s="507"/>
      <c r="E11" s="507"/>
      <c r="F11" s="507"/>
      <c r="G11" s="507"/>
      <c r="H11" s="344"/>
      <c r="I11" s="344"/>
      <c r="J11" s="344"/>
      <c r="K11" s="344"/>
      <c r="L11" s="344"/>
      <c r="M11" s="344"/>
      <c r="N11" s="344"/>
      <c r="O11" s="344"/>
      <c r="P11" s="344"/>
      <c r="Q11" s="344"/>
      <c r="R11" s="344"/>
      <c r="S11" s="344"/>
      <c r="T11" s="344"/>
      <c r="U11" s="344"/>
      <c r="V11" s="344"/>
      <c r="W11" s="344"/>
      <c r="X11" s="344"/>
      <c r="Y11" s="345"/>
      <c r="Z11" s="345"/>
      <c r="AA11" s="345"/>
      <c r="AB11" s="345"/>
      <c r="AC11" s="345"/>
      <c r="AD11" s="345"/>
      <c r="AE11" s="345"/>
      <c r="AF11" s="345"/>
      <c r="AG11" s="345" t="s">
        <v>4632</v>
      </c>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row>
    <row r="12" spans="1:60" outlineLevel="1">
      <c r="A12" s="336">
        <v>2</v>
      </c>
      <c r="B12" s="337" t="s">
        <v>4633</v>
      </c>
      <c r="C12" s="338" t="s">
        <v>4634</v>
      </c>
      <c r="D12" s="339" t="s">
        <v>358</v>
      </c>
      <c r="E12" s="340">
        <v>59.8</v>
      </c>
      <c r="F12" s="341"/>
      <c r="G12" s="342">
        <f>ROUND(E12*F12,2)</f>
        <v>0</v>
      </c>
      <c r="H12" s="341"/>
      <c r="I12" s="342">
        <f>ROUND(E12*H12,2)</f>
        <v>0</v>
      </c>
      <c r="J12" s="341"/>
      <c r="K12" s="342">
        <f>ROUND(E12*J12,2)</f>
        <v>0</v>
      </c>
      <c r="L12" s="342">
        <v>21</v>
      </c>
      <c r="M12" s="342">
        <f>G12*(1+L12/100)</f>
        <v>0</v>
      </c>
      <c r="N12" s="342">
        <v>0</v>
      </c>
      <c r="O12" s="342">
        <f>ROUND(E12*N12,2)</f>
        <v>0</v>
      </c>
      <c r="P12" s="342">
        <v>0</v>
      </c>
      <c r="Q12" s="342">
        <f>ROUND(E12*P12,2)</f>
        <v>0</v>
      </c>
      <c r="R12" s="342" t="s">
        <v>4626</v>
      </c>
      <c r="S12" s="342" t="s">
        <v>4627</v>
      </c>
      <c r="T12" s="343" t="s">
        <v>4627</v>
      </c>
      <c r="U12" s="344">
        <v>1.0999999999999999E-2</v>
      </c>
      <c r="V12" s="344">
        <f>ROUND(E12*U12,2)</f>
        <v>0.66</v>
      </c>
      <c r="W12" s="344"/>
      <c r="X12" s="344" t="s">
        <v>4628</v>
      </c>
      <c r="Y12" s="345"/>
      <c r="Z12" s="345"/>
      <c r="AA12" s="345"/>
      <c r="AB12" s="345"/>
      <c r="AC12" s="345"/>
      <c r="AD12" s="345"/>
      <c r="AE12" s="345"/>
      <c r="AF12" s="345"/>
      <c r="AG12" s="345" t="s">
        <v>4629</v>
      </c>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row>
    <row r="13" spans="1:60" outlineLevel="1">
      <c r="A13" s="346"/>
      <c r="B13" s="347"/>
      <c r="C13" s="517" t="s">
        <v>4635</v>
      </c>
      <c r="D13" s="518"/>
      <c r="E13" s="518"/>
      <c r="F13" s="518"/>
      <c r="G13" s="518"/>
      <c r="H13" s="344"/>
      <c r="I13" s="344"/>
      <c r="J13" s="344"/>
      <c r="K13" s="344"/>
      <c r="L13" s="344"/>
      <c r="M13" s="344"/>
      <c r="N13" s="344"/>
      <c r="O13" s="344"/>
      <c r="P13" s="344"/>
      <c r="Q13" s="344"/>
      <c r="R13" s="344"/>
      <c r="S13" s="344"/>
      <c r="T13" s="344"/>
      <c r="U13" s="344"/>
      <c r="V13" s="344"/>
      <c r="W13" s="344"/>
      <c r="X13" s="344"/>
      <c r="Y13" s="345"/>
      <c r="Z13" s="345"/>
      <c r="AA13" s="345"/>
      <c r="AB13" s="345"/>
      <c r="AC13" s="345"/>
      <c r="AD13" s="345"/>
      <c r="AE13" s="345"/>
      <c r="AF13" s="345"/>
      <c r="AG13" s="345" t="s">
        <v>4631</v>
      </c>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row>
    <row r="14" spans="1:60" outlineLevel="1">
      <c r="A14" s="346"/>
      <c r="B14" s="347"/>
      <c r="C14" s="506"/>
      <c r="D14" s="507"/>
      <c r="E14" s="507"/>
      <c r="F14" s="507"/>
      <c r="G14" s="507"/>
      <c r="H14" s="344"/>
      <c r="I14" s="344"/>
      <c r="J14" s="344"/>
      <c r="K14" s="344"/>
      <c r="L14" s="344"/>
      <c r="M14" s="344"/>
      <c r="N14" s="344"/>
      <c r="O14" s="344"/>
      <c r="P14" s="344"/>
      <c r="Q14" s="344"/>
      <c r="R14" s="344"/>
      <c r="S14" s="344"/>
      <c r="T14" s="344"/>
      <c r="U14" s="344"/>
      <c r="V14" s="344"/>
      <c r="W14" s="344"/>
      <c r="X14" s="344"/>
      <c r="Y14" s="345"/>
      <c r="Z14" s="345"/>
      <c r="AA14" s="345"/>
      <c r="AB14" s="345"/>
      <c r="AC14" s="345"/>
      <c r="AD14" s="345"/>
      <c r="AE14" s="345"/>
      <c r="AF14" s="345"/>
      <c r="AG14" s="345" t="s">
        <v>4632</v>
      </c>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row>
    <row r="15" spans="1:60" ht="33.75" outlineLevel="1">
      <c r="A15" s="336">
        <v>3</v>
      </c>
      <c r="B15" s="337" t="s">
        <v>4636</v>
      </c>
      <c r="C15" s="338" t="s">
        <v>4637</v>
      </c>
      <c r="D15" s="339" t="s">
        <v>358</v>
      </c>
      <c r="E15" s="340">
        <v>299</v>
      </c>
      <c r="F15" s="341"/>
      <c r="G15" s="342">
        <f>ROUND(E15*F15,2)</f>
        <v>0</v>
      </c>
      <c r="H15" s="341"/>
      <c r="I15" s="342">
        <f>ROUND(E15*H15,2)</f>
        <v>0</v>
      </c>
      <c r="J15" s="341"/>
      <c r="K15" s="342">
        <f>ROUND(E15*J15,2)</f>
        <v>0</v>
      </c>
      <c r="L15" s="342">
        <v>21</v>
      </c>
      <c r="M15" s="342">
        <f>G15*(1+L15/100)</f>
        <v>0</v>
      </c>
      <c r="N15" s="342">
        <v>0</v>
      </c>
      <c r="O15" s="342">
        <f>ROUND(E15*N15,2)</f>
        <v>0</v>
      </c>
      <c r="P15" s="342">
        <v>0</v>
      </c>
      <c r="Q15" s="342">
        <f>ROUND(E15*P15,2)</f>
        <v>0</v>
      </c>
      <c r="R15" s="342" t="s">
        <v>4626</v>
      </c>
      <c r="S15" s="342" t="s">
        <v>4627</v>
      </c>
      <c r="T15" s="343" t="s">
        <v>4627</v>
      </c>
      <c r="U15" s="344">
        <v>0</v>
      </c>
      <c r="V15" s="344">
        <f>ROUND(E15*U15,2)</f>
        <v>0</v>
      </c>
      <c r="W15" s="344"/>
      <c r="X15" s="344" t="s">
        <v>4628</v>
      </c>
      <c r="Y15" s="345"/>
      <c r="Z15" s="345"/>
      <c r="AA15" s="345"/>
      <c r="AB15" s="345"/>
      <c r="AC15" s="345"/>
      <c r="AD15" s="345"/>
      <c r="AE15" s="345"/>
      <c r="AF15" s="345"/>
      <c r="AG15" s="345" t="s">
        <v>4629</v>
      </c>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row>
    <row r="16" spans="1:60" outlineLevel="1">
      <c r="A16" s="346"/>
      <c r="B16" s="347"/>
      <c r="C16" s="517" t="s">
        <v>4635</v>
      </c>
      <c r="D16" s="518"/>
      <c r="E16" s="518"/>
      <c r="F16" s="518"/>
      <c r="G16" s="518"/>
      <c r="H16" s="344"/>
      <c r="I16" s="344"/>
      <c r="J16" s="344"/>
      <c r="K16" s="344"/>
      <c r="L16" s="344"/>
      <c r="M16" s="344"/>
      <c r="N16" s="344"/>
      <c r="O16" s="344"/>
      <c r="P16" s="344"/>
      <c r="Q16" s="344"/>
      <c r="R16" s="344"/>
      <c r="S16" s="344"/>
      <c r="T16" s="344"/>
      <c r="U16" s="344"/>
      <c r="V16" s="344"/>
      <c r="W16" s="344"/>
      <c r="X16" s="344"/>
      <c r="Y16" s="345"/>
      <c r="Z16" s="345"/>
      <c r="AA16" s="345"/>
      <c r="AB16" s="345"/>
      <c r="AC16" s="345"/>
      <c r="AD16" s="345"/>
      <c r="AE16" s="345"/>
      <c r="AF16" s="345"/>
      <c r="AG16" s="345" t="s">
        <v>4631</v>
      </c>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row>
    <row r="17" spans="1:60" outlineLevel="1">
      <c r="A17" s="346"/>
      <c r="B17" s="347"/>
      <c r="C17" s="348" t="s">
        <v>4638</v>
      </c>
      <c r="D17" s="349"/>
      <c r="E17" s="350">
        <v>299</v>
      </c>
      <c r="F17" s="344"/>
      <c r="G17" s="344"/>
      <c r="H17" s="344"/>
      <c r="I17" s="344"/>
      <c r="J17" s="344"/>
      <c r="K17" s="344"/>
      <c r="L17" s="344"/>
      <c r="M17" s="344"/>
      <c r="N17" s="344"/>
      <c r="O17" s="344"/>
      <c r="P17" s="344"/>
      <c r="Q17" s="344"/>
      <c r="R17" s="344"/>
      <c r="S17" s="344"/>
      <c r="T17" s="344"/>
      <c r="U17" s="344"/>
      <c r="V17" s="344"/>
      <c r="W17" s="344"/>
      <c r="X17" s="344"/>
      <c r="Y17" s="345"/>
      <c r="Z17" s="345"/>
      <c r="AA17" s="345"/>
      <c r="AB17" s="345"/>
      <c r="AC17" s="345"/>
      <c r="AD17" s="345"/>
      <c r="AE17" s="345"/>
      <c r="AF17" s="345"/>
      <c r="AG17" s="345" t="s">
        <v>323</v>
      </c>
      <c r="AH17" s="345">
        <v>0</v>
      </c>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row>
    <row r="18" spans="1:60" outlineLevel="1">
      <c r="A18" s="346"/>
      <c r="B18" s="347"/>
      <c r="C18" s="506"/>
      <c r="D18" s="507"/>
      <c r="E18" s="507"/>
      <c r="F18" s="507"/>
      <c r="G18" s="507"/>
      <c r="H18" s="344"/>
      <c r="I18" s="344"/>
      <c r="J18" s="344"/>
      <c r="K18" s="344"/>
      <c r="L18" s="344"/>
      <c r="M18" s="344"/>
      <c r="N18" s="344"/>
      <c r="O18" s="344"/>
      <c r="P18" s="344"/>
      <c r="Q18" s="344"/>
      <c r="R18" s="344"/>
      <c r="S18" s="344"/>
      <c r="T18" s="344"/>
      <c r="U18" s="344"/>
      <c r="V18" s="344"/>
      <c r="W18" s="344"/>
      <c r="X18" s="344"/>
      <c r="Y18" s="345"/>
      <c r="Z18" s="345"/>
      <c r="AA18" s="345"/>
      <c r="AB18" s="345"/>
      <c r="AC18" s="345"/>
      <c r="AD18" s="345"/>
      <c r="AE18" s="345"/>
      <c r="AF18" s="345"/>
      <c r="AG18" s="345" t="s">
        <v>4632</v>
      </c>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row>
    <row r="19" spans="1:60" ht="22.5" outlineLevel="1">
      <c r="A19" s="336">
        <v>4</v>
      </c>
      <c r="B19" s="337" t="s">
        <v>4639</v>
      </c>
      <c r="C19" s="338" t="s">
        <v>4640</v>
      </c>
      <c r="D19" s="339" t="s">
        <v>358</v>
      </c>
      <c r="E19" s="340">
        <v>59.8</v>
      </c>
      <c r="F19" s="341"/>
      <c r="G19" s="342">
        <f>ROUND(E19*F19,2)</f>
        <v>0</v>
      </c>
      <c r="H19" s="341"/>
      <c r="I19" s="342">
        <f>ROUND(E19*H19,2)</f>
        <v>0</v>
      </c>
      <c r="J19" s="341"/>
      <c r="K19" s="342">
        <f>ROUND(E19*J19,2)</f>
        <v>0</v>
      </c>
      <c r="L19" s="342">
        <v>21</v>
      </c>
      <c r="M19" s="342">
        <f>G19*(1+L19/100)</f>
        <v>0</v>
      </c>
      <c r="N19" s="342">
        <v>0</v>
      </c>
      <c r="O19" s="342">
        <f>ROUND(E19*N19,2)</f>
        <v>0</v>
      </c>
      <c r="P19" s="342">
        <v>0</v>
      </c>
      <c r="Q19" s="342">
        <f>ROUND(E19*P19,2)</f>
        <v>0</v>
      </c>
      <c r="R19" s="342" t="s">
        <v>4626</v>
      </c>
      <c r="S19" s="342" t="s">
        <v>4627</v>
      </c>
      <c r="T19" s="343" t="s">
        <v>4627</v>
      </c>
      <c r="U19" s="344">
        <v>0.65200000000000002</v>
      </c>
      <c r="V19" s="344">
        <f>ROUND(E19*U19,2)</f>
        <v>38.99</v>
      </c>
      <c r="W19" s="344"/>
      <c r="X19" s="344" t="s">
        <v>4628</v>
      </c>
      <c r="Y19" s="345"/>
      <c r="Z19" s="345"/>
      <c r="AA19" s="345"/>
      <c r="AB19" s="345"/>
      <c r="AC19" s="345"/>
      <c r="AD19" s="345"/>
      <c r="AE19" s="345"/>
      <c r="AF19" s="345"/>
      <c r="AG19" s="345" t="s">
        <v>4629</v>
      </c>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row>
    <row r="20" spans="1:60" outlineLevel="1">
      <c r="A20" s="346"/>
      <c r="B20" s="347"/>
      <c r="C20" s="508"/>
      <c r="D20" s="509"/>
      <c r="E20" s="509"/>
      <c r="F20" s="509"/>
      <c r="G20" s="509"/>
      <c r="H20" s="344"/>
      <c r="I20" s="344"/>
      <c r="J20" s="344"/>
      <c r="K20" s="344"/>
      <c r="L20" s="344"/>
      <c r="M20" s="344"/>
      <c r="N20" s="344"/>
      <c r="O20" s="344"/>
      <c r="P20" s="344"/>
      <c r="Q20" s="344"/>
      <c r="R20" s="344"/>
      <c r="S20" s="344"/>
      <c r="T20" s="344"/>
      <c r="U20" s="344"/>
      <c r="V20" s="344"/>
      <c r="W20" s="344"/>
      <c r="X20" s="344"/>
      <c r="Y20" s="345"/>
      <c r="Z20" s="345"/>
      <c r="AA20" s="345"/>
      <c r="AB20" s="345"/>
      <c r="AC20" s="345"/>
      <c r="AD20" s="345"/>
      <c r="AE20" s="345"/>
      <c r="AF20" s="345"/>
      <c r="AG20" s="345" t="s">
        <v>4632</v>
      </c>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row>
    <row r="21" spans="1:60" ht="22.5" outlineLevel="1">
      <c r="A21" s="336">
        <v>5</v>
      </c>
      <c r="B21" s="337" t="s">
        <v>4641</v>
      </c>
      <c r="C21" s="338" t="s">
        <v>4642</v>
      </c>
      <c r="D21" s="339" t="s">
        <v>358</v>
      </c>
      <c r="E21" s="340">
        <v>59.8</v>
      </c>
      <c r="F21" s="341"/>
      <c r="G21" s="342">
        <f>ROUND(E21*F21,2)</f>
        <v>0</v>
      </c>
      <c r="H21" s="341"/>
      <c r="I21" s="342">
        <f>ROUND(E21*H21,2)</f>
        <v>0</v>
      </c>
      <c r="J21" s="341"/>
      <c r="K21" s="342">
        <f>ROUND(E21*J21,2)</f>
        <v>0</v>
      </c>
      <c r="L21" s="342">
        <v>21</v>
      </c>
      <c r="M21" s="342">
        <f>G21*(1+L21/100)</f>
        <v>0</v>
      </c>
      <c r="N21" s="342">
        <v>0</v>
      </c>
      <c r="O21" s="342">
        <f>ROUND(E21*N21,2)</f>
        <v>0</v>
      </c>
      <c r="P21" s="342">
        <v>0</v>
      </c>
      <c r="Q21" s="342">
        <f>ROUND(E21*P21,2)</f>
        <v>0</v>
      </c>
      <c r="R21" s="342" t="s">
        <v>4626</v>
      </c>
      <c r="S21" s="342" t="s">
        <v>4627</v>
      </c>
      <c r="T21" s="343" t="s">
        <v>4627</v>
      </c>
      <c r="U21" s="344">
        <v>8.9999999999999993E-3</v>
      </c>
      <c r="V21" s="344">
        <f>ROUND(E21*U21,2)</f>
        <v>0.54</v>
      </c>
      <c r="W21" s="344"/>
      <c r="X21" s="344" t="s">
        <v>4628</v>
      </c>
      <c r="Y21" s="345"/>
      <c r="Z21" s="345"/>
      <c r="AA21" s="345"/>
      <c r="AB21" s="345"/>
      <c r="AC21" s="345"/>
      <c r="AD21" s="345"/>
      <c r="AE21" s="345"/>
      <c r="AF21" s="345"/>
      <c r="AG21" s="345" t="s">
        <v>4629</v>
      </c>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row>
    <row r="22" spans="1:60" outlineLevel="1">
      <c r="A22" s="346"/>
      <c r="B22" s="347"/>
      <c r="C22" s="508"/>
      <c r="D22" s="509"/>
      <c r="E22" s="509"/>
      <c r="F22" s="509"/>
      <c r="G22" s="509"/>
      <c r="H22" s="344"/>
      <c r="I22" s="344"/>
      <c r="J22" s="344"/>
      <c r="K22" s="344"/>
      <c r="L22" s="344"/>
      <c r="M22" s="344"/>
      <c r="N22" s="344"/>
      <c r="O22" s="344"/>
      <c r="P22" s="344"/>
      <c r="Q22" s="344"/>
      <c r="R22" s="344"/>
      <c r="S22" s="344"/>
      <c r="T22" s="344"/>
      <c r="U22" s="344"/>
      <c r="V22" s="344"/>
      <c r="W22" s="344"/>
      <c r="X22" s="344"/>
      <c r="Y22" s="345"/>
      <c r="Z22" s="345"/>
      <c r="AA22" s="345"/>
      <c r="AB22" s="345"/>
      <c r="AC22" s="345"/>
      <c r="AD22" s="345"/>
      <c r="AE22" s="345"/>
      <c r="AF22" s="345"/>
      <c r="AG22" s="345" t="s">
        <v>4632</v>
      </c>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row>
    <row r="23" spans="1:60" ht="22.5" outlineLevel="1">
      <c r="A23" s="336">
        <v>6</v>
      </c>
      <c r="B23" s="337" t="s">
        <v>4643</v>
      </c>
      <c r="C23" s="338" t="s">
        <v>4644</v>
      </c>
      <c r="D23" s="339" t="s">
        <v>358</v>
      </c>
      <c r="E23" s="340">
        <v>199.2</v>
      </c>
      <c r="F23" s="341"/>
      <c r="G23" s="342">
        <f>ROUND(E23*F23,2)</f>
        <v>0</v>
      </c>
      <c r="H23" s="341"/>
      <c r="I23" s="342">
        <f>ROUND(E23*H23,2)</f>
        <v>0</v>
      </c>
      <c r="J23" s="341"/>
      <c r="K23" s="342">
        <f>ROUND(E23*J23,2)</f>
        <v>0</v>
      </c>
      <c r="L23" s="342">
        <v>21</v>
      </c>
      <c r="M23" s="342">
        <f>G23*(1+L23/100)</f>
        <v>0</v>
      </c>
      <c r="N23" s="342">
        <v>0</v>
      </c>
      <c r="O23" s="342">
        <f>ROUND(E23*N23,2)</f>
        <v>0</v>
      </c>
      <c r="P23" s="342">
        <v>0</v>
      </c>
      <c r="Q23" s="342">
        <f>ROUND(E23*P23,2)</f>
        <v>0</v>
      </c>
      <c r="R23" s="342" t="s">
        <v>4626</v>
      </c>
      <c r="S23" s="342" t="s">
        <v>4627</v>
      </c>
      <c r="T23" s="343" t="s">
        <v>4627</v>
      </c>
      <c r="U23" s="344">
        <v>1.1499999999999999</v>
      </c>
      <c r="V23" s="344">
        <f>ROUND(E23*U23,2)</f>
        <v>229.08</v>
      </c>
      <c r="W23" s="344"/>
      <c r="X23" s="344" t="s">
        <v>4628</v>
      </c>
      <c r="Y23" s="345"/>
      <c r="Z23" s="345"/>
      <c r="AA23" s="345"/>
      <c r="AB23" s="345"/>
      <c r="AC23" s="345"/>
      <c r="AD23" s="345"/>
      <c r="AE23" s="345"/>
      <c r="AF23" s="345"/>
      <c r="AG23" s="345" t="s">
        <v>4629</v>
      </c>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row>
    <row r="24" spans="1:60" outlineLevel="1">
      <c r="A24" s="346"/>
      <c r="B24" s="347"/>
      <c r="C24" s="517" t="s">
        <v>4645</v>
      </c>
      <c r="D24" s="518"/>
      <c r="E24" s="518"/>
      <c r="F24" s="518"/>
      <c r="G24" s="518"/>
      <c r="H24" s="344"/>
      <c r="I24" s="344"/>
      <c r="J24" s="344"/>
      <c r="K24" s="344"/>
      <c r="L24" s="344"/>
      <c r="M24" s="344"/>
      <c r="N24" s="344"/>
      <c r="O24" s="344"/>
      <c r="P24" s="344"/>
      <c r="Q24" s="344"/>
      <c r="R24" s="344"/>
      <c r="S24" s="344"/>
      <c r="T24" s="344"/>
      <c r="U24" s="344"/>
      <c r="V24" s="344"/>
      <c r="W24" s="344"/>
      <c r="X24" s="344"/>
      <c r="Y24" s="345"/>
      <c r="Z24" s="345"/>
      <c r="AA24" s="345"/>
      <c r="AB24" s="345"/>
      <c r="AC24" s="345"/>
      <c r="AD24" s="345"/>
      <c r="AE24" s="345"/>
      <c r="AF24" s="345"/>
      <c r="AG24" s="345" t="s">
        <v>4631</v>
      </c>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row>
    <row r="25" spans="1:60" outlineLevel="1">
      <c r="A25" s="346"/>
      <c r="B25" s="347"/>
      <c r="C25" s="506"/>
      <c r="D25" s="507"/>
      <c r="E25" s="507"/>
      <c r="F25" s="507"/>
      <c r="G25" s="507"/>
      <c r="H25" s="344"/>
      <c r="I25" s="344"/>
      <c r="J25" s="344"/>
      <c r="K25" s="344"/>
      <c r="L25" s="344"/>
      <c r="M25" s="344"/>
      <c r="N25" s="344"/>
      <c r="O25" s="344"/>
      <c r="P25" s="344"/>
      <c r="Q25" s="344"/>
      <c r="R25" s="344"/>
      <c r="S25" s="344"/>
      <c r="T25" s="344"/>
      <c r="U25" s="344"/>
      <c r="V25" s="344"/>
      <c r="W25" s="344"/>
      <c r="X25" s="344"/>
      <c r="Y25" s="345"/>
      <c r="Z25" s="345"/>
      <c r="AA25" s="345"/>
      <c r="AB25" s="345"/>
      <c r="AC25" s="345"/>
      <c r="AD25" s="345"/>
      <c r="AE25" s="345"/>
      <c r="AF25" s="345"/>
      <c r="AG25" s="345" t="s">
        <v>4632</v>
      </c>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row>
    <row r="26" spans="1:60" outlineLevel="1">
      <c r="A26" s="336">
        <v>7</v>
      </c>
      <c r="B26" s="337" t="s">
        <v>4646</v>
      </c>
      <c r="C26" s="338" t="s">
        <v>4647</v>
      </c>
      <c r="D26" s="339" t="s">
        <v>358</v>
      </c>
      <c r="E26" s="340">
        <v>39.799999999999997</v>
      </c>
      <c r="F26" s="341"/>
      <c r="G26" s="342">
        <f>ROUND(E26*F26,2)</f>
        <v>0</v>
      </c>
      <c r="H26" s="341"/>
      <c r="I26" s="342">
        <f>ROUND(E26*H26,2)</f>
        <v>0</v>
      </c>
      <c r="J26" s="341"/>
      <c r="K26" s="342">
        <f>ROUND(E26*J26,2)</f>
        <v>0</v>
      </c>
      <c r="L26" s="342">
        <v>21</v>
      </c>
      <c r="M26" s="342">
        <f>G26*(1+L26/100)</f>
        <v>0</v>
      </c>
      <c r="N26" s="342">
        <v>1.7</v>
      </c>
      <c r="O26" s="342">
        <f>ROUND(E26*N26,2)</f>
        <v>67.66</v>
      </c>
      <c r="P26" s="342">
        <v>0</v>
      </c>
      <c r="Q26" s="342">
        <f>ROUND(E26*P26,2)</f>
        <v>0</v>
      </c>
      <c r="R26" s="342" t="s">
        <v>4626</v>
      </c>
      <c r="S26" s="342" t="s">
        <v>4627</v>
      </c>
      <c r="T26" s="343" t="s">
        <v>4627</v>
      </c>
      <c r="U26" s="344">
        <v>1.587</v>
      </c>
      <c r="V26" s="344">
        <f>ROUND(E26*U26,2)</f>
        <v>63.16</v>
      </c>
      <c r="W26" s="344"/>
      <c r="X26" s="344" t="s">
        <v>4628</v>
      </c>
      <c r="Y26" s="345"/>
      <c r="Z26" s="345"/>
      <c r="AA26" s="345"/>
      <c r="AB26" s="345"/>
      <c r="AC26" s="345"/>
      <c r="AD26" s="345"/>
      <c r="AE26" s="345"/>
      <c r="AF26" s="345"/>
      <c r="AG26" s="345" t="s">
        <v>4629</v>
      </c>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row>
    <row r="27" spans="1:60" ht="22.5" outlineLevel="1">
      <c r="A27" s="346"/>
      <c r="B27" s="347"/>
      <c r="C27" s="517" t="s">
        <v>4648</v>
      </c>
      <c r="D27" s="518"/>
      <c r="E27" s="518"/>
      <c r="F27" s="518"/>
      <c r="G27" s="518"/>
      <c r="H27" s="344"/>
      <c r="I27" s="344"/>
      <c r="J27" s="344"/>
      <c r="K27" s="344"/>
      <c r="L27" s="344"/>
      <c r="M27" s="344"/>
      <c r="N27" s="344"/>
      <c r="O27" s="344"/>
      <c r="P27" s="344"/>
      <c r="Q27" s="344"/>
      <c r="R27" s="344"/>
      <c r="S27" s="344"/>
      <c r="T27" s="344"/>
      <c r="U27" s="344"/>
      <c r="V27" s="344"/>
      <c r="W27" s="344"/>
      <c r="X27" s="344"/>
      <c r="Y27" s="345"/>
      <c r="Z27" s="345"/>
      <c r="AA27" s="345"/>
      <c r="AB27" s="345"/>
      <c r="AC27" s="345"/>
      <c r="AD27" s="345"/>
      <c r="AE27" s="345"/>
      <c r="AF27" s="345"/>
      <c r="AG27" s="345" t="s">
        <v>4631</v>
      </c>
      <c r="AH27" s="345"/>
      <c r="AI27" s="345"/>
      <c r="AJ27" s="345"/>
      <c r="AK27" s="345"/>
      <c r="AL27" s="345"/>
      <c r="AM27" s="345"/>
      <c r="AN27" s="345"/>
      <c r="AO27" s="345"/>
      <c r="AP27" s="345"/>
      <c r="AQ27" s="345"/>
      <c r="AR27" s="345"/>
      <c r="AS27" s="345"/>
      <c r="AT27" s="345"/>
      <c r="AU27" s="345"/>
      <c r="AV27" s="345"/>
      <c r="AW27" s="345"/>
      <c r="AX27" s="345"/>
      <c r="AY27" s="345"/>
      <c r="AZ27" s="345"/>
      <c r="BA27" s="351" t="str">
        <f>C27</f>
        <v>sypaninou z vhodných hornin tř. 1 - 4 nebo materiálem připraveným podél výkopu ve vzdálenosti do 3 m od jeho kraje, pro jakoukoliv hloubku výkopu a jakoukoliv míru zhutnění,</v>
      </c>
      <c r="BB27" s="345"/>
      <c r="BC27" s="345"/>
      <c r="BD27" s="345"/>
      <c r="BE27" s="345"/>
      <c r="BF27" s="345"/>
      <c r="BG27" s="345"/>
      <c r="BH27" s="345"/>
    </row>
    <row r="28" spans="1:60" outlineLevel="1">
      <c r="A28" s="346"/>
      <c r="B28" s="347"/>
      <c r="C28" s="506"/>
      <c r="D28" s="507"/>
      <c r="E28" s="507"/>
      <c r="F28" s="507"/>
      <c r="G28" s="507"/>
      <c r="H28" s="344"/>
      <c r="I28" s="344"/>
      <c r="J28" s="344"/>
      <c r="K28" s="344"/>
      <c r="L28" s="344"/>
      <c r="M28" s="344"/>
      <c r="N28" s="344"/>
      <c r="O28" s="344"/>
      <c r="P28" s="344"/>
      <c r="Q28" s="344"/>
      <c r="R28" s="344"/>
      <c r="S28" s="344"/>
      <c r="T28" s="344"/>
      <c r="U28" s="344"/>
      <c r="V28" s="344"/>
      <c r="W28" s="344"/>
      <c r="X28" s="344"/>
      <c r="Y28" s="345"/>
      <c r="Z28" s="345"/>
      <c r="AA28" s="345"/>
      <c r="AB28" s="345"/>
      <c r="AC28" s="345"/>
      <c r="AD28" s="345"/>
      <c r="AE28" s="345"/>
      <c r="AF28" s="345"/>
      <c r="AG28" s="345" t="s">
        <v>4632</v>
      </c>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row>
    <row r="29" spans="1:60" outlineLevel="1">
      <c r="A29" s="336">
        <v>8</v>
      </c>
      <c r="B29" s="337" t="s">
        <v>4649</v>
      </c>
      <c r="C29" s="338" t="s">
        <v>4650</v>
      </c>
      <c r="D29" s="339" t="s">
        <v>358</v>
      </c>
      <c r="E29" s="340">
        <v>59.8</v>
      </c>
      <c r="F29" s="341"/>
      <c r="G29" s="342">
        <f>ROUND(E29*F29,2)</f>
        <v>0</v>
      </c>
      <c r="H29" s="341"/>
      <c r="I29" s="342">
        <f>ROUND(E29*H29,2)</f>
        <v>0</v>
      </c>
      <c r="J29" s="341"/>
      <c r="K29" s="342">
        <f>ROUND(E29*J29,2)</f>
        <v>0</v>
      </c>
      <c r="L29" s="342">
        <v>21</v>
      </c>
      <c r="M29" s="342">
        <f>G29*(1+L29/100)</f>
        <v>0</v>
      </c>
      <c r="N29" s="342">
        <v>0</v>
      </c>
      <c r="O29" s="342">
        <f>ROUND(E29*N29,2)</f>
        <v>0</v>
      </c>
      <c r="P29" s="342">
        <v>0</v>
      </c>
      <c r="Q29" s="342">
        <f>ROUND(E29*P29,2)</f>
        <v>0</v>
      </c>
      <c r="R29" s="342" t="s">
        <v>4626</v>
      </c>
      <c r="S29" s="342" t="s">
        <v>4627</v>
      </c>
      <c r="T29" s="343" t="s">
        <v>4627</v>
      </c>
      <c r="U29" s="344">
        <v>0</v>
      </c>
      <c r="V29" s="344">
        <f>ROUND(E29*U29,2)</f>
        <v>0</v>
      </c>
      <c r="W29" s="344"/>
      <c r="X29" s="344" t="s">
        <v>4628</v>
      </c>
      <c r="Y29" s="345"/>
      <c r="Z29" s="345"/>
      <c r="AA29" s="345"/>
      <c r="AB29" s="345"/>
      <c r="AC29" s="345"/>
      <c r="AD29" s="345"/>
      <c r="AE29" s="345"/>
      <c r="AF29" s="345"/>
      <c r="AG29" s="345" t="s">
        <v>4629</v>
      </c>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row>
    <row r="30" spans="1:60" outlineLevel="1">
      <c r="A30" s="346"/>
      <c r="B30" s="347"/>
      <c r="C30" s="508"/>
      <c r="D30" s="509"/>
      <c r="E30" s="509"/>
      <c r="F30" s="509"/>
      <c r="G30" s="509"/>
      <c r="H30" s="344"/>
      <c r="I30" s="344"/>
      <c r="J30" s="344"/>
      <c r="K30" s="344"/>
      <c r="L30" s="344"/>
      <c r="M30" s="344"/>
      <c r="N30" s="344"/>
      <c r="O30" s="344"/>
      <c r="P30" s="344"/>
      <c r="Q30" s="344"/>
      <c r="R30" s="344"/>
      <c r="S30" s="344"/>
      <c r="T30" s="344"/>
      <c r="U30" s="344"/>
      <c r="V30" s="344"/>
      <c r="W30" s="344"/>
      <c r="X30" s="344"/>
      <c r="Y30" s="345"/>
      <c r="Z30" s="345"/>
      <c r="AA30" s="345"/>
      <c r="AB30" s="345"/>
      <c r="AC30" s="345"/>
      <c r="AD30" s="345"/>
      <c r="AE30" s="345"/>
      <c r="AF30" s="345"/>
      <c r="AG30" s="345" t="s">
        <v>4632</v>
      </c>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row>
    <row r="31" spans="1:60" outlineLevel="1">
      <c r="A31" s="336">
        <v>9</v>
      </c>
      <c r="B31" s="337" t="s">
        <v>4651</v>
      </c>
      <c r="C31" s="338" t="s">
        <v>4652</v>
      </c>
      <c r="D31" s="339" t="s">
        <v>358</v>
      </c>
      <c r="E31" s="340">
        <v>19.899999999999999</v>
      </c>
      <c r="F31" s="341"/>
      <c r="G31" s="342">
        <f>ROUND(E31*F31,2)</f>
        <v>0</v>
      </c>
      <c r="H31" s="341"/>
      <c r="I31" s="342">
        <f>ROUND(E31*H31,2)</f>
        <v>0</v>
      </c>
      <c r="J31" s="341"/>
      <c r="K31" s="342">
        <f>ROUND(E31*J31,2)</f>
        <v>0</v>
      </c>
      <c r="L31" s="342">
        <v>21</v>
      </c>
      <c r="M31" s="342">
        <f>G31*(1+L31/100)</f>
        <v>0</v>
      </c>
      <c r="N31" s="342">
        <v>1.8907700000000001</v>
      </c>
      <c r="O31" s="342">
        <f>ROUND(E31*N31,2)</f>
        <v>37.630000000000003</v>
      </c>
      <c r="P31" s="342">
        <v>0</v>
      </c>
      <c r="Q31" s="342">
        <f>ROUND(E31*P31,2)</f>
        <v>0</v>
      </c>
      <c r="R31" s="342" t="s">
        <v>4653</v>
      </c>
      <c r="S31" s="342" t="s">
        <v>4627</v>
      </c>
      <c r="T31" s="343" t="s">
        <v>4627</v>
      </c>
      <c r="U31" s="344">
        <v>1.7</v>
      </c>
      <c r="V31" s="344">
        <f>ROUND(E31*U31,2)</f>
        <v>33.83</v>
      </c>
      <c r="W31" s="344"/>
      <c r="X31" s="344" t="s">
        <v>4628</v>
      </c>
      <c r="Y31" s="345"/>
      <c r="Z31" s="345"/>
      <c r="AA31" s="345"/>
      <c r="AB31" s="345"/>
      <c r="AC31" s="345"/>
      <c r="AD31" s="345"/>
      <c r="AE31" s="345"/>
      <c r="AF31" s="345"/>
      <c r="AG31" s="345" t="s">
        <v>4629</v>
      </c>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row>
    <row r="32" spans="1:60" outlineLevel="1">
      <c r="A32" s="346"/>
      <c r="B32" s="347"/>
      <c r="C32" s="517" t="s">
        <v>4654</v>
      </c>
      <c r="D32" s="518"/>
      <c r="E32" s="518"/>
      <c r="F32" s="518"/>
      <c r="G32" s="518"/>
      <c r="H32" s="344"/>
      <c r="I32" s="344"/>
      <c r="J32" s="344"/>
      <c r="K32" s="344"/>
      <c r="L32" s="344"/>
      <c r="M32" s="344"/>
      <c r="N32" s="344"/>
      <c r="O32" s="344"/>
      <c r="P32" s="344"/>
      <c r="Q32" s="344"/>
      <c r="R32" s="344"/>
      <c r="S32" s="344"/>
      <c r="T32" s="344"/>
      <c r="U32" s="344"/>
      <c r="V32" s="344"/>
      <c r="W32" s="344"/>
      <c r="X32" s="344"/>
      <c r="Y32" s="345"/>
      <c r="Z32" s="345"/>
      <c r="AA32" s="345"/>
      <c r="AB32" s="345"/>
      <c r="AC32" s="345"/>
      <c r="AD32" s="345"/>
      <c r="AE32" s="345"/>
      <c r="AF32" s="345"/>
      <c r="AG32" s="345" t="s">
        <v>4631</v>
      </c>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row>
    <row r="33" spans="1:60" outlineLevel="1">
      <c r="A33" s="346"/>
      <c r="B33" s="347"/>
      <c r="C33" s="506"/>
      <c r="D33" s="507"/>
      <c r="E33" s="507"/>
      <c r="F33" s="507"/>
      <c r="G33" s="507"/>
      <c r="H33" s="344"/>
      <c r="I33" s="344"/>
      <c r="J33" s="344"/>
      <c r="K33" s="344"/>
      <c r="L33" s="344"/>
      <c r="M33" s="344"/>
      <c r="N33" s="344"/>
      <c r="O33" s="344"/>
      <c r="P33" s="344"/>
      <c r="Q33" s="344"/>
      <c r="R33" s="344"/>
      <c r="S33" s="344"/>
      <c r="T33" s="344"/>
      <c r="U33" s="344"/>
      <c r="V33" s="344"/>
      <c r="W33" s="344"/>
      <c r="X33" s="344"/>
      <c r="Y33" s="345"/>
      <c r="Z33" s="345"/>
      <c r="AA33" s="345"/>
      <c r="AB33" s="345"/>
      <c r="AC33" s="345"/>
      <c r="AD33" s="345"/>
      <c r="AE33" s="345"/>
      <c r="AF33" s="345"/>
      <c r="AG33" s="345" t="s">
        <v>4632</v>
      </c>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row>
    <row r="34" spans="1:60" outlineLevel="1">
      <c r="A34" s="336">
        <v>10</v>
      </c>
      <c r="B34" s="337" t="s">
        <v>4655</v>
      </c>
      <c r="C34" s="338" t="s">
        <v>4656</v>
      </c>
      <c r="D34" s="339" t="s">
        <v>358</v>
      </c>
      <c r="E34" s="340">
        <v>21</v>
      </c>
      <c r="F34" s="341"/>
      <c r="G34" s="342">
        <f>ROUND(E34*F34,2)</f>
        <v>0</v>
      </c>
      <c r="H34" s="341"/>
      <c r="I34" s="342">
        <f>ROUND(E34*H34,2)</f>
        <v>0</v>
      </c>
      <c r="J34" s="341"/>
      <c r="K34" s="342">
        <f>ROUND(E34*J34,2)</f>
        <v>0</v>
      </c>
      <c r="L34" s="342">
        <v>21</v>
      </c>
      <c r="M34" s="342">
        <f>G34*(1+L34/100)</f>
        <v>0</v>
      </c>
      <c r="N34" s="342">
        <v>2.5249999999999999</v>
      </c>
      <c r="O34" s="342">
        <f>ROUND(E34*N34,2)</f>
        <v>53.03</v>
      </c>
      <c r="P34" s="342">
        <v>0</v>
      </c>
      <c r="Q34" s="342">
        <f>ROUND(E34*P34,2)</f>
        <v>0</v>
      </c>
      <c r="R34" s="342" t="s">
        <v>4653</v>
      </c>
      <c r="S34" s="342" t="s">
        <v>4627</v>
      </c>
      <c r="T34" s="343" t="s">
        <v>4627</v>
      </c>
      <c r="U34" s="344">
        <v>1.3</v>
      </c>
      <c r="V34" s="344">
        <f>ROUND(E34*U34,2)</f>
        <v>27.3</v>
      </c>
      <c r="W34" s="344"/>
      <c r="X34" s="344" t="s">
        <v>4628</v>
      </c>
      <c r="Y34" s="345"/>
      <c r="Z34" s="345"/>
      <c r="AA34" s="345"/>
      <c r="AB34" s="345"/>
      <c r="AC34" s="345"/>
      <c r="AD34" s="345"/>
      <c r="AE34" s="345"/>
      <c r="AF34" s="345"/>
      <c r="AG34" s="345" t="s">
        <v>4629</v>
      </c>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row>
    <row r="35" spans="1:60" outlineLevel="1">
      <c r="A35" s="346"/>
      <c r="B35" s="347"/>
      <c r="C35" s="517" t="s">
        <v>4657</v>
      </c>
      <c r="D35" s="518"/>
      <c r="E35" s="518"/>
      <c r="F35" s="518"/>
      <c r="G35" s="518"/>
      <c r="H35" s="344"/>
      <c r="I35" s="344"/>
      <c r="J35" s="344"/>
      <c r="K35" s="344"/>
      <c r="L35" s="344"/>
      <c r="M35" s="344"/>
      <c r="N35" s="344"/>
      <c r="O35" s="344"/>
      <c r="P35" s="344"/>
      <c r="Q35" s="344"/>
      <c r="R35" s="344"/>
      <c r="S35" s="344"/>
      <c r="T35" s="344"/>
      <c r="U35" s="344"/>
      <c r="V35" s="344"/>
      <c r="W35" s="344"/>
      <c r="X35" s="344"/>
      <c r="Y35" s="345"/>
      <c r="Z35" s="345"/>
      <c r="AA35" s="345"/>
      <c r="AB35" s="345"/>
      <c r="AC35" s="345"/>
      <c r="AD35" s="345"/>
      <c r="AE35" s="345"/>
      <c r="AF35" s="345"/>
      <c r="AG35" s="345" t="s">
        <v>4631</v>
      </c>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row>
    <row r="36" spans="1:60" outlineLevel="1">
      <c r="A36" s="346"/>
      <c r="B36" s="347"/>
      <c r="C36" s="348" t="s">
        <v>4658</v>
      </c>
      <c r="D36" s="349"/>
      <c r="E36" s="350">
        <v>21</v>
      </c>
      <c r="F36" s="344"/>
      <c r="G36" s="344"/>
      <c r="H36" s="344"/>
      <c r="I36" s="344"/>
      <c r="J36" s="344"/>
      <c r="K36" s="344"/>
      <c r="L36" s="344"/>
      <c r="M36" s="344"/>
      <c r="N36" s="344"/>
      <c r="O36" s="344"/>
      <c r="P36" s="344"/>
      <c r="Q36" s="344"/>
      <c r="R36" s="344"/>
      <c r="S36" s="344"/>
      <c r="T36" s="344"/>
      <c r="U36" s="344"/>
      <c r="V36" s="344"/>
      <c r="W36" s="344"/>
      <c r="X36" s="344"/>
      <c r="Y36" s="345"/>
      <c r="Z36" s="345"/>
      <c r="AA36" s="345"/>
      <c r="AB36" s="345"/>
      <c r="AC36" s="345"/>
      <c r="AD36" s="345"/>
      <c r="AE36" s="345"/>
      <c r="AF36" s="345"/>
      <c r="AG36" s="345" t="s">
        <v>323</v>
      </c>
      <c r="AH36" s="345">
        <v>0</v>
      </c>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row>
    <row r="37" spans="1:60" outlineLevel="1">
      <c r="A37" s="346"/>
      <c r="B37" s="347"/>
      <c r="C37" s="506"/>
      <c r="D37" s="507"/>
      <c r="E37" s="507"/>
      <c r="F37" s="507"/>
      <c r="G37" s="507"/>
      <c r="H37" s="344"/>
      <c r="I37" s="344"/>
      <c r="J37" s="344"/>
      <c r="K37" s="344"/>
      <c r="L37" s="344"/>
      <c r="M37" s="344"/>
      <c r="N37" s="344"/>
      <c r="O37" s="344"/>
      <c r="P37" s="344"/>
      <c r="Q37" s="344"/>
      <c r="R37" s="344"/>
      <c r="S37" s="344"/>
      <c r="T37" s="344"/>
      <c r="U37" s="344"/>
      <c r="V37" s="344"/>
      <c r="W37" s="344"/>
      <c r="X37" s="344"/>
      <c r="Y37" s="345"/>
      <c r="Z37" s="345"/>
      <c r="AA37" s="345"/>
      <c r="AB37" s="345"/>
      <c r="AC37" s="345"/>
      <c r="AD37" s="345"/>
      <c r="AE37" s="345"/>
      <c r="AF37" s="345"/>
      <c r="AG37" s="345" t="s">
        <v>4632</v>
      </c>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row>
    <row r="38" spans="1:60">
      <c r="A38" s="328" t="s">
        <v>4622</v>
      </c>
      <c r="B38" s="329" t="s">
        <v>946</v>
      </c>
      <c r="C38" s="330" t="s">
        <v>4659</v>
      </c>
      <c r="D38" s="331"/>
      <c r="E38" s="332"/>
      <c r="F38" s="333"/>
      <c r="G38" s="333">
        <f>SUMIF(AG39:AG41,"&lt;&gt;NOR",G39:G41)</f>
        <v>0</v>
      </c>
      <c r="H38" s="333"/>
      <c r="I38" s="333">
        <f>SUM(I39:I41)</f>
        <v>0</v>
      </c>
      <c r="J38" s="333"/>
      <c r="K38" s="333">
        <f>SUM(K39:K41)</f>
        <v>0</v>
      </c>
      <c r="L38" s="333"/>
      <c r="M38" s="333">
        <f>SUM(M39:M41)</f>
        <v>0</v>
      </c>
      <c r="N38" s="333"/>
      <c r="O38" s="333">
        <f>SUM(O39:O41)</f>
        <v>0</v>
      </c>
      <c r="P38" s="333"/>
      <c r="Q38" s="333">
        <f>SUM(Q39:Q41)</f>
        <v>0</v>
      </c>
      <c r="R38" s="333"/>
      <c r="S38" s="333"/>
      <c r="T38" s="334"/>
      <c r="U38" s="335"/>
      <c r="V38" s="335">
        <f>SUM(V39:V41)</f>
        <v>33.479999999999997</v>
      </c>
      <c r="W38" s="335"/>
      <c r="X38" s="335"/>
      <c r="AG38" s="311" t="s">
        <v>4623</v>
      </c>
    </row>
    <row r="39" spans="1:60" outlineLevel="1">
      <c r="A39" s="336">
        <v>11</v>
      </c>
      <c r="B39" s="337" t="s">
        <v>4660</v>
      </c>
      <c r="C39" s="338" t="s">
        <v>4661</v>
      </c>
      <c r="D39" s="339" t="s">
        <v>430</v>
      </c>
      <c r="E39" s="340">
        <v>158.31131999999999</v>
      </c>
      <c r="F39" s="341"/>
      <c r="G39" s="342">
        <f>ROUND(E39*F39,2)</f>
        <v>0</v>
      </c>
      <c r="H39" s="341"/>
      <c r="I39" s="342">
        <f>ROUND(E39*H39,2)</f>
        <v>0</v>
      </c>
      <c r="J39" s="341"/>
      <c r="K39" s="342">
        <f>ROUND(E39*J39,2)</f>
        <v>0</v>
      </c>
      <c r="L39" s="342">
        <v>21</v>
      </c>
      <c r="M39" s="342">
        <f>G39*(1+L39/100)</f>
        <v>0</v>
      </c>
      <c r="N39" s="342">
        <v>0</v>
      </c>
      <c r="O39" s="342">
        <f>ROUND(E39*N39,2)</f>
        <v>0</v>
      </c>
      <c r="P39" s="342">
        <v>0</v>
      </c>
      <c r="Q39" s="342">
        <f>ROUND(E39*P39,2)</f>
        <v>0</v>
      </c>
      <c r="R39" s="342" t="s">
        <v>4653</v>
      </c>
      <c r="S39" s="342" t="s">
        <v>4627</v>
      </c>
      <c r="T39" s="343" t="s">
        <v>4627</v>
      </c>
      <c r="U39" s="344">
        <v>0.21149999999999999</v>
      </c>
      <c r="V39" s="344">
        <f>ROUND(E39*U39,2)</f>
        <v>33.479999999999997</v>
      </c>
      <c r="W39" s="344"/>
      <c r="X39" s="344" t="s">
        <v>1489</v>
      </c>
      <c r="Y39" s="345"/>
      <c r="Z39" s="345"/>
      <c r="AA39" s="345"/>
      <c r="AB39" s="345"/>
      <c r="AC39" s="345"/>
      <c r="AD39" s="345"/>
      <c r="AE39" s="345"/>
      <c r="AF39" s="345"/>
      <c r="AG39" s="345" t="s">
        <v>4662</v>
      </c>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row>
    <row r="40" spans="1:60" outlineLevel="1">
      <c r="A40" s="346"/>
      <c r="B40" s="347"/>
      <c r="C40" s="517" t="s">
        <v>4663</v>
      </c>
      <c r="D40" s="518"/>
      <c r="E40" s="518"/>
      <c r="F40" s="518"/>
      <c r="G40" s="518"/>
      <c r="H40" s="344"/>
      <c r="I40" s="344"/>
      <c r="J40" s="344"/>
      <c r="K40" s="344"/>
      <c r="L40" s="344"/>
      <c r="M40" s="344"/>
      <c r="N40" s="344"/>
      <c r="O40" s="344"/>
      <c r="P40" s="344"/>
      <c r="Q40" s="344"/>
      <c r="R40" s="344"/>
      <c r="S40" s="344"/>
      <c r="T40" s="344"/>
      <c r="U40" s="344"/>
      <c r="V40" s="344"/>
      <c r="W40" s="344"/>
      <c r="X40" s="344"/>
      <c r="Y40" s="345"/>
      <c r="Z40" s="345"/>
      <c r="AA40" s="345"/>
      <c r="AB40" s="345"/>
      <c r="AC40" s="345"/>
      <c r="AD40" s="345"/>
      <c r="AE40" s="345"/>
      <c r="AF40" s="345"/>
      <c r="AG40" s="345" t="s">
        <v>4631</v>
      </c>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row>
    <row r="41" spans="1:60" outlineLevel="1">
      <c r="A41" s="346"/>
      <c r="B41" s="347"/>
      <c r="C41" s="506"/>
      <c r="D41" s="507"/>
      <c r="E41" s="507"/>
      <c r="F41" s="507"/>
      <c r="G41" s="507"/>
      <c r="H41" s="344"/>
      <c r="I41" s="344"/>
      <c r="J41" s="344"/>
      <c r="K41" s="344"/>
      <c r="L41" s="344"/>
      <c r="M41" s="344"/>
      <c r="N41" s="344"/>
      <c r="O41" s="344"/>
      <c r="P41" s="344"/>
      <c r="Q41" s="344"/>
      <c r="R41" s="344"/>
      <c r="S41" s="344"/>
      <c r="T41" s="344"/>
      <c r="U41" s="344"/>
      <c r="V41" s="344"/>
      <c r="W41" s="344"/>
      <c r="X41" s="344"/>
      <c r="Y41" s="345"/>
      <c r="Z41" s="345"/>
      <c r="AA41" s="345"/>
      <c r="AB41" s="345"/>
      <c r="AC41" s="345"/>
      <c r="AD41" s="345"/>
      <c r="AE41" s="345"/>
      <c r="AF41" s="345"/>
      <c r="AG41" s="345" t="s">
        <v>4632</v>
      </c>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row>
    <row r="42" spans="1:60">
      <c r="A42" s="328" t="s">
        <v>4622</v>
      </c>
      <c r="B42" s="329" t="s">
        <v>4664</v>
      </c>
      <c r="C42" s="330" t="s">
        <v>4665</v>
      </c>
      <c r="D42" s="331"/>
      <c r="E42" s="332"/>
      <c r="F42" s="333"/>
      <c r="G42" s="333">
        <f>SUMIF(AG43:AG100,"&lt;&gt;NOR",G43:G100)</f>
        <v>0</v>
      </c>
      <c r="H42" s="333"/>
      <c r="I42" s="333">
        <f>SUM(I43:I100)</f>
        <v>0</v>
      </c>
      <c r="J42" s="333"/>
      <c r="K42" s="333">
        <f>SUM(K43:K100)</f>
        <v>0</v>
      </c>
      <c r="L42" s="333"/>
      <c r="M42" s="333">
        <f>SUM(M43:M100)</f>
        <v>0</v>
      </c>
      <c r="N42" s="333"/>
      <c r="O42" s="333">
        <f>SUM(O43:O100)</f>
        <v>0.60000000000000009</v>
      </c>
      <c r="P42" s="333"/>
      <c r="Q42" s="333">
        <f>SUM(Q43:Q100)</f>
        <v>0</v>
      </c>
      <c r="R42" s="333"/>
      <c r="S42" s="333"/>
      <c r="T42" s="334"/>
      <c r="U42" s="335"/>
      <c r="V42" s="335">
        <f>SUM(V43:V100)</f>
        <v>281.06000000000006</v>
      </c>
      <c r="W42" s="335"/>
      <c r="X42" s="335"/>
      <c r="AG42" s="311" t="s">
        <v>4623</v>
      </c>
    </row>
    <row r="43" spans="1:60" outlineLevel="1">
      <c r="A43" s="336">
        <v>12</v>
      </c>
      <c r="B43" s="337" t="s">
        <v>4666</v>
      </c>
      <c r="C43" s="338" t="s">
        <v>4667</v>
      </c>
      <c r="D43" s="339" t="s">
        <v>327</v>
      </c>
      <c r="E43" s="340">
        <v>6</v>
      </c>
      <c r="F43" s="341"/>
      <c r="G43" s="342">
        <f>ROUND(E43*F43,2)</f>
        <v>0</v>
      </c>
      <c r="H43" s="341"/>
      <c r="I43" s="342">
        <f>ROUND(E43*H43,2)</f>
        <v>0</v>
      </c>
      <c r="J43" s="341"/>
      <c r="K43" s="342">
        <f>ROUND(E43*J43,2)</f>
        <v>0</v>
      </c>
      <c r="L43" s="342">
        <v>21</v>
      </c>
      <c r="M43" s="342">
        <f>G43*(1+L43/100)</f>
        <v>0</v>
      </c>
      <c r="N43" s="342">
        <v>2.3000000000000001E-4</v>
      </c>
      <c r="O43" s="342">
        <f>ROUND(E43*N43,2)</f>
        <v>0</v>
      </c>
      <c r="P43" s="342">
        <v>0</v>
      </c>
      <c r="Q43" s="342">
        <f>ROUND(E43*P43,2)</f>
        <v>0</v>
      </c>
      <c r="R43" s="342" t="s">
        <v>4668</v>
      </c>
      <c r="S43" s="342" t="s">
        <v>4627</v>
      </c>
      <c r="T43" s="343" t="s">
        <v>4627</v>
      </c>
      <c r="U43" s="344">
        <v>0.09</v>
      </c>
      <c r="V43" s="344">
        <f>ROUND(E43*U43,2)</f>
        <v>0.54</v>
      </c>
      <c r="W43" s="344"/>
      <c r="X43" s="344" t="s">
        <v>4628</v>
      </c>
      <c r="Y43" s="345"/>
      <c r="Z43" s="345"/>
      <c r="AA43" s="345"/>
      <c r="AB43" s="345"/>
      <c r="AC43" s="345"/>
      <c r="AD43" s="345"/>
      <c r="AE43" s="345"/>
      <c r="AF43" s="345"/>
      <c r="AG43" s="345" t="s">
        <v>4629</v>
      </c>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row>
    <row r="44" spans="1:60" outlineLevel="1">
      <c r="A44" s="346"/>
      <c r="B44" s="347"/>
      <c r="C44" s="517" t="s">
        <v>4669</v>
      </c>
      <c r="D44" s="518"/>
      <c r="E44" s="518"/>
      <c r="F44" s="518"/>
      <c r="G44" s="518"/>
      <c r="H44" s="344"/>
      <c r="I44" s="344"/>
      <c r="J44" s="344"/>
      <c r="K44" s="344"/>
      <c r="L44" s="344"/>
      <c r="M44" s="344"/>
      <c r="N44" s="344"/>
      <c r="O44" s="344"/>
      <c r="P44" s="344"/>
      <c r="Q44" s="344"/>
      <c r="R44" s="344"/>
      <c r="S44" s="344"/>
      <c r="T44" s="344"/>
      <c r="U44" s="344"/>
      <c r="V44" s="344"/>
      <c r="W44" s="344"/>
      <c r="X44" s="344"/>
      <c r="Y44" s="345"/>
      <c r="Z44" s="345"/>
      <c r="AA44" s="345"/>
      <c r="AB44" s="345"/>
      <c r="AC44" s="345"/>
      <c r="AD44" s="345"/>
      <c r="AE44" s="345"/>
      <c r="AF44" s="345"/>
      <c r="AG44" s="345" t="s">
        <v>4631</v>
      </c>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row>
    <row r="45" spans="1:60" outlineLevel="1">
      <c r="A45" s="346"/>
      <c r="B45" s="347"/>
      <c r="C45" s="519" t="s">
        <v>4670</v>
      </c>
      <c r="D45" s="520"/>
      <c r="E45" s="520"/>
      <c r="F45" s="520"/>
      <c r="G45" s="520"/>
      <c r="H45" s="344"/>
      <c r="I45" s="344"/>
      <c r="J45" s="344"/>
      <c r="K45" s="344"/>
      <c r="L45" s="344"/>
      <c r="M45" s="344"/>
      <c r="N45" s="344"/>
      <c r="O45" s="344"/>
      <c r="P45" s="344"/>
      <c r="Q45" s="344"/>
      <c r="R45" s="344"/>
      <c r="S45" s="344"/>
      <c r="T45" s="344"/>
      <c r="U45" s="344"/>
      <c r="V45" s="344"/>
      <c r="W45" s="344"/>
      <c r="X45" s="344"/>
      <c r="Y45" s="345"/>
      <c r="Z45" s="345"/>
      <c r="AA45" s="345"/>
      <c r="AB45" s="345"/>
      <c r="AC45" s="345"/>
      <c r="AD45" s="345"/>
      <c r="AE45" s="345"/>
      <c r="AF45" s="345"/>
      <c r="AG45" s="345" t="s">
        <v>4671</v>
      </c>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row>
    <row r="46" spans="1:60" outlineLevel="1">
      <c r="A46" s="346"/>
      <c r="B46" s="347"/>
      <c r="C46" s="506"/>
      <c r="D46" s="507"/>
      <c r="E46" s="507"/>
      <c r="F46" s="507"/>
      <c r="G46" s="507"/>
      <c r="H46" s="344"/>
      <c r="I46" s="344"/>
      <c r="J46" s="344"/>
      <c r="K46" s="344"/>
      <c r="L46" s="344"/>
      <c r="M46" s="344"/>
      <c r="N46" s="344"/>
      <c r="O46" s="344"/>
      <c r="P46" s="344"/>
      <c r="Q46" s="344"/>
      <c r="R46" s="344"/>
      <c r="S46" s="344"/>
      <c r="T46" s="344"/>
      <c r="U46" s="344"/>
      <c r="V46" s="344"/>
      <c r="W46" s="344"/>
      <c r="X46" s="344"/>
      <c r="Y46" s="345"/>
      <c r="Z46" s="345"/>
      <c r="AA46" s="345"/>
      <c r="AB46" s="345"/>
      <c r="AC46" s="345"/>
      <c r="AD46" s="345"/>
      <c r="AE46" s="345"/>
      <c r="AF46" s="345"/>
      <c r="AG46" s="345" t="s">
        <v>4632</v>
      </c>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row>
    <row r="47" spans="1:60" outlineLevel="1">
      <c r="A47" s="336">
        <v>13</v>
      </c>
      <c r="B47" s="337" t="s">
        <v>4672</v>
      </c>
      <c r="C47" s="338" t="s">
        <v>4673</v>
      </c>
      <c r="D47" s="339" t="s">
        <v>327</v>
      </c>
      <c r="E47" s="340">
        <v>25.9</v>
      </c>
      <c r="F47" s="341"/>
      <c r="G47" s="342">
        <f>ROUND(E47*F47,2)</f>
        <v>0</v>
      </c>
      <c r="H47" s="341"/>
      <c r="I47" s="342">
        <f>ROUND(E47*H47,2)</f>
        <v>0</v>
      </c>
      <c r="J47" s="341"/>
      <c r="K47" s="342">
        <f>ROUND(E47*J47,2)</f>
        <v>0</v>
      </c>
      <c r="L47" s="342">
        <v>21</v>
      </c>
      <c r="M47" s="342">
        <f>G47*(1+L47/100)</f>
        <v>0</v>
      </c>
      <c r="N47" s="342">
        <v>3.8000000000000002E-4</v>
      </c>
      <c r="O47" s="342">
        <f>ROUND(E47*N47,2)</f>
        <v>0.01</v>
      </c>
      <c r="P47" s="342">
        <v>0</v>
      </c>
      <c r="Q47" s="342">
        <f>ROUND(E47*P47,2)</f>
        <v>0</v>
      </c>
      <c r="R47" s="342" t="s">
        <v>4668</v>
      </c>
      <c r="S47" s="342" t="s">
        <v>4627</v>
      </c>
      <c r="T47" s="343" t="s">
        <v>4627</v>
      </c>
      <c r="U47" s="344">
        <v>0.32</v>
      </c>
      <c r="V47" s="344">
        <f>ROUND(E47*U47,2)</f>
        <v>8.2899999999999991</v>
      </c>
      <c r="W47" s="344"/>
      <c r="X47" s="344" t="s">
        <v>4628</v>
      </c>
      <c r="Y47" s="345"/>
      <c r="Z47" s="345"/>
      <c r="AA47" s="345"/>
      <c r="AB47" s="345"/>
      <c r="AC47" s="345"/>
      <c r="AD47" s="345"/>
      <c r="AE47" s="345"/>
      <c r="AF47" s="345"/>
      <c r="AG47" s="345" t="s">
        <v>4629</v>
      </c>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row>
    <row r="48" spans="1:60" outlineLevel="1">
      <c r="A48" s="346"/>
      <c r="B48" s="347"/>
      <c r="C48" s="517" t="s">
        <v>4674</v>
      </c>
      <c r="D48" s="518"/>
      <c r="E48" s="518"/>
      <c r="F48" s="518"/>
      <c r="G48" s="518"/>
      <c r="H48" s="344"/>
      <c r="I48" s="344"/>
      <c r="J48" s="344"/>
      <c r="K48" s="344"/>
      <c r="L48" s="344"/>
      <c r="M48" s="344"/>
      <c r="N48" s="344"/>
      <c r="O48" s="344"/>
      <c r="P48" s="344"/>
      <c r="Q48" s="344"/>
      <c r="R48" s="344"/>
      <c r="S48" s="344"/>
      <c r="T48" s="344"/>
      <c r="U48" s="344"/>
      <c r="V48" s="344"/>
      <c r="W48" s="344"/>
      <c r="X48" s="344"/>
      <c r="Y48" s="345"/>
      <c r="Z48" s="345"/>
      <c r="AA48" s="345"/>
      <c r="AB48" s="345"/>
      <c r="AC48" s="345"/>
      <c r="AD48" s="345"/>
      <c r="AE48" s="345"/>
      <c r="AF48" s="345"/>
      <c r="AG48" s="345" t="s">
        <v>4631</v>
      </c>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row>
    <row r="49" spans="1:60" outlineLevel="1">
      <c r="A49" s="346"/>
      <c r="B49" s="347"/>
      <c r="C49" s="519" t="s">
        <v>4670</v>
      </c>
      <c r="D49" s="520"/>
      <c r="E49" s="520"/>
      <c r="F49" s="520"/>
      <c r="G49" s="520"/>
      <c r="H49" s="344"/>
      <c r="I49" s="344"/>
      <c r="J49" s="344"/>
      <c r="K49" s="344"/>
      <c r="L49" s="344"/>
      <c r="M49" s="344"/>
      <c r="N49" s="344"/>
      <c r="O49" s="344"/>
      <c r="P49" s="344"/>
      <c r="Q49" s="344"/>
      <c r="R49" s="344"/>
      <c r="S49" s="344"/>
      <c r="T49" s="344"/>
      <c r="U49" s="344"/>
      <c r="V49" s="344"/>
      <c r="W49" s="344"/>
      <c r="X49" s="344"/>
      <c r="Y49" s="345"/>
      <c r="Z49" s="345"/>
      <c r="AA49" s="345"/>
      <c r="AB49" s="345"/>
      <c r="AC49" s="345"/>
      <c r="AD49" s="345"/>
      <c r="AE49" s="345"/>
      <c r="AF49" s="345"/>
      <c r="AG49" s="345" t="s">
        <v>4671</v>
      </c>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row>
    <row r="50" spans="1:60" outlineLevel="1">
      <c r="A50" s="346"/>
      <c r="B50" s="347"/>
      <c r="C50" s="506"/>
      <c r="D50" s="507"/>
      <c r="E50" s="507"/>
      <c r="F50" s="507"/>
      <c r="G50" s="507"/>
      <c r="H50" s="344"/>
      <c r="I50" s="344"/>
      <c r="J50" s="344"/>
      <c r="K50" s="344"/>
      <c r="L50" s="344"/>
      <c r="M50" s="344"/>
      <c r="N50" s="344"/>
      <c r="O50" s="344"/>
      <c r="P50" s="344"/>
      <c r="Q50" s="344"/>
      <c r="R50" s="344"/>
      <c r="S50" s="344"/>
      <c r="T50" s="344"/>
      <c r="U50" s="344"/>
      <c r="V50" s="344"/>
      <c r="W50" s="344"/>
      <c r="X50" s="344"/>
      <c r="Y50" s="345"/>
      <c r="Z50" s="345"/>
      <c r="AA50" s="345"/>
      <c r="AB50" s="345"/>
      <c r="AC50" s="345"/>
      <c r="AD50" s="345"/>
      <c r="AE50" s="345"/>
      <c r="AF50" s="345"/>
      <c r="AG50" s="345" t="s">
        <v>4632</v>
      </c>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row>
    <row r="51" spans="1:60" outlineLevel="1">
      <c r="A51" s="336">
        <v>14</v>
      </c>
      <c r="B51" s="337" t="s">
        <v>4675</v>
      </c>
      <c r="C51" s="338" t="s">
        <v>4676</v>
      </c>
      <c r="D51" s="339" t="s">
        <v>327</v>
      </c>
      <c r="E51" s="340">
        <v>46.8</v>
      </c>
      <c r="F51" s="341"/>
      <c r="G51" s="342">
        <f>ROUND(E51*F51,2)</f>
        <v>0</v>
      </c>
      <c r="H51" s="341"/>
      <c r="I51" s="342">
        <f>ROUND(E51*H51,2)</f>
        <v>0</v>
      </c>
      <c r="J51" s="341"/>
      <c r="K51" s="342">
        <f>ROUND(E51*J51,2)</f>
        <v>0</v>
      </c>
      <c r="L51" s="342">
        <v>21</v>
      </c>
      <c r="M51" s="342">
        <f>G51*(1+L51/100)</f>
        <v>0</v>
      </c>
      <c r="N51" s="342">
        <v>4.6999999999999999E-4</v>
      </c>
      <c r="O51" s="342">
        <f>ROUND(E51*N51,2)</f>
        <v>0.02</v>
      </c>
      <c r="P51" s="342">
        <v>0</v>
      </c>
      <c r="Q51" s="342">
        <f>ROUND(E51*P51,2)</f>
        <v>0</v>
      </c>
      <c r="R51" s="342" t="s">
        <v>4668</v>
      </c>
      <c r="S51" s="342" t="s">
        <v>4627</v>
      </c>
      <c r="T51" s="343" t="s">
        <v>4627</v>
      </c>
      <c r="U51" s="344">
        <v>0.35899999999999999</v>
      </c>
      <c r="V51" s="344">
        <f>ROUND(E51*U51,2)</f>
        <v>16.8</v>
      </c>
      <c r="W51" s="344"/>
      <c r="X51" s="344" t="s">
        <v>4628</v>
      </c>
      <c r="Y51" s="345"/>
      <c r="Z51" s="345"/>
      <c r="AA51" s="345"/>
      <c r="AB51" s="345"/>
      <c r="AC51" s="345"/>
      <c r="AD51" s="345"/>
      <c r="AE51" s="345"/>
      <c r="AF51" s="345"/>
      <c r="AG51" s="345" t="s">
        <v>4629</v>
      </c>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row>
    <row r="52" spans="1:60" outlineLevel="1">
      <c r="A52" s="346"/>
      <c r="B52" s="347"/>
      <c r="C52" s="517" t="s">
        <v>4674</v>
      </c>
      <c r="D52" s="518"/>
      <c r="E52" s="518"/>
      <c r="F52" s="518"/>
      <c r="G52" s="518"/>
      <c r="H52" s="344"/>
      <c r="I52" s="344"/>
      <c r="J52" s="344"/>
      <c r="K52" s="344"/>
      <c r="L52" s="344"/>
      <c r="M52" s="344"/>
      <c r="N52" s="344"/>
      <c r="O52" s="344"/>
      <c r="P52" s="344"/>
      <c r="Q52" s="344"/>
      <c r="R52" s="344"/>
      <c r="S52" s="344"/>
      <c r="T52" s="344"/>
      <c r="U52" s="344"/>
      <c r="V52" s="344"/>
      <c r="W52" s="344"/>
      <c r="X52" s="344"/>
      <c r="Y52" s="345"/>
      <c r="Z52" s="345"/>
      <c r="AA52" s="345"/>
      <c r="AB52" s="345"/>
      <c r="AC52" s="345"/>
      <c r="AD52" s="345"/>
      <c r="AE52" s="345"/>
      <c r="AF52" s="345"/>
      <c r="AG52" s="345" t="s">
        <v>4631</v>
      </c>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row>
    <row r="53" spans="1:60" outlineLevel="1">
      <c r="A53" s="346"/>
      <c r="B53" s="347"/>
      <c r="C53" s="519" t="s">
        <v>4670</v>
      </c>
      <c r="D53" s="520"/>
      <c r="E53" s="520"/>
      <c r="F53" s="520"/>
      <c r="G53" s="520"/>
      <c r="H53" s="344"/>
      <c r="I53" s="344"/>
      <c r="J53" s="344"/>
      <c r="K53" s="344"/>
      <c r="L53" s="344"/>
      <c r="M53" s="344"/>
      <c r="N53" s="344"/>
      <c r="O53" s="344"/>
      <c r="P53" s="344"/>
      <c r="Q53" s="344"/>
      <c r="R53" s="344"/>
      <c r="S53" s="344"/>
      <c r="T53" s="344"/>
      <c r="U53" s="344"/>
      <c r="V53" s="344"/>
      <c r="W53" s="344"/>
      <c r="X53" s="344"/>
      <c r="Y53" s="345"/>
      <c r="Z53" s="345"/>
      <c r="AA53" s="345"/>
      <c r="AB53" s="345"/>
      <c r="AC53" s="345"/>
      <c r="AD53" s="345"/>
      <c r="AE53" s="345"/>
      <c r="AF53" s="345"/>
      <c r="AG53" s="345" t="s">
        <v>4671</v>
      </c>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row>
    <row r="54" spans="1:60" outlineLevel="1">
      <c r="A54" s="346"/>
      <c r="B54" s="347"/>
      <c r="C54" s="506"/>
      <c r="D54" s="507"/>
      <c r="E54" s="507"/>
      <c r="F54" s="507"/>
      <c r="G54" s="507"/>
      <c r="H54" s="344"/>
      <c r="I54" s="344"/>
      <c r="J54" s="344"/>
      <c r="K54" s="344"/>
      <c r="L54" s="344"/>
      <c r="M54" s="344"/>
      <c r="N54" s="344"/>
      <c r="O54" s="344"/>
      <c r="P54" s="344"/>
      <c r="Q54" s="344"/>
      <c r="R54" s="344"/>
      <c r="S54" s="344"/>
      <c r="T54" s="344"/>
      <c r="U54" s="344"/>
      <c r="V54" s="344"/>
      <c r="W54" s="344"/>
      <c r="X54" s="344"/>
      <c r="Y54" s="345"/>
      <c r="Z54" s="345"/>
      <c r="AA54" s="345"/>
      <c r="AB54" s="345"/>
      <c r="AC54" s="345"/>
      <c r="AD54" s="345"/>
      <c r="AE54" s="345"/>
      <c r="AF54" s="345"/>
      <c r="AG54" s="345" t="s">
        <v>4632</v>
      </c>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row>
    <row r="55" spans="1:60" outlineLevel="1">
      <c r="A55" s="336">
        <v>15</v>
      </c>
      <c r="B55" s="337" t="s">
        <v>4677</v>
      </c>
      <c r="C55" s="338" t="s">
        <v>4678</v>
      </c>
      <c r="D55" s="339" t="s">
        <v>327</v>
      </c>
      <c r="E55" s="340">
        <v>6</v>
      </c>
      <c r="F55" s="341"/>
      <c r="G55" s="342">
        <f>ROUND(E55*F55,2)</f>
        <v>0</v>
      </c>
      <c r="H55" s="341"/>
      <c r="I55" s="342">
        <f>ROUND(E55*H55,2)</f>
        <v>0</v>
      </c>
      <c r="J55" s="341"/>
      <c r="K55" s="342">
        <f>ROUND(E55*J55,2)</f>
        <v>0</v>
      </c>
      <c r="L55" s="342">
        <v>21</v>
      </c>
      <c r="M55" s="342">
        <f>G55*(1+L55/100)</f>
        <v>0</v>
      </c>
      <c r="N55" s="342">
        <v>6.9999999999999999E-4</v>
      </c>
      <c r="O55" s="342">
        <f>ROUND(E55*N55,2)</f>
        <v>0</v>
      </c>
      <c r="P55" s="342">
        <v>0</v>
      </c>
      <c r="Q55" s="342">
        <f>ROUND(E55*P55,2)</f>
        <v>0</v>
      </c>
      <c r="R55" s="342" t="s">
        <v>4668</v>
      </c>
      <c r="S55" s="342" t="s">
        <v>4627</v>
      </c>
      <c r="T55" s="343" t="s">
        <v>4627</v>
      </c>
      <c r="U55" s="344">
        <v>0.45200000000000001</v>
      </c>
      <c r="V55" s="344">
        <f>ROUND(E55*U55,2)</f>
        <v>2.71</v>
      </c>
      <c r="W55" s="344"/>
      <c r="X55" s="344" t="s">
        <v>4628</v>
      </c>
      <c r="Y55" s="345"/>
      <c r="Z55" s="345"/>
      <c r="AA55" s="345"/>
      <c r="AB55" s="345"/>
      <c r="AC55" s="345"/>
      <c r="AD55" s="345"/>
      <c r="AE55" s="345"/>
      <c r="AF55" s="345"/>
      <c r="AG55" s="345" t="s">
        <v>4629</v>
      </c>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row>
    <row r="56" spans="1:60" outlineLevel="1">
      <c r="A56" s="346"/>
      <c r="B56" s="347"/>
      <c r="C56" s="517" t="s">
        <v>4674</v>
      </c>
      <c r="D56" s="518"/>
      <c r="E56" s="518"/>
      <c r="F56" s="518"/>
      <c r="G56" s="518"/>
      <c r="H56" s="344"/>
      <c r="I56" s="344"/>
      <c r="J56" s="344"/>
      <c r="K56" s="344"/>
      <c r="L56" s="344"/>
      <c r="M56" s="344"/>
      <c r="N56" s="344"/>
      <c r="O56" s="344"/>
      <c r="P56" s="344"/>
      <c r="Q56" s="344"/>
      <c r="R56" s="344"/>
      <c r="S56" s="344"/>
      <c r="T56" s="344"/>
      <c r="U56" s="344"/>
      <c r="V56" s="344"/>
      <c r="W56" s="344"/>
      <c r="X56" s="344"/>
      <c r="Y56" s="345"/>
      <c r="Z56" s="345"/>
      <c r="AA56" s="345"/>
      <c r="AB56" s="345"/>
      <c r="AC56" s="345"/>
      <c r="AD56" s="345"/>
      <c r="AE56" s="345"/>
      <c r="AF56" s="345"/>
      <c r="AG56" s="345" t="s">
        <v>4631</v>
      </c>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45"/>
      <c r="BG56" s="345"/>
      <c r="BH56" s="345"/>
    </row>
    <row r="57" spans="1:60" outlineLevel="1">
      <c r="A57" s="346"/>
      <c r="B57" s="347"/>
      <c r="C57" s="519" t="s">
        <v>4670</v>
      </c>
      <c r="D57" s="520"/>
      <c r="E57" s="520"/>
      <c r="F57" s="520"/>
      <c r="G57" s="520"/>
      <c r="H57" s="344"/>
      <c r="I57" s="344"/>
      <c r="J57" s="344"/>
      <c r="K57" s="344"/>
      <c r="L57" s="344"/>
      <c r="M57" s="344"/>
      <c r="N57" s="344"/>
      <c r="O57" s="344"/>
      <c r="P57" s="344"/>
      <c r="Q57" s="344"/>
      <c r="R57" s="344"/>
      <c r="S57" s="344"/>
      <c r="T57" s="344"/>
      <c r="U57" s="344"/>
      <c r="V57" s="344"/>
      <c r="W57" s="344"/>
      <c r="X57" s="344"/>
      <c r="Y57" s="345"/>
      <c r="Z57" s="345"/>
      <c r="AA57" s="345"/>
      <c r="AB57" s="345"/>
      <c r="AC57" s="345"/>
      <c r="AD57" s="345"/>
      <c r="AE57" s="345"/>
      <c r="AF57" s="345"/>
      <c r="AG57" s="345" t="s">
        <v>4671</v>
      </c>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row>
    <row r="58" spans="1:60" outlineLevel="1">
      <c r="A58" s="346"/>
      <c r="B58" s="347"/>
      <c r="C58" s="506"/>
      <c r="D58" s="507"/>
      <c r="E58" s="507"/>
      <c r="F58" s="507"/>
      <c r="G58" s="507"/>
      <c r="H58" s="344"/>
      <c r="I58" s="344"/>
      <c r="J58" s="344"/>
      <c r="K58" s="344"/>
      <c r="L58" s="344"/>
      <c r="M58" s="344"/>
      <c r="N58" s="344"/>
      <c r="O58" s="344"/>
      <c r="P58" s="344"/>
      <c r="Q58" s="344"/>
      <c r="R58" s="344"/>
      <c r="S58" s="344"/>
      <c r="T58" s="344"/>
      <c r="U58" s="344"/>
      <c r="V58" s="344"/>
      <c r="W58" s="344"/>
      <c r="X58" s="344"/>
      <c r="Y58" s="345"/>
      <c r="Z58" s="345"/>
      <c r="AA58" s="345"/>
      <c r="AB58" s="345"/>
      <c r="AC58" s="345"/>
      <c r="AD58" s="345"/>
      <c r="AE58" s="345"/>
      <c r="AF58" s="345"/>
      <c r="AG58" s="345" t="s">
        <v>4632</v>
      </c>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row>
    <row r="59" spans="1:60" outlineLevel="1">
      <c r="A59" s="336">
        <v>16</v>
      </c>
      <c r="B59" s="337" t="s">
        <v>4679</v>
      </c>
      <c r="C59" s="338" t="s">
        <v>4680</v>
      </c>
      <c r="D59" s="339" t="s">
        <v>327</v>
      </c>
      <c r="E59" s="340">
        <v>66.5</v>
      </c>
      <c r="F59" s="341"/>
      <c r="G59" s="342">
        <f>ROUND(E59*F59,2)</f>
        <v>0</v>
      </c>
      <c r="H59" s="341"/>
      <c r="I59" s="342">
        <f>ROUND(E59*H59,2)</f>
        <v>0</v>
      </c>
      <c r="J59" s="341"/>
      <c r="K59" s="342">
        <f>ROUND(E59*J59,2)</f>
        <v>0</v>
      </c>
      <c r="L59" s="342">
        <v>21</v>
      </c>
      <c r="M59" s="342">
        <f>G59*(1+L59/100)</f>
        <v>0</v>
      </c>
      <c r="N59" s="342">
        <v>1.5200000000000001E-3</v>
      </c>
      <c r="O59" s="342">
        <f>ROUND(E59*N59,2)</f>
        <v>0.1</v>
      </c>
      <c r="P59" s="342">
        <v>0</v>
      </c>
      <c r="Q59" s="342">
        <f>ROUND(E59*P59,2)</f>
        <v>0</v>
      </c>
      <c r="R59" s="342" t="s">
        <v>4668</v>
      </c>
      <c r="S59" s="342" t="s">
        <v>4627</v>
      </c>
      <c r="T59" s="343" t="s">
        <v>4627</v>
      </c>
      <c r="U59" s="344">
        <v>1.173</v>
      </c>
      <c r="V59" s="344">
        <f>ROUND(E59*U59,2)</f>
        <v>78</v>
      </c>
      <c r="W59" s="344"/>
      <c r="X59" s="344" t="s">
        <v>4628</v>
      </c>
      <c r="Y59" s="345"/>
      <c r="Z59" s="345"/>
      <c r="AA59" s="345"/>
      <c r="AB59" s="345"/>
      <c r="AC59" s="345"/>
      <c r="AD59" s="345"/>
      <c r="AE59" s="345"/>
      <c r="AF59" s="345"/>
      <c r="AG59" s="345" t="s">
        <v>4629</v>
      </c>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row>
    <row r="60" spans="1:60" outlineLevel="1">
      <c r="A60" s="346"/>
      <c r="B60" s="347"/>
      <c r="C60" s="517" t="s">
        <v>4674</v>
      </c>
      <c r="D60" s="518"/>
      <c r="E60" s="518"/>
      <c r="F60" s="518"/>
      <c r="G60" s="518"/>
      <c r="H60" s="344"/>
      <c r="I60" s="344"/>
      <c r="J60" s="344"/>
      <c r="K60" s="344"/>
      <c r="L60" s="344"/>
      <c r="M60" s="344"/>
      <c r="N60" s="344"/>
      <c r="O60" s="344"/>
      <c r="P60" s="344"/>
      <c r="Q60" s="344"/>
      <c r="R60" s="344"/>
      <c r="S60" s="344"/>
      <c r="T60" s="344"/>
      <c r="U60" s="344"/>
      <c r="V60" s="344"/>
      <c r="W60" s="344"/>
      <c r="X60" s="344"/>
      <c r="Y60" s="345"/>
      <c r="Z60" s="345"/>
      <c r="AA60" s="345"/>
      <c r="AB60" s="345"/>
      <c r="AC60" s="345"/>
      <c r="AD60" s="345"/>
      <c r="AE60" s="345"/>
      <c r="AF60" s="345"/>
      <c r="AG60" s="345" t="s">
        <v>4631</v>
      </c>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row>
    <row r="61" spans="1:60" outlineLevel="1">
      <c r="A61" s="346"/>
      <c r="B61" s="347"/>
      <c r="C61" s="519" t="s">
        <v>4670</v>
      </c>
      <c r="D61" s="520"/>
      <c r="E61" s="520"/>
      <c r="F61" s="520"/>
      <c r="G61" s="520"/>
      <c r="H61" s="344"/>
      <c r="I61" s="344"/>
      <c r="J61" s="344"/>
      <c r="K61" s="344"/>
      <c r="L61" s="344"/>
      <c r="M61" s="344"/>
      <c r="N61" s="344"/>
      <c r="O61" s="344"/>
      <c r="P61" s="344"/>
      <c r="Q61" s="344"/>
      <c r="R61" s="344"/>
      <c r="S61" s="344"/>
      <c r="T61" s="344"/>
      <c r="U61" s="344"/>
      <c r="V61" s="344"/>
      <c r="W61" s="344"/>
      <c r="X61" s="344"/>
      <c r="Y61" s="345"/>
      <c r="Z61" s="345"/>
      <c r="AA61" s="345"/>
      <c r="AB61" s="345"/>
      <c r="AC61" s="345"/>
      <c r="AD61" s="345"/>
      <c r="AE61" s="345"/>
      <c r="AF61" s="345"/>
      <c r="AG61" s="345" t="s">
        <v>4671</v>
      </c>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345"/>
      <c r="BE61" s="345"/>
      <c r="BF61" s="345"/>
      <c r="BG61" s="345"/>
      <c r="BH61" s="345"/>
    </row>
    <row r="62" spans="1:60" outlineLevel="1">
      <c r="A62" s="346"/>
      <c r="B62" s="347"/>
      <c r="C62" s="506"/>
      <c r="D62" s="507"/>
      <c r="E62" s="507"/>
      <c r="F62" s="507"/>
      <c r="G62" s="507"/>
      <c r="H62" s="344"/>
      <c r="I62" s="344"/>
      <c r="J62" s="344"/>
      <c r="K62" s="344"/>
      <c r="L62" s="344"/>
      <c r="M62" s="344"/>
      <c r="N62" s="344"/>
      <c r="O62" s="344"/>
      <c r="P62" s="344"/>
      <c r="Q62" s="344"/>
      <c r="R62" s="344"/>
      <c r="S62" s="344"/>
      <c r="T62" s="344"/>
      <c r="U62" s="344"/>
      <c r="V62" s="344"/>
      <c r="W62" s="344"/>
      <c r="X62" s="344"/>
      <c r="Y62" s="345"/>
      <c r="Z62" s="345"/>
      <c r="AA62" s="345"/>
      <c r="AB62" s="345"/>
      <c r="AC62" s="345"/>
      <c r="AD62" s="345"/>
      <c r="AE62" s="345"/>
      <c r="AF62" s="345"/>
      <c r="AG62" s="345" t="s">
        <v>4632</v>
      </c>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row>
    <row r="63" spans="1:60" outlineLevel="1">
      <c r="A63" s="336">
        <v>17</v>
      </c>
      <c r="B63" s="337" t="s">
        <v>4681</v>
      </c>
      <c r="C63" s="338" t="s">
        <v>4682</v>
      </c>
      <c r="D63" s="339" t="s">
        <v>327</v>
      </c>
      <c r="E63" s="340">
        <v>64.400000000000006</v>
      </c>
      <c r="F63" s="341"/>
      <c r="G63" s="342">
        <f>ROUND(E63*F63,2)</f>
        <v>0</v>
      </c>
      <c r="H63" s="341"/>
      <c r="I63" s="342">
        <f>ROUND(E63*H63,2)</f>
        <v>0</v>
      </c>
      <c r="J63" s="341"/>
      <c r="K63" s="342">
        <f>ROUND(E63*J63,2)</f>
        <v>0</v>
      </c>
      <c r="L63" s="342">
        <v>21</v>
      </c>
      <c r="M63" s="342">
        <f>G63*(1+L63/100)</f>
        <v>0</v>
      </c>
      <c r="N63" s="342">
        <v>2.0999999999999999E-3</v>
      </c>
      <c r="O63" s="342">
        <f>ROUND(E63*N63,2)</f>
        <v>0.14000000000000001</v>
      </c>
      <c r="P63" s="342">
        <v>0</v>
      </c>
      <c r="Q63" s="342">
        <f>ROUND(E63*P63,2)</f>
        <v>0</v>
      </c>
      <c r="R63" s="342" t="s">
        <v>4668</v>
      </c>
      <c r="S63" s="342" t="s">
        <v>4627</v>
      </c>
      <c r="T63" s="343" t="s">
        <v>4627</v>
      </c>
      <c r="U63" s="344">
        <v>0.8</v>
      </c>
      <c r="V63" s="344">
        <f>ROUND(E63*U63,2)</f>
        <v>51.52</v>
      </c>
      <c r="W63" s="344"/>
      <c r="X63" s="344" t="s">
        <v>4628</v>
      </c>
      <c r="Y63" s="345"/>
      <c r="Z63" s="345"/>
      <c r="AA63" s="345"/>
      <c r="AB63" s="345"/>
      <c r="AC63" s="345"/>
      <c r="AD63" s="345"/>
      <c r="AE63" s="345"/>
      <c r="AF63" s="345"/>
      <c r="AG63" s="345" t="s">
        <v>4629</v>
      </c>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row>
    <row r="64" spans="1:60" outlineLevel="1">
      <c r="A64" s="346"/>
      <c r="B64" s="347"/>
      <c r="C64" s="517" t="s">
        <v>4674</v>
      </c>
      <c r="D64" s="518"/>
      <c r="E64" s="518"/>
      <c r="F64" s="518"/>
      <c r="G64" s="518"/>
      <c r="H64" s="344"/>
      <c r="I64" s="344"/>
      <c r="J64" s="344"/>
      <c r="K64" s="344"/>
      <c r="L64" s="344"/>
      <c r="M64" s="344"/>
      <c r="N64" s="344"/>
      <c r="O64" s="344"/>
      <c r="P64" s="344"/>
      <c r="Q64" s="344"/>
      <c r="R64" s="344"/>
      <c r="S64" s="344"/>
      <c r="T64" s="344"/>
      <c r="U64" s="344"/>
      <c r="V64" s="344"/>
      <c r="W64" s="344"/>
      <c r="X64" s="344"/>
      <c r="Y64" s="345"/>
      <c r="Z64" s="345"/>
      <c r="AA64" s="345"/>
      <c r="AB64" s="345"/>
      <c r="AC64" s="345"/>
      <c r="AD64" s="345"/>
      <c r="AE64" s="345"/>
      <c r="AF64" s="345"/>
      <c r="AG64" s="345" t="s">
        <v>4631</v>
      </c>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45"/>
      <c r="BG64" s="345"/>
      <c r="BH64" s="345"/>
    </row>
    <row r="65" spans="1:60" outlineLevel="1">
      <c r="A65" s="346"/>
      <c r="B65" s="347"/>
      <c r="C65" s="519" t="s">
        <v>4670</v>
      </c>
      <c r="D65" s="520"/>
      <c r="E65" s="520"/>
      <c r="F65" s="520"/>
      <c r="G65" s="520"/>
      <c r="H65" s="344"/>
      <c r="I65" s="344"/>
      <c r="J65" s="344"/>
      <c r="K65" s="344"/>
      <c r="L65" s="344"/>
      <c r="M65" s="344"/>
      <c r="N65" s="344"/>
      <c r="O65" s="344"/>
      <c r="P65" s="344"/>
      <c r="Q65" s="344"/>
      <c r="R65" s="344"/>
      <c r="S65" s="344"/>
      <c r="T65" s="344"/>
      <c r="U65" s="344"/>
      <c r="V65" s="344"/>
      <c r="W65" s="344"/>
      <c r="X65" s="344"/>
      <c r="Y65" s="345"/>
      <c r="Z65" s="345"/>
      <c r="AA65" s="345"/>
      <c r="AB65" s="345"/>
      <c r="AC65" s="345"/>
      <c r="AD65" s="345"/>
      <c r="AE65" s="345"/>
      <c r="AF65" s="345"/>
      <c r="AG65" s="345" t="s">
        <v>4671</v>
      </c>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45"/>
      <c r="BD65" s="345"/>
      <c r="BE65" s="345"/>
      <c r="BF65" s="345"/>
      <c r="BG65" s="345"/>
      <c r="BH65" s="345"/>
    </row>
    <row r="66" spans="1:60" outlineLevel="1">
      <c r="A66" s="346"/>
      <c r="B66" s="347"/>
      <c r="C66" s="506"/>
      <c r="D66" s="507"/>
      <c r="E66" s="507"/>
      <c r="F66" s="507"/>
      <c r="G66" s="507"/>
      <c r="H66" s="344"/>
      <c r="I66" s="344"/>
      <c r="J66" s="344"/>
      <c r="K66" s="344"/>
      <c r="L66" s="344"/>
      <c r="M66" s="344"/>
      <c r="N66" s="344"/>
      <c r="O66" s="344"/>
      <c r="P66" s="344"/>
      <c r="Q66" s="344"/>
      <c r="R66" s="344"/>
      <c r="S66" s="344"/>
      <c r="T66" s="344"/>
      <c r="U66" s="344"/>
      <c r="V66" s="344"/>
      <c r="W66" s="344"/>
      <c r="X66" s="344"/>
      <c r="Y66" s="345"/>
      <c r="Z66" s="345"/>
      <c r="AA66" s="345"/>
      <c r="AB66" s="345"/>
      <c r="AC66" s="345"/>
      <c r="AD66" s="345"/>
      <c r="AE66" s="345"/>
      <c r="AF66" s="345"/>
      <c r="AG66" s="345" t="s">
        <v>4632</v>
      </c>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row>
    <row r="67" spans="1:60" outlineLevel="1">
      <c r="A67" s="336">
        <v>18</v>
      </c>
      <c r="B67" s="337" t="s">
        <v>4683</v>
      </c>
      <c r="C67" s="338" t="s">
        <v>4684</v>
      </c>
      <c r="D67" s="339" t="s">
        <v>327</v>
      </c>
      <c r="E67" s="340">
        <v>110.5</v>
      </c>
      <c r="F67" s="341"/>
      <c r="G67" s="342">
        <f>ROUND(E67*F67,2)</f>
        <v>0</v>
      </c>
      <c r="H67" s="341"/>
      <c r="I67" s="342">
        <f>ROUND(E67*H67,2)</f>
        <v>0</v>
      </c>
      <c r="J67" s="341"/>
      <c r="K67" s="342">
        <f>ROUND(E67*J67,2)</f>
        <v>0</v>
      </c>
      <c r="L67" s="342">
        <v>21</v>
      </c>
      <c r="M67" s="342">
        <f>G67*(1+L67/100)</f>
        <v>0</v>
      </c>
      <c r="N67" s="342">
        <v>2.5200000000000001E-3</v>
      </c>
      <c r="O67" s="342">
        <f>ROUND(E67*N67,2)</f>
        <v>0.28000000000000003</v>
      </c>
      <c r="P67" s="342">
        <v>0</v>
      </c>
      <c r="Q67" s="342">
        <f>ROUND(E67*P67,2)</f>
        <v>0</v>
      </c>
      <c r="R67" s="342" t="s">
        <v>4668</v>
      </c>
      <c r="S67" s="342" t="s">
        <v>4627</v>
      </c>
      <c r="T67" s="343" t="s">
        <v>4627</v>
      </c>
      <c r="U67" s="344">
        <v>0.8</v>
      </c>
      <c r="V67" s="344">
        <f>ROUND(E67*U67,2)</f>
        <v>88.4</v>
      </c>
      <c r="W67" s="344"/>
      <c r="X67" s="344" t="s">
        <v>4628</v>
      </c>
      <c r="Y67" s="345"/>
      <c r="Z67" s="345"/>
      <c r="AA67" s="345"/>
      <c r="AB67" s="345"/>
      <c r="AC67" s="345"/>
      <c r="AD67" s="345"/>
      <c r="AE67" s="345"/>
      <c r="AF67" s="345"/>
      <c r="AG67" s="345" t="s">
        <v>4629</v>
      </c>
      <c r="AH67" s="345"/>
      <c r="AI67" s="345"/>
      <c r="AJ67" s="345"/>
      <c r="AK67" s="345"/>
      <c r="AL67" s="345"/>
      <c r="AM67" s="345"/>
      <c r="AN67" s="345"/>
      <c r="AO67" s="345"/>
      <c r="AP67" s="345"/>
      <c r="AQ67" s="345"/>
      <c r="AR67" s="345"/>
      <c r="AS67" s="345"/>
      <c r="AT67" s="345"/>
      <c r="AU67" s="345"/>
      <c r="AV67" s="345"/>
      <c r="AW67" s="345"/>
      <c r="AX67" s="345"/>
      <c r="AY67" s="345"/>
      <c r="AZ67" s="345"/>
      <c r="BA67" s="345"/>
      <c r="BB67" s="345"/>
      <c r="BC67" s="345"/>
      <c r="BD67" s="345"/>
      <c r="BE67" s="345"/>
      <c r="BF67" s="345"/>
      <c r="BG67" s="345"/>
      <c r="BH67" s="345"/>
    </row>
    <row r="68" spans="1:60" outlineLevel="1">
      <c r="A68" s="346"/>
      <c r="B68" s="347"/>
      <c r="C68" s="517" t="s">
        <v>4674</v>
      </c>
      <c r="D68" s="518"/>
      <c r="E68" s="518"/>
      <c r="F68" s="518"/>
      <c r="G68" s="518"/>
      <c r="H68" s="344"/>
      <c r="I68" s="344"/>
      <c r="J68" s="344"/>
      <c r="K68" s="344"/>
      <c r="L68" s="344"/>
      <c r="M68" s="344"/>
      <c r="N68" s="344"/>
      <c r="O68" s="344"/>
      <c r="P68" s="344"/>
      <c r="Q68" s="344"/>
      <c r="R68" s="344"/>
      <c r="S68" s="344"/>
      <c r="T68" s="344"/>
      <c r="U68" s="344"/>
      <c r="V68" s="344"/>
      <c r="W68" s="344"/>
      <c r="X68" s="344"/>
      <c r="Y68" s="345"/>
      <c r="Z68" s="345"/>
      <c r="AA68" s="345"/>
      <c r="AB68" s="345"/>
      <c r="AC68" s="345"/>
      <c r="AD68" s="345"/>
      <c r="AE68" s="345"/>
      <c r="AF68" s="345"/>
      <c r="AG68" s="345" t="s">
        <v>4631</v>
      </c>
      <c r="AH68" s="345"/>
      <c r="AI68" s="345"/>
      <c r="AJ68" s="345"/>
      <c r="AK68" s="345"/>
      <c r="AL68" s="345"/>
      <c r="AM68" s="345"/>
      <c r="AN68" s="345"/>
      <c r="AO68" s="345"/>
      <c r="AP68" s="345"/>
      <c r="AQ68" s="345"/>
      <c r="AR68" s="345"/>
      <c r="AS68" s="345"/>
      <c r="AT68" s="345"/>
      <c r="AU68" s="345"/>
      <c r="AV68" s="345"/>
      <c r="AW68" s="345"/>
      <c r="AX68" s="345"/>
      <c r="AY68" s="345"/>
      <c r="AZ68" s="345"/>
      <c r="BA68" s="345"/>
      <c r="BB68" s="345"/>
      <c r="BC68" s="345"/>
      <c r="BD68" s="345"/>
      <c r="BE68" s="345"/>
      <c r="BF68" s="345"/>
      <c r="BG68" s="345"/>
      <c r="BH68" s="345"/>
    </row>
    <row r="69" spans="1:60" outlineLevel="1">
      <c r="A69" s="346"/>
      <c r="B69" s="347"/>
      <c r="C69" s="519" t="s">
        <v>4670</v>
      </c>
      <c r="D69" s="520"/>
      <c r="E69" s="520"/>
      <c r="F69" s="520"/>
      <c r="G69" s="520"/>
      <c r="H69" s="344"/>
      <c r="I69" s="344"/>
      <c r="J69" s="344"/>
      <c r="K69" s="344"/>
      <c r="L69" s="344"/>
      <c r="M69" s="344"/>
      <c r="N69" s="344"/>
      <c r="O69" s="344"/>
      <c r="P69" s="344"/>
      <c r="Q69" s="344"/>
      <c r="R69" s="344"/>
      <c r="S69" s="344"/>
      <c r="T69" s="344"/>
      <c r="U69" s="344"/>
      <c r="V69" s="344"/>
      <c r="W69" s="344"/>
      <c r="X69" s="344"/>
      <c r="Y69" s="345"/>
      <c r="Z69" s="345"/>
      <c r="AA69" s="345"/>
      <c r="AB69" s="345"/>
      <c r="AC69" s="345"/>
      <c r="AD69" s="345"/>
      <c r="AE69" s="345"/>
      <c r="AF69" s="345"/>
      <c r="AG69" s="345" t="s">
        <v>4671</v>
      </c>
      <c r="AH69" s="345"/>
      <c r="AI69" s="345"/>
      <c r="AJ69" s="345"/>
      <c r="AK69" s="345"/>
      <c r="AL69" s="345"/>
      <c r="AM69" s="345"/>
      <c r="AN69" s="345"/>
      <c r="AO69" s="345"/>
      <c r="AP69" s="345"/>
      <c r="AQ69" s="345"/>
      <c r="AR69" s="345"/>
      <c r="AS69" s="345"/>
      <c r="AT69" s="345"/>
      <c r="AU69" s="345"/>
      <c r="AV69" s="345"/>
      <c r="AW69" s="345"/>
      <c r="AX69" s="345"/>
      <c r="AY69" s="345"/>
      <c r="AZ69" s="345"/>
      <c r="BA69" s="345"/>
      <c r="BB69" s="345"/>
      <c r="BC69" s="345"/>
      <c r="BD69" s="345"/>
      <c r="BE69" s="345"/>
      <c r="BF69" s="345"/>
      <c r="BG69" s="345"/>
      <c r="BH69" s="345"/>
    </row>
    <row r="70" spans="1:60" outlineLevel="1">
      <c r="A70" s="346"/>
      <c r="B70" s="347"/>
      <c r="C70" s="506"/>
      <c r="D70" s="507"/>
      <c r="E70" s="507"/>
      <c r="F70" s="507"/>
      <c r="G70" s="507"/>
      <c r="H70" s="344"/>
      <c r="I70" s="344"/>
      <c r="J70" s="344"/>
      <c r="K70" s="344"/>
      <c r="L70" s="344"/>
      <c r="M70" s="344"/>
      <c r="N70" s="344"/>
      <c r="O70" s="344"/>
      <c r="P70" s="344"/>
      <c r="Q70" s="344"/>
      <c r="R70" s="344"/>
      <c r="S70" s="344"/>
      <c r="T70" s="344"/>
      <c r="U70" s="344"/>
      <c r="V70" s="344"/>
      <c r="W70" s="344"/>
      <c r="X70" s="344"/>
      <c r="Y70" s="345"/>
      <c r="Z70" s="345"/>
      <c r="AA70" s="345"/>
      <c r="AB70" s="345"/>
      <c r="AC70" s="345"/>
      <c r="AD70" s="345"/>
      <c r="AE70" s="345"/>
      <c r="AF70" s="345"/>
      <c r="AG70" s="345" t="s">
        <v>4632</v>
      </c>
      <c r="AH70" s="345"/>
      <c r="AI70" s="345"/>
      <c r="AJ70" s="345"/>
      <c r="AK70" s="345"/>
      <c r="AL70" s="345"/>
      <c r="AM70" s="345"/>
      <c r="AN70" s="345"/>
      <c r="AO70" s="345"/>
      <c r="AP70" s="345"/>
      <c r="AQ70" s="345"/>
      <c r="AR70" s="345"/>
      <c r="AS70" s="345"/>
      <c r="AT70" s="345"/>
      <c r="AU70" s="345"/>
      <c r="AV70" s="345"/>
      <c r="AW70" s="345"/>
      <c r="AX70" s="345"/>
      <c r="AY70" s="345"/>
      <c r="AZ70" s="345"/>
      <c r="BA70" s="345"/>
      <c r="BB70" s="345"/>
      <c r="BC70" s="345"/>
      <c r="BD70" s="345"/>
      <c r="BE70" s="345"/>
      <c r="BF70" s="345"/>
      <c r="BG70" s="345"/>
      <c r="BH70" s="345"/>
    </row>
    <row r="71" spans="1:60" outlineLevel="1">
      <c r="A71" s="336">
        <v>19</v>
      </c>
      <c r="B71" s="337" t="s">
        <v>4685</v>
      </c>
      <c r="C71" s="338" t="s">
        <v>4686</v>
      </c>
      <c r="D71" s="339" t="s">
        <v>327</v>
      </c>
      <c r="E71" s="340">
        <v>6.1</v>
      </c>
      <c r="F71" s="341"/>
      <c r="G71" s="342">
        <f>ROUND(E71*F71,2)</f>
        <v>0</v>
      </c>
      <c r="H71" s="341"/>
      <c r="I71" s="342">
        <f>ROUND(E71*H71,2)</f>
        <v>0</v>
      </c>
      <c r="J71" s="341"/>
      <c r="K71" s="342">
        <f>ROUND(E71*J71,2)</f>
        <v>0</v>
      </c>
      <c r="L71" s="342">
        <v>21</v>
      </c>
      <c r="M71" s="342">
        <f>G71*(1+L71/100)</f>
        <v>0</v>
      </c>
      <c r="N71" s="342">
        <v>3.5699999999999998E-3</v>
      </c>
      <c r="O71" s="342">
        <f>ROUND(E71*N71,2)</f>
        <v>0.02</v>
      </c>
      <c r="P71" s="342">
        <v>0</v>
      </c>
      <c r="Q71" s="342">
        <f>ROUND(E71*P71,2)</f>
        <v>0</v>
      </c>
      <c r="R71" s="342" t="s">
        <v>4668</v>
      </c>
      <c r="S71" s="342" t="s">
        <v>4627</v>
      </c>
      <c r="T71" s="343" t="s">
        <v>4627</v>
      </c>
      <c r="U71" s="344">
        <v>0.55000000000000004</v>
      </c>
      <c r="V71" s="344">
        <f>ROUND(E71*U71,2)</f>
        <v>3.36</v>
      </c>
      <c r="W71" s="344"/>
      <c r="X71" s="344" t="s">
        <v>4628</v>
      </c>
      <c r="Y71" s="345"/>
      <c r="Z71" s="345"/>
      <c r="AA71" s="345"/>
      <c r="AB71" s="345"/>
      <c r="AC71" s="345"/>
      <c r="AD71" s="345"/>
      <c r="AE71" s="345"/>
      <c r="AF71" s="345"/>
      <c r="AG71" s="345" t="s">
        <v>4629</v>
      </c>
      <c r="AH71" s="345"/>
      <c r="AI71" s="345"/>
      <c r="AJ71" s="345"/>
      <c r="AK71" s="345"/>
      <c r="AL71" s="345"/>
      <c r="AM71" s="345"/>
      <c r="AN71" s="345"/>
      <c r="AO71" s="345"/>
      <c r="AP71" s="345"/>
      <c r="AQ71" s="345"/>
      <c r="AR71" s="345"/>
      <c r="AS71" s="345"/>
      <c r="AT71" s="345"/>
      <c r="AU71" s="345"/>
      <c r="AV71" s="345"/>
      <c r="AW71" s="345"/>
      <c r="AX71" s="345"/>
      <c r="AY71" s="345"/>
      <c r="AZ71" s="345"/>
      <c r="BA71" s="345"/>
      <c r="BB71" s="345"/>
      <c r="BC71" s="345"/>
      <c r="BD71" s="345"/>
      <c r="BE71" s="345"/>
      <c r="BF71" s="345"/>
      <c r="BG71" s="345"/>
      <c r="BH71" s="345"/>
    </row>
    <row r="72" spans="1:60" outlineLevel="1">
      <c r="A72" s="346"/>
      <c r="B72" s="347"/>
      <c r="C72" s="517" t="s">
        <v>4674</v>
      </c>
      <c r="D72" s="518"/>
      <c r="E72" s="518"/>
      <c r="F72" s="518"/>
      <c r="G72" s="518"/>
      <c r="H72" s="344"/>
      <c r="I72" s="344"/>
      <c r="J72" s="344"/>
      <c r="K72" s="344"/>
      <c r="L72" s="344"/>
      <c r="M72" s="344"/>
      <c r="N72" s="344"/>
      <c r="O72" s="344"/>
      <c r="P72" s="344"/>
      <c r="Q72" s="344"/>
      <c r="R72" s="344"/>
      <c r="S72" s="344"/>
      <c r="T72" s="344"/>
      <c r="U72" s="344"/>
      <c r="V72" s="344"/>
      <c r="W72" s="344"/>
      <c r="X72" s="344"/>
      <c r="Y72" s="345"/>
      <c r="Z72" s="345"/>
      <c r="AA72" s="345"/>
      <c r="AB72" s="345"/>
      <c r="AC72" s="345"/>
      <c r="AD72" s="345"/>
      <c r="AE72" s="345"/>
      <c r="AF72" s="345"/>
      <c r="AG72" s="345" t="s">
        <v>4631</v>
      </c>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row>
    <row r="73" spans="1:60" outlineLevel="1">
      <c r="A73" s="346"/>
      <c r="B73" s="347"/>
      <c r="C73" s="519" t="s">
        <v>4670</v>
      </c>
      <c r="D73" s="520"/>
      <c r="E73" s="520"/>
      <c r="F73" s="520"/>
      <c r="G73" s="520"/>
      <c r="H73" s="344"/>
      <c r="I73" s="344"/>
      <c r="J73" s="344"/>
      <c r="K73" s="344"/>
      <c r="L73" s="344"/>
      <c r="M73" s="344"/>
      <c r="N73" s="344"/>
      <c r="O73" s="344"/>
      <c r="P73" s="344"/>
      <c r="Q73" s="344"/>
      <c r="R73" s="344"/>
      <c r="S73" s="344"/>
      <c r="T73" s="344"/>
      <c r="U73" s="344"/>
      <c r="V73" s="344"/>
      <c r="W73" s="344"/>
      <c r="X73" s="344"/>
      <c r="Y73" s="345"/>
      <c r="Z73" s="345"/>
      <c r="AA73" s="345"/>
      <c r="AB73" s="345"/>
      <c r="AC73" s="345"/>
      <c r="AD73" s="345"/>
      <c r="AE73" s="345"/>
      <c r="AF73" s="345"/>
      <c r="AG73" s="345" t="s">
        <v>4671</v>
      </c>
      <c r="AH73" s="345"/>
      <c r="AI73" s="345"/>
      <c r="AJ73" s="345"/>
      <c r="AK73" s="345"/>
      <c r="AL73" s="345"/>
      <c r="AM73" s="345"/>
      <c r="AN73" s="345"/>
      <c r="AO73" s="345"/>
      <c r="AP73" s="345"/>
      <c r="AQ73" s="345"/>
      <c r="AR73" s="345"/>
      <c r="AS73" s="345"/>
      <c r="AT73" s="345"/>
      <c r="AU73" s="345"/>
      <c r="AV73" s="345"/>
      <c r="AW73" s="345"/>
      <c r="AX73" s="345"/>
      <c r="AY73" s="345"/>
      <c r="AZ73" s="345"/>
      <c r="BA73" s="345"/>
      <c r="BB73" s="345"/>
      <c r="BC73" s="345"/>
      <c r="BD73" s="345"/>
      <c r="BE73" s="345"/>
      <c r="BF73" s="345"/>
      <c r="BG73" s="345"/>
      <c r="BH73" s="345"/>
    </row>
    <row r="74" spans="1:60" outlineLevel="1">
      <c r="A74" s="346"/>
      <c r="B74" s="347"/>
      <c r="C74" s="506"/>
      <c r="D74" s="507"/>
      <c r="E74" s="507"/>
      <c r="F74" s="507"/>
      <c r="G74" s="507"/>
      <c r="H74" s="344"/>
      <c r="I74" s="344"/>
      <c r="J74" s="344"/>
      <c r="K74" s="344"/>
      <c r="L74" s="344"/>
      <c r="M74" s="344"/>
      <c r="N74" s="344"/>
      <c r="O74" s="344"/>
      <c r="P74" s="344"/>
      <c r="Q74" s="344"/>
      <c r="R74" s="344"/>
      <c r="S74" s="344"/>
      <c r="T74" s="344"/>
      <c r="U74" s="344"/>
      <c r="V74" s="344"/>
      <c r="W74" s="344"/>
      <c r="X74" s="344"/>
      <c r="Y74" s="345"/>
      <c r="Z74" s="345"/>
      <c r="AA74" s="345"/>
      <c r="AB74" s="345"/>
      <c r="AC74" s="345"/>
      <c r="AD74" s="345"/>
      <c r="AE74" s="345"/>
      <c r="AF74" s="345"/>
      <c r="AG74" s="345" t="s">
        <v>4632</v>
      </c>
      <c r="AH74" s="345"/>
      <c r="AI74" s="345"/>
      <c r="AJ74" s="345"/>
      <c r="AK74" s="345"/>
      <c r="AL74" s="345"/>
      <c r="AM74" s="345"/>
      <c r="AN74" s="345"/>
      <c r="AO74" s="345"/>
      <c r="AP74" s="345"/>
      <c r="AQ74" s="345"/>
      <c r="AR74" s="345"/>
      <c r="AS74" s="345"/>
      <c r="AT74" s="345"/>
      <c r="AU74" s="345"/>
      <c r="AV74" s="345"/>
      <c r="AW74" s="345"/>
      <c r="AX74" s="345"/>
      <c r="AY74" s="345"/>
      <c r="AZ74" s="345"/>
      <c r="BA74" s="345"/>
      <c r="BB74" s="345"/>
      <c r="BC74" s="345"/>
      <c r="BD74" s="345"/>
      <c r="BE74" s="345"/>
      <c r="BF74" s="345"/>
      <c r="BG74" s="345"/>
      <c r="BH74" s="345"/>
    </row>
    <row r="75" spans="1:60" outlineLevel="1">
      <c r="A75" s="336">
        <v>20</v>
      </c>
      <c r="B75" s="337" t="s">
        <v>4687</v>
      </c>
      <c r="C75" s="338" t="s">
        <v>4688</v>
      </c>
      <c r="D75" s="339" t="s">
        <v>707</v>
      </c>
      <c r="E75" s="340">
        <v>7</v>
      </c>
      <c r="F75" s="341"/>
      <c r="G75" s="342">
        <f>ROUND(E75*F75,2)</f>
        <v>0</v>
      </c>
      <c r="H75" s="341"/>
      <c r="I75" s="342">
        <f>ROUND(E75*H75,2)</f>
        <v>0</v>
      </c>
      <c r="J75" s="341"/>
      <c r="K75" s="342">
        <f>ROUND(E75*J75,2)</f>
        <v>0</v>
      </c>
      <c r="L75" s="342">
        <v>21</v>
      </c>
      <c r="M75" s="342">
        <f>G75*(1+L75/100)</f>
        <v>0</v>
      </c>
      <c r="N75" s="342">
        <v>2.7E-4</v>
      </c>
      <c r="O75" s="342">
        <f>ROUND(E75*N75,2)</f>
        <v>0</v>
      </c>
      <c r="P75" s="342">
        <v>0</v>
      </c>
      <c r="Q75" s="342">
        <f>ROUND(E75*P75,2)</f>
        <v>0</v>
      </c>
      <c r="R75" s="342" t="s">
        <v>4668</v>
      </c>
      <c r="S75" s="342" t="s">
        <v>4627</v>
      </c>
      <c r="T75" s="343" t="s">
        <v>4627</v>
      </c>
      <c r="U75" s="344">
        <v>0.33300000000000002</v>
      </c>
      <c r="V75" s="344">
        <f>ROUND(E75*U75,2)</f>
        <v>2.33</v>
      </c>
      <c r="W75" s="344"/>
      <c r="X75" s="344" t="s">
        <v>4628</v>
      </c>
      <c r="Y75" s="345"/>
      <c r="Z75" s="345"/>
      <c r="AA75" s="345"/>
      <c r="AB75" s="345"/>
      <c r="AC75" s="345"/>
      <c r="AD75" s="345"/>
      <c r="AE75" s="345"/>
      <c r="AF75" s="345"/>
      <c r="AG75" s="345" t="s">
        <v>4629</v>
      </c>
      <c r="AH75" s="345"/>
      <c r="AI75" s="345"/>
      <c r="AJ75" s="345"/>
      <c r="AK75" s="345"/>
      <c r="AL75" s="345"/>
      <c r="AM75" s="345"/>
      <c r="AN75" s="345"/>
      <c r="AO75" s="345"/>
      <c r="AP75" s="345"/>
      <c r="AQ75" s="345"/>
      <c r="AR75" s="345"/>
      <c r="AS75" s="345"/>
      <c r="AT75" s="345"/>
      <c r="AU75" s="345"/>
      <c r="AV75" s="345"/>
      <c r="AW75" s="345"/>
      <c r="AX75" s="345"/>
      <c r="AY75" s="345"/>
      <c r="AZ75" s="345"/>
      <c r="BA75" s="345"/>
      <c r="BB75" s="345"/>
      <c r="BC75" s="345"/>
      <c r="BD75" s="345"/>
      <c r="BE75" s="345"/>
      <c r="BF75" s="345"/>
      <c r="BG75" s="345"/>
      <c r="BH75" s="345"/>
    </row>
    <row r="76" spans="1:60" outlineLevel="1">
      <c r="A76" s="346"/>
      <c r="B76" s="347"/>
      <c r="C76" s="508"/>
      <c r="D76" s="509"/>
      <c r="E76" s="509"/>
      <c r="F76" s="509"/>
      <c r="G76" s="509"/>
      <c r="H76" s="344"/>
      <c r="I76" s="344"/>
      <c r="J76" s="344"/>
      <c r="K76" s="344"/>
      <c r="L76" s="344"/>
      <c r="M76" s="344"/>
      <c r="N76" s="344"/>
      <c r="O76" s="344"/>
      <c r="P76" s="344"/>
      <c r="Q76" s="344"/>
      <c r="R76" s="344"/>
      <c r="S76" s="344"/>
      <c r="T76" s="344"/>
      <c r="U76" s="344"/>
      <c r="V76" s="344"/>
      <c r="W76" s="344"/>
      <c r="X76" s="344"/>
      <c r="Y76" s="345"/>
      <c r="Z76" s="345"/>
      <c r="AA76" s="345"/>
      <c r="AB76" s="345"/>
      <c r="AC76" s="345"/>
      <c r="AD76" s="345"/>
      <c r="AE76" s="345"/>
      <c r="AF76" s="345"/>
      <c r="AG76" s="345" t="s">
        <v>4632</v>
      </c>
      <c r="AH76" s="345"/>
      <c r="AI76" s="345"/>
      <c r="AJ76" s="345"/>
      <c r="AK76" s="345"/>
      <c r="AL76" s="345"/>
      <c r="AM76" s="345"/>
      <c r="AN76" s="345"/>
      <c r="AO76" s="345"/>
      <c r="AP76" s="345"/>
      <c r="AQ76" s="345"/>
      <c r="AR76" s="345"/>
      <c r="AS76" s="345"/>
      <c r="AT76" s="345"/>
      <c r="AU76" s="345"/>
      <c r="AV76" s="345"/>
      <c r="AW76" s="345"/>
      <c r="AX76" s="345"/>
      <c r="AY76" s="345"/>
      <c r="AZ76" s="345"/>
      <c r="BA76" s="345"/>
      <c r="BB76" s="345"/>
      <c r="BC76" s="345"/>
      <c r="BD76" s="345"/>
      <c r="BE76" s="345"/>
      <c r="BF76" s="345"/>
      <c r="BG76" s="345"/>
      <c r="BH76" s="345"/>
    </row>
    <row r="77" spans="1:60" ht="22.5" outlineLevel="1">
      <c r="A77" s="336">
        <v>21</v>
      </c>
      <c r="B77" s="337" t="s">
        <v>4689</v>
      </c>
      <c r="C77" s="338" t="s">
        <v>4690</v>
      </c>
      <c r="D77" s="339" t="s">
        <v>327</v>
      </c>
      <c r="E77" s="340">
        <v>27.5</v>
      </c>
      <c r="F77" s="341"/>
      <c r="G77" s="342">
        <f>ROUND(E77*F77,2)</f>
        <v>0</v>
      </c>
      <c r="H77" s="341"/>
      <c r="I77" s="342">
        <f>ROUND(E77*H77,2)</f>
        <v>0</v>
      </c>
      <c r="J77" s="341"/>
      <c r="K77" s="342">
        <f>ROUND(E77*J77,2)</f>
        <v>0</v>
      </c>
      <c r="L77" s="342">
        <v>21</v>
      </c>
      <c r="M77" s="342">
        <f>G77*(1+L77/100)</f>
        <v>0</v>
      </c>
      <c r="N77" s="342">
        <v>4.8000000000000001E-4</v>
      </c>
      <c r="O77" s="342">
        <f>ROUND(E77*N77,2)</f>
        <v>0.01</v>
      </c>
      <c r="P77" s="342">
        <v>0</v>
      </c>
      <c r="Q77" s="342">
        <f>ROUND(E77*P77,2)</f>
        <v>0</v>
      </c>
      <c r="R77" s="342" t="s">
        <v>4668</v>
      </c>
      <c r="S77" s="342" t="s">
        <v>4627</v>
      </c>
      <c r="T77" s="343" t="s">
        <v>4627</v>
      </c>
      <c r="U77" s="344">
        <v>0.27</v>
      </c>
      <c r="V77" s="344">
        <f>ROUND(E77*U77,2)</f>
        <v>7.43</v>
      </c>
      <c r="W77" s="344"/>
      <c r="X77" s="344" t="s">
        <v>4628</v>
      </c>
      <c r="Y77" s="345"/>
      <c r="Z77" s="345"/>
      <c r="AA77" s="345"/>
      <c r="AB77" s="345"/>
      <c r="AC77" s="345"/>
      <c r="AD77" s="345"/>
      <c r="AE77" s="345"/>
      <c r="AF77" s="345"/>
      <c r="AG77" s="345" t="s">
        <v>4629</v>
      </c>
      <c r="AH77" s="345"/>
      <c r="AI77" s="345"/>
      <c r="AJ77" s="345"/>
      <c r="AK77" s="345"/>
      <c r="AL77" s="345"/>
      <c r="AM77" s="345"/>
      <c r="AN77" s="345"/>
      <c r="AO77" s="345"/>
      <c r="AP77" s="345"/>
      <c r="AQ77" s="345"/>
      <c r="AR77" s="345"/>
      <c r="AS77" s="345"/>
      <c r="AT77" s="345"/>
      <c r="AU77" s="345"/>
      <c r="AV77" s="345"/>
      <c r="AW77" s="345"/>
      <c r="AX77" s="345"/>
      <c r="AY77" s="345"/>
      <c r="AZ77" s="345"/>
      <c r="BA77" s="345"/>
      <c r="BB77" s="345"/>
      <c r="BC77" s="345"/>
      <c r="BD77" s="345"/>
      <c r="BE77" s="345"/>
      <c r="BF77" s="345"/>
      <c r="BG77" s="345"/>
      <c r="BH77" s="345"/>
    </row>
    <row r="78" spans="1:60" outlineLevel="1">
      <c r="A78" s="346"/>
      <c r="B78" s="347"/>
      <c r="C78" s="521" t="s">
        <v>4691</v>
      </c>
      <c r="D78" s="522"/>
      <c r="E78" s="522"/>
      <c r="F78" s="522"/>
      <c r="G78" s="522"/>
      <c r="H78" s="344"/>
      <c r="I78" s="344"/>
      <c r="J78" s="344"/>
      <c r="K78" s="344"/>
      <c r="L78" s="344"/>
      <c r="M78" s="344"/>
      <c r="N78" s="344"/>
      <c r="O78" s="344"/>
      <c r="P78" s="344"/>
      <c r="Q78" s="344"/>
      <c r="R78" s="344"/>
      <c r="S78" s="344"/>
      <c r="T78" s="344"/>
      <c r="U78" s="344"/>
      <c r="V78" s="344"/>
      <c r="W78" s="344"/>
      <c r="X78" s="344"/>
      <c r="Y78" s="345"/>
      <c r="Z78" s="345"/>
      <c r="AA78" s="345"/>
      <c r="AB78" s="345"/>
      <c r="AC78" s="345"/>
      <c r="AD78" s="345"/>
      <c r="AE78" s="345"/>
      <c r="AF78" s="345"/>
      <c r="AG78" s="345" t="s">
        <v>4671</v>
      </c>
      <c r="AH78" s="345"/>
      <c r="AI78" s="345"/>
      <c r="AJ78" s="345"/>
      <c r="AK78" s="345"/>
      <c r="AL78" s="345"/>
      <c r="AM78" s="345"/>
      <c r="AN78" s="345"/>
      <c r="AO78" s="345"/>
      <c r="AP78" s="345"/>
      <c r="AQ78" s="345"/>
      <c r="AR78" s="345"/>
      <c r="AS78" s="345"/>
      <c r="AT78" s="345"/>
      <c r="AU78" s="345"/>
      <c r="AV78" s="345"/>
      <c r="AW78" s="345"/>
      <c r="AX78" s="345"/>
      <c r="AY78" s="345"/>
      <c r="AZ78" s="345"/>
      <c r="BA78" s="345"/>
      <c r="BB78" s="345"/>
      <c r="BC78" s="345"/>
      <c r="BD78" s="345"/>
      <c r="BE78" s="345"/>
      <c r="BF78" s="345"/>
      <c r="BG78" s="345"/>
      <c r="BH78" s="345"/>
    </row>
    <row r="79" spans="1:60" outlineLevel="1">
      <c r="A79" s="346"/>
      <c r="B79" s="347"/>
      <c r="C79" s="506"/>
      <c r="D79" s="507"/>
      <c r="E79" s="507"/>
      <c r="F79" s="507"/>
      <c r="G79" s="507"/>
      <c r="H79" s="344"/>
      <c r="I79" s="344"/>
      <c r="J79" s="344"/>
      <c r="K79" s="344"/>
      <c r="L79" s="344"/>
      <c r="M79" s="344"/>
      <c r="N79" s="344"/>
      <c r="O79" s="344"/>
      <c r="P79" s="344"/>
      <c r="Q79" s="344"/>
      <c r="R79" s="344"/>
      <c r="S79" s="344"/>
      <c r="T79" s="344"/>
      <c r="U79" s="344"/>
      <c r="V79" s="344"/>
      <c r="W79" s="344"/>
      <c r="X79" s="344"/>
      <c r="Y79" s="345"/>
      <c r="Z79" s="345"/>
      <c r="AA79" s="345"/>
      <c r="AB79" s="345"/>
      <c r="AC79" s="345"/>
      <c r="AD79" s="345"/>
      <c r="AE79" s="345"/>
      <c r="AF79" s="345"/>
      <c r="AG79" s="345" t="s">
        <v>4632</v>
      </c>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row>
    <row r="80" spans="1:60" ht="22.5" outlineLevel="1">
      <c r="A80" s="336">
        <v>22</v>
      </c>
      <c r="B80" s="337" t="s">
        <v>4692</v>
      </c>
      <c r="C80" s="338" t="s">
        <v>4693</v>
      </c>
      <c r="D80" s="339" t="s">
        <v>707</v>
      </c>
      <c r="E80" s="340">
        <v>1</v>
      </c>
      <c r="F80" s="341"/>
      <c r="G80" s="342">
        <f>ROUND(E80*F80,2)</f>
        <v>0</v>
      </c>
      <c r="H80" s="341"/>
      <c r="I80" s="342">
        <f>ROUND(E80*H80,2)</f>
        <v>0</v>
      </c>
      <c r="J80" s="341"/>
      <c r="K80" s="342">
        <f>ROUND(E80*J80,2)</f>
        <v>0</v>
      </c>
      <c r="L80" s="342">
        <v>21</v>
      </c>
      <c r="M80" s="342">
        <f>G80*(1+L80/100)</f>
        <v>0</v>
      </c>
      <c r="N80" s="342">
        <v>2.5999999999999998E-4</v>
      </c>
      <c r="O80" s="342">
        <f>ROUND(E80*N80,2)</f>
        <v>0</v>
      </c>
      <c r="P80" s="342">
        <v>0</v>
      </c>
      <c r="Q80" s="342">
        <f>ROUND(E80*P80,2)</f>
        <v>0</v>
      </c>
      <c r="R80" s="342" t="s">
        <v>4668</v>
      </c>
      <c r="S80" s="342" t="s">
        <v>4627</v>
      </c>
      <c r="T80" s="343" t="s">
        <v>4627</v>
      </c>
      <c r="U80" s="344">
        <v>0.25</v>
      </c>
      <c r="V80" s="344">
        <f>ROUND(E80*U80,2)</f>
        <v>0.25</v>
      </c>
      <c r="W80" s="344"/>
      <c r="X80" s="344" t="s">
        <v>4628</v>
      </c>
      <c r="Y80" s="345"/>
      <c r="Z80" s="345"/>
      <c r="AA80" s="345"/>
      <c r="AB80" s="345"/>
      <c r="AC80" s="345"/>
      <c r="AD80" s="345"/>
      <c r="AE80" s="345"/>
      <c r="AF80" s="345"/>
      <c r="AG80" s="345" t="s">
        <v>4629</v>
      </c>
      <c r="AH80" s="345"/>
      <c r="AI80" s="345"/>
      <c r="AJ80" s="345"/>
      <c r="AK80" s="345"/>
      <c r="AL80" s="345"/>
      <c r="AM80" s="345"/>
      <c r="AN80" s="345"/>
      <c r="AO80" s="345"/>
      <c r="AP80" s="345"/>
      <c r="AQ80" s="345"/>
      <c r="AR80" s="345"/>
      <c r="AS80" s="345"/>
      <c r="AT80" s="345"/>
      <c r="AU80" s="345"/>
      <c r="AV80" s="345"/>
      <c r="AW80" s="345"/>
      <c r="AX80" s="345"/>
      <c r="AY80" s="345"/>
      <c r="AZ80" s="345"/>
      <c r="BA80" s="345"/>
      <c r="BB80" s="345"/>
      <c r="BC80" s="345"/>
      <c r="BD80" s="345"/>
      <c r="BE80" s="345"/>
      <c r="BF80" s="345"/>
      <c r="BG80" s="345"/>
      <c r="BH80" s="345"/>
    </row>
    <row r="81" spans="1:60" outlineLevel="1">
      <c r="A81" s="346"/>
      <c r="B81" s="347"/>
      <c r="C81" s="508"/>
      <c r="D81" s="509"/>
      <c r="E81" s="509"/>
      <c r="F81" s="509"/>
      <c r="G81" s="509"/>
      <c r="H81" s="344"/>
      <c r="I81" s="344"/>
      <c r="J81" s="344"/>
      <c r="K81" s="344"/>
      <c r="L81" s="344"/>
      <c r="M81" s="344"/>
      <c r="N81" s="344"/>
      <c r="O81" s="344"/>
      <c r="P81" s="344"/>
      <c r="Q81" s="344"/>
      <c r="R81" s="344"/>
      <c r="S81" s="344"/>
      <c r="T81" s="344"/>
      <c r="U81" s="344"/>
      <c r="V81" s="344"/>
      <c r="W81" s="344"/>
      <c r="X81" s="344"/>
      <c r="Y81" s="345"/>
      <c r="Z81" s="345"/>
      <c r="AA81" s="345"/>
      <c r="AB81" s="345"/>
      <c r="AC81" s="345"/>
      <c r="AD81" s="345"/>
      <c r="AE81" s="345"/>
      <c r="AF81" s="345"/>
      <c r="AG81" s="345" t="s">
        <v>4632</v>
      </c>
      <c r="AH81" s="345"/>
      <c r="AI81" s="345"/>
      <c r="AJ81" s="345"/>
      <c r="AK81" s="345"/>
      <c r="AL81" s="345"/>
      <c r="AM81" s="345"/>
      <c r="AN81" s="345"/>
      <c r="AO81" s="345"/>
      <c r="AP81" s="345"/>
      <c r="AQ81" s="345"/>
      <c r="AR81" s="345"/>
      <c r="AS81" s="345"/>
      <c r="AT81" s="345"/>
      <c r="AU81" s="345"/>
      <c r="AV81" s="345"/>
      <c r="AW81" s="345"/>
      <c r="AX81" s="345"/>
      <c r="AY81" s="345"/>
      <c r="AZ81" s="345"/>
      <c r="BA81" s="345"/>
      <c r="BB81" s="345"/>
      <c r="BC81" s="345"/>
      <c r="BD81" s="345"/>
      <c r="BE81" s="345"/>
      <c r="BF81" s="345"/>
      <c r="BG81" s="345"/>
      <c r="BH81" s="345"/>
    </row>
    <row r="82" spans="1:60" outlineLevel="1">
      <c r="A82" s="336">
        <v>23</v>
      </c>
      <c r="B82" s="337" t="s">
        <v>4694</v>
      </c>
      <c r="C82" s="338" t="s">
        <v>4695</v>
      </c>
      <c r="D82" s="339" t="s">
        <v>707</v>
      </c>
      <c r="E82" s="340">
        <v>11</v>
      </c>
      <c r="F82" s="341"/>
      <c r="G82" s="342">
        <f>ROUND(E82*F82,2)</f>
        <v>0</v>
      </c>
      <c r="H82" s="341"/>
      <c r="I82" s="342">
        <f>ROUND(E82*H82,2)</f>
        <v>0</v>
      </c>
      <c r="J82" s="341"/>
      <c r="K82" s="342">
        <f>ROUND(E82*J82,2)</f>
        <v>0</v>
      </c>
      <c r="L82" s="342">
        <v>21</v>
      </c>
      <c r="M82" s="342">
        <f>G82*(1+L82/100)</f>
        <v>0</v>
      </c>
      <c r="N82" s="342">
        <v>6.9999999999999999E-4</v>
      </c>
      <c r="O82" s="342">
        <f>ROUND(E82*N82,2)</f>
        <v>0.01</v>
      </c>
      <c r="P82" s="342">
        <v>0</v>
      </c>
      <c r="Q82" s="342">
        <f>ROUND(E82*P82,2)</f>
        <v>0</v>
      </c>
      <c r="R82" s="342" t="s">
        <v>4668</v>
      </c>
      <c r="S82" s="342" t="s">
        <v>4627</v>
      </c>
      <c r="T82" s="343" t="s">
        <v>4627</v>
      </c>
      <c r="U82" s="344">
        <v>0.37</v>
      </c>
      <c r="V82" s="344">
        <f>ROUND(E82*U82,2)</f>
        <v>4.07</v>
      </c>
      <c r="W82" s="344"/>
      <c r="X82" s="344" t="s">
        <v>4628</v>
      </c>
      <c r="Y82" s="345"/>
      <c r="Z82" s="345"/>
      <c r="AA82" s="345"/>
      <c r="AB82" s="345"/>
      <c r="AC82" s="345"/>
      <c r="AD82" s="345"/>
      <c r="AE82" s="345"/>
      <c r="AF82" s="345"/>
      <c r="AG82" s="345" t="s">
        <v>4629</v>
      </c>
      <c r="AH82" s="345"/>
      <c r="AI82" s="345"/>
      <c r="AJ82" s="345"/>
      <c r="AK82" s="345"/>
      <c r="AL82" s="345"/>
      <c r="AM82" s="345"/>
      <c r="AN82" s="345"/>
      <c r="AO82" s="345"/>
      <c r="AP82" s="345"/>
      <c r="AQ82" s="345"/>
      <c r="AR82" s="345"/>
      <c r="AS82" s="345"/>
      <c r="AT82" s="345"/>
      <c r="AU82" s="345"/>
      <c r="AV82" s="345"/>
      <c r="AW82" s="345"/>
      <c r="AX82" s="345"/>
      <c r="AY82" s="345"/>
      <c r="AZ82" s="345"/>
      <c r="BA82" s="345"/>
      <c r="BB82" s="345"/>
      <c r="BC82" s="345"/>
      <c r="BD82" s="345"/>
      <c r="BE82" s="345"/>
      <c r="BF82" s="345"/>
      <c r="BG82" s="345"/>
      <c r="BH82" s="345"/>
    </row>
    <row r="83" spans="1:60" outlineLevel="1">
      <c r="A83" s="346"/>
      <c r="B83" s="347"/>
      <c r="C83" s="508"/>
      <c r="D83" s="509"/>
      <c r="E83" s="509"/>
      <c r="F83" s="509"/>
      <c r="G83" s="509"/>
      <c r="H83" s="344"/>
      <c r="I83" s="344"/>
      <c r="J83" s="344"/>
      <c r="K83" s="344"/>
      <c r="L83" s="344"/>
      <c r="M83" s="344"/>
      <c r="N83" s="344"/>
      <c r="O83" s="344"/>
      <c r="P83" s="344"/>
      <c r="Q83" s="344"/>
      <c r="R83" s="344"/>
      <c r="S83" s="344"/>
      <c r="T83" s="344"/>
      <c r="U83" s="344"/>
      <c r="V83" s="344"/>
      <c r="W83" s="344"/>
      <c r="X83" s="344"/>
      <c r="Y83" s="345"/>
      <c r="Z83" s="345"/>
      <c r="AA83" s="345"/>
      <c r="AB83" s="345"/>
      <c r="AC83" s="345"/>
      <c r="AD83" s="345"/>
      <c r="AE83" s="345"/>
      <c r="AF83" s="345"/>
      <c r="AG83" s="345" t="s">
        <v>4632</v>
      </c>
      <c r="AH83" s="345"/>
      <c r="AI83" s="345"/>
      <c r="AJ83" s="345"/>
      <c r="AK83" s="345"/>
      <c r="AL83" s="345"/>
      <c r="AM83" s="345"/>
      <c r="AN83" s="345"/>
      <c r="AO83" s="345"/>
      <c r="AP83" s="345"/>
      <c r="AQ83" s="345"/>
      <c r="AR83" s="345"/>
      <c r="AS83" s="345"/>
      <c r="AT83" s="345"/>
      <c r="AU83" s="345"/>
      <c r="AV83" s="345"/>
      <c r="AW83" s="345"/>
      <c r="AX83" s="345"/>
      <c r="AY83" s="345"/>
      <c r="AZ83" s="345"/>
      <c r="BA83" s="345"/>
      <c r="BB83" s="345"/>
      <c r="BC83" s="345"/>
      <c r="BD83" s="345"/>
      <c r="BE83" s="345"/>
      <c r="BF83" s="345"/>
      <c r="BG83" s="345"/>
      <c r="BH83" s="345"/>
    </row>
    <row r="84" spans="1:60" outlineLevel="1">
      <c r="A84" s="336">
        <v>24</v>
      </c>
      <c r="B84" s="337" t="s">
        <v>4696</v>
      </c>
      <c r="C84" s="338" t="s">
        <v>4697</v>
      </c>
      <c r="D84" s="339" t="s">
        <v>707</v>
      </c>
      <c r="E84" s="340">
        <v>4</v>
      </c>
      <c r="F84" s="341"/>
      <c r="G84" s="342">
        <f>ROUND(E84*F84,2)</f>
        <v>0</v>
      </c>
      <c r="H84" s="341"/>
      <c r="I84" s="342">
        <f>ROUND(E84*H84,2)</f>
        <v>0</v>
      </c>
      <c r="J84" s="341"/>
      <c r="K84" s="342">
        <f>ROUND(E84*J84,2)</f>
        <v>0</v>
      </c>
      <c r="L84" s="342">
        <v>21</v>
      </c>
      <c r="M84" s="342">
        <f>G84*(1+L84/100)</f>
        <v>0</v>
      </c>
      <c r="N84" s="342">
        <v>7.5000000000000002E-4</v>
      </c>
      <c r="O84" s="342">
        <f>ROUND(E84*N84,2)</f>
        <v>0</v>
      </c>
      <c r="P84" s="342">
        <v>0</v>
      </c>
      <c r="Q84" s="342">
        <f>ROUND(E84*P84,2)</f>
        <v>0</v>
      </c>
      <c r="R84" s="342"/>
      <c r="S84" s="342" t="s">
        <v>4698</v>
      </c>
      <c r="T84" s="343" t="s">
        <v>4699</v>
      </c>
      <c r="U84" s="344">
        <v>0.2</v>
      </c>
      <c r="V84" s="344">
        <f>ROUND(E84*U84,2)</f>
        <v>0.8</v>
      </c>
      <c r="W84" s="344"/>
      <c r="X84" s="344" t="s">
        <v>4628</v>
      </c>
      <c r="Y84" s="345"/>
      <c r="Z84" s="345"/>
      <c r="AA84" s="345"/>
      <c r="AB84" s="345"/>
      <c r="AC84" s="345"/>
      <c r="AD84" s="345"/>
      <c r="AE84" s="345"/>
      <c r="AF84" s="345"/>
      <c r="AG84" s="345" t="s">
        <v>4629</v>
      </c>
      <c r="AH84" s="345"/>
      <c r="AI84" s="345"/>
      <c r="AJ84" s="345"/>
      <c r="AK84" s="345"/>
      <c r="AL84" s="345"/>
      <c r="AM84" s="345"/>
      <c r="AN84" s="345"/>
      <c r="AO84" s="345"/>
      <c r="AP84" s="345"/>
      <c r="AQ84" s="345"/>
      <c r="AR84" s="345"/>
      <c r="AS84" s="345"/>
      <c r="AT84" s="345"/>
      <c r="AU84" s="345"/>
      <c r="AV84" s="345"/>
      <c r="AW84" s="345"/>
      <c r="AX84" s="345"/>
      <c r="AY84" s="345"/>
      <c r="AZ84" s="345"/>
      <c r="BA84" s="345"/>
      <c r="BB84" s="345"/>
      <c r="BC84" s="345"/>
      <c r="BD84" s="345"/>
      <c r="BE84" s="345"/>
      <c r="BF84" s="345"/>
      <c r="BG84" s="345"/>
      <c r="BH84" s="345"/>
    </row>
    <row r="85" spans="1:60" outlineLevel="1">
      <c r="A85" s="346"/>
      <c r="B85" s="347"/>
      <c r="C85" s="508"/>
      <c r="D85" s="509"/>
      <c r="E85" s="509"/>
      <c r="F85" s="509"/>
      <c r="G85" s="509"/>
      <c r="H85" s="344"/>
      <c r="I85" s="344"/>
      <c r="J85" s="344"/>
      <c r="K85" s="344"/>
      <c r="L85" s="344"/>
      <c r="M85" s="344"/>
      <c r="N85" s="344"/>
      <c r="O85" s="344"/>
      <c r="P85" s="344"/>
      <c r="Q85" s="344"/>
      <c r="R85" s="344"/>
      <c r="S85" s="344"/>
      <c r="T85" s="344"/>
      <c r="U85" s="344"/>
      <c r="V85" s="344"/>
      <c r="W85" s="344"/>
      <c r="X85" s="344"/>
      <c r="Y85" s="345"/>
      <c r="Z85" s="345"/>
      <c r="AA85" s="345"/>
      <c r="AB85" s="345"/>
      <c r="AC85" s="345"/>
      <c r="AD85" s="345"/>
      <c r="AE85" s="345"/>
      <c r="AF85" s="345"/>
      <c r="AG85" s="345" t="s">
        <v>4632</v>
      </c>
      <c r="AH85" s="345"/>
      <c r="AI85" s="345"/>
      <c r="AJ85" s="345"/>
      <c r="AK85" s="345"/>
      <c r="AL85" s="345"/>
      <c r="AM85" s="345"/>
      <c r="AN85" s="345"/>
      <c r="AO85" s="345"/>
      <c r="AP85" s="345"/>
      <c r="AQ85" s="345"/>
      <c r="AR85" s="345"/>
      <c r="AS85" s="345"/>
      <c r="AT85" s="345"/>
      <c r="AU85" s="345"/>
      <c r="AV85" s="345"/>
      <c r="AW85" s="345"/>
      <c r="AX85" s="345"/>
      <c r="AY85" s="345"/>
      <c r="AZ85" s="345"/>
      <c r="BA85" s="345"/>
      <c r="BB85" s="345"/>
      <c r="BC85" s="345"/>
      <c r="BD85" s="345"/>
      <c r="BE85" s="345"/>
      <c r="BF85" s="345"/>
      <c r="BG85" s="345"/>
      <c r="BH85" s="345"/>
    </row>
    <row r="86" spans="1:60" outlineLevel="1">
      <c r="A86" s="336">
        <v>25</v>
      </c>
      <c r="B86" s="337" t="s">
        <v>4700</v>
      </c>
      <c r="C86" s="338" t="s">
        <v>4701</v>
      </c>
      <c r="D86" s="339" t="s">
        <v>707</v>
      </c>
      <c r="E86" s="340">
        <v>42</v>
      </c>
      <c r="F86" s="341"/>
      <c r="G86" s="342">
        <f>ROUND(E86*F86,2)</f>
        <v>0</v>
      </c>
      <c r="H86" s="341"/>
      <c r="I86" s="342">
        <f>ROUND(E86*H86,2)</f>
        <v>0</v>
      </c>
      <c r="J86" s="341"/>
      <c r="K86" s="342">
        <f>ROUND(E86*J86,2)</f>
        <v>0</v>
      </c>
      <c r="L86" s="342">
        <v>21</v>
      </c>
      <c r="M86" s="342">
        <f>G86*(1+L86/100)</f>
        <v>0</v>
      </c>
      <c r="N86" s="342">
        <v>2.7E-4</v>
      </c>
      <c r="O86" s="342">
        <f>ROUND(E86*N86,2)</f>
        <v>0.01</v>
      </c>
      <c r="P86" s="342">
        <v>0</v>
      </c>
      <c r="Q86" s="342">
        <f>ROUND(E86*P86,2)</f>
        <v>0</v>
      </c>
      <c r="R86" s="342"/>
      <c r="S86" s="342" t="s">
        <v>4698</v>
      </c>
      <c r="T86" s="343" t="s">
        <v>4699</v>
      </c>
      <c r="U86" s="344">
        <v>0.33</v>
      </c>
      <c r="V86" s="344">
        <f>ROUND(E86*U86,2)</f>
        <v>13.86</v>
      </c>
      <c r="W86" s="344"/>
      <c r="X86" s="344" t="s">
        <v>4628</v>
      </c>
      <c r="Y86" s="345"/>
      <c r="Z86" s="345"/>
      <c r="AA86" s="345"/>
      <c r="AB86" s="345"/>
      <c r="AC86" s="345"/>
      <c r="AD86" s="345"/>
      <c r="AE86" s="345"/>
      <c r="AF86" s="345"/>
      <c r="AG86" s="345" t="s">
        <v>4629</v>
      </c>
      <c r="AH86" s="345"/>
      <c r="AI86" s="345"/>
      <c r="AJ86" s="345"/>
      <c r="AK86" s="345"/>
      <c r="AL86" s="345"/>
      <c r="AM86" s="345"/>
      <c r="AN86" s="345"/>
      <c r="AO86" s="345"/>
      <c r="AP86" s="345"/>
      <c r="AQ86" s="345"/>
      <c r="AR86" s="345"/>
      <c r="AS86" s="345"/>
      <c r="AT86" s="345"/>
      <c r="AU86" s="345"/>
      <c r="AV86" s="345"/>
      <c r="AW86" s="345"/>
      <c r="AX86" s="345"/>
      <c r="AY86" s="345"/>
      <c r="AZ86" s="345"/>
      <c r="BA86" s="345"/>
      <c r="BB86" s="345"/>
      <c r="BC86" s="345"/>
      <c r="BD86" s="345"/>
      <c r="BE86" s="345"/>
      <c r="BF86" s="345"/>
      <c r="BG86" s="345"/>
      <c r="BH86" s="345"/>
    </row>
    <row r="87" spans="1:60" outlineLevel="1">
      <c r="A87" s="346"/>
      <c r="B87" s="347"/>
      <c r="C87" s="508"/>
      <c r="D87" s="509"/>
      <c r="E87" s="509"/>
      <c r="F87" s="509"/>
      <c r="G87" s="509"/>
      <c r="H87" s="344"/>
      <c r="I87" s="344"/>
      <c r="J87" s="344"/>
      <c r="K87" s="344"/>
      <c r="L87" s="344"/>
      <c r="M87" s="344"/>
      <c r="N87" s="344"/>
      <c r="O87" s="344"/>
      <c r="P87" s="344"/>
      <c r="Q87" s="344"/>
      <c r="R87" s="344"/>
      <c r="S87" s="344"/>
      <c r="T87" s="344"/>
      <c r="U87" s="344"/>
      <c r="V87" s="344"/>
      <c r="W87" s="344"/>
      <c r="X87" s="344"/>
      <c r="Y87" s="345"/>
      <c r="Z87" s="345"/>
      <c r="AA87" s="345"/>
      <c r="AB87" s="345"/>
      <c r="AC87" s="345"/>
      <c r="AD87" s="345"/>
      <c r="AE87" s="345"/>
      <c r="AF87" s="345"/>
      <c r="AG87" s="345" t="s">
        <v>4632</v>
      </c>
      <c r="AH87" s="345"/>
      <c r="AI87" s="345"/>
      <c r="AJ87" s="345"/>
      <c r="AK87" s="345"/>
      <c r="AL87" s="345"/>
      <c r="AM87" s="345"/>
      <c r="AN87" s="345"/>
      <c r="AO87" s="345"/>
      <c r="AP87" s="345"/>
      <c r="AQ87" s="345"/>
      <c r="AR87" s="345"/>
      <c r="AS87" s="345"/>
      <c r="AT87" s="345"/>
      <c r="AU87" s="345"/>
      <c r="AV87" s="345"/>
      <c r="AW87" s="345"/>
      <c r="AX87" s="345"/>
      <c r="AY87" s="345"/>
      <c r="AZ87" s="345"/>
      <c r="BA87" s="345"/>
      <c r="BB87" s="345"/>
      <c r="BC87" s="345"/>
      <c r="BD87" s="345"/>
      <c r="BE87" s="345"/>
      <c r="BF87" s="345"/>
      <c r="BG87" s="345"/>
      <c r="BH87" s="345"/>
    </row>
    <row r="88" spans="1:60" outlineLevel="1">
      <c r="A88" s="336">
        <v>26</v>
      </c>
      <c r="B88" s="337" t="s">
        <v>4702</v>
      </c>
      <c r="C88" s="338" t="s">
        <v>4703</v>
      </c>
      <c r="D88" s="339" t="s">
        <v>3474</v>
      </c>
      <c r="E88" s="340">
        <v>1</v>
      </c>
      <c r="F88" s="341"/>
      <c r="G88" s="342">
        <f>ROUND(E88*F88,2)</f>
        <v>0</v>
      </c>
      <c r="H88" s="341"/>
      <c r="I88" s="342">
        <f>ROUND(E88*H88,2)</f>
        <v>0</v>
      </c>
      <c r="J88" s="341"/>
      <c r="K88" s="342">
        <f>ROUND(E88*J88,2)</f>
        <v>0</v>
      </c>
      <c r="L88" s="342">
        <v>21</v>
      </c>
      <c r="M88" s="342">
        <f>G88*(1+L88/100)</f>
        <v>0</v>
      </c>
      <c r="N88" s="342">
        <v>0</v>
      </c>
      <c r="O88" s="342">
        <f>ROUND(E88*N88,2)</f>
        <v>0</v>
      </c>
      <c r="P88" s="342">
        <v>0</v>
      </c>
      <c r="Q88" s="342">
        <f>ROUND(E88*P88,2)</f>
        <v>0</v>
      </c>
      <c r="R88" s="342"/>
      <c r="S88" s="342" t="s">
        <v>4698</v>
      </c>
      <c r="T88" s="343" t="s">
        <v>4699</v>
      </c>
      <c r="U88" s="344">
        <v>0</v>
      </c>
      <c r="V88" s="344">
        <f>ROUND(E88*U88,2)</f>
        <v>0</v>
      </c>
      <c r="W88" s="344"/>
      <c r="X88" s="344" t="s">
        <v>4628</v>
      </c>
      <c r="Y88" s="345"/>
      <c r="Z88" s="345"/>
      <c r="AA88" s="345"/>
      <c r="AB88" s="345"/>
      <c r="AC88" s="345"/>
      <c r="AD88" s="345"/>
      <c r="AE88" s="345"/>
      <c r="AF88" s="345"/>
      <c r="AG88" s="345" t="s">
        <v>4629</v>
      </c>
      <c r="AH88" s="345"/>
      <c r="AI88" s="345"/>
      <c r="AJ88" s="345"/>
      <c r="AK88" s="345"/>
      <c r="AL88" s="345"/>
      <c r="AM88" s="345"/>
      <c r="AN88" s="345"/>
      <c r="AO88" s="345"/>
      <c r="AP88" s="345"/>
      <c r="AQ88" s="345"/>
      <c r="AR88" s="345"/>
      <c r="AS88" s="345"/>
      <c r="AT88" s="345"/>
      <c r="AU88" s="345"/>
      <c r="AV88" s="345"/>
      <c r="AW88" s="345"/>
      <c r="AX88" s="345"/>
      <c r="AY88" s="345"/>
      <c r="AZ88" s="345"/>
      <c r="BA88" s="345"/>
      <c r="BB88" s="345"/>
      <c r="BC88" s="345"/>
      <c r="BD88" s="345"/>
      <c r="BE88" s="345"/>
      <c r="BF88" s="345"/>
      <c r="BG88" s="345"/>
      <c r="BH88" s="345"/>
    </row>
    <row r="89" spans="1:60" outlineLevel="1">
      <c r="A89" s="346"/>
      <c r="B89" s="347"/>
      <c r="C89" s="508"/>
      <c r="D89" s="509"/>
      <c r="E89" s="509"/>
      <c r="F89" s="509"/>
      <c r="G89" s="509"/>
      <c r="H89" s="344"/>
      <c r="I89" s="344"/>
      <c r="J89" s="344"/>
      <c r="K89" s="344"/>
      <c r="L89" s="344"/>
      <c r="M89" s="344"/>
      <c r="N89" s="344"/>
      <c r="O89" s="344"/>
      <c r="P89" s="344"/>
      <c r="Q89" s="344"/>
      <c r="R89" s="344"/>
      <c r="S89" s="344"/>
      <c r="T89" s="344"/>
      <c r="U89" s="344"/>
      <c r="V89" s="344"/>
      <c r="W89" s="344"/>
      <c r="X89" s="344"/>
      <c r="Y89" s="345"/>
      <c r="Z89" s="345"/>
      <c r="AA89" s="345"/>
      <c r="AB89" s="345"/>
      <c r="AC89" s="345"/>
      <c r="AD89" s="345"/>
      <c r="AE89" s="345"/>
      <c r="AF89" s="345"/>
      <c r="AG89" s="345" t="s">
        <v>4632</v>
      </c>
      <c r="AH89" s="345"/>
      <c r="AI89" s="345"/>
      <c r="AJ89" s="345"/>
      <c r="AK89" s="345"/>
      <c r="AL89" s="345"/>
      <c r="AM89" s="345"/>
      <c r="AN89" s="345"/>
      <c r="AO89" s="345"/>
      <c r="AP89" s="345"/>
      <c r="AQ89" s="345"/>
      <c r="AR89" s="345"/>
      <c r="AS89" s="345"/>
      <c r="AT89" s="345"/>
      <c r="AU89" s="345"/>
      <c r="AV89" s="345"/>
      <c r="AW89" s="345"/>
      <c r="AX89" s="345"/>
      <c r="AY89" s="345"/>
      <c r="AZ89" s="345"/>
      <c r="BA89" s="345"/>
      <c r="BB89" s="345"/>
      <c r="BC89" s="345"/>
      <c r="BD89" s="345"/>
      <c r="BE89" s="345"/>
      <c r="BF89" s="345"/>
      <c r="BG89" s="345"/>
      <c r="BH89" s="345"/>
    </row>
    <row r="90" spans="1:60" outlineLevel="1">
      <c r="A90" s="336">
        <v>27</v>
      </c>
      <c r="B90" s="337" t="s">
        <v>4704</v>
      </c>
      <c r="C90" s="338" t="s">
        <v>4705</v>
      </c>
      <c r="D90" s="339" t="s">
        <v>3474</v>
      </c>
      <c r="E90" s="340">
        <v>1</v>
      </c>
      <c r="F90" s="341"/>
      <c r="G90" s="342">
        <f>ROUND(E90*F90,2)</f>
        <v>0</v>
      </c>
      <c r="H90" s="341"/>
      <c r="I90" s="342">
        <f>ROUND(E90*H90,2)</f>
        <v>0</v>
      </c>
      <c r="J90" s="341"/>
      <c r="K90" s="342">
        <f>ROUND(E90*J90,2)</f>
        <v>0</v>
      </c>
      <c r="L90" s="342">
        <v>21</v>
      </c>
      <c r="M90" s="342">
        <f>G90*(1+L90/100)</f>
        <v>0</v>
      </c>
      <c r="N90" s="342">
        <v>0</v>
      </c>
      <c r="O90" s="342">
        <f>ROUND(E90*N90,2)</f>
        <v>0</v>
      </c>
      <c r="P90" s="342">
        <v>0</v>
      </c>
      <c r="Q90" s="342">
        <f>ROUND(E90*P90,2)</f>
        <v>0</v>
      </c>
      <c r="R90" s="342"/>
      <c r="S90" s="342" t="s">
        <v>4698</v>
      </c>
      <c r="T90" s="343" t="s">
        <v>4699</v>
      </c>
      <c r="U90" s="344">
        <v>0</v>
      </c>
      <c r="V90" s="344">
        <f>ROUND(E90*U90,2)</f>
        <v>0</v>
      </c>
      <c r="W90" s="344"/>
      <c r="X90" s="344" t="s">
        <v>4628</v>
      </c>
      <c r="Y90" s="345"/>
      <c r="Z90" s="345"/>
      <c r="AA90" s="345"/>
      <c r="AB90" s="345"/>
      <c r="AC90" s="345"/>
      <c r="AD90" s="345"/>
      <c r="AE90" s="345"/>
      <c r="AF90" s="345"/>
      <c r="AG90" s="345" t="s">
        <v>4629</v>
      </c>
      <c r="AH90" s="345"/>
      <c r="AI90" s="345"/>
      <c r="AJ90" s="345"/>
      <c r="AK90" s="345"/>
      <c r="AL90" s="345"/>
      <c r="AM90" s="345"/>
      <c r="AN90" s="345"/>
      <c r="AO90" s="345"/>
      <c r="AP90" s="345"/>
      <c r="AQ90" s="345"/>
      <c r="AR90" s="345"/>
      <c r="AS90" s="345"/>
      <c r="AT90" s="345"/>
      <c r="AU90" s="345"/>
      <c r="AV90" s="345"/>
      <c r="AW90" s="345"/>
      <c r="AX90" s="345"/>
      <c r="AY90" s="345"/>
      <c r="AZ90" s="345"/>
      <c r="BA90" s="345"/>
      <c r="BB90" s="345"/>
      <c r="BC90" s="345"/>
      <c r="BD90" s="345"/>
      <c r="BE90" s="345"/>
      <c r="BF90" s="345"/>
      <c r="BG90" s="345"/>
      <c r="BH90" s="345"/>
    </row>
    <row r="91" spans="1:60" outlineLevel="1">
      <c r="A91" s="346"/>
      <c r="B91" s="347"/>
      <c r="C91" s="508"/>
      <c r="D91" s="509"/>
      <c r="E91" s="509"/>
      <c r="F91" s="509"/>
      <c r="G91" s="509"/>
      <c r="H91" s="344"/>
      <c r="I91" s="344"/>
      <c r="J91" s="344"/>
      <c r="K91" s="344"/>
      <c r="L91" s="344"/>
      <c r="M91" s="344"/>
      <c r="N91" s="344"/>
      <c r="O91" s="344"/>
      <c r="P91" s="344"/>
      <c r="Q91" s="344"/>
      <c r="R91" s="344"/>
      <c r="S91" s="344"/>
      <c r="T91" s="344"/>
      <c r="U91" s="344"/>
      <c r="V91" s="344"/>
      <c r="W91" s="344"/>
      <c r="X91" s="344"/>
      <c r="Y91" s="345"/>
      <c r="Z91" s="345"/>
      <c r="AA91" s="345"/>
      <c r="AB91" s="345"/>
      <c r="AC91" s="345"/>
      <c r="AD91" s="345"/>
      <c r="AE91" s="345"/>
      <c r="AF91" s="345"/>
      <c r="AG91" s="345" t="s">
        <v>4632</v>
      </c>
      <c r="AH91" s="345"/>
      <c r="AI91" s="345"/>
      <c r="AJ91" s="345"/>
      <c r="AK91" s="345"/>
      <c r="AL91" s="345"/>
      <c r="AM91" s="345"/>
      <c r="AN91" s="345"/>
      <c r="AO91" s="345"/>
      <c r="AP91" s="345"/>
      <c r="AQ91" s="345"/>
      <c r="AR91" s="345"/>
      <c r="AS91" s="345"/>
      <c r="AT91" s="345"/>
      <c r="AU91" s="345"/>
      <c r="AV91" s="345"/>
      <c r="AW91" s="345"/>
      <c r="AX91" s="345"/>
      <c r="AY91" s="345"/>
      <c r="AZ91" s="345"/>
      <c r="BA91" s="345"/>
      <c r="BB91" s="345"/>
      <c r="BC91" s="345"/>
      <c r="BD91" s="345"/>
      <c r="BE91" s="345"/>
      <c r="BF91" s="345"/>
      <c r="BG91" s="345"/>
      <c r="BH91" s="345"/>
    </row>
    <row r="92" spans="1:60" outlineLevel="1">
      <c r="A92" s="336">
        <v>28</v>
      </c>
      <c r="B92" s="337" t="s">
        <v>4706</v>
      </c>
      <c r="C92" s="338" t="s">
        <v>4707</v>
      </c>
      <c r="D92" s="339" t="s">
        <v>3474</v>
      </c>
      <c r="E92" s="340">
        <v>1</v>
      </c>
      <c r="F92" s="341"/>
      <c r="G92" s="342">
        <f>ROUND(E92*F92,2)</f>
        <v>0</v>
      </c>
      <c r="H92" s="341"/>
      <c r="I92" s="342">
        <f>ROUND(E92*H92,2)</f>
        <v>0</v>
      </c>
      <c r="J92" s="341"/>
      <c r="K92" s="342">
        <f>ROUND(E92*J92,2)</f>
        <v>0</v>
      </c>
      <c r="L92" s="342">
        <v>21</v>
      </c>
      <c r="M92" s="342">
        <f>G92*(1+L92/100)</f>
        <v>0</v>
      </c>
      <c r="N92" s="342">
        <v>0</v>
      </c>
      <c r="O92" s="342">
        <f>ROUND(E92*N92,2)</f>
        <v>0</v>
      </c>
      <c r="P92" s="342">
        <v>0</v>
      </c>
      <c r="Q92" s="342">
        <f>ROUND(E92*P92,2)</f>
        <v>0</v>
      </c>
      <c r="R92" s="342"/>
      <c r="S92" s="342" t="s">
        <v>4698</v>
      </c>
      <c r="T92" s="343" t="s">
        <v>4699</v>
      </c>
      <c r="U92" s="344">
        <v>0</v>
      </c>
      <c r="V92" s="344">
        <f>ROUND(E92*U92,2)</f>
        <v>0</v>
      </c>
      <c r="W92" s="344"/>
      <c r="X92" s="344" t="s">
        <v>4628</v>
      </c>
      <c r="Y92" s="345"/>
      <c r="Z92" s="345"/>
      <c r="AA92" s="345"/>
      <c r="AB92" s="345"/>
      <c r="AC92" s="345"/>
      <c r="AD92" s="345"/>
      <c r="AE92" s="345"/>
      <c r="AF92" s="345"/>
      <c r="AG92" s="345" t="s">
        <v>4629</v>
      </c>
      <c r="AH92" s="345"/>
      <c r="AI92" s="345"/>
      <c r="AJ92" s="345"/>
      <c r="AK92" s="345"/>
      <c r="AL92" s="345"/>
      <c r="AM92" s="345"/>
      <c r="AN92" s="345"/>
      <c r="AO92" s="345"/>
      <c r="AP92" s="345"/>
      <c r="AQ92" s="345"/>
      <c r="AR92" s="345"/>
      <c r="AS92" s="345"/>
      <c r="AT92" s="345"/>
      <c r="AU92" s="345"/>
      <c r="AV92" s="345"/>
      <c r="AW92" s="345"/>
      <c r="AX92" s="345"/>
      <c r="AY92" s="345"/>
      <c r="AZ92" s="345"/>
      <c r="BA92" s="345"/>
      <c r="BB92" s="345"/>
      <c r="BC92" s="345"/>
      <c r="BD92" s="345"/>
      <c r="BE92" s="345"/>
      <c r="BF92" s="345"/>
      <c r="BG92" s="345"/>
      <c r="BH92" s="345"/>
    </row>
    <row r="93" spans="1:60" outlineLevel="1">
      <c r="A93" s="346"/>
      <c r="B93" s="347"/>
      <c r="C93" s="508"/>
      <c r="D93" s="509"/>
      <c r="E93" s="509"/>
      <c r="F93" s="509"/>
      <c r="G93" s="509"/>
      <c r="H93" s="344"/>
      <c r="I93" s="344"/>
      <c r="J93" s="344"/>
      <c r="K93" s="344"/>
      <c r="L93" s="344"/>
      <c r="M93" s="344"/>
      <c r="N93" s="344"/>
      <c r="O93" s="344"/>
      <c r="P93" s="344"/>
      <c r="Q93" s="344"/>
      <c r="R93" s="344"/>
      <c r="S93" s="344"/>
      <c r="T93" s="344"/>
      <c r="U93" s="344"/>
      <c r="V93" s="344"/>
      <c r="W93" s="344"/>
      <c r="X93" s="344"/>
      <c r="Y93" s="345"/>
      <c r="Z93" s="345"/>
      <c r="AA93" s="345"/>
      <c r="AB93" s="345"/>
      <c r="AC93" s="345"/>
      <c r="AD93" s="345"/>
      <c r="AE93" s="345"/>
      <c r="AF93" s="345"/>
      <c r="AG93" s="345" t="s">
        <v>4632</v>
      </c>
      <c r="AH93" s="345"/>
      <c r="AI93" s="345"/>
      <c r="AJ93" s="345"/>
      <c r="AK93" s="345"/>
      <c r="AL93" s="345"/>
      <c r="AM93" s="345"/>
      <c r="AN93" s="345"/>
      <c r="AO93" s="345"/>
      <c r="AP93" s="345"/>
      <c r="AQ93" s="345"/>
      <c r="AR93" s="345"/>
      <c r="AS93" s="345"/>
      <c r="AT93" s="345"/>
      <c r="AU93" s="345"/>
      <c r="AV93" s="345"/>
      <c r="AW93" s="345"/>
      <c r="AX93" s="345"/>
      <c r="AY93" s="345"/>
      <c r="AZ93" s="345"/>
      <c r="BA93" s="345"/>
      <c r="BB93" s="345"/>
      <c r="BC93" s="345"/>
      <c r="BD93" s="345"/>
      <c r="BE93" s="345"/>
      <c r="BF93" s="345"/>
      <c r="BG93" s="345"/>
      <c r="BH93" s="345"/>
    </row>
    <row r="94" spans="1:60" outlineLevel="1">
      <c r="A94" s="336">
        <v>29</v>
      </c>
      <c r="B94" s="337" t="s">
        <v>4708</v>
      </c>
      <c r="C94" s="338" t="s">
        <v>4709</v>
      </c>
      <c r="D94" s="339" t="s">
        <v>707</v>
      </c>
      <c r="E94" s="340">
        <v>3</v>
      </c>
      <c r="F94" s="341"/>
      <c r="G94" s="342">
        <f>ROUND(E94*F94,2)</f>
        <v>0</v>
      </c>
      <c r="H94" s="341"/>
      <c r="I94" s="342">
        <f>ROUND(E94*H94,2)</f>
        <v>0</v>
      </c>
      <c r="J94" s="341"/>
      <c r="K94" s="342">
        <f>ROUND(E94*J94,2)</f>
        <v>0</v>
      </c>
      <c r="L94" s="342">
        <v>21</v>
      </c>
      <c r="M94" s="342">
        <f>G94*(1+L94/100)</f>
        <v>0</v>
      </c>
      <c r="N94" s="342">
        <v>9.0000000000000006E-5</v>
      </c>
      <c r="O94" s="342">
        <f>ROUND(E94*N94,2)</f>
        <v>0</v>
      </c>
      <c r="P94" s="342">
        <v>0</v>
      </c>
      <c r="Q94" s="342">
        <f>ROUND(E94*P94,2)</f>
        <v>0</v>
      </c>
      <c r="R94" s="342"/>
      <c r="S94" s="342" t="s">
        <v>4698</v>
      </c>
      <c r="T94" s="343" t="s">
        <v>4699</v>
      </c>
      <c r="U94" s="344">
        <v>0.18</v>
      </c>
      <c r="V94" s="344">
        <f>ROUND(E94*U94,2)</f>
        <v>0.54</v>
      </c>
      <c r="W94" s="344"/>
      <c r="X94" s="344" t="s">
        <v>4628</v>
      </c>
      <c r="Y94" s="345"/>
      <c r="Z94" s="345"/>
      <c r="AA94" s="345"/>
      <c r="AB94" s="345"/>
      <c r="AC94" s="345"/>
      <c r="AD94" s="345"/>
      <c r="AE94" s="345"/>
      <c r="AF94" s="345"/>
      <c r="AG94" s="345" t="s">
        <v>4629</v>
      </c>
      <c r="AH94" s="345"/>
      <c r="AI94" s="345"/>
      <c r="AJ94" s="345"/>
      <c r="AK94" s="345"/>
      <c r="AL94" s="345"/>
      <c r="AM94" s="345"/>
      <c r="AN94" s="345"/>
      <c r="AO94" s="345"/>
      <c r="AP94" s="345"/>
      <c r="AQ94" s="345"/>
      <c r="AR94" s="345"/>
      <c r="AS94" s="345"/>
      <c r="AT94" s="345"/>
      <c r="AU94" s="345"/>
      <c r="AV94" s="345"/>
      <c r="AW94" s="345"/>
      <c r="AX94" s="345"/>
      <c r="AY94" s="345"/>
      <c r="AZ94" s="345"/>
      <c r="BA94" s="345"/>
      <c r="BB94" s="345"/>
      <c r="BC94" s="345"/>
      <c r="BD94" s="345"/>
      <c r="BE94" s="345"/>
      <c r="BF94" s="345"/>
      <c r="BG94" s="345"/>
      <c r="BH94" s="345"/>
    </row>
    <row r="95" spans="1:60" outlineLevel="1">
      <c r="A95" s="346"/>
      <c r="B95" s="347"/>
      <c r="C95" s="508"/>
      <c r="D95" s="509"/>
      <c r="E95" s="509"/>
      <c r="F95" s="509"/>
      <c r="G95" s="509"/>
      <c r="H95" s="344"/>
      <c r="I95" s="344"/>
      <c r="J95" s="344"/>
      <c r="K95" s="344"/>
      <c r="L95" s="344"/>
      <c r="M95" s="344"/>
      <c r="N95" s="344"/>
      <c r="O95" s="344"/>
      <c r="P95" s="344"/>
      <c r="Q95" s="344"/>
      <c r="R95" s="344"/>
      <c r="S95" s="344"/>
      <c r="T95" s="344"/>
      <c r="U95" s="344"/>
      <c r="V95" s="344"/>
      <c r="W95" s="344"/>
      <c r="X95" s="344"/>
      <c r="Y95" s="345"/>
      <c r="Z95" s="345"/>
      <c r="AA95" s="345"/>
      <c r="AB95" s="345"/>
      <c r="AC95" s="345"/>
      <c r="AD95" s="345"/>
      <c r="AE95" s="345"/>
      <c r="AF95" s="345"/>
      <c r="AG95" s="345" t="s">
        <v>4632</v>
      </c>
      <c r="AH95" s="345"/>
      <c r="AI95" s="345"/>
      <c r="AJ95" s="345"/>
      <c r="AK95" s="345"/>
      <c r="AL95" s="345"/>
      <c r="AM95" s="345"/>
      <c r="AN95" s="345"/>
      <c r="AO95" s="345"/>
      <c r="AP95" s="345"/>
      <c r="AQ95" s="345"/>
      <c r="AR95" s="345"/>
      <c r="AS95" s="345"/>
      <c r="AT95" s="345"/>
      <c r="AU95" s="345"/>
      <c r="AV95" s="345"/>
      <c r="AW95" s="345"/>
      <c r="AX95" s="345"/>
      <c r="AY95" s="345"/>
      <c r="AZ95" s="345"/>
      <c r="BA95" s="345"/>
      <c r="BB95" s="345"/>
      <c r="BC95" s="345"/>
      <c r="BD95" s="345"/>
      <c r="BE95" s="345"/>
      <c r="BF95" s="345"/>
      <c r="BG95" s="345"/>
      <c r="BH95" s="345"/>
    </row>
    <row r="96" spans="1:60" outlineLevel="1">
      <c r="A96" s="336">
        <v>30</v>
      </c>
      <c r="B96" s="337" t="s">
        <v>4710</v>
      </c>
      <c r="C96" s="338" t="s">
        <v>4711</v>
      </c>
      <c r="D96" s="339" t="s">
        <v>707</v>
      </c>
      <c r="E96" s="340">
        <v>7</v>
      </c>
      <c r="F96" s="341"/>
      <c r="G96" s="342">
        <f>ROUND(E96*F96,2)</f>
        <v>0</v>
      </c>
      <c r="H96" s="341"/>
      <c r="I96" s="342">
        <f>ROUND(E96*H96,2)</f>
        <v>0</v>
      </c>
      <c r="J96" s="341"/>
      <c r="K96" s="342">
        <f>ROUND(E96*J96,2)</f>
        <v>0</v>
      </c>
      <c r="L96" s="342">
        <v>21</v>
      </c>
      <c r="M96" s="342">
        <f>G96*(1+L96/100)</f>
        <v>0</v>
      </c>
      <c r="N96" s="342">
        <v>9.0000000000000006E-5</v>
      </c>
      <c r="O96" s="342">
        <f>ROUND(E96*N96,2)</f>
        <v>0</v>
      </c>
      <c r="P96" s="342">
        <v>0</v>
      </c>
      <c r="Q96" s="342">
        <f>ROUND(E96*P96,2)</f>
        <v>0</v>
      </c>
      <c r="R96" s="342"/>
      <c r="S96" s="342" t="s">
        <v>4698</v>
      </c>
      <c r="T96" s="343" t="s">
        <v>4699</v>
      </c>
      <c r="U96" s="344">
        <v>0.18</v>
      </c>
      <c r="V96" s="344">
        <f>ROUND(E96*U96,2)</f>
        <v>1.26</v>
      </c>
      <c r="W96" s="344"/>
      <c r="X96" s="344" t="s">
        <v>4628</v>
      </c>
      <c r="Y96" s="345"/>
      <c r="Z96" s="345"/>
      <c r="AA96" s="345"/>
      <c r="AB96" s="345"/>
      <c r="AC96" s="345"/>
      <c r="AD96" s="345"/>
      <c r="AE96" s="345"/>
      <c r="AF96" s="345"/>
      <c r="AG96" s="345" t="s">
        <v>4629</v>
      </c>
      <c r="AH96" s="345"/>
      <c r="AI96" s="345"/>
      <c r="AJ96" s="345"/>
      <c r="AK96" s="345"/>
      <c r="AL96" s="345"/>
      <c r="AM96" s="345"/>
      <c r="AN96" s="345"/>
      <c r="AO96" s="345"/>
      <c r="AP96" s="345"/>
      <c r="AQ96" s="345"/>
      <c r="AR96" s="345"/>
      <c r="AS96" s="345"/>
      <c r="AT96" s="345"/>
      <c r="AU96" s="345"/>
      <c r="AV96" s="345"/>
      <c r="AW96" s="345"/>
      <c r="AX96" s="345"/>
      <c r="AY96" s="345"/>
      <c r="AZ96" s="345"/>
      <c r="BA96" s="345"/>
      <c r="BB96" s="345"/>
      <c r="BC96" s="345"/>
      <c r="BD96" s="345"/>
      <c r="BE96" s="345"/>
      <c r="BF96" s="345"/>
      <c r="BG96" s="345"/>
      <c r="BH96" s="345"/>
    </row>
    <row r="97" spans="1:60" outlineLevel="1">
      <c r="A97" s="346"/>
      <c r="B97" s="347"/>
      <c r="C97" s="508"/>
      <c r="D97" s="509"/>
      <c r="E97" s="509"/>
      <c r="F97" s="509"/>
      <c r="G97" s="509"/>
      <c r="H97" s="344"/>
      <c r="I97" s="344"/>
      <c r="J97" s="344"/>
      <c r="K97" s="344"/>
      <c r="L97" s="344"/>
      <c r="M97" s="344"/>
      <c r="N97" s="344"/>
      <c r="O97" s="344"/>
      <c r="P97" s="344"/>
      <c r="Q97" s="344"/>
      <c r="R97" s="344"/>
      <c r="S97" s="344"/>
      <c r="T97" s="344"/>
      <c r="U97" s="344"/>
      <c r="V97" s="344"/>
      <c r="W97" s="344"/>
      <c r="X97" s="344"/>
      <c r="Y97" s="345"/>
      <c r="Z97" s="345"/>
      <c r="AA97" s="345"/>
      <c r="AB97" s="345"/>
      <c r="AC97" s="345"/>
      <c r="AD97" s="345"/>
      <c r="AE97" s="345"/>
      <c r="AF97" s="345"/>
      <c r="AG97" s="345" t="s">
        <v>4632</v>
      </c>
      <c r="AH97" s="345"/>
      <c r="AI97" s="345"/>
      <c r="AJ97" s="345"/>
      <c r="AK97" s="345"/>
      <c r="AL97" s="345"/>
      <c r="AM97" s="345"/>
      <c r="AN97" s="345"/>
      <c r="AO97" s="345"/>
      <c r="AP97" s="345"/>
      <c r="AQ97" s="345"/>
      <c r="AR97" s="345"/>
      <c r="AS97" s="345"/>
      <c r="AT97" s="345"/>
      <c r="AU97" s="345"/>
      <c r="AV97" s="345"/>
      <c r="AW97" s="345"/>
      <c r="AX97" s="345"/>
      <c r="AY97" s="345"/>
      <c r="AZ97" s="345"/>
      <c r="BA97" s="345"/>
      <c r="BB97" s="345"/>
      <c r="BC97" s="345"/>
      <c r="BD97" s="345"/>
      <c r="BE97" s="345"/>
      <c r="BF97" s="345"/>
      <c r="BG97" s="345"/>
      <c r="BH97" s="345"/>
    </row>
    <row r="98" spans="1:60" outlineLevel="1">
      <c r="A98" s="336">
        <v>31</v>
      </c>
      <c r="B98" s="337" t="s">
        <v>4712</v>
      </c>
      <c r="C98" s="338" t="s">
        <v>4713</v>
      </c>
      <c r="D98" s="339" t="s">
        <v>430</v>
      </c>
      <c r="E98" s="340">
        <v>0.61226999999999998</v>
      </c>
      <c r="F98" s="341"/>
      <c r="G98" s="342">
        <f>ROUND(E98*F98,2)</f>
        <v>0</v>
      </c>
      <c r="H98" s="341"/>
      <c r="I98" s="342">
        <f>ROUND(E98*H98,2)</f>
        <v>0</v>
      </c>
      <c r="J98" s="341"/>
      <c r="K98" s="342">
        <f>ROUND(E98*J98,2)</f>
        <v>0</v>
      </c>
      <c r="L98" s="342">
        <v>21</v>
      </c>
      <c r="M98" s="342">
        <f>G98*(1+L98/100)</f>
        <v>0</v>
      </c>
      <c r="N98" s="342">
        <v>0</v>
      </c>
      <c r="O98" s="342">
        <f>ROUND(E98*N98,2)</f>
        <v>0</v>
      </c>
      <c r="P98" s="342">
        <v>0</v>
      </c>
      <c r="Q98" s="342">
        <f>ROUND(E98*P98,2)</f>
        <v>0</v>
      </c>
      <c r="R98" s="342" t="s">
        <v>4668</v>
      </c>
      <c r="S98" s="342" t="s">
        <v>4627</v>
      </c>
      <c r="T98" s="343" t="s">
        <v>4627</v>
      </c>
      <c r="U98" s="344">
        <v>1.47</v>
      </c>
      <c r="V98" s="344">
        <f>ROUND(E98*U98,2)</f>
        <v>0.9</v>
      </c>
      <c r="W98" s="344"/>
      <c r="X98" s="344" t="s">
        <v>1489</v>
      </c>
      <c r="Y98" s="345"/>
      <c r="Z98" s="345"/>
      <c r="AA98" s="345"/>
      <c r="AB98" s="345"/>
      <c r="AC98" s="345"/>
      <c r="AD98" s="345"/>
      <c r="AE98" s="345"/>
      <c r="AF98" s="345"/>
      <c r="AG98" s="345" t="s">
        <v>4662</v>
      </c>
      <c r="AH98" s="345"/>
      <c r="AI98" s="345"/>
      <c r="AJ98" s="345"/>
      <c r="AK98" s="345"/>
      <c r="AL98" s="345"/>
      <c r="AM98" s="345"/>
      <c r="AN98" s="345"/>
      <c r="AO98" s="345"/>
      <c r="AP98" s="345"/>
      <c r="AQ98" s="345"/>
      <c r="AR98" s="345"/>
      <c r="AS98" s="345"/>
      <c r="AT98" s="345"/>
      <c r="AU98" s="345"/>
      <c r="AV98" s="345"/>
      <c r="AW98" s="345"/>
      <c r="AX98" s="345"/>
      <c r="AY98" s="345"/>
      <c r="AZ98" s="345"/>
      <c r="BA98" s="345"/>
      <c r="BB98" s="345"/>
      <c r="BC98" s="345"/>
      <c r="BD98" s="345"/>
      <c r="BE98" s="345"/>
      <c r="BF98" s="345"/>
      <c r="BG98" s="345"/>
      <c r="BH98" s="345"/>
    </row>
    <row r="99" spans="1:60" outlineLevel="1">
      <c r="A99" s="346"/>
      <c r="B99" s="347"/>
      <c r="C99" s="517" t="s">
        <v>4714</v>
      </c>
      <c r="D99" s="518"/>
      <c r="E99" s="518"/>
      <c r="F99" s="518"/>
      <c r="G99" s="518"/>
      <c r="H99" s="344"/>
      <c r="I99" s="344"/>
      <c r="J99" s="344"/>
      <c r="K99" s="344"/>
      <c r="L99" s="344"/>
      <c r="M99" s="344"/>
      <c r="N99" s="344"/>
      <c r="O99" s="344"/>
      <c r="P99" s="344"/>
      <c r="Q99" s="344"/>
      <c r="R99" s="344"/>
      <c r="S99" s="344"/>
      <c r="T99" s="344"/>
      <c r="U99" s="344"/>
      <c r="V99" s="344"/>
      <c r="W99" s="344"/>
      <c r="X99" s="344"/>
      <c r="Y99" s="345"/>
      <c r="Z99" s="345"/>
      <c r="AA99" s="345"/>
      <c r="AB99" s="345"/>
      <c r="AC99" s="345"/>
      <c r="AD99" s="345"/>
      <c r="AE99" s="345"/>
      <c r="AF99" s="345"/>
      <c r="AG99" s="345" t="s">
        <v>4631</v>
      </c>
      <c r="AH99" s="345"/>
      <c r="AI99" s="345"/>
      <c r="AJ99" s="345"/>
      <c r="AK99" s="345"/>
      <c r="AL99" s="345"/>
      <c r="AM99" s="345"/>
      <c r="AN99" s="345"/>
      <c r="AO99" s="345"/>
      <c r="AP99" s="345"/>
      <c r="AQ99" s="345"/>
      <c r="AR99" s="345"/>
      <c r="AS99" s="345"/>
      <c r="AT99" s="345"/>
      <c r="AU99" s="345"/>
      <c r="AV99" s="345"/>
      <c r="AW99" s="345"/>
      <c r="AX99" s="345"/>
      <c r="AY99" s="345"/>
      <c r="AZ99" s="345"/>
      <c r="BA99" s="345"/>
      <c r="BB99" s="345"/>
      <c r="BC99" s="345"/>
      <c r="BD99" s="345"/>
      <c r="BE99" s="345"/>
      <c r="BF99" s="345"/>
      <c r="BG99" s="345"/>
      <c r="BH99" s="345"/>
    </row>
    <row r="100" spans="1:60" outlineLevel="1">
      <c r="A100" s="346"/>
      <c r="B100" s="347"/>
      <c r="C100" s="506"/>
      <c r="D100" s="507"/>
      <c r="E100" s="507"/>
      <c r="F100" s="507"/>
      <c r="G100" s="507"/>
      <c r="H100" s="344"/>
      <c r="I100" s="344"/>
      <c r="J100" s="344"/>
      <c r="K100" s="344"/>
      <c r="L100" s="344"/>
      <c r="M100" s="344"/>
      <c r="N100" s="344"/>
      <c r="O100" s="344"/>
      <c r="P100" s="344"/>
      <c r="Q100" s="344"/>
      <c r="R100" s="344"/>
      <c r="S100" s="344"/>
      <c r="T100" s="344"/>
      <c r="U100" s="344"/>
      <c r="V100" s="344"/>
      <c r="W100" s="344"/>
      <c r="X100" s="344"/>
      <c r="Y100" s="345"/>
      <c r="Z100" s="345"/>
      <c r="AA100" s="345"/>
      <c r="AB100" s="345"/>
      <c r="AC100" s="345"/>
      <c r="AD100" s="345"/>
      <c r="AE100" s="345"/>
      <c r="AF100" s="345"/>
      <c r="AG100" s="345" t="s">
        <v>4632</v>
      </c>
      <c r="AH100" s="345"/>
      <c r="AI100" s="345"/>
      <c r="AJ100" s="345"/>
      <c r="AK100" s="345"/>
      <c r="AL100" s="345"/>
      <c r="AM100" s="345"/>
      <c r="AN100" s="345"/>
      <c r="AO100" s="345"/>
      <c r="AP100" s="345"/>
      <c r="AQ100" s="345"/>
      <c r="AR100" s="345"/>
      <c r="AS100" s="345"/>
      <c r="AT100" s="345"/>
      <c r="AU100" s="345"/>
      <c r="AV100" s="345"/>
      <c r="AW100" s="345"/>
      <c r="AX100" s="345"/>
      <c r="AY100" s="345"/>
      <c r="AZ100" s="345"/>
      <c r="BA100" s="345"/>
      <c r="BB100" s="345"/>
      <c r="BC100" s="345"/>
      <c r="BD100" s="345"/>
      <c r="BE100" s="345"/>
      <c r="BF100" s="345"/>
      <c r="BG100" s="345"/>
      <c r="BH100" s="345"/>
    </row>
    <row r="101" spans="1:60">
      <c r="A101" s="323"/>
      <c r="B101" s="324"/>
      <c r="C101" s="352"/>
      <c r="D101" s="325"/>
      <c r="E101" s="323"/>
      <c r="F101" s="323"/>
      <c r="G101" s="323"/>
      <c r="H101" s="323"/>
      <c r="I101" s="323"/>
      <c r="J101" s="323"/>
      <c r="K101" s="323"/>
      <c r="L101" s="323"/>
      <c r="M101" s="323"/>
      <c r="N101" s="323"/>
      <c r="O101" s="323"/>
      <c r="P101" s="323"/>
      <c r="Q101" s="323"/>
      <c r="R101" s="323"/>
      <c r="S101" s="323"/>
      <c r="T101" s="323"/>
      <c r="U101" s="323"/>
      <c r="V101" s="323"/>
      <c r="W101" s="323"/>
      <c r="X101" s="323"/>
      <c r="AE101" s="311">
        <v>15</v>
      </c>
      <c r="AF101" s="311">
        <v>21</v>
      </c>
      <c r="AG101" s="311" t="s">
        <v>44</v>
      </c>
    </row>
    <row r="102" spans="1:60">
      <c r="A102" s="353"/>
      <c r="B102" s="354" t="s">
        <v>4606</v>
      </c>
      <c r="C102" s="355"/>
      <c r="D102" s="356"/>
      <c r="E102" s="357"/>
      <c r="F102" s="357"/>
      <c r="G102" s="358">
        <f>G8+G38+G42</f>
        <v>0</v>
      </c>
      <c r="H102" s="323"/>
      <c r="I102" s="323"/>
      <c r="J102" s="323"/>
      <c r="K102" s="323"/>
      <c r="L102" s="323"/>
      <c r="M102" s="323"/>
      <c r="N102" s="323"/>
      <c r="O102" s="323"/>
      <c r="P102" s="323"/>
      <c r="Q102" s="323"/>
      <c r="R102" s="323"/>
      <c r="S102" s="323"/>
      <c r="T102" s="323"/>
      <c r="U102" s="323"/>
      <c r="V102" s="323"/>
      <c r="W102" s="323"/>
      <c r="X102" s="323"/>
      <c r="AE102" s="311">
        <f>SUMIF(L7:L100,AE101,G7:G100)</f>
        <v>0</v>
      </c>
      <c r="AF102" s="311">
        <f>SUMIF(L7:L100,AF101,G7:G100)</f>
        <v>0</v>
      </c>
      <c r="AG102" s="311" t="s">
        <v>4715</v>
      </c>
    </row>
    <row r="103" spans="1:60">
      <c r="C103" s="359"/>
      <c r="D103" s="317"/>
      <c r="AG103" s="311" t="s">
        <v>4716</v>
      </c>
    </row>
    <row r="104" spans="1:60">
      <c r="D104" s="317"/>
    </row>
    <row r="105" spans="1:60">
      <c r="D105" s="317"/>
    </row>
    <row r="106" spans="1:60">
      <c r="D106" s="317"/>
    </row>
    <row r="107" spans="1:60">
      <c r="D107" s="317"/>
    </row>
    <row r="108" spans="1:60">
      <c r="D108" s="317"/>
    </row>
    <row r="109" spans="1:60">
      <c r="D109" s="317"/>
    </row>
    <row r="110" spans="1:60">
      <c r="D110" s="317"/>
    </row>
    <row r="111" spans="1:60">
      <c r="D111" s="317"/>
    </row>
    <row r="112" spans="1:60">
      <c r="D112" s="317"/>
    </row>
    <row r="113" spans="4:4">
      <c r="D113" s="317"/>
    </row>
    <row r="114" spans="4:4">
      <c r="D114" s="317"/>
    </row>
    <row r="115" spans="4:4">
      <c r="D115" s="317"/>
    </row>
    <row r="116" spans="4:4">
      <c r="D116" s="317"/>
    </row>
    <row r="117" spans="4:4">
      <c r="D117" s="317"/>
    </row>
    <row r="118" spans="4:4">
      <c r="D118" s="317"/>
    </row>
    <row r="119" spans="4:4">
      <c r="D119" s="317"/>
    </row>
    <row r="120" spans="4:4">
      <c r="D120" s="317"/>
    </row>
    <row r="121" spans="4:4">
      <c r="D121" s="317"/>
    </row>
    <row r="122" spans="4:4">
      <c r="D122" s="317"/>
    </row>
    <row r="123" spans="4:4">
      <c r="D123" s="317"/>
    </row>
    <row r="124" spans="4:4">
      <c r="D124" s="317"/>
    </row>
    <row r="125" spans="4:4">
      <c r="D125" s="317"/>
    </row>
    <row r="126" spans="4:4">
      <c r="D126" s="317"/>
    </row>
    <row r="127" spans="4:4">
      <c r="D127" s="317"/>
    </row>
    <row r="128" spans="4:4">
      <c r="D128" s="317"/>
    </row>
    <row r="129" spans="4:4">
      <c r="D129" s="317"/>
    </row>
    <row r="130" spans="4:4">
      <c r="D130" s="317"/>
    </row>
    <row r="131" spans="4:4">
      <c r="D131" s="317"/>
    </row>
    <row r="132" spans="4:4">
      <c r="D132" s="317"/>
    </row>
    <row r="133" spans="4:4">
      <c r="D133" s="317"/>
    </row>
    <row r="134" spans="4:4">
      <c r="D134" s="317"/>
    </row>
    <row r="135" spans="4:4">
      <c r="D135" s="317"/>
    </row>
    <row r="136" spans="4:4">
      <c r="D136" s="317"/>
    </row>
    <row r="137" spans="4:4">
      <c r="D137" s="317"/>
    </row>
    <row r="138" spans="4:4">
      <c r="D138" s="317"/>
    </row>
    <row r="139" spans="4:4">
      <c r="D139" s="317"/>
    </row>
    <row r="140" spans="4:4">
      <c r="D140" s="317"/>
    </row>
    <row r="141" spans="4:4">
      <c r="D141" s="317"/>
    </row>
    <row r="142" spans="4:4">
      <c r="D142" s="317"/>
    </row>
    <row r="143" spans="4:4">
      <c r="D143" s="317"/>
    </row>
    <row r="144" spans="4:4">
      <c r="D144" s="317"/>
    </row>
    <row r="145" spans="4:4">
      <c r="D145" s="317"/>
    </row>
    <row r="146" spans="4:4">
      <c r="D146" s="317"/>
    </row>
    <row r="147" spans="4:4">
      <c r="D147" s="317"/>
    </row>
    <row r="148" spans="4:4">
      <c r="D148" s="317"/>
    </row>
    <row r="149" spans="4:4">
      <c r="D149" s="317"/>
    </row>
    <row r="150" spans="4:4">
      <c r="D150" s="317"/>
    </row>
    <row r="151" spans="4:4">
      <c r="D151" s="317"/>
    </row>
    <row r="152" spans="4:4">
      <c r="D152" s="317"/>
    </row>
    <row r="153" spans="4:4">
      <c r="D153" s="317"/>
    </row>
    <row r="154" spans="4:4">
      <c r="D154" s="317"/>
    </row>
    <row r="155" spans="4:4">
      <c r="D155" s="317"/>
    </row>
    <row r="156" spans="4:4">
      <c r="D156" s="317"/>
    </row>
    <row r="157" spans="4:4">
      <c r="D157" s="317"/>
    </row>
    <row r="158" spans="4:4">
      <c r="D158" s="317"/>
    </row>
    <row r="159" spans="4:4">
      <c r="D159" s="317"/>
    </row>
    <row r="160" spans="4:4">
      <c r="D160" s="317"/>
    </row>
    <row r="161" spans="4:4">
      <c r="D161" s="317"/>
    </row>
    <row r="162" spans="4:4">
      <c r="D162" s="317"/>
    </row>
    <row r="163" spans="4:4">
      <c r="D163" s="317"/>
    </row>
    <row r="164" spans="4:4">
      <c r="D164" s="317"/>
    </row>
    <row r="165" spans="4:4">
      <c r="D165" s="317"/>
    </row>
    <row r="166" spans="4:4">
      <c r="D166" s="317"/>
    </row>
    <row r="167" spans="4:4">
      <c r="D167" s="317"/>
    </row>
    <row r="168" spans="4:4">
      <c r="D168" s="317"/>
    </row>
    <row r="169" spans="4:4">
      <c r="D169" s="317"/>
    </row>
    <row r="170" spans="4:4">
      <c r="D170" s="317"/>
    </row>
    <row r="171" spans="4:4">
      <c r="D171" s="317"/>
    </row>
    <row r="172" spans="4:4">
      <c r="D172" s="317"/>
    </row>
    <row r="173" spans="4:4">
      <c r="D173" s="317"/>
    </row>
    <row r="174" spans="4:4">
      <c r="D174" s="317"/>
    </row>
    <row r="175" spans="4:4">
      <c r="D175" s="317"/>
    </row>
    <row r="176" spans="4:4">
      <c r="D176" s="317"/>
    </row>
    <row r="177" spans="4:4">
      <c r="D177" s="317"/>
    </row>
    <row r="178" spans="4:4">
      <c r="D178" s="317"/>
    </row>
    <row r="179" spans="4:4">
      <c r="D179" s="317"/>
    </row>
    <row r="180" spans="4:4">
      <c r="D180" s="317"/>
    </row>
    <row r="181" spans="4:4">
      <c r="D181" s="317"/>
    </row>
    <row r="182" spans="4:4">
      <c r="D182" s="317"/>
    </row>
    <row r="183" spans="4:4">
      <c r="D183" s="317"/>
    </row>
    <row r="184" spans="4:4">
      <c r="D184" s="317"/>
    </row>
    <row r="185" spans="4:4">
      <c r="D185" s="317"/>
    </row>
    <row r="186" spans="4:4">
      <c r="D186" s="317"/>
    </row>
    <row r="187" spans="4:4">
      <c r="D187" s="317"/>
    </row>
    <row r="188" spans="4:4">
      <c r="D188" s="317"/>
    </row>
    <row r="189" spans="4:4">
      <c r="D189" s="317"/>
    </row>
    <row r="190" spans="4:4">
      <c r="D190" s="317"/>
    </row>
    <row r="191" spans="4:4">
      <c r="D191" s="317"/>
    </row>
    <row r="192" spans="4:4">
      <c r="D192" s="317"/>
    </row>
    <row r="193" spans="4:4">
      <c r="D193" s="317"/>
    </row>
    <row r="194" spans="4:4">
      <c r="D194" s="317"/>
    </row>
    <row r="195" spans="4:4">
      <c r="D195" s="317"/>
    </row>
    <row r="196" spans="4:4">
      <c r="D196" s="317"/>
    </row>
    <row r="197" spans="4:4">
      <c r="D197" s="317"/>
    </row>
    <row r="198" spans="4:4">
      <c r="D198" s="317"/>
    </row>
    <row r="199" spans="4:4">
      <c r="D199" s="317"/>
    </row>
    <row r="200" spans="4:4">
      <c r="D200" s="317"/>
    </row>
    <row r="201" spans="4:4">
      <c r="D201" s="317"/>
    </row>
    <row r="202" spans="4:4">
      <c r="D202" s="317"/>
    </row>
    <row r="203" spans="4:4">
      <c r="D203" s="317"/>
    </row>
    <row r="204" spans="4:4">
      <c r="D204" s="317"/>
    </row>
    <row r="205" spans="4:4">
      <c r="D205" s="317"/>
    </row>
    <row r="206" spans="4:4">
      <c r="D206" s="317"/>
    </row>
    <row r="207" spans="4:4">
      <c r="D207" s="317"/>
    </row>
    <row r="208" spans="4:4">
      <c r="D208" s="317"/>
    </row>
    <row r="209" spans="4:4">
      <c r="D209" s="317"/>
    </row>
    <row r="210" spans="4:4">
      <c r="D210" s="317"/>
    </row>
    <row r="211" spans="4:4">
      <c r="D211" s="317"/>
    </row>
    <row r="212" spans="4:4">
      <c r="D212" s="317"/>
    </row>
    <row r="213" spans="4:4">
      <c r="D213" s="317"/>
    </row>
    <row r="214" spans="4:4">
      <c r="D214" s="317"/>
    </row>
    <row r="215" spans="4:4">
      <c r="D215" s="317"/>
    </row>
    <row r="216" spans="4:4">
      <c r="D216" s="317"/>
    </row>
    <row r="217" spans="4:4">
      <c r="D217" s="317"/>
    </row>
    <row r="218" spans="4:4">
      <c r="D218" s="317"/>
    </row>
    <row r="219" spans="4:4">
      <c r="D219" s="317"/>
    </row>
    <row r="220" spans="4:4">
      <c r="D220" s="317"/>
    </row>
    <row r="221" spans="4:4">
      <c r="D221" s="317"/>
    </row>
    <row r="222" spans="4:4">
      <c r="D222" s="317"/>
    </row>
    <row r="223" spans="4:4">
      <c r="D223" s="317"/>
    </row>
    <row r="224" spans="4:4">
      <c r="D224" s="317"/>
    </row>
    <row r="225" spans="4:4">
      <c r="D225" s="317"/>
    </row>
    <row r="226" spans="4:4">
      <c r="D226" s="317"/>
    </row>
    <row r="227" spans="4:4">
      <c r="D227" s="317"/>
    </row>
    <row r="228" spans="4:4">
      <c r="D228" s="317"/>
    </row>
    <row r="229" spans="4:4">
      <c r="D229" s="317"/>
    </row>
    <row r="230" spans="4:4">
      <c r="D230" s="317"/>
    </row>
    <row r="231" spans="4:4">
      <c r="D231" s="317"/>
    </row>
    <row r="232" spans="4:4">
      <c r="D232" s="317"/>
    </row>
    <row r="233" spans="4:4">
      <c r="D233" s="317"/>
    </row>
    <row r="234" spans="4:4">
      <c r="D234" s="317"/>
    </row>
    <row r="235" spans="4:4">
      <c r="D235" s="317"/>
    </row>
    <row r="236" spans="4:4">
      <c r="D236" s="317"/>
    </row>
    <row r="237" spans="4:4">
      <c r="D237" s="317"/>
    </row>
    <row r="238" spans="4:4">
      <c r="D238" s="317"/>
    </row>
    <row r="239" spans="4:4">
      <c r="D239" s="317"/>
    </row>
    <row r="240" spans="4:4">
      <c r="D240" s="317"/>
    </row>
    <row r="241" spans="4:4">
      <c r="D241" s="317"/>
    </row>
    <row r="242" spans="4:4">
      <c r="D242" s="317"/>
    </row>
    <row r="243" spans="4:4">
      <c r="D243" s="317"/>
    </row>
    <row r="244" spans="4:4">
      <c r="D244" s="317"/>
    </row>
    <row r="245" spans="4:4">
      <c r="D245" s="317"/>
    </row>
    <row r="246" spans="4:4">
      <c r="D246" s="317"/>
    </row>
    <row r="247" spans="4:4">
      <c r="D247" s="317"/>
    </row>
    <row r="248" spans="4:4">
      <c r="D248" s="317"/>
    </row>
    <row r="249" spans="4:4">
      <c r="D249" s="317"/>
    </row>
    <row r="250" spans="4:4">
      <c r="D250" s="317"/>
    </row>
    <row r="251" spans="4:4">
      <c r="D251" s="317"/>
    </row>
    <row r="252" spans="4:4">
      <c r="D252" s="317"/>
    </row>
    <row r="253" spans="4:4">
      <c r="D253" s="317"/>
    </row>
    <row r="254" spans="4:4">
      <c r="D254" s="317"/>
    </row>
    <row r="255" spans="4:4">
      <c r="D255" s="317"/>
    </row>
    <row r="256" spans="4:4">
      <c r="D256" s="317"/>
    </row>
    <row r="257" spans="4:4">
      <c r="D257" s="317"/>
    </row>
    <row r="258" spans="4:4">
      <c r="D258" s="317"/>
    </row>
    <row r="259" spans="4:4">
      <c r="D259" s="317"/>
    </row>
    <row r="260" spans="4:4">
      <c r="D260" s="317"/>
    </row>
    <row r="261" spans="4:4">
      <c r="D261" s="317"/>
    </row>
    <row r="262" spans="4:4">
      <c r="D262" s="317"/>
    </row>
    <row r="263" spans="4:4">
      <c r="D263" s="317"/>
    </row>
    <row r="264" spans="4:4">
      <c r="D264" s="317"/>
    </row>
    <row r="265" spans="4:4">
      <c r="D265" s="317"/>
    </row>
    <row r="266" spans="4:4">
      <c r="D266" s="317"/>
    </row>
    <row r="267" spans="4:4">
      <c r="D267" s="317"/>
    </row>
    <row r="268" spans="4:4">
      <c r="D268" s="317"/>
    </row>
    <row r="269" spans="4:4">
      <c r="D269" s="317"/>
    </row>
    <row r="270" spans="4:4">
      <c r="D270" s="317"/>
    </row>
    <row r="271" spans="4:4">
      <c r="D271" s="317"/>
    </row>
    <row r="272" spans="4:4">
      <c r="D272" s="317"/>
    </row>
    <row r="273" spans="4:4">
      <c r="D273" s="317"/>
    </row>
    <row r="274" spans="4:4">
      <c r="D274" s="317"/>
    </row>
    <row r="275" spans="4:4">
      <c r="D275" s="317"/>
    </row>
    <row r="276" spans="4:4">
      <c r="D276" s="317"/>
    </row>
    <row r="277" spans="4:4">
      <c r="D277" s="317"/>
    </row>
    <row r="278" spans="4:4">
      <c r="D278" s="317"/>
    </row>
    <row r="279" spans="4:4">
      <c r="D279" s="317"/>
    </row>
    <row r="280" spans="4:4">
      <c r="D280" s="317"/>
    </row>
    <row r="281" spans="4:4">
      <c r="D281" s="317"/>
    </row>
    <row r="282" spans="4:4">
      <c r="D282" s="317"/>
    </row>
    <row r="283" spans="4:4">
      <c r="D283" s="317"/>
    </row>
    <row r="284" spans="4:4">
      <c r="D284" s="317"/>
    </row>
    <row r="285" spans="4:4">
      <c r="D285" s="317"/>
    </row>
    <row r="286" spans="4:4">
      <c r="D286" s="317"/>
    </row>
    <row r="287" spans="4:4">
      <c r="D287" s="317"/>
    </row>
    <row r="288" spans="4:4">
      <c r="D288" s="317"/>
    </row>
    <row r="289" spans="4:4">
      <c r="D289" s="317"/>
    </row>
    <row r="290" spans="4:4">
      <c r="D290" s="317"/>
    </row>
    <row r="291" spans="4:4">
      <c r="D291" s="317"/>
    </row>
    <row r="292" spans="4:4">
      <c r="D292" s="317"/>
    </row>
    <row r="293" spans="4:4">
      <c r="D293" s="317"/>
    </row>
    <row r="294" spans="4:4">
      <c r="D294" s="317"/>
    </row>
    <row r="295" spans="4:4">
      <c r="D295" s="317"/>
    </row>
    <row r="296" spans="4:4">
      <c r="D296" s="317"/>
    </row>
    <row r="297" spans="4:4">
      <c r="D297" s="317"/>
    </row>
    <row r="298" spans="4:4">
      <c r="D298" s="317"/>
    </row>
    <row r="299" spans="4:4">
      <c r="D299" s="317"/>
    </row>
    <row r="300" spans="4:4">
      <c r="D300" s="317"/>
    </row>
    <row r="301" spans="4:4">
      <c r="D301" s="317"/>
    </row>
    <row r="302" spans="4:4">
      <c r="D302" s="317"/>
    </row>
    <row r="303" spans="4:4">
      <c r="D303" s="317"/>
    </row>
    <row r="304" spans="4:4">
      <c r="D304" s="317"/>
    </row>
    <row r="305" spans="4:4">
      <c r="D305" s="317"/>
    </row>
    <row r="306" spans="4:4">
      <c r="D306" s="317"/>
    </row>
    <row r="307" spans="4:4">
      <c r="D307" s="317"/>
    </row>
    <row r="308" spans="4:4">
      <c r="D308" s="317"/>
    </row>
    <row r="309" spans="4:4">
      <c r="D309" s="317"/>
    </row>
    <row r="310" spans="4:4">
      <c r="D310" s="317"/>
    </row>
    <row r="311" spans="4:4">
      <c r="D311" s="317"/>
    </row>
    <row r="312" spans="4:4">
      <c r="D312" s="317"/>
    </row>
    <row r="313" spans="4:4">
      <c r="D313" s="317"/>
    </row>
    <row r="314" spans="4:4">
      <c r="D314" s="317"/>
    </row>
    <row r="315" spans="4:4">
      <c r="D315" s="317"/>
    </row>
    <row r="316" spans="4:4">
      <c r="D316" s="317"/>
    </row>
    <row r="317" spans="4:4">
      <c r="D317" s="317"/>
    </row>
    <row r="318" spans="4:4">
      <c r="D318" s="317"/>
    </row>
    <row r="319" spans="4:4">
      <c r="D319" s="317"/>
    </row>
    <row r="320" spans="4:4">
      <c r="D320" s="317"/>
    </row>
    <row r="321" spans="4:4">
      <c r="D321" s="317"/>
    </row>
    <row r="322" spans="4:4">
      <c r="D322" s="317"/>
    </row>
    <row r="323" spans="4:4">
      <c r="D323" s="317"/>
    </row>
    <row r="324" spans="4:4">
      <c r="D324" s="317"/>
    </row>
    <row r="325" spans="4:4">
      <c r="D325" s="317"/>
    </row>
    <row r="326" spans="4:4">
      <c r="D326" s="317"/>
    </row>
    <row r="327" spans="4:4">
      <c r="D327" s="317"/>
    </row>
    <row r="328" spans="4:4">
      <c r="D328" s="317"/>
    </row>
    <row r="329" spans="4:4">
      <c r="D329" s="317"/>
    </row>
    <row r="330" spans="4:4">
      <c r="D330" s="317"/>
    </row>
    <row r="331" spans="4:4">
      <c r="D331" s="317"/>
    </row>
    <row r="332" spans="4:4">
      <c r="D332" s="317"/>
    </row>
    <row r="333" spans="4:4">
      <c r="D333" s="317"/>
    </row>
    <row r="334" spans="4:4">
      <c r="D334" s="317"/>
    </row>
    <row r="335" spans="4:4">
      <c r="D335" s="317"/>
    </row>
    <row r="336" spans="4:4">
      <c r="D336" s="317"/>
    </row>
    <row r="337" spans="4:4">
      <c r="D337" s="317"/>
    </row>
    <row r="338" spans="4:4">
      <c r="D338" s="317"/>
    </row>
    <row r="339" spans="4:4">
      <c r="D339" s="317"/>
    </row>
    <row r="340" spans="4:4">
      <c r="D340" s="317"/>
    </row>
    <row r="341" spans="4:4">
      <c r="D341" s="317"/>
    </row>
    <row r="342" spans="4:4">
      <c r="D342" s="317"/>
    </row>
    <row r="343" spans="4:4">
      <c r="D343" s="317"/>
    </row>
    <row r="344" spans="4:4">
      <c r="D344" s="317"/>
    </row>
    <row r="345" spans="4:4">
      <c r="D345" s="317"/>
    </row>
    <row r="346" spans="4:4">
      <c r="D346" s="317"/>
    </row>
    <row r="347" spans="4:4">
      <c r="D347" s="317"/>
    </row>
    <row r="348" spans="4:4">
      <c r="D348" s="317"/>
    </row>
    <row r="349" spans="4:4">
      <c r="D349" s="317"/>
    </row>
    <row r="350" spans="4:4">
      <c r="D350" s="317"/>
    </row>
    <row r="351" spans="4:4">
      <c r="D351" s="317"/>
    </row>
    <row r="352" spans="4:4">
      <c r="D352" s="317"/>
    </row>
    <row r="353" spans="4:4">
      <c r="D353" s="317"/>
    </row>
    <row r="354" spans="4:4">
      <c r="D354" s="317"/>
    </row>
    <row r="355" spans="4:4">
      <c r="D355" s="317"/>
    </row>
    <row r="356" spans="4:4">
      <c r="D356" s="317"/>
    </row>
    <row r="357" spans="4:4">
      <c r="D357" s="317"/>
    </row>
    <row r="358" spans="4:4">
      <c r="D358" s="317"/>
    </row>
    <row r="359" spans="4:4">
      <c r="D359" s="317"/>
    </row>
    <row r="360" spans="4:4">
      <c r="D360" s="317"/>
    </row>
    <row r="361" spans="4:4">
      <c r="D361" s="317"/>
    </row>
    <row r="362" spans="4:4">
      <c r="D362" s="317"/>
    </row>
    <row r="363" spans="4:4">
      <c r="D363" s="317"/>
    </row>
    <row r="364" spans="4:4">
      <c r="D364" s="317"/>
    </row>
    <row r="365" spans="4:4">
      <c r="D365" s="317"/>
    </row>
    <row r="366" spans="4:4">
      <c r="D366" s="317"/>
    </row>
    <row r="367" spans="4:4">
      <c r="D367" s="317"/>
    </row>
    <row r="368" spans="4:4">
      <c r="D368" s="317"/>
    </row>
    <row r="369" spans="4:4">
      <c r="D369" s="317"/>
    </row>
    <row r="370" spans="4:4">
      <c r="D370" s="317"/>
    </row>
    <row r="371" spans="4:4">
      <c r="D371" s="317"/>
    </row>
    <row r="372" spans="4:4">
      <c r="D372" s="317"/>
    </row>
    <row r="373" spans="4:4">
      <c r="D373" s="317"/>
    </row>
    <row r="374" spans="4:4">
      <c r="D374" s="317"/>
    </row>
    <row r="375" spans="4:4">
      <c r="D375" s="317"/>
    </row>
    <row r="376" spans="4:4">
      <c r="D376" s="317"/>
    </row>
    <row r="377" spans="4:4">
      <c r="D377" s="317"/>
    </row>
    <row r="378" spans="4:4">
      <c r="D378" s="317"/>
    </row>
    <row r="379" spans="4:4">
      <c r="D379" s="317"/>
    </row>
    <row r="380" spans="4:4">
      <c r="D380" s="317"/>
    </row>
    <row r="381" spans="4:4">
      <c r="D381" s="317"/>
    </row>
    <row r="382" spans="4:4">
      <c r="D382" s="317"/>
    </row>
    <row r="383" spans="4:4">
      <c r="D383" s="317"/>
    </row>
    <row r="384" spans="4:4">
      <c r="D384" s="317"/>
    </row>
    <row r="385" spans="4:4">
      <c r="D385" s="317"/>
    </row>
    <row r="386" spans="4:4">
      <c r="D386" s="317"/>
    </row>
    <row r="387" spans="4:4">
      <c r="D387" s="317"/>
    </row>
    <row r="388" spans="4:4">
      <c r="D388" s="317"/>
    </row>
    <row r="389" spans="4:4">
      <c r="D389" s="317"/>
    </row>
    <row r="390" spans="4:4">
      <c r="D390" s="317"/>
    </row>
    <row r="391" spans="4:4">
      <c r="D391" s="317"/>
    </row>
    <row r="392" spans="4:4">
      <c r="D392" s="317"/>
    </row>
    <row r="393" spans="4:4">
      <c r="D393" s="317"/>
    </row>
    <row r="394" spans="4:4">
      <c r="D394" s="317"/>
    </row>
    <row r="395" spans="4:4">
      <c r="D395" s="317"/>
    </row>
    <row r="396" spans="4:4">
      <c r="D396" s="317"/>
    </row>
    <row r="397" spans="4:4">
      <c r="D397" s="317"/>
    </row>
    <row r="398" spans="4:4">
      <c r="D398" s="317"/>
    </row>
    <row r="399" spans="4:4">
      <c r="D399" s="317"/>
    </row>
    <row r="400" spans="4:4">
      <c r="D400" s="317"/>
    </row>
    <row r="401" spans="4:4">
      <c r="D401" s="317"/>
    </row>
    <row r="402" spans="4:4">
      <c r="D402" s="317"/>
    </row>
    <row r="403" spans="4:4">
      <c r="D403" s="317"/>
    </row>
    <row r="404" spans="4:4">
      <c r="D404" s="317"/>
    </row>
    <row r="405" spans="4:4">
      <c r="D405" s="317"/>
    </row>
    <row r="406" spans="4:4">
      <c r="D406" s="317"/>
    </row>
    <row r="407" spans="4:4">
      <c r="D407" s="317"/>
    </row>
    <row r="408" spans="4:4">
      <c r="D408" s="317"/>
    </row>
    <row r="409" spans="4:4">
      <c r="D409" s="317"/>
    </row>
    <row r="410" spans="4:4">
      <c r="D410" s="317"/>
    </row>
    <row r="411" spans="4:4">
      <c r="D411" s="317"/>
    </row>
    <row r="412" spans="4:4">
      <c r="D412" s="317"/>
    </row>
    <row r="413" spans="4:4">
      <c r="D413" s="317"/>
    </row>
    <row r="414" spans="4:4">
      <c r="D414" s="317"/>
    </row>
    <row r="415" spans="4:4">
      <c r="D415" s="317"/>
    </row>
    <row r="416" spans="4:4">
      <c r="D416" s="317"/>
    </row>
    <row r="417" spans="4:4">
      <c r="D417" s="317"/>
    </row>
    <row r="418" spans="4:4">
      <c r="D418" s="317"/>
    </row>
    <row r="419" spans="4:4">
      <c r="D419" s="317"/>
    </row>
    <row r="420" spans="4:4">
      <c r="D420" s="317"/>
    </row>
    <row r="421" spans="4:4">
      <c r="D421" s="317"/>
    </row>
    <row r="422" spans="4:4">
      <c r="D422" s="317"/>
    </row>
    <row r="423" spans="4:4">
      <c r="D423" s="317"/>
    </row>
    <row r="424" spans="4:4">
      <c r="D424" s="317"/>
    </row>
    <row r="425" spans="4:4">
      <c r="D425" s="317"/>
    </row>
    <row r="426" spans="4:4">
      <c r="D426" s="317"/>
    </row>
    <row r="427" spans="4:4">
      <c r="D427" s="317"/>
    </row>
    <row r="428" spans="4:4">
      <c r="D428" s="317"/>
    </row>
    <row r="429" spans="4:4">
      <c r="D429" s="317"/>
    </row>
    <row r="430" spans="4:4">
      <c r="D430" s="317"/>
    </row>
    <row r="431" spans="4:4">
      <c r="D431" s="317"/>
    </row>
    <row r="432" spans="4:4">
      <c r="D432" s="317"/>
    </row>
    <row r="433" spans="4:4">
      <c r="D433" s="317"/>
    </row>
    <row r="434" spans="4:4">
      <c r="D434" s="317"/>
    </row>
    <row r="435" spans="4:4">
      <c r="D435" s="317"/>
    </row>
    <row r="436" spans="4:4">
      <c r="D436" s="317"/>
    </row>
    <row r="437" spans="4:4">
      <c r="D437" s="317"/>
    </row>
    <row r="438" spans="4:4">
      <c r="D438" s="317"/>
    </row>
    <row r="439" spans="4:4">
      <c r="D439" s="317"/>
    </row>
    <row r="440" spans="4:4">
      <c r="D440" s="317"/>
    </row>
    <row r="441" spans="4:4">
      <c r="D441" s="317"/>
    </row>
    <row r="442" spans="4:4">
      <c r="D442" s="317"/>
    </row>
    <row r="443" spans="4:4">
      <c r="D443" s="317"/>
    </row>
    <row r="444" spans="4:4">
      <c r="D444" s="317"/>
    </row>
    <row r="445" spans="4:4">
      <c r="D445" s="317"/>
    </row>
    <row r="446" spans="4:4">
      <c r="D446" s="317"/>
    </row>
    <row r="447" spans="4:4">
      <c r="D447" s="317"/>
    </row>
    <row r="448" spans="4:4">
      <c r="D448" s="317"/>
    </row>
    <row r="449" spans="4:4">
      <c r="D449" s="317"/>
    </row>
    <row r="450" spans="4:4">
      <c r="D450" s="317"/>
    </row>
    <row r="451" spans="4:4">
      <c r="D451" s="317"/>
    </row>
    <row r="452" spans="4:4">
      <c r="D452" s="317"/>
    </row>
    <row r="453" spans="4:4">
      <c r="D453" s="317"/>
    </row>
    <row r="454" spans="4:4">
      <c r="D454" s="317"/>
    </row>
    <row r="455" spans="4:4">
      <c r="D455" s="317"/>
    </row>
    <row r="456" spans="4:4">
      <c r="D456" s="317"/>
    </row>
    <row r="457" spans="4:4">
      <c r="D457" s="317"/>
    </row>
    <row r="458" spans="4:4">
      <c r="D458" s="317"/>
    </row>
    <row r="459" spans="4:4">
      <c r="D459" s="317"/>
    </row>
    <row r="460" spans="4:4">
      <c r="D460" s="317"/>
    </row>
    <row r="461" spans="4:4">
      <c r="D461" s="317"/>
    </row>
    <row r="462" spans="4:4">
      <c r="D462" s="317"/>
    </row>
    <row r="463" spans="4:4">
      <c r="D463" s="317"/>
    </row>
    <row r="464" spans="4:4">
      <c r="D464" s="317"/>
    </row>
    <row r="465" spans="4:4">
      <c r="D465" s="317"/>
    </row>
    <row r="466" spans="4:4">
      <c r="D466" s="317"/>
    </row>
    <row r="467" spans="4:4">
      <c r="D467" s="317"/>
    </row>
    <row r="468" spans="4:4">
      <c r="D468" s="317"/>
    </row>
    <row r="469" spans="4:4">
      <c r="D469" s="317"/>
    </row>
    <row r="470" spans="4:4">
      <c r="D470" s="317"/>
    </row>
    <row r="471" spans="4:4">
      <c r="D471" s="317"/>
    </row>
    <row r="472" spans="4:4">
      <c r="D472" s="317"/>
    </row>
    <row r="473" spans="4:4">
      <c r="D473" s="317"/>
    </row>
    <row r="474" spans="4:4">
      <c r="D474" s="317"/>
    </row>
    <row r="475" spans="4:4">
      <c r="D475" s="317"/>
    </row>
    <row r="476" spans="4:4">
      <c r="D476" s="317"/>
    </row>
    <row r="477" spans="4:4">
      <c r="D477" s="317"/>
    </row>
    <row r="478" spans="4:4">
      <c r="D478" s="317"/>
    </row>
    <row r="479" spans="4:4">
      <c r="D479" s="317"/>
    </row>
    <row r="480" spans="4:4">
      <c r="D480" s="317"/>
    </row>
    <row r="481" spans="4:4">
      <c r="D481" s="317"/>
    </row>
    <row r="482" spans="4:4">
      <c r="D482" s="317"/>
    </row>
    <row r="483" spans="4:4">
      <c r="D483" s="317"/>
    </row>
    <row r="484" spans="4:4">
      <c r="D484" s="317"/>
    </row>
    <row r="485" spans="4:4">
      <c r="D485" s="317"/>
    </row>
    <row r="486" spans="4:4">
      <c r="D486" s="317"/>
    </row>
    <row r="487" spans="4:4">
      <c r="D487" s="317"/>
    </row>
    <row r="488" spans="4:4">
      <c r="D488" s="317"/>
    </row>
    <row r="489" spans="4:4">
      <c r="D489" s="317"/>
    </row>
    <row r="490" spans="4:4">
      <c r="D490" s="317"/>
    </row>
    <row r="491" spans="4:4">
      <c r="D491" s="317"/>
    </row>
    <row r="492" spans="4:4">
      <c r="D492" s="317"/>
    </row>
    <row r="493" spans="4:4">
      <c r="D493" s="317"/>
    </row>
    <row r="494" spans="4:4">
      <c r="D494" s="317"/>
    </row>
    <row r="495" spans="4:4">
      <c r="D495" s="317"/>
    </row>
    <row r="496" spans="4:4">
      <c r="D496" s="317"/>
    </row>
    <row r="497" spans="4:4">
      <c r="D497" s="317"/>
    </row>
    <row r="498" spans="4:4">
      <c r="D498" s="317"/>
    </row>
    <row r="499" spans="4:4">
      <c r="D499" s="317"/>
    </row>
    <row r="500" spans="4:4">
      <c r="D500" s="317"/>
    </row>
    <row r="501" spans="4:4">
      <c r="D501" s="317"/>
    </row>
    <row r="502" spans="4:4">
      <c r="D502" s="317"/>
    </row>
    <row r="503" spans="4:4">
      <c r="D503" s="317"/>
    </row>
    <row r="504" spans="4:4">
      <c r="D504" s="317"/>
    </row>
    <row r="505" spans="4:4">
      <c r="D505" s="317"/>
    </row>
    <row r="506" spans="4:4">
      <c r="D506" s="317"/>
    </row>
    <row r="507" spans="4:4">
      <c r="D507" s="317"/>
    </row>
    <row r="508" spans="4:4">
      <c r="D508" s="317"/>
    </row>
    <row r="509" spans="4:4">
      <c r="D509" s="317"/>
    </row>
    <row r="510" spans="4:4">
      <c r="D510" s="317"/>
    </row>
    <row r="511" spans="4:4">
      <c r="D511" s="317"/>
    </row>
    <row r="512" spans="4:4">
      <c r="D512" s="317"/>
    </row>
    <row r="513" spans="4:4">
      <c r="D513" s="317"/>
    </row>
    <row r="514" spans="4:4">
      <c r="D514" s="317"/>
    </row>
    <row r="515" spans="4:4">
      <c r="D515" s="317"/>
    </row>
    <row r="516" spans="4:4">
      <c r="D516" s="317"/>
    </row>
    <row r="517" spans="4:4">
      <c r="D517" s="317"/>
    </row>
    <row r="518" spans="4:4">
      <c r="D518" s="317"/>
    </row>
    <row r="519" spans="4:4">
      <c r="D519" s="317"/>
    </row>
    <row r="520" spans="4:4">
      <c r="D520" s="317"/>
    </row>
    <row r="521" spans="4:4">
      <c r="D521" s="317"/>
    </row>
    <row r="522" spans="4:4">
      <c r="D522" s="317"/>
    </row>
    <row r="523" spans="4:4">
      <c r="D523" s="317"/>
    </row>
    <row r="524" spans="4:4">
      <c r="D524" s="317"/>
    </row>
    <row r="525" spans="4:4">
      <c r="D525" s="317"/>
    </row>
    <row r="526" spans="4:4">
      <c r="D526" s="317"/>
    </row>
    <row r="527" spans="4:4">
      <c r="D527" s="317"/>
    </row>
    <row r="528" spans="4:4">
      <c r="D528" s="317"/>
    </row>
    <row r="529" spans="4:4">
      <c r="D529" s="317"/>
    </row>
    <row r="530" spans="4:4">
      <c r="D530" s="317"/>
    </row>
    <row r="531" spans="4:4">
      <c r="D531" s="317"/>
    </row>
    <row r="532" spans="4:4">
      <c r="D532" s="317"/>
    </row>
    <row r="533" spans="4:4">
      <c r="D533" s="317"/>
    </row>
    <row r="534" spans="4:4">
      <c r="D534" s="317"/>
    </row>
    <row r="535" spans="4:4">
      <c r="D535" s="317"/>
    </row>
    <row r="536" spans="4:4">
      <c r="D536" s="317"/>
    </row>
    <row r="537" spans="4:4">
      <c r="D537" s="317"/>
    </row>
    <row r="538" spans="4:4">
      <c r="D538" s="317"/>
    </row>
    <row r="539" spans="4:4">
      <c r="D539" s="317"/>
    </row>
    <row r="540" spans="4:4">
      <c r="D540" s="317"/>
    </row>
    <row r="541" spans="4:4">
      <c r="D541" s="317"/>
    </row>
    <row r="542" spans="4:4">
      <c r="D542" s="317"/>
    </row>
    <row r="543" spans="4:4">
      <c r="D543" s="317"/>
    </row>
    <row r="544" spans="4:4">
      <c r="D544" s="317"/>
    </row>
    <row r="545" spans="4:4">
      <c r="D545" s="317"/>
    </row>
    <row r="546" spans="4:4">
      <c r="D546" s="317"/>
    </row>
    <row r="547" spans="4:4">
      <c r="D547" s="317"/>
    </row>
    <row r="548" spans="4:4">
      <c r="D548" s="317"/>
    </row>
    <row r="549" spans="4:4">
      <c r="D549" s="317"/>
    </row>
    <row r="550" spans="4:4">
      <c r="D550" s="317"/>
    </row>
    <row r="551" spans="4:4">
      <c r="D551" s="317"/>
    </row>
    <row r="552" spans="4:4">
      <c r="D552" s="317"/>
    </row>
    <row r="553" spans="4:4">
      <c r="D553" s="317"/>
    </row>
    <row r="554" spans="4:4">
      <c r="D554" s="317"/>
    </row>
    <row r="555" spans="4:4">
      <c r="D555" s="317"/>
    </row>
    <row r="556" spans="4:4">
      <c r="D556" s="317"/>
    </row>
    <row r="557" spans="4:4">
      <c r="D557" s="317"/>
    </row>
    <row r="558" spans="4:4">
      <c r="D558" s="317"/>
    </row>
    <row r="559" spans="4:4">
      <c r="D559" s="317"/>
    </row>
    <row r="560" spans="4:4">
      <c r="D560" s="317"/>
    </row>
    <row r="561" spans="4:4">
      <c r="D561" s="317"/>
    </row>
    <row r="562" spans="4:4">
      <c r="D562" s="317"/>
    </row>
    <row r="563" spans="4:4">
      <c r="D563" s="317"/>
    </row>
    <row r="564" spans="4:4">
      <c r="D564" s="317"/>
    </row>
    <row r="565" spans="4:4">
      <c r="D565" s="317"/>
    </row>
    <row r="566" spans="4:4">
      <c r="D566" s="317"/>
    </row>
    <row r="567" spans="4:4">
      <c r="D567" s="317"/>
    </row>
    <row r="568" spans="4:4">
      <c r="D568" s="317"/>
    </row>
    <row r="569" spans="4:4">
      <c r="D569" s="317"/>
    </row>
    <row r="570" spans="4:4">
      <c r="D570" s="317"/>
    </row>
    <row r="571" spans="4:4">
      <c r="D571" s="317"/>
    </row>
    <row r="572" spans="4:4">
      <c r="D572" s="317"/>
    </row>
    <row r="573" spans="4:4">
      <c r="D573" s="317"/>
    </row>
    <row r="574" spans="4:4">
      <c r="D574" s="317"/>
    </row>
    <row r="575" spans="4:4">
      <c r="D575" s="317"/>
    </row>
    <row r="576" spans="4:4">
      <c r="D576" s="317"/>
    </row>
    <row r="577" spans="4:4">
      <c r="D577" s="317"/>
    </row>
    <row r="578" spans="4:4">
      <c r="D578" s="317"/>
    </row>
    <row r="579" spans="4:4">
      <c r="D579" s="317"/>
    </row>
    <row r="580" spans="4:4">
      <c r="D580" s="317"/>
    </row>
    <row r="581" spans="4:4">
      <c r="D581" s="317"/>
    </row>
    <row r="582" spans="4:4">
      <c r="D582" s="317"/>
    </row>
    <row r="583" spans="4:4">
      <c r="D583" s="317"/>
    </row>
    <row r="584" spans="4:4">
      <c r="D584" s="317"/>
    </row>
    <row r="585" spans="4:4">
      <c r="D585" s="317"/>
    </row>
    <row r="586" spans="4:4">
      <c r="D586" s="317"/>
    </row>
    <row r="587" spans="4:4">
      <c r="D587" s="317"/>
    </row>
    <row r="588" spans="4:4">
      <c r="D588" s="317"/>
    </row>
    <row r="589" spans="4:4">
      <c r="D589" s="317"/>
    </row>
    <row r="590" spans="4:4">
      <c r="D590" s="317"/>
    </row>
    <row r="591" spans="4:4">
      <c r="D591" s="317"/>
    </row>
    <row r="592" spans="4:4">
      <c r="D592" s="317"/>
    </row>
    <row r="593" spans="4:4">
      <c r="D593" s="317"/>
    </row>
    <row r="594" spans="4:4">
      <c r="D594" s="317"/>
    </row>
    <row r="595" spans="4:4">
      <c r="D595" s="317"/>
    </row>
    <row r="596" spans="4:4">
      <c r="D596" s="317"/>
    </row>
    <row r="597" spans="4:4">
      <c r="D597" s="317"/>
    </row>
    <row r="598" spans="4:4">
      <c r="D598" s="317"/>
    </row>
    <row r="599" spans="4:4">
      <c r="D599" s="317"/>
    </row>
    <row r="600" spans="4:4">
      <c r="D600" s="317"/>
    </row>
    <row r="601" spans="4:4">
      <c r="D601" s="317"/>
    </row>
    <row r="602" spans="4:4">
      <c r="D602" s="317"/>
    </row>
    <row r="603" spans="4:4">
      <c r="D603" s="317"/>
    </row>
    <row r="604" spans="4:4">
      <c r="D604" s="317"/>
    </row>
    <row r="605" spans="4:4">
      <c r="D605" s="317"/>
    </row>
    <row r="606" spans="4:4">
      <c r="D606" s="317"/>
    </row>
    <row r="607" spans="4:4">
      <c r="D607" s="317"/>
    </row>
    <row r="608" spans="4:4">
      <c r="D608" s="317"/>
    </row>
    <row r="609" spans="4:4">
      <c r="D609" s="317"/>
    </row>
    <row r="610" spans="4:4">
      <c r="D610" s="317"/>
    </row>
    <row r="611" spans="4:4">
      <c r="D611" s="317"/>
    </row>
    <row r="612" spans="4:4">
      <c r="D612" s="317"/>
    </row>
    <row r="613" spans="4:4">
      <c r="D613" s="317"/>
    </row>
    <row r="614" spans="4:4">
      <c r="D614" s="317"/>
    </row>
    <row r="615" spans="4:4">
      <c r="D615" s="317"/>
    </row>
    <row r="616" spans="4:4">
      <c r="D616" s="317"/>
    </row>
    <row r="617" spans="4:4">
      <c r="D617" s="317"/>
    </row>
    <row r="618" spans="4:4">
      <c r="D618" s="317"/>
    </row>
    <row r="619" spans="4:4">
      <c r="D619" s="317"/>
    </row>
    <row r="620" spans="4:4">
      <c r="D620" s="317"/>
    </row>
    <row r="621" spans="4:4">
      <c r="D621" s="317"/>
    </row>
    <row r="622" spans="4:4">
      <c r="D622" s="317"/>
    </row>
    <row r="623" spans="4:4">
      <c r="D623" s="317"/>
    </row>
    <row r="624" spans="4:4">
      <c r="D624" s="317"/>
    </row>
    <row r="625" spans="4:4">
      <c r="D625" s="317"/>
    </row>
    <row r="626" spans="4:4">
      <c r="D626" s="317"/>
    </row>
    <row r="627" spans="4:4">
      <c r="D627" s="317"/>
    </row>
    <row r="628" spans="4:4">
      <c r="D628" s="317"/>
    </row>
    <row r="629" spans="4:4">
      <c r="D629" s="317"/>
    </row>
    <row r="630" spans="4:4">
      <c r="D630" s="317"/>
    </row>
    <row r="631" spans="4:4">
      <c r="D631" s="317"/>
    </row>
    <row r="632" spans="4:4">
      <c r="D632" s="317"/>
    </row>
    <row r="633" spans="4:4">
      <c r="D633" s="317"/>
    </row>
    <row r="634" spans="4:4">
      <c r="D634" s="317"/>
    </row>
    <row r="635" spans="4:4">
      <c r="D635" s="317"/>
    </row>
    <row r="636" spans="4:4">
      <c r="D636" s="317"/>
    </row>
    <row r="637" spans="4:4">
      <c r="D637" s="317"/>
    </row>
    <row r="638" spans="4:4">
      <c r="D638" s="317"/>
    </row>
    <row r="639" spans="4:4">
      <c r="D639" s="317"/>
    </row>
    <row r="640" spans="4:4">
      <c r="D640" s="317"/>
    </row>
    <row r="641" spans="4:4">
      <c r="D641" s="317"/>
    </row>
    <row r="642" spans="4:4">
      <c r="D642" s="317"/>
    </row>
    <row r="643" spans="4:4">
      <c r="D643" s="317"/>
    </row>
    <row r="644" spans="4:4">
      <c r="D644" s="317"/>
    </row>
    <row r="645" spans="4:4">
      <c r="D645" s="317"/>
    </row>
    <row r="646" spans="4:4">
      <c r="D646" s="317"/>
    </row>
    <row r="647" spans="4:4">
      <c r="D647" s="317"/>
    </row>
    <row r="648" spans="4:4">
      <c r="D648" s="317"/>
    </row>
    <row r="649" spans="4:4">
      <c r="D649" s="317"/>
    </row>
    <row r="650" spans="4:4">
      <c r="D650" s="317"/>
    </row>
    <row r="651" spans="4:4">
      <c r="D651" s="317"/>
    </row>
    <row r="652" spans="4:4">
      <c r="D652" s="317"/>
    </row>
    <row r="653" spans="4:4">
      <c r="D653" s="317"/>
    </row>
    <row r="654" spans="4:4">
      <c r="D654" s="317"/>
    </row>
    <row r="655" spans="4:4">
      <c r="D655" s="317"/>
    </row>
    <row r="656" spans="4:4">
      <c r="D656" s="317"/>
    </row>
    <row r="657" spans="4:4">
      <c r="D657" s="317"/>
    </row>
    <row r="658" spans="4:4">
      <c r="D658" s="317"/>
    </row>
    <row r="659" spans="4:4">
      <c r="D659" s="317"/>
    </row>
    <row r="660" spans="4:4">
      <c r="D660" s="317"/>
    </row>
    <row r="661" spans="4:4">
      <c r="D661" s="317"/>
    </row>
    <row r="662" spans="4:4">
      <c r="D662" s="317"/>
    </row>
    <row r="663" spans="4:4">
      <c r="D663" s="317"/>
    </row>
    <row r="664" spans="4:4">
      <c r="D664" s="317"/>
    </row>
    <row r="665" spans="4:4">
      <c r="D665" s="317"/>
    </row>
    <row r="666" spans="4:4">
      <c r="D666" s="317"/>
    </row>
    <row r="667" spans="4:4">
      <c r="D667" s="317"/>
    </row>
    <row r="668" spans="4:4">
      <c r="D668" s="317"/>
    </row>
    <row r="669" spans="4:4">
      <c r="D669" s="317"/>
    </row>
    <row r="670" spans="4:4">
      <c r="D670" s="317"/>
    </row>
    <row r="671" spans="4:4">
      <c r="D671" s="317"/>
    </row>
    <row r="672" spans="4:4">
      <c r="D672" s="317"/>
    </row>
    <row r="673" spans="4:4">
      <c r="D673" s="317"/>
    </row>
    <row r="674" spans="4:4">
      <c r="D674" s="317"/>
    </row>
    <row r="675" spans="4:4">
      <c r="D675" s="317"/>
    </row>
    <row r="676" spans="4:4">
      <c r="D676" s="317"/>
    </row>
    <row r="677" spans="4:4">
      <c r="D677" s="317"/>
    </row>
    <row r="678" spans="4:4">
      <c r="D678" s="317"/>
    </row>
    <row r="679" spans="4:4">
      <c r="D679" s="317"/>
    </row>
    <row r="680" spans="4:4">
      <c r="D680" s="317"/>
    </row>
    <row r="681" spans="4:4">
      <c r="D681" s="317"/>
    </row>
    <row r="682" spans="4:4">
      <c r="D682" s="317"/>
    </row>
    <row r="683" spans="4:4">
      <c r="D683" s="317"/>
    </row>
    <row r="684" spans="4:4">
      <c r="D684" s="317"/>
    </row>
    <row r="685" spans="4:4">
      <c r="D685" s="317"/>
    </row>
    <row r="686" spans="4:4">
      <c r="D686" s="317"/>
    </row>
    <row r="687" spans="4:4">
      <c r="D687" s="317"/>
    </row>
    <row r="688" spans="4:4">
      <c r="D688" s="317"/>
    </row>
    <row r="689" spans="4:4">
      <c r="D689" s="317"/>
    </row>
    <row r="690" spans="4:4">
      <c r="D690" s="317"/>
    </row>
    <row r="691" spans="4:4">
      <c r="D691" s="317"/>
    </row>
    <row r="692" spans="4:4">
      <c r="D692" s="317"/>
    </row>
    <row r="693" spans="4:4">
      <c r="D693" s="317"/>
    </row>
    <row r="694" spans="4:4">
      <c r="D694" s="317"/>
    </row>
    <row r="695" spans="4:4">
      <c r="D695" s="317"/>
    </row>
    <row r="696" spans="4:4">
      <c r="D696" s="317"/>
    </row>
    <row r="697" spans="4:4">
      <c r="D697" s="317"/>
    </row>
    <row r="698" spans="4:4">
      <c r="D698" s="317"/>
    </row>
    <row r="699" spans="4:4">
      <c r="D699" s="317"/>
    </row>
    <row r="700" spans="4:4">
      <c r="D700" s="317"/>
    </row>
    <row r="701" spans="4:4">
      <c r="D701" s="317"/>
    </row>
    <row r="702" spans="4:4">
      <c r="D702" s="317"/>
    </row>
    <row r="703" spans="4:4">
      <c r="D703" s="317"/>
    </row>
    <row r="704" spans="4:4">
      <c r="D704" s="317"/>
    </row>
    <row r="705" spans="4:4">
      <c r="D705" s="317"/>
    </row>
    <row r="706" spans="4:4">
      <c r="D706" s="317"/>
    </row>
    <row r="707" spans="4:4">
      <c r="D707" s="317"/>
    </row>
    <row r="708" spans="4:4">
      <c r="D708" s="317"/>
    </row>
    <row r="709" spans="4:4">
      <c r="D709" s="317"/>
    </row>
    <row r="710" spans="4:4">
      <c r="D710" s="317"/>
    </row>
    <row r="711" spans="4:4">
      <c r="D711" s="317"/>
    </row>
    <row r="712" spans="4:4">
      <c r="D712" s="317"/>
    </row>
    <row r="713" spans="4:4">
      <c r="D713" s="317"/>
    </row>
    <row r="714" spans="4:4">
      <c r="D714" s="317"/>
    </row>
    <row r="715" spans="4:4">
      <c r="D715" s="317"/>
    </row>
    <row r="716" spans="4:4">
      <c r="D716" s="317"/>
    </row>
    <row r="717" spans="4:4">
      <c r="D717" s="317"/>
    </row>
    <row r="718" spans="4:4">
      <c r="D718" s="317"/>
    </row>
    <row r="719" spans="4:4">
      <c r="D719" s="317"/>
    </row>
    <row r="720" spans="4:4">
      <c r="D720" s="317"/>
    </row>
    <row r="721" spans="4:4">
      <c r="D721" s="317"/>
    </row>
    <row r="722" spans="4:4">
      <c r="D722" s="317"/>
    </row>
    <row r="723" spans="4:4">
      <c r="D723" s="317"/>
    </row>
    <row r="724" spans="4:4">
      <c r="D724" s="317"/>
    </row>
    <row r="725" spans="4:4">
      <c r="D725" s="317"/>
    </row>
    <row r="726" spans="4:4">
      <c r="D726" s="317"/>
    </row>
    <row r="727" spans="4:4">
      <c r="D727" s="317"/>
    </row>
    <row r="728" spans="4:4">
      <c r="D728" s="317"/>
    </row>
    <row r="729" spans="4:4">
      <c r="D729" s="317"/>
    </row>
    <row r="730" spans="4:4">
      <c r="D730" s="317"/>
    </row>
    <row r="731" spans="4:4">
      <c r="D731" s="317"/>
    </row>
    <row r="732" spans="4:4">
      <c r="D732" s="317"/>
    </row>
    <row r="733" spans="4:4">
      <c r="D733" s="317"/>
    </row>
    <row r="734" spans="4:4">
      <c r="D734" s="317"/>
    </row>
    <row r="735" spans="4:4">
      <c r="D735" s="317"/>
    </row>
    <row r="736" spans="4:4">
      <c r="D736" s="317"/>
    </row>
    <row r="737" spans="4:4">
      <c r="D737" s="317"/>
    </row>
    <row r="738" spans="4:4">
      <c r="D738" s="317"/>
    </row>
    <row r="739" spans="4:4">
      <c r="D739" s="317"/>
    </row>
    <row r="740" spans="4:4">
      <c r="D740" s="317"/>
    </row>
    <row r="741" spans="4:4">
      <c r="D741" s="317"/>
    </row>
    <row r="742" spans="4:4">
      <c r="D742" s="317"/>
    </row>
    <row r="743" spans="4:4">
      <c r="D743" s="317"/>
    </row>
    <row r="744" spans="4:4">
      <c r="D744" s="317"/>
    </row>
    <row r="745" spans="4:4">
      <c r="D745" s="317"/>
    </row>
    <row r="746" spans="4:4">
      <c r="D746" s="317"/>
    </row>
    <row r="747" spans="4:4">
      <c r="D747" s="317"/>
    </row>
    <row r="748" spans="4:4">
      <c r="D748" s="317"/>
    </row>
    <row r="749" spans="4:4">
      <c r="D749" s="317"/>
    </row>
    <row r="750" spans="4:4">
      <c r="D750" s="317"/>
    </row>
    <row r="751" spans="4:4">
      <c r="D751" s="317"/>
    </row>
    <row r="752" spans="4:4">
      <c r="D752" s="317"/>
    </row>
    <row r="753" spans="4:4">
      <c r="D753" s="317"/>
    </row>
    <row r="754" spans="4:4">
      <c r="D754" s="317"/>
    </row>
    <row r="755" spans="4:4">
      <c r="D755" s="317"/>
    </row>
    <row r="756" spans="4:4">
      <c r="D756" s="317"/>
    </row>
    <row r="757" spans="4:4">
      <c r="D757" s="317"/>
    </row>
    <row r="758" spans="4:4">
      <c r="D758" s="317"/>
    </row>
    <row r="759" spans="4:4">
      <c r="D759" s="317"/>
    </row>
    <row r="760" spans="4:4">
      <c r="D760" s="317"/>
    </row>
    <row r="761" spans="4:4">
      <c r="D761" s="317"/>
    </row>
    <row r="762" spans="4:4">
      <c r="D762" s="317"/>
    </row>
    <row r="763" spans="4:4">
      <c r="D763" s="317"/>
    </row>
    <row r="764" spans="4:4">
      <c r="D764" s="317"/>
    </row>
    <row r="765" spans="4:4">
      <c r="D765" s="317"/>
    </row>
    <row r="766" spans="4:4">
      <c r="D766" s="317"/>
    </row>
    <row r="767" spans="4:4">
      <c r="D767" s="317"/>
    </row>
    <row r="768" spans="4:4">
      <c r="D768" s="317"/>
    </row>
    <row r="769" spans="4:4">
      <c r="D769" s="317"/>
    </row>
    <row r="770" spans="4:4">
      <c r="D770" s="317"/>
    </row>
    <row r="771" spans="4:4">
      <c r="D771" s="317"/>
    </row>
    <row r="772" spans="4:4">
      <c r="D772" s="317"/>
    </row>
    <row r="773" spans="4:4">
      <c r="D773" s="317"/>
    </row>
    <row r="774" spans="4:4">
      <c r="D774" s="317"/>
    </row>
    <row r="775" spans="4:4">
      <c r="D775" s="317"/>
    </row>
    <row r="776" spans="4:4">
      <c r="D776" s="317"/>
    </row>
    <row r="777" spans="4:4">
      <c r="D777" s="317"/>
    </row>
    <row r="778" spans="4:4">
      <c r="D778" s="317"/>
    </row>
    <row r="779" spans="4:4">
      <c r="D779" s="317"/>
    </row>
    <row r="780" spans="4:4">
      <c r="D780" s="317"/>
    </row>
    <row r="781" spans="4:4">
      <c r="D781" s="317"/>
    </row>
    <row r="782" spans="4:4">
      <c r="D782" s="317"/>
    </row>
    <row r="783" spans="4:4">
      <c r="D783" s="317"/>
    </row>
    <row r="784" spans="4:4">
      <c r="D784" s="317"/>
    </row>
    <row r="785" spans="4:4">
      <c r="D785" s="317"/>
    </row>
    <row r="786" spans="4:4">
      <c r="D786" s="317"/>
    </row>
    <row r="787" spans="4:4">
      <c r="D787" s="317"/>
    </row>
    <row r="788" spans="4:4">
      <c r="D788" s="317"/>
    </row>
    <row r="789" spans="4:4">
      <c r="D789" s="317"/>
    </row>
    <row r="790" spans="4:4">
      <c r="D790" s="317"/>
    </row>
    <row r="791" spans="4:4">
      <c r="D791" s="317"/>
    </row>
    <row r="792" spans="4:4">
      <c r="D792" s="317"/>
    </row>
    <row r="793" spans="4:4">
      <c r="D793" s="317"/>
    </row>
    <row r="794" spans="4:4">
      <c r="D794" s="317"/>
    </row>
    <row r="795" spans="4:4">
      <c r="D795" s="317"/>
    </row>
    <row r="796" spans="4:4">
      <c r="D796" s="317"/>
    </row>
    <row r="797" spans="4:4">
      <c r="D797" s="317"/>
    </row>
    <row r="798" spans="4:4">
      <c r="D798" s="317"/>
    </row>
    <row r="799" spans="4:4">
      <c r="D799" s="317"/>
    </row>
    <row r="800" spans="4:4">
      <c r="D800" s="317"/>
    </row>
    <row r="801" spans="4:4">
      <c r="D801" s="317"/>
    </row>
    <row r="802" spans="4:4">
      <c r="D802" s="317"/>
    </row>
    <row r="803" spans="4:4">
      <c r="D803" s="317"/>
    </row>
    <row r="804" spans="4:4">
      <c r="D804" s="317"/>
    </row>
    <row r="805" spans="4:4">
      <c r="D805" s="317"/>
    </row>
    <row r="806" spans="4:4">
      <c r="D806" s="317"/>
    </row>
    <row r="807" spans="4:4">
      <c r="D807" s="317"/>
    </row>
    <row r="808" spans="4:4">
      <c r="D808" s="317"/>
    </row>
    <row r="809" spans="4:4">
      <c r="D809" s="317"/>
    </row>
    <row r="810" spans="4:4">
      <c r="D810" s="317"/>
    </row>
    <row r="811" spans="4:4">
      <c r="D811" s="317"/>
    </row>
    <row r="812" spans="4:4">
      <c r="D812" s="317"/>
    </row>
    <row r="813" spans="4:4">
      <c r="D813" s="317"/>
    </row>
    <row r="814" spans="4:4">
      <c r="D814" s="317"/>
    </row>
    <row r="815" spans="4:4">
      <c r="D815" s="317"/>
    </row>
    <row r="816" spans="4:4">
      <c r="D816" s="317"/>
    </row>
    <row r="817" spans="4:4">
      <c r="D817" s="317"/>
    </row>
    <row r="818" spans="4:4">
      <c r="D818" s="317"/>
    </row>
    <row r="819" spans="4:4">
      <c r="D819" s="317"/>
    </row>
    <row r="820" spans="4:4">
      <c r="D820" s="317"/>
    </row>
    <row r="821" spans="4:4">
      <c r="D821" s="317"/>
    </row>
    <row r="822" spans="4:4">
      <c r="D822" s="317"/>
    </row>
    <row r="823" spans="4:4">
      <c r="D823" s="317"/>
    </row>
    <row r="824" spans="4:4">
      <c r="D824" s="317"/>
    </row>
    <row r="825" spans="4:4">
      <c r="D825" s="317"/>
    </row>
    <row r="826" spans="4:4">
      <c r="D826" s="317"/>
    </row>
    <row r="827" spans="4:4">
      <c r="D827" s="317"/>
    </row>
    <row r="828" spans="4:4">
      <c r="D828" s="317"/>
    </row>
    <row r="829" spans="4:4">
      <c r="D829" s="317"/>
    </row>
    <row r="830" spans="4:4">
      <c r="D830" s="317"/>
    </row>
    <row r="831" spans="4:4">
      <c r="D831" s="317"/>
    </row>
    <row r="832" spans="4:4">
      <c r="D832" s="317"/>
    </row>
    <row r="833" spans="4:4">
      <c r="D833" s="317"/>
    </row>
    <row r="834" spans="4:4">
      <c r="D834" s="317"/>
    </row>
    <row r="835" spans="4:4">
      <c r="D835" s="317"/>
    </row>
    <row r="836" spans="4:4">
      <c r="D836" s="317"/>
    </row>
    <row r="837" spans="4:4">
      <c r="D837" s="317"/>
    </row>
    <row r="838" spans="4:4">
      <c r="D838" s="317"/>
    </row>
    <row r="839" spans="4:4">
      <c r="D839" s="317"/>
    </row>
    <row r="840" spans="4:4">
      <c r="D840" s="317"/>
    </row>
    <row r="841" spans="4:4">
      <c r="D841" s="317"/>
    </row>
    <row r="842" spans="4:4">
      <c r="D842" s="317"/>
    </row>
    <row r="843" spans="4:4">
      <c r="D843" s="317"/>
    </row>
    <row r="844" spans="4:4">
      <c r="D844" s="317"/>
    </row>
    <row r="845" spans="4:4">
      <c r="D845" s="317"/>
    </row>
    <row r="846" spans="4:4">
      <c r="D846" s="317"/>
    </row>
    <row r="847" spans="4:4">
      <c r="D847" s="317"/>
    </row>
    <row r="848" spans="4:4">
      <c r="D848" s="317"/>
    </row>
    <row r="849" spans="4:4">
      <c r="D849" s="317"/>
    </row>
    <row r="850" spans="4:4">
      <c r="D850" s="317"/>
    </row>
    <row r="851" spans="4:4">
      <c r="D851" s="317"/>
    </row>
    <row r="852" spans="4:4">
      <c r="D852" s="317"/>
    </row>
    <row r="853" spans="4:4">
      <c r="D853" s="317"/>
    </row>
    <row r="854" spans="4:4">
      <c r="D854" s="317"/>
    </row>
    <row r="855" spans="4:4">
      <c r="D855" s="317"/>
    </row>
    <row r="856" spans="4:4">
      <c r="D856" s="317"/>
    </row>
    <row r="857" spans="4:4">
      <c r="D857" s="317"/>
    </row>
    <row r="858" spans="4:4">
      <c r="D858" s="317"/>
    </row>
    <row r="859" spans="4:4">
      <c r="D859" s="317"/>
    </row>
    <row r="860" spans="4:4">
      <c r="D860" s="317"/>
    </row>
    <row r="861" spans="4:4">
      <c r="D861" s="317"/>
    </row>
    <row r="862" spans="4:4">
      <c r="D862" s="317"/>
    </row>
    <row r="863" spans="4:4">
      <c r="D863" s="317"/>
    </row>
    <row r="864" spans="4:4">
      <c r="D864" s="317"/>
    </row>
    <row r="865" spans="4:4">
      <c r="D865" s="317"/>
    </row>
    <row r="866" spans="4:4">
      <c r="D866" s="317"/>
    </row>
    <row r="867" spans="4:4">
      <c r="D867" s="317"/>
    </row>
    <row r="868" spans="4:4">
      <c r="D868" s="317"/>
    </row>
    <row r="869" spans="4:4">
      <c r="D869" s="317"/>
    </row>
    <row r="870" spans="4:4">
      <c r="D870" s="317"/>
    </row>
    <row r="871" spans="4:4">
      <c r="D871" s="317"/>
    </row>
    <row r="872" spans="4:4">
      <c r="D872" s="317"/>
    </row>
    <row r="873" spans="4:4">
      <c r="D873" s="317"/>
    </row>
    <row r="874" spans="4:4">
      <c r="D874" s="317"/>
    </row>
    <row r="875" spans="4:4">
      <c r="D875" s="317"/>
    </row>
    <row r="876" spans="4:4">
      <c r="D876" s="317"/>
    </row>
    <row r="877" spans="4:4">
      <c r="D877" s="317"/>
    </row>
    <row r="878" spans="4:4">
      <c r="D878" s="317"/>
    </row>
    <row r="879" spans="4:4">
      <c r="D879" s="317"/>
    </row>
    <row r="880" spans="4:4">
      <c r="D880" s="317"/>
    </row>
    <row r="881" spans="4:4">
      <c r="D881" s="317"/>
    </row>
    <row r="882" spans="4:4">
      <c r="D882" s="317"/>
    </row>
    <row r="883" spans="4:4">
      <c r="D883" s="317"/>
    </row>
    <row r="884" spans="4:4">
      <c r="D884" s="317"/>
    </row>
    <row r="885" spans="4:4">
      <c r="D885" s="317"/>
    </row>
    <row r="886" spans="4:4">
      <c r="D886" s="317"/>
    </row>
    <row r="887" spans="4:4">
      <c r="D887" s="317"/>
    </row>
    <row r="888" spans="4:4">
      <c r="D888" s="317"/>
    </row>
    <row r="889" spans="4:4">
      <c r="D889" s="317"/>
    </row>
    <row r="890" spans="4:4">
      <c r="D890" s="317"/>
    </row>
    <row r="891" spans="4:4">
      <c r="D891" s="317"/>
    </row>
    <row r="892" spans="4:4">
      <c r="D892" s="317"/>
    </row>
    <row r="893" spans="4:4">
      <c r="D893" s="317"/>
    </row>
    <row r="894" spans="4:4">
      <c r="D894" s="317"/>
    </row>
    <row r="895" spans="4:4">
      <c r="D895" s="317"/>
    </row>
    <row r="896" spans="4:4">
      <c r="D896" s="317"/>
    </row>
    <row r="897" spans="4:4">
      <c r="D897" s="317"/>
    </row>
    <row r="898" spans="4:4">
      <c r="D898" s="317"/>
    </row>
    <row r="899" spans="4:4">
      <c r="D899" s="317"/>
    </row>
    <row r="900" spans="4:4">
      <c r="D900" s="317"/>
    </row>
    <row r="901" spans="4:4">
      <c r="D901" s="317"/>
    </row>
    <row r="902" spans="4:4">
      <c r="D902" s="317"/>
    </row>
    <row r="903" spans="4:4">
      <c r="D903" s="317"/>
    </row>
    <row r="904" spans="4:4">
      <c r="D904" s="317"/>
    </row>
    <row r="905" spans="4:4">
      <c r="D905" s="317"/>
    </row>
    <row r="906" spans="4:4">
      <c r="D906" s="317"/>
    </row>
    <row r="907" spans="4:4">
      <c r="D907" s="317"/>
    </row>
    <row r="908" spans="4:4">
      <c r="D908" s="317"/>
    </row>
    <row r="909" spans="4:4">
      <c r="D909" s="317"/>
    </row>
    <row r="910" spans="4:4">
      <c r="D910" s="317"/>
    </row>
    <row r="911" spans="4:4">
      <c r="D911" s="317"/>
    </row>
    <row r="912" spans="4:4">
      <c r="D912" s="317"/>
    </row>
    <row r="913" spans="4:4">
      <c r="D913" s="317"/>
    </row>
    <row r="914" spans="4:4">
      <c r="D914" s="317"/>
    </row>
    <row r="915" spans="4:4">
      <c r="D915" s="317"/>
    </row>
    <row r="916" spans="4:4">
      <c r="D916" s="317"/>
    </row>
    <row r="917" spans="4:4">
      <c r="D917" s="317"/>
    </row>
    <row r="918" spans="4:4">
      <c r="D918" s="317"/>
    </row>
    <row r="919" spans="4:4">
      <c r="D919" s="317"/>
    </row>
    <row r="920" spans="4:4">
      <c r="D920" s="317"/>
    </row>
    <row r="921" spans="4:4">
      <c r="D921" s="317"/>
    </row>
    <row r="922" spans="4:4">
      <c r="D922" s="317"/>
    </row>
    <row r="923" spans="4:4">
      <c r="D923" s="317"/>
    </row>
    <row r="924" spans="4:4">
      <c r="D924" s="317"/>
    </row>
    <row r="925" spans="4:4">
      <c r="D925" s="317"/>
    </row>
    <row r="926" spans="4:4">
      <c r="D926" s="317"/>
    </row>
    <row r="927" spans="4:4">
      <c r="D927" s="317"/>
    </row>
    <row r="928" spans="4:4">
      <c r="D928" s="317"/>
    </row>
    <row r="929" spans="4:4">
      <c r="D929" s="317"/>
    </row>
    <row r="930" spans="4:4">
      <c r="D930" s="317"/>
    </row>
    <row r="931" spans="4:4">
      <c r="D931" s="317"/>
    </row>
    <row r="932" spans="4:4">
      <c r="D932" s="317"/>
    </row>
    <row r="933" spans="4:4">
      <c r="D933" s="317"/>
    </row>
    <row r="934" spans="4:4">
      <c r="D934" s="317"/>
    </row>
    <row r="935" spans="4:4">
      <c r="D935" s="317"/>
    </row>
    <row r="936" spans="4:4">
      <c r="D936" s="317"/>
    </row>
    <row r="937" spans="4:4">
      <c r="D937" s="317"/>
    </row>
    <row r="938" spans="4:4">
      <c r="D938" s="317"/>
    </row>
    <row r="939" spans="4:4">
      <c r="D939" s="317"/>
    </row>
    <row r="940" spans="4:4">
      <c r="D940" s="317"/>
    </row>
    <row r="941" spans="4:4">
      <c r="D941" s="317"/>
    </row>
    <row r="942" spans="4:4">
      <c r="D942" s="317"/>
    </row>
    <row r="943" spans="4:4">
      <c r="D943" s="317"/>
    </row>
    <row r="944" spans="4:4">
      <c r="D944" s="317"/>
    </row>
    <row r="945" spans="4:4">
      <c r="D945" s="317"/>
    </row>
    <row r="946" spans="4:4">
      <c r="D946" s="317"/>
    </row>
    <row r="947" spans="4:4">
      <c r="D947" s="317"/>
    </row>
    <row r="948" spans="4:4">
      <c r="D948" s="317"/>
    </row>
    <row r="949" spans="4:4">
      <c r="D949" s="317"/>
    </row>
    <row r="950" spans="4:4">
      <c r="D950" s="317"/>
    </row>
    <row r="951" spans="4:4">
      <c r="D951" s="317"/>
    </row>
    <row r="952" spans="4:4">
      <c r="D952" s="317"/>
    </row>
    <row r="953" spans="4:4">
      <c r="D953" s="317"/>
    </row>
    <row r="954" spans="4:4">
      <c r="D954" s="317"/>
    </row>
    <row r="955" spans="4:4">
      <c r="D955" s="317"/>
    </row>
    <row r="956" spans="4:4">
      <c r="D956" s="317"/>
    </row>
    <row r="957" spans="4:4">
      <c r="D957" s="317"/>
    </row>
    <row r="958" spans="4:4">
      <c r="D958" s="317"/>
    </row>
    <row r="959" spans="4:4">
      <c r="D959" s="317"/>
    </row>
    <row r="960" spans="4:4">
      <c r="D960" s="317"/>
    </row>
    <row r="961" spans="4:4">
      <c r="D961" s="317"/>
    </row>
    <row r="962" spans="4:4">
      <c r="D962" s="317"/>
    </row>
    <row r="963" spans="4:4">
      <c r="D963" s="317"/>
    </row>
    <row r="964" spans="4:4">
      <c r="D964" s="317"/>
    </row>
    <row r="965" spans="4:4">
      <c r="D965" s="317"/>
    </row>
    <row r="966" spans="4:4">
      <c r="D966" s="317"/>
    </row>
    <row r="967" spans="4:4">
      <c r="D967" s="317"/>
    </row>
    <row r="968" spans="4:4">
      <c r="D968" s="317"/>
    </row>
    <row r="969" spans="4:4">
      <c r="D969" s="317"/>
    </row>
    <row r="970" spans="4:4">
      <c r="D970" s="317"/>
    </row>
    <row r="971" spans="4:4">
      <c r="D971" s="317"/>
    </row>
    <row r="972" spans="4:4">
      <c r="D972" s="317"/>
    </row>
    <row r="973" spans="4:4">
      <c r="D973" s="317"/>
    </row>
    <row r="974" spans="4:4">
      <c r="D974" s="317"/>
    </row>
    <row r="975" spans="4:4">
      <c r="D975" s="317"/>
    </row>
    <row r="976" spans="4:4">
      <c r="D976" s="317"/>
    </row>
    <row r="977" spans="4:4">
      <c r="D977" s="317"/>
    </row>
    <row r="978" spans="4:4">
      <c r="D978" s="317"/>
    </row>
    <row r="979" spans="4:4">
      <c r="D979" s="317"/>
    </row>
    <row r="980" spans="4:4">
      <c r="D980" s="317"/>
    </row>
    <row r="981" spans="4:4">
      <c r="D981" s="317"/>
    </row>
    <row r="982" spans="4:4">
      <c r="D982" s="317"/>
    </row>
    <row r="983" spans="4:4">
      <c r="D983" s="317"/>
    </row>
    <row r="984" spans="4:4">
      <c r="D984" s="317"/>
    </row>
    <row r="985" spans="4:4">
      <c r="D985" s="317"/>
    </row>
    <row r="986" spans="4:4">
      <c r="D986" s="317"/>
    </row>
    <row r="987" spans="4:4">
      <c r="D987" s="317"/>
    </row>
    <row r="988" spans="4:4">
      <c r="D988" s="317"/>
    </row>
    <row r="989" spans="4:4">
      <c r="D989" s="317"/>
    </row>
    <row r="990" spans="4:4">
      <c r="D990" s="317"/>
    </row>
    <row r="991" spans="4:4">
      <c r="D991" s="317"/>
    </row>
    <row r="992" spans="4:4">
      <c r="D992" s="317"/>
    </row>
    <row r="993" spans="4:4">
      <c r="D993" s="317"/>
    </row>
    <row r="994" spans="4:4">
      <c r="D994" s="317"/>
    </row>
    <row r="995" spans="4:4">
      <c r="D995" s="317"/>
    </row>
    <row r="996" spans="4:4">
      <c r="D996" s="317"/>
    </row>
    <row r="997" spans="4:4">
      <c r="D997" s="317"/>
    </row>
    <row r="998" spans="4:4">
      <c r="D998" s="317"/>
    </row>
    <row r="999" spans="4:4">
      <c r="D999" s="317"/>
    </row>
    <row r="1000" spans="4:4">
      <c r="D1000" s="317"/>
    </row>
    <row r="1001" spans="4:4">
      <c r="D1001" s="317"/>
    </row>
    <row r="1002" spans="4:4">
      <c r="D1002" s="317"/>
    </row>
    <row r="1003" spans="4:4">
      <c r="D1003" s="317"/>
    </row>
    <row r="1004" spans="4:4">
      <c r="D1004" s="317"/>
    </row>
    <row r="1005" spans="4:4">
      <c r="D1005" s="317"/>
    </row>
    <row r="1006" spans="4:4">
      <c r="D1006" s="317"/>
    </row>
    <row r="1007" spans="4:4">
      <c r="D1007" s="317"/>
    </row>
    <row r="1008" spans="4:4">
      <c r="D1008" s="317"/>
    </row>
    <row r="1009" spans="4:4">
      <c r="D1009" s="317"/>
    </row>
    <row r="1010" spans="4:4">
      <c r="D1010" s="317"/>
    </row>
    <row r="1011" spans="4:4">
      <c r="D1011" s="317"/>
    </row>
    <row r="1012" spans="4:4">
      <c r="D1012" s="317"/>
    </row>
    <row r="1013" spans="4:4">
      <c r="D1013" s="317"/>
    </row>
    <row r="1014" spans="4:4">
      <c r="D1014" s="317"/>
    </row>
    <row r="1015" spans="4:4">
      <c r="D1015" s="317"/>
    </row>
    <row r="1016" spans="4:4">
      <c r="D1016" s="317"/>
    </row>
    <row r="1017" spans="4:4">
      <c r="D1017" s="317"/>
    </row>
    <row r="1018" spans="4:4">
      <c r="D1018" s="317"/>
    </row>
    <row r="1019" spans="4:4">
      <c r="D1019" s="317"/>
    </row>
    <row r="1020" spans="4:4">
      <c r="D1020" s="317"/>
    </row>
    <row r="1021" spans="4:4">
      <c r="D1021" s="317"/>
    </row>
    <row r="1022" spans="4:4">
      <c r="D1022" s="317"/>
    </row>
    <row r="1023" spans="4:4">
      <c r="D1023" s="317"/>
    </row>
    <row r="1024" spans="4:4">
      <c r="D1024" s="317"/>
    </row>
    <row r="1025" spans="4:4">
      <c r="D1025" s="317"/>
    </row>
    <row r="1026" spans="4:4">
      <c r="D1026" s="317"/>
    </row>
    <row r="1027" spans="4:4">
      <c r="D1027" s="317"/>
    </row>
    <row r="1028" spans="4:4">
      <c r="D1028" s="317"/>
    </row>
    <row r="1029" spans="4:4">
      <c r="D1029" s="317"/>
    </row>
    <row r="1030" spans="4:4">
      <c r="D1030" s="317"/>
    </row>
    <row r="1031" spans="4:4">
      <c r="D1031" s="317"/>
    </row>
    <row r="1032" spans="4:4">
      <c r="D1032" s="317"/>
    </row>
    <row r="1033" spans="4:4">
      <c r="D1033" s="317"/>
    </row>
    <row r="1034" spans="4:4">
      <c r="D1034" s="317"/>
    </row>
    <row r="1035" spans="4:4">
      <c r="D1035" s="317"/>
    </row>
    <row r="1036" spans="4:4">
      <c r="D1036" s="317"/>
    </row>
    <row r="1037" spans="4:4">
      <c r="D1037" s="317"/>
    </row>
    <row r="1038" spans="4:4">
      <c r="D1038" s="317"/>
    </row>
    <row r="1039" spans="4:4">
      <c r="D1039" s="317"/>
    </row>
    <row r="1040" spans="4:4">
      <c r="D1040" s="317"/>
    </row>
    <row r="1041" spans="4:4">
      <c r="D1041" s="317"/>
    </row>
    <row r="1042" spans="4:4">
      <c r="D1042" s="317"/>
    </row>
    <row r="1043" spans="4:4">
      <c r="D1043" s="317"/>
    </row>
    <row r="1044" spans="4:4">
      <c r="D1044" s="317"/>
    </row>
    <row r="1045" spans="4:4">
      <c r="D1045" s="317"/>
    </row>
    <row r="1046" spans="4:4">
      <c r="D1046" s="317"/>
    </row>
    <row r="1047" spans="4:4">
      <c r="D1047" s="317"/>
    </row>
    <row r="1048" spans="4:4">
      <c r="D1048" s="317"/>
    </row>
    <row r="1049" spans="4:4">
      <c r="D1049" s="317"/>
    </row>
    <row r="1050" spans="4:4">
      <c r="D1050" s="317"/>
    </row>
    <row r="1051" spans="4:4">
      <c r="D1051" s="317"/>
    </row>
    <row r="1052" spans="4:4">
      <c r="D1052" s="317"/>
    </row>
    <row r="1053" spans="4:4">
      <c r="D1053" s="317"/>
    </row>
    <row r="1054" spans="4:4">
      <c r="D1054" s="317"/>
    </row>
    <row r="1055" spans="4:4">
      <c r="D1055" s="317"/>
    </row>
    <row r="1056" spans="4:4">
      <c r="D1056" s="317"/>
    </row>
    <row r="1057" spans="4:4">
      <c r="D1057" s="317"/>
    </row>
    <row r="1058" spans="4:4">
      <c r="D1058" s="317"/>
    </row>
    <row r="1059" spans="4:4">
      <c r="D1059" s="317"/>
    </row>
    <row r="1060" spans="4:4">
      <c r="D1060" s="317"/>
    </row>
    <row r="1061" spans="4:4">
      <c r="D1061" s="317"/>
    </row>
    <row r="1062" spans="4:4">
      <c r="D1062" s="317"/>
    </row>
    <row r="1063" spans="4:4">
      <c r="D1063" s="317"/>
    </row>
    <row r="1064" spans="4:4">
      <c r="D1064" s="317"/>
    </row>
    <row r="1065" spans="4:4">
      <c r="D1065" s="317"/>
    </row>
    <row r="1066" spans="4:4">
      <c r="D1066" s="317"/>
    </row>
    <row r="1067" spans="4:4">
      <c r="D1067" s="317"/>
    </row>
    <row r="1068" spans="4:4">
      <c r="D1068" s="317"/>
    </row>
    <row r="1069" spans="4:4">
      <c r="D1069" s="317"/>
    </row>
    <row r="1070" spans="4:4">
      <c r="D1070" s="317"/>
    </row>
    <row r="1071" spans="4:4">
      <c r="D1071" s="317"/>
    </row>
    <row r="1072" spans="4:4">
      <c r="D1072" s="317"/>
    </row>
    <row r="1073" spans="4:4">
      <c r="D1073" s="317"/>
    </row>
    <row r="1074" spans="4:4">
      <c r="D1074" s="317"/>
    </row>
    <row r="1075" spans="4:4">
      <c r="D1075" s="317"/>
    </row>
    <row r="1076" spans="4:4">
      <c r="D1076" s="317"/>
    </row>
    <row r="1077" spans="4:4">
      <c r="D1077" s="317"/>
    </row>
    <row r="1078" spans="4:4">
      <c r="D1078" s="317"/>
    </row>
    <row r="1079" spans="4:4">
      <c r="D1079" s="317"/>
    </row>
    <row r="1080" spans="4:4">
      <c r="D1080" s="317"/>
    </row>
    <row r="1081" spans="4:4">
      <c r="D1081" s="317"/>
    </row>
    <row r="1082" spans="4:4">
      <c r="D1082" s="317"/>
    </row>
    <row r="1083" spans="4:4">
      <c r="D1083" s="317"/>
    </row>
    <row r="1084" spans="4:4">
      <c r="D1084" s="317"/>
    </row>
    <row r="1085" spans="4:4">
      <c r="D1085" s="317"/>
    </row>
    <row r="1086" spans="4:4">
      <c r="D1086" s="317"/>
    </row>
    <row r="1087" spans="4:4">
      <c r="D1087" s="317"/>
    </row>
    <row r="1088" spans="4:4">
      <c r="D1088" s="317"/>
    </row>
    <row r="1089" spans="4:4">
      <c r="D1089" s="317"/>
    </row>
    <row r="1090" spans="4:4">
      <c r="D1090" s="317"/>
    </row>
    <row r="1091" spans="4:4">
      <c r="D1091" s="317"/>
    </row>
    <row r="1092" spans="4:4">
      <c r="D1092" s="317"/>
    </row>
    <row r="1093" spans="4:4">
      <c r="D1093" s="317"/>
    </row>
    <row r="1094" spans="4:4">
      <c r="D1094" s="317"/>
    </row>
    <row r="1095" spans="4:4">
      <c r="D1095" s="317"/>
    </row>
    <row r="1096" spans="4:4">
      <c r="D1096" s="317"/>
    </row>
    <row r="1097" spans="4:4">
      <c r="D1097" s="317"/>
    </row>
    <row r="1098" spans="4:4">
      <c r="D1098" s="317"/>
    </row>
    <row r="1099" spans="4:4">
      <c r="D1099" s="317"/>
    </row>
    <row r="1100" spans="4:4">
      <c r="D1100" s="317"/>
    </row>
    <row r="1101" spans="4:4">
      <c r="D1101" s="317"/>
    </row>
    <row r="1102" spans="4:4">
      <c r="D1102" s="317"/>
    </row>
    <row r="1103" spans="4:4">
      <c r="D1103" s="317"/>
    </row>
    <row r="1104" spans="4:4">
      <c r="D1104" s="317"/>
    </row>
    <row r="1105" spans="4:4">
      <c r="D1105" s="317"/>
    </row>
    <row r="1106" spans="4:4">
      <c r="D1106" s="317"/>
    </row>
    <row r="1107" spans="4:4">
      <c r="D1107" s="317"/>
    </row>
    <row r="1108" spans="4:4">
      <c r="D1108" s="317"/>
    </row>
    <row r="1109" spans="4:4">
      <c r="D1109" s="317"/>
    </row>
    <row r="1110" spans="4:4">
      <c r="D1110" s="317"/>
    </row>
    <row r="1111" spans="4:4">
      <c r="D1111" s="317"/>
    </row>
    <row r="1112" spans="4:4">
      <c r="D1112" s="317"/>
    </row>
    <row r="1113" spans="4:4">
      <c r="D1113" s="317"/>
    </row>
    <row r="1114" spans="4:4">
      <c r="D1114" s="317"/>
    </row>
    <row r="1115" spans="4:4">
      <c r="D1115" s="317"/>
    </row>
    <row r="1116" spans="4:4">
      <c r="D1116" s="317"/>
    </row>
    <row r="1117" spans="4:4">
      <c r="D1117" s="317"/>
    </row>
    <row r="1118" spans="4:4">
      <c r="D1118" s="317"/>
    </row>
    <row r="1119" spans="4:4">
      <c r="D1119" s="317"/>
    </row>
    <row r="1120" spans="4:4">
      <c r="D1120" s="317"/>
    </row>
    <row r="1121" spans="4:4">
      <c r="D1121" s="317"/>
    </row>
    <row r="1122" spans="4:4">
      <c r="D1122" s="317"/>
    </row>
    <row r="1123" spans="4:4">
      <c r="D1123" s="317"/>
    </row>
    <row r="1124" spans="4:4">
      <c r="D1124" s="317"/>
    </row>
    <row r="1125" spans="4:4">
      <c r="D1125" s="317"/>
    </row>
    <row r="1126" spans="4:4">
      <c r="D1126" s="317"/>
    </row>
    <row r="1127" spans="4:4">
      <c r="D1127" s="317"/>
    </row>
    <row r="1128" spans="4:4">
      <c r="D1128" s="317"/>
    </row>
    <row r="1129" spans="4:4">
      <c r="D1129" s="317"/>
    </row>
    <row r="1130" spans="4:4">
      <c r="D1130" s="317"/>
    </row>
    <row r="1131" spans="4:4">
      <c r="D1131" s="317"/>
    </row>
    <row r="1132" spans="4:4">
      <c r="D1132" s="317"/>
    </row>
    <row r="1133" spans="4:4">
      <c r="D1133" s="317"/>
    </row>
    <row r="1134" spans="4:4">
      <c r="D1134" s="317"/>
    </row>
    <row r="1135" spans="4:4">
      <c r="D1135" s="317"/>
    </row>
    <row r="1136" spans="4:4">
      <c r="D1136" s="317"/>
    </row>
    <row r="1137" spans="4:4">
      <c r="D1137" s="317"/>
    </row>
    <row r="1138" spans="4:4">
      <c r="D1138" s="317"/>
    </row>
    <row r="1139" spans="4:4">
      <c r="D1139" s="317"/>
    </row>
    <row r="1140" spans="4:4">
      <c r="D1140" s="317"/>
    </row>
    <row r="1141" spans="4:4">
      <c r="D1141" s="317"/>
    </row>
    <row r="1142" spans="4:4">
      <c r="D1142" s="317"/>
    </row>
    <row r="1143" spans="4:4">
      <c r="D1143" s="317"/>
    </row>
    <row r="1144" spans="4:4">
      <c r="D1144" s="317"/>
    </row>
    <row r="1145" spans="4:4">
      <c r="D1145" s="317"/>
    </row>
    <row r="1146" spans="4:4">
      <c r="D1146" s="317"/>
    </row>
    <row r="1147" spans="4:4">
      <c r="D1147" s="317"/>
    </row>
    <row r="1148" spans="4:4">
      <c r="D1148" s="317"/>
    </row>
    <row r="1149" spans="4:4">
      <c r="D1149" s="317"/>
    </row>
    <row r="1150" spans="4:4">
      <c r="D1150" s="317"/>
    </row>
    <row r="1151" spans="4:4">
      <c r="D1151" s="317"/>
    </row>
    <row r="1152" spans="4:4">
      <c r="D1152" s="317"/>
    </row>
    <row r="1153" spans="4:4">
      <c r="D1153" s="317"/>
    </row>
    <row r="1154" spans="4:4">
      <c r="D1154" s="317"/>
    </row>
    <row r="1155" spans="4:4">
      <c r="D1155" s="317"/>
    </row>
    <row r="1156" spans="4:4">
      <c r="D1156" s="317"/>
    </row>
    <row r="1157" spans="4:4">
      <c r="D1157" s="317"/>
    </row>
    <row r="1158" spans="4:4">
      <c r="D1158" s="317"/>
    </row>
    <row r="1159" spans="4:4">
      <c r="D1159" s="317"/>
    </row>
    <row r="1160" spans="4:4">
      <c r="D1160" s="317"/>
    </row>
    <row r="1161" spans="4:4">
      <c r="D1161" s="317"/>
    </row>
    <row r="1162" spans="4:4">
      <c r="D1162" s="317"/>
    </row>
    <row r="1163" spans="4:4">
      <c r="D1163" s="317"/>
    </row>
    <row r="1164" spans="4:4">
      <c r="D1164" s="317"/>
    </row>
    <row r="1165" spans="4:4">
      <c r="D1165" s="317"/>
    </row>
    <row r="1166" spans="4:4">
      <c r="D1166" s="317"/>
    </row>
    <row r="1167" spans="4:4">
      <c r="D1167" s="317"/>
    </row>
    <row r="1168" spans="4:4">
      <c r="D1168" s="317"/>
    </row>
    <row r="1169" spans="4:4">
      <c r="D1169" s="317"/>
    </row>
    <row r="1170" spans="4:4">
      <c r="D1170" s="317"/>
    </row>
    <row r="1171" spans="4:4">
      <c r="D1171" s="317"/>
    </row>
    <row r="1172" spans="4:4">
      <c r="D1172" s="317"/>
    </row>
    <row r="1173" spans="4:4">
      <c r="D1173" s="317"/>
    </row>
    <row r="1174" spans="4:4">
      <c r="D1174" s="317"/>
    </row>
    <row r="1175" spans="4:4">
      <c r="D1175" s="317"/>
    </row>
    <row r="1176" spans="4:4">
      <c r="D1176" s="317"/>
    </row>
    <row r="1177" spans="4:4">
      <c r="D1177" s="317"/>
    </row>
    <row r="1178" spans="4:4">
      <c r="D1178" s="317"/>
    </row>
    <row r="1179" spans="4:4">
      <c r="D1179" s="317"/>
    </row>
    <row r="1180" spans="4:4">
      <c r="D1180" s="317"/>
    </row>
    <row r="1181" spans="4:4">
      <c r="D1181" s="317"/>
    </row>
    <row r="1182" spans="4:4">
      <c r="D1182" s="317"/>
    </row>
    <row r="1183" spans="4:4">
      <c r="D1183" s="317"/>
    </row>
    <row r="1184" spans="4:4">
      <c r="D1184" s="317"/>
    </row>
    <row r="1185" spans="4:4">
      <c r="D1185" s="317"/>
    </row>
    <row r="1186" spans="4:4">
      <c r="D1186" s="317"/>
    </row>
    <row r="1187" spans="4:4">
      <c r="D1187" s="317"/>
    </row>
    <row r="1188" spans="4:4">
      <c r="D1188" s="317"/>
    </row>
    <row r="1189" spans="4:4">
      <c r="D1189" s="317"/>
    </row>
    <row r="1190" spans="4:4">
      <c r="D1190" s="317"/>
    </row>
    <row r="1191" spans="4:4">
      <c r="D1191" s="317"/>
    </row>
    <row r="1192" spans="4:4">
      <c r="D1192" s="317"/>
    </row>
    <row r="1193" spans="4:4">
      <c r="D1193" s="317"/>
    </row>
    <row r="1194" spans="4:4">
      <c r="D1194" s="317"/>
    </row>
    <row r="1195" spans="4:4">
      <c r="D1195" s="317"/>
    </row>
    <row r="1196" spans="4:4">
      <c r="D1196" s="317"/>
    </row>
    <row r="1197" spans="4:4">
      <c r="D1197" s="317"/>
    </row>
    <row r="1198" spans="4:4">
      <c r="D1198" s="317"/>
    </row>
    <row r="1199" spans="4:4">
      <c r="D1199" s="317"/>
    </row>
    <row r="1200" spans="4:4">
      <c r="D1200" s="317"/>
    </row>
    <row r="1201" spans="4:4">
      <c r="D1201" s="317"/>
    </row>
    <row r="1202" spans="4:4">
      <c r="D1202" s="317"/>
    </row>
    <row r="1203" spans="4:4">
      <c r="D1203" s="317"/>
    </row>
    <row r="1204" spans="4:4">
      <c r="D1204" s="317"/>
    </row>
    <row r="1205" spans="4:4">
      <c r="D1205" s="317"/>
    </row>
    <row r="1206" spans="4:4">
      <c r="D1206" s="317"/>
    </row>
    <row r="1207" spans="4:4">
      <c r="D1207" s="317"/>
    </row>
    <row r="1208" spans="4:4">
      <c r="D1208" s="317"/>
    </row>
    <row r="1209" spans="4:4">
      <c r="D1209" s="317"/>
    </row>
    <row r="1210" spans="4:4">
      <c r="D1210" s="317"/>
    </row>
    <row r="1211" spans="4:4">
      <c r="D1211" s="317"/>
    </row>
    <row r="1212" spans="4:4">
      <c r="D1212" s="317"/>
    </row>
    <row r="1213" spans="4:4">
      <c r="D1213" s="317"/>
    </row>
    <row r="1214" spans="4:4">
      <c r="D1214" s="317"/>
    </row>
    <row r="1215" spans="4:4">
      <c r="D1215" s="317"/>
    </row>
    <row r="1216" spans="4:4">
      <c r="D1216" s="317"/>
    </row>
    <row r="1217" spans="4:4">
      <c r="D1217" s="317"/>
    </row>
    <row r="1218" spans="4:4">
      <c r="D1218" s="317"/>
    </row>
    <row r="1219" spans="4:4">
      <c r="D1219" s="317"/>
    </row>
    <row r="1220" spans="4:4">
      <c r="D1220" s="317"/>
    </row>
    <row r="1221" spans="4:4">
      <c r="D1221" s="317"/>
    </row>
    <row r="1222" spans="4:4">
      <c r="D1222" s="317"/>
    </row>
    <row r="1223" spans="4:4">
      <c r="D1223" s="317"/>
    </row>
    <row r="1224" spans="4:4">
      <c r="D1224" s="317"/>
    </row>
    <row r="1225" spans="4:4">
      <c r="D1225" s="317"/>
    </row>
    <row r="1226" spans="4:4">
      <c r="D1226" s="317"/>
    </row>
    <row r="1227" spans="4:4">
      <c r="D1227" s="317"/>
    </row>
    <row r="1228" spans="4:4">
      <c r="D1228" s="317"/>
    </row>
    <row r="1229" spans="4:4">
      <c r="D1229" s="317"/>
    </row>
    <row r="1230" spans="4:4">
      <c r="D1230" s="317"/>
    </row>
    <row r="1231" spans="4:4">
      <c r="D1231" s="317"/>
    </row>
    <row r="1232" spans="4:4">
      <c r="D1232" s="317"/>
    </row>
    <row r="1233" spans="4:4">
      <c r="D1233" s="317"/>
    </row>
    <row r="1234" spans="4:4">
      <c r="D1234" s="317"/>
    </row>
    <row r="1235" spans="4:4">
      <c r="D1235" s="317"/>
    </row>
    <row r="1236" spans="4:4">
      <c r="D1236" s="317"/>
    </row>
    <row r="1237" spans="4:4">
      <c r="D1237" s="317"/>
    </row>
    <row r="1238" spans="4:4">
      <c r="D1238" s="317"/>
    </row>
    <row r="1239" spans="4:4">
      <c r="D1239" s="317"/>
    </row>
    <row r="1240" spans="4:4">
      <c r="D1240" s="317"/>
    </row>
    <row r="1241" spans="4:4">
      <c r="D1241" s="317"/>
    </row>
    <row r="1242" spans="4:4">
      <c r="D1242" s="317"/>
    </row>
    <row r="1243" spans="4:4">
      <c r="D1243" s="317"/>
    </row>
    <row r="1244" spans="4:4">
      <c r="D1244" s="317"/>
    </row>
    <row r="1245" spans="4:4">
      <c r="D1245" s="317"/>
    </row>
    <row r="1246" spans="4:4">
      <c r="D1246" s="317"/>
    </row>
    <row r="1247" spans="4:4">
      <c r="D1247" s="317"/>
    </row>
    <row r="1248" spans="4:4">
      <c r="D1248" s="317"/>
    </row>
    <row r="1249" spans="4:4">
      <c r="D1249" s="317"/>
    </row>
    <row r="1250" spans="4:4">
      <c r="D1250" s="317"/>
    </row>
    <row r="1251" spans="4:4">
      <c r="D1251" s="317"/>
    </row>
    <row r="1252" spans="4:4">
      <c r="D1252" s="317"/>
    </row>
    <row r="1253" spans="4:4">
      <c r="D1253" s="317"/>
    </row>
    <row r="1254" spans="4:4">
      <c r="D1254" s="317"/>
    </row>
    <row r="1255" spans="4:4">
      <c r="D1255" s="317"/>
    </row>
    <row r="1256" spans="4:4">
      <c r="D1256" s="317"/>
    </row>
    <row r="1257" spans="4:4">
      <c r="D1257" s="317"/>
    </row>
    <row r="1258" spans="4:4">
      <c r="D1258" s="317"/>
    </row>
    <row r="1259" spans="4:4">
      <c r="D1259" s="317"/>
    </row>
    <row r="1260" spans="4:4">
      <c r="D1260" s="317"/>
    </row>
    <row r="1261" spans="4:4">
      <c r="D1261" s="317"/>
    </row>
    <row r="1262" spans="4:4">
      <c r="D1262" s="317"/>
    </row>
    <row r="1263" spans="4:4">
      <c r="D1263" s="317"/>
    </row>
    <row r="1264" spans="4:4">
      <c r="D1264" s="317"/>
    </row>
    <row r="1265" spans="4:4">
      <c r="D1265" s="317"/>
    </row>
    <row r="1266" spans="4:4">
      <c r="D1266" s="317"/>
    </row>
    <row r="1267" spans="4:4">
      <c r="D1267" s="317"/>
    </row>
    <row r="1268" spans="4:4">
      <c r="D1268" s="317"/>
    </row>
    <row r="1269" spans="4:4">
      <c r="D1269" s="317"/>
    </row>
    <row r="1270" spans="4:4">
      <c r="D1270" s="317"/>
    </row>
    <row r="1271" spans="4:4">
      <c r="D1271" s="317"/>
    </row>
    <row r="1272" spans="4:4">
      <c r="D1272" s="317"/>
    </row>
    <row r="1273" spans="4:4">
      <c r="D1273" s="317"/>
    </row>
    <row r="1274" spans="4:4">
      <c r="D1274" s="317"/>
    </row>
    <row r="1275" spans="4:4">
      <c r="D1275" s="317"/>
    </row>
    <row r="1276" spans="4:4">
      <c r="D1276" s="317"/>
    </row>
    <row r="1277" spans="4:4">
      <c r="D1277" s="317"/>
    </row>
    <row r="1278" spans="4:4">
      <c r="D1278" s="317"/>
    </row>
    <row r="1279" spans="4:4">
      <c r="D1279" s="317"/>
    </row>
    <row r="1280" spans="4:4">
      <c r="D1280" s="317"/>
    </row>
    <row r="1281" spans="4:4">
      <c r="D1281" s="317"/>
    </row>
    <row r="1282" spans="4:4">
      <c r="D1282" s="317"/>
    </row>
    <row r="1283" spans="4:4">
      <c r="D1283" s="317"/>
    </row>
    <row r="1284" spans="4:4">
      <c r="D1284" s="317"/>
    </row>
    <row r="1285" spans="4:4">
      <c r="D1285" s="317"/>
    </row>
    <row r="1286" spans="4:4">
      <c r="D1286" s="317"/>
    </row>
    <row r="1287" spans="4:4">
      <c r="D1287" s="317"/>
    </row>
    <row r="1288" spans="4:4">
      <c r="D1288" s="317"/>
    </row>
    <row r="1289" spans="4:4">
      <c r="D1289" s="317"/>
    </row>
    <row r="1290" spans="4:4">
      <c r="D1290" s="317"/>
    </row>
    <row r="1291" spans="4:4">
      <c r="D1291" s="317"/>
    </row>
    <row r="1292" spans="4:4">
      <c r="D1292" s="317"/>
    </row>
    <row r="1293" spans="4:4">
      <c r="D1293" s="317"/>
    </row>
    <row r="1294" spans="4:4">
      <c r="D1294" s="317"/>
    </row>
    <row r="1295" spans="4:4">
      <c r="D1295" s="317"/>
    </row>
    <row r="1296" spans="4:4">
      <c r="D1296" s="317"/>
    </row>
    <row r="1297" spans="4:4">
      <c r="D1297" s="317"/>
    </row>
    <row r="1298" spans="4:4">
      <c r="D1298" s="317"/>
    </row>
    <row r="1299" spans="4:4">
      <c r="D1299" s="317"/>
    </row>
    <row r="1300" spans="4:4">
      <c r="D1300" s="317"/>
    </row>
    <row r="1301" spans="4:4">
      <c r="D1301" s="317"/>
    </row>
    <row r="1302" spans="4:4">
      <c r="D1302" s="317"/>
    </row>
    <row r="1303" spans="4:4">
      <c r="D1303" s="317"/>
    </row>
    <row r="1304" spans="4:4">
      <c r="D1304" s="317"/>
    </row>
    <row r="1305" spans="4:4">
      <c r="D1305" s="317"/>
    </row>
    <row r="1306" spans="4:4">
      <c r="D1306" s="317"/>
    </row>
    <row r="1307" spans="4:4">
      <c r="D1307" s="317"/>
    </row>
    <row r="1308" spans="4:4">
      <c r="D1308" s="317"/>
    </row>
    <row r="1309" spans="4:4">
      <c r="D1309" s="317"/>
    </row>
    <row r="1310" spans="4:4">
      <c r="D1310" s="317"/>
    </row>
    <row r="1311" spans="4:4">
      <c r="D1311" s="317"/>
    </row>
    <row r="1312" spans="4:4">
      <c r="D1312" s="317"/>
    </row>
    <row r="1313" spans="4:4">
      <c r="D1313" s="317"/>
    </row>
    <row r="1314" spans="4:4">
      <c r="D1314" s="317"/>
    </row>
    <row r="1315" spans="4:4">
      <c r="D1315" s="317"/>
    </row>
    <row r="1316" spans="4:4">
      <c r="D1316" s="317"/>
    </row>
    <row r="1317" spans="4:4">
      <c r="D1317" s="317"/>
    </row>
    <row r="1318" spans="4:4">
      <c r="D1318" s="317"/>
    </row>
    <row r="1319" spans="4:4">
      <c r="D1319" s="317"/>
    </row>
    <row r="1320" spans="4:4">
      <c r="D1320" s="317"/>
    </row>
    <row r="1321" spans="4:4">
      <c r="D1321" s="317"/>
    </row>
    <row r="1322" spans="4:4">
      <c r="D1322" s="317"/>
    </row>
    <row r="1323" spans="4:4">
      <c r="D1323" s="317"/>
    </row>
    <row r="1324" spans="4:4">
      <c r="D1324" s="317"/>
    </row>
    <row r="1325" spans="4:4">
      <c r="D1325" s="317"/>
    </row>
    <row r="1326" spans="4:4">
      <c r="D1326" s="317"/>
    </row>
    <row r="1327" spans="4:4">
      <c r="D1327" s="317"/>
    </row>
    <row r="1328" spans="4:4">
      <c r="D1328" s="317"/>
    </row>
    <row r="1329" spans="4:4">
      <c r="D1329" s="317"/>
    </row>
    <row r="1330" spans="4:4">
      <c r="D1330" s="317"/>
    </row>
    <row r="1331" spans="4:4">
      <c r="D1331" s="317"/>
    </row>
    <row r="1332" spans="4:4">
      <c r="D1332" s="317"/>
    </row>
    <row r="1333" spans="4:4">
      <c r="D1333" s="317"/>
    </row>
    <row r="1334" spans="4:4">
      <c r="D1334" s="317"/>
    </row>
    <row r="1335" spans="4:4">
      <c r="D1335" s="317"/>
    </row>
    <row r="1336" spans="4:4">
      <c r="D1336" s="317"/>
    </row>
    <row r="1337" spans="4:4">
      <c r="D1337" s="317"/>
    </row>
    <row r="1338" spans="4:4">
      <c r="D1338" s="317"/>
    </row>
    <row r="1339" spans="4:4">
      <c r="D1339" s="317"/>
    </row>
    <row r="1340" spans="4:4">
      <c r="D1340" s="317"/>
    </row>
    <row r="1341" spans="4:4">
      <c r="D1341" s="317"/>
    </row>
    <row r="1342" spans="4:4">
      <c r="D1342" s="317"/>
    </row>
    <row r="1343" spans="4:4">
      <c r="D1343" s="317"/>
    </row>
    <row r="1344" spans="4:4">
      <c r="D1344" s="317"/>
    </row>
    <row r="1345" spans="4:4">
      <c r="D1345" s="317"/>
    </row>
    <row r="1346" spans="4:4">
      <c r="D1346" s="317"/>
    </row>
    <row r="1347" spans="4:4">
      <c r="D1347" s="317"/>
    </row>
    <row r="1348" spans="4:4">
      <c r="D1348" s="317"/>
    </row>
    <row r="1349" spans="4:4">
      <c r="D1349" s="317"/>
    </row>
    <row r="1350" spans="4:4">
      <c r="D1350" s="317"/>
    </row>
    <row r="1351" spans="4:4">
      <c r="D1351" s="317"/>
    </row>
    <row r="1352" spans="4:4">
      <c r="D1352" s="317"/>
    </row>
    <row r="1353" spans="4:4">
      <c r="D1353" s="317"/>
    </row>
    <row r="1354" spans="4:4">
      <c r="D1354" s="317"/>
    </row>
    <row r="1355" spans="4:4">
      <c r="D1355" s="317"/>
    </row>
    <row r="1356" spans="4:4">
      <c r="D1356" s="317"/>
    </row>
    <row r="1357" spans="4:4">
      <c r="D1357" s="317"/>
    </row>
    <row r="1358" spans="4:4">
      <c r="D1358" s="317"/>
    </row>
    <row r="1359" spans="4:4">
      <c r="D1359" s="317"/>
    </row>
    <row r="1360" spans="4:4">
      <c r="D1360" s="317"/>
    </row>
    <row r="1361" spans="4:4">
      <c r="D1361" s="317"/>
    </row>
    <row r="1362" spans="4:4">
      <c r="D1362" s="317"/>
    </row>
    <row r="1363" spans="4:4">
      <c r="D1363" s="317"/>
    </row>
    <row r="1364" spans="4:4">
      <c r="D1364" s="317"/>
    </row>
    <row r="1365" spans="4:4">
      <c r="D1365" s="317"/>
    </row>
    <row r="1366" spans="4:4">
      <c r="D1366" s="317"/>
    </row>
    <row r="1367" spans="4:4">
      <c r="D1367" s="317"/>
    </row>
    <row r="1368" spans="4:4">
      <c r="D1368" s="317"/>
    </row>
    <row r="1369" spans="4:4">
      <c r="D1369" s="317"/>
    </row>
    <row r="1370" spans="4:4">
      <c r="D1370" s="317"/>
    </row>
    <row r="1371" spans="4:4">
      <c r="D1371" s="317"/>
    </row>
    <row r="1372" spans="4:4">
      <c r="D1372" s="317"/>
    </row>
    <row r="1373" spans="4:4">
      <c r="D1373" s="317"/>
    </row>
    <row r="1374" spans="4:4">
      <c r="D1374" s="317"/>
    </row>
    <row r="1375" spans="4:4">
      <c r="D1375" s="317"/>
    </row>
    <row r="1376" spans="4:4">
      <c r="D1376" s="317"/>
    </row>
    <row r="1377" spans="4:4">
      <c r="D1377" s="317"/>
    </row>
    <row r="1378" spans="4:4">
      <c r="D1378" s="317"/>
    </row>
    <row r="1379" spans="4:4">
      <c r="D1379" s="317"/>
    </row>
    <row r="1380" spans="4:4">
      <c r="D1380" s="317"/>
    </row>
    <row r="1381" spans="4:4">
      <c r="D1381" s="317"/>
    </row>
    <row r="1382" spans="4:4">
      <c r="D1382" s="317"/>
    </row>
    <row r="1383" spans="4:4">
      <c r="D1383" s="317"/>
    </row>
    <row r="1384" spans="4:4">
      <c r="D1384" s="317"/>
    </row>
    <row r="1385" spans="4:4">
      <c r="D1385" s="317"/>
    </row>
    <row r="1386" spans="4:4">
      <c r="D1386" s="317"/>
    </row>
    <row r="1387" spans="4:4">
      <c r="D1387" s="317"/>
    </row>
    <row r="1388" spans="4:4">
      <c r="D1388" s="317"/>
    </row>
    <row r="1389" spans="4:4">
      <c r="D1389" s="317"/>
    </row>
    <row r="1390" spans="4:4">
      <c r="D1390" s="317"/>
    </row>
    <row r="1391" spans="4:4">
      <c r="D1391" s="317"/>
    </row>
    <row r="1392" spans="4:4">
      <c r="D1392" s="317"/>
    </row>
    <row r="1393" spans="4:4">
      <c r="D1393" s="317"/>
    </row>
    <row r="1394" spans="4:4">
      <c r="D1394" s="317"/>
    </row>
    <row r="1395" spans="4:4">
      <c r="D1395" s="317"/>
    </row>
    <row r="1396" spans="4:4">
      <c r="D1396" s="317"/>
    </row>
    <row r="1397" spans="4:4">
      <c r="D1397" s="317"/>
    </row>
    <row r="1398" spans="4:4">
      <c r="D1398" s="317"/>
    </row>
    <row r="1399" spans="4:4">
      <c r="D1399" s="317"/>
    </row>
    <row r="1400" spans="4:4">
      <c r="D1400" s="317"/>
    </row>
    <row r="1401" spans="4:4">
      <c r="D1401" s="317"/>
    </row>
    <row r="1402" spans="4:4">
      <c r="D1402" s="317"/>
    </row>
    <row r="1403" spans="4:4">
      <c r="D1403" s="317"/>
    </row>
    <row r="1404" spans="4:4">
      <c r="D1404" s="317"/>
    </row>
    <row r="1405" spans="4:4">
      <c r="D1405" s="317"/>
    </row>
    <row r="1406" spans="4:4">
      <c r="D1406" s="317"/>
    </row>
    <row r="1407" spans="4:4">
      <c r="D1407" s="317"/>
    </row>
    <row r="1408" spans="4:4">
      <c r="D1408" s="317"/>
    </row>
    <row r="1409" spans="4:4">
      <c r="D1409" s="317"/>
    </row>
    <row r="1410" spans="4:4">
      <c r="D1410" s="317"/>
    </row>
    <row r="1411" spans="4:4">
      <c r="D1411" s="317"/>
    </row>
    <row r="1412" spans="4:4">
      <c r="D1412" s="317"/>
    </row>
    <row r="1413" spans="4:4">
      <c r="D1413" s="317"/>
    </row>
    <row r="1414" spans="4:4">
      <c r="D1414" s="317"/>
    </row>
    <row r="1415" spans="4:4">
      <c r="D1415" s="317"/>
    </row>
    <row r="1416" spans="4:4">
      <c r="D1416" s="317"/>
    </row>
    <row r="1417" spans="4:4">
      <c r="D1417" s="317"/>
    </row>
    <row r="1418" spans="4:4">
      <c r="D1418" s="317"/>
    </row>
    <row r="1419" spans="4:4">
      <c r="D1419" s="317"/>
    </row>
    <row r="1420" spans="4:4">
      <c r="D1420" s="317"/>
    </row>
    <row r="1421" spans="4:4">
      <c r="D1421" s="317"/>
    </row>
    <row r="1422" spans="4:4">
      <c r="D1422" s="317"/>
    </row>
    <row r="1423" spans="4:4">
      <c r="D1423" s="317"/>
    </row>
    <row r="1424" spans="4:4">
      <c r="D1424" s="317"/>
    </row>
    <row r="1425" spans="4:4">
      <c r="D1425" s="317"/>
    </row>
    <row r="1426" spans="4:4">
      <c r="D1426" s="317"/>
    </row>
    <row r="1427" spans="4:4">
      <c r="D1427" s="317"/>
    </row>
    <row r="1428" spans="4:4">
      <c r="D1428" s="317"/>
    </row>
    <row r="1429" spans="4:4">
      <c r="D1429" s="317"/>
    </row>
    <row r="1430" spans="4:4">
      <c r="D1430" s="317"/>
    </row>
    <row r="1431" spans="4:4">
      <c r="D1431" s="317"/>
    </row>
    <row r="1432" spans="4:4">
      <c r="D1432" s="317"/>
    </row>
    <row r="1433" spans="4:4">
      <c r="D1433" s="317"/>
    </row>
    <row r="1434" spans="4:4">
      <c r="D1434" s="317"/>
    </row>
    <row r="1435" spans="4:4">
      <c r="D1435" s="317"/>
    </row>
    <row r="1436" spans="4:4">
      <c r="D1436" s="317"/>
    </row>
    <row r="1437" spans="4:4">
      <c r="D1437" s="317"/>
    </row>
    <row r="1438" spans="4:4">
      <c r="D1438" s="317"/>
    </row>
    <row r="1439" spans="4:4">
      <c r="D1439" s="317"/>
    </row>
    <row r="1440" spans="4:4">
      <c r="D1440" s="317"/>
    </row>
    <row r="1441" spans="4:4">
      <c r="D1441" s="317"/>
    </row>
    <row r="1442" spans="4:4">
      <c r="D1442" s="317"/>
    </row>
    <row r="1443" spans="4:4">
      <c r="D1443" s="317"/>
    </row>
    <row r="1444" spans="4:4">
      <c r="D1444" s="317"/>
    </row>
    <row r="1445" spans="4:4">
      <c r="D1445" s="317"/>
    </row>
    <row r="1446" spans="4:4">
      <c r="D1446" s="317"/>
    </row>
    <row r="1447" spans="4:4">
      <c r="D1447" s="317"/>
    </row>
    <row r="1448" spans="4:4">
      <c r="D1448" s="317"/>
    </row>
    <row r="1449" spans="4:4">
      <c r="D1449" s="317"/>
    </row>
    <row r="1450" spans="4:4">
      <c r="D1450" s="317"/>
    </row>
    <row r="1451" spans="4:4">
      <c r="D1451" s="317"/>
    </row>
    <row r="1452" spans="4:4">
      <c r="D1452" s="317"/>
    </row>
    <row r="1453" spans="4:4">
      <c r="D1453" s="317"/>
    </row>
    <row r="1454" spans="4:4">
      <c r="D1454" s="317"/>
    </row>
    <row r="1455" spans="4:4">
      <c r="D1455" s="317"/>
    </row>
    <row r="1456" spans="4:4">
      <c r="D1456" s="317"/>
    </row>
    <row r="1457" spans="4:4">
      <c r="D1457" s="317"/>
    </row>
    <row r="1458" spans="4:4">
      <c r="D1458" s="317"/>
    </row>
    <row r="1459" spans="4:4">
      <c r="D1459" s="317"/>
    </row>
    <row r="1460" spans="4:4">
      <c r="D1460" s="317"/>
    </row>
    <row r="1461" spans="4:4">
      <c r="D1461" s="317"/>
    </row>
    <row r="1462" spans="4:4">
      <c r="D1462" s="317"/>
    </row>
    <row r="1463" spans="4:4">
      <c r="D1463" s="317"/>
    </row>
    <row r="1464" spans="4:4">
      <c r="D1464" s="317"/>
    </row>
    <row r="1465" spans="4:4">
      <c r="D1465" s="317"/>
    </row>
    <row r="1466" spans="4:4">
      <c r="D1466" s="317"/>
    </row>
    <row r="1467" spans="4:4">
      <c r="D1467" s="317"/>
    </row>
    <row r="1468" spans="4:4">
      <c r="D1468" s="317"/>
    </row>
    <row r="1469" spans="4:4">
      <c r="D1469" s="317"/>
    </row>
    <row r="1470" spans="4:4">
      <c r="D1470" s="317"/>
    </row>
    <row r="1471" spans="4:4">
      <c r="D1471" s="317"/>
    </row>
    <row r="1472" spans="4:4">
      <c r="D1472" s="317"/>
    </row>
    <row r="1473" spans="4:4">
      <c r="D1473" s="317"/>
    </row>
    <row r="1474" spans="4:4">
      <c r="D1474" s="317"/>
    </row>
    <row r="1475" spans="4:4">
      <c r="D1475" s="317"/>
    </row>
    <row r="1476" spans="4:4">
      <c r="D1476" s="317"/>
    </row>
    <row r="1477" spans="4:4">
      <c r="D1477" s="317"/>
    </row>
    <row r="1478" spans="4:4">
      <c r="D1478" s="317"/>
    </row>
    <row r="1479" spans="4:4">
      <c r="D1479" s="317"/>
    </row>
    <row r="1480" spans="4:4">
      <c r="D1480" s="317"/>
    </row>
    <row r="1481" spans="4:4">
      <c r="D1481" s="317"/>
    </row>
    <row r="1482" spans="4:4">
      <c r="D1482" s="317"/>
    </row>
    <row r="1483" spans="4:4">
      <c r="D1483" s="317"/>
    </row>
    <row r="1484" spans="4:4">
      <c r="D1484" s="317"/>
    </row>
    <row r="1485" spans="4:4">
      <c r="D1485" s="317"/>
    </row>
    <row r="1486" spans="4:4">
      <c r="D1486" s="317"/>
    </row>
    <row r="1487" spans="4:4">
      <c r="D1487" s="317"/>
    </row>
    <row r="1488" spans="4:4">
      <c r="D1488" s="317"/>
    </row>
    <row r="1489" spans="4:4">
      <c r="D1489" s="317"/>
    </row>
    <row r="1490" spans="4:4">
      <c r="D1490" s="317"/>
    </row>
    <row r="1491" spans="4:4">
      <c r="D1491" s="317"/>
    </row>
    <row r="1492" spans="4:4">
      <c r="D1492" s="317"/>
    </row>
    <row r="1493" spans="4:4">
      <c r="D1493" s="317"/>
    </row>
    <row r="1494" spans="4:4">
      <c r="D1494" s="317"/>
    </row>
    <row r="1495" spans="4:4">
      <c r="D1495" s="317"/>
    </row>
    <row r="1496" spans="4:4">
      <c r="D1496" s="317"/>
    </row>
    <row r="1497" spans="4:4">
      <c r="D1497" s="317"/>
    </row>
    <row r="1498" spans="4:4">
      <c r="D1498" s="317"/>
    </row>
    <row r="1499" spans="4:4">
      <c r="D1499" s="317"/>
    </row>
    <row r="1500" spans="4:4">
      <c r="D1500" s="317"/>
    </row>
    <row r="1501" spans="4:4">
      <c r="D1501" s="317"/>
    </row>
    <row r="1502" spans="4:4">
      <c r="D1502" s="317"/>
    </row>
    <row r="1503" spans="4:4">
      <c r="D1503" s="317"/>
    </row>
    <row r="1504" spans="4:4">
      <c r="D1504" s="317"/>
    </row>
    <row r="1505" spans="4:4">
      <c r="D1505" s="317"/>
    </row>
    <row r="1506" spans="4:4">
      <c r="D1506" s="317"/>
    </row>
    <row r="1507" spans="4:4">
      <c r="D1507" s="317"/>
    </row>
    <row r="1508" spans="4:4">
      <c r="D1508" s="317"/>
    </row>
    <row r="1509" spans="4:4">
      <c r="D1509" s="317"/>
    </row>
    <row r="1510" spans="4:4">
      <c r="D1510" s="317"/>
    </row>
    <row r="1511" spans="4:4">
      <c r="D1511" s="317"/>
    </row>
    <row r="1512" spans="4:4">
      <c r="D1512" s="317"/>
    </row>
    <row r="1513" spans="4:4">
      <c r="D1513" s="317"/>
    </row>
    <row r="1514" spans="4:4">
      <c r="D1514" s="317"/>
    </row>
    <row r="1515" spans="4:4">
      <c r="D1515" s="317"/>
    </row>
    <row r="1516" spans="4:4">
      <c r="D1516" s="317"/>
    </row>
    <row r="1517" spans="4:4">
      <c r="D1517" s="317"/>
    </row>
    <row r="1518" spans="4:4">
      <c r="D1518" s="317"/>
    </row>
    <row r="1519" spans="4:4">
      <c r="D1519" s="317"/>
    </row>
    <row r="1520" spans="4:4">
      <c r="D1520" s="317"/>
    </row>
    <row r="1521" spans="4:4">
      <c r="D1521" s="317"/>
    </row>
    <row r="1522" spans="4:4">
      <c r="D1522" s="317"/>
    </row>
    <row r="1523" spans="4:4">
      <c r="D1523" s="317"/>
    </row>
    <row r="1524" spans="4:4">
      <c r="D1524" s="317"/>
    </row>
    <row r="1525" spans="4:4">
      <c r="D1525" s="317"/>
    </row>
    <row r="1526" spans="4:4">
      <c r="D1526" s="317"/>
    </row>
    <row r="1527" spans="4:4">
      <c r="D1527" s="317"/>
    </row>
    <row r="1528" spans="4:4">
      <c r="D1528" s="317"/>
    </row>
    <row r="1529" spans="4:4">
      <c r="D1529" s="317"/>
    </row>
    <row r="1530" spans="4:4">
      <c r="D1530" s="317"/>
    </row>
    <row r="1531" spans="4:4">
      <c r="D1531" s="317"/>
    </row>
    <row r="1532" spans="4:4">
      <c r="D1532" s="317"/>
    </row>
    <row r="1533" spans="4:4">
      <c r="D1533" s="317"/>
    </row>
    <row r="1534" spans="4:4">
      <c r="D1534" s="317"/>
    </row>
    <row r="1535" spans="4:4">
      <c r="D1535" s="317"/>
    </row>
    <row r="1536" spans="4:4">
      <c r="D1536" s="317"/>
    </row>
    <row r="1537" spans="4:4">
      <c r="D1537" s="317"/>
    </row>
    <row r="1538" spans="4:4">
      <c r="D1538" s="317"/>
    </row>
    <row r="1539" spans="4:4">
      <c r="D1539" s="317"/>
    </row>
    <row r="1540" spans="4:4">
      <c r="D1540" s="317"/>
    </row>
    <row r="1541" spans="4:4">
      <c r="D1541" s="317"/>
    </row>
    <row r="1542" spans="4:4">
      <c r="D1542" s="317"/>
    </row>
    <row r="1543" spans="4:4">
      <c r="D1543" s="317"/>
    </row>
    <row r="1544" spans="4:4">
      <c r="D1544" s="317"/>
    </row>
    <row r="1545" spans="4:4">
      <c r="D1545" s="317"/>
    </row>
    <row r="1546" spans="4:4">
      <c r="D1546" s="317"/>
    </row>
    <row r="1547" spans="4:4">
      <c r="D1547" s="317"/>
    </row>
    <row r="1548" spans="4:4">
      <c r="D1548" s="317"/>
    </row>
    <row r="1549" spans="4:4">
      <c r="D1549" s="317"/>
    </row>
    <row r="1550" spans="4:4">
      <c r="D1550" s="317"/>
    </row>
    <row r="1551" spans="4:4">
      <c r="D1551" s="317"/>
    </row>
    <row r="1552" spans="4:4">
      <c r="D1552" s="317"/>
    </row>
    <row r="1553" spans="4:4">
      <c r="D1553" s="317"/>
    </row>
    <row r="1554" spans="4:4">
      <c r="D1554" s="317"/>
    </row>
    <row r="1555" spans="4:4">
      <c r="D1555" s="317"/>
    </row>
    <row r="1556" spans="4:4">
      <c r="D1556" s="317"/>
    </row>
    <row r="1557" spans="4:4">
      <c r="D1557" s="317"/>
    </row>
    <row r="1558" spans="4:4">
      <c r="D1558" s="317"/>
    </row>
    <row r="1559" spans="4:4">
      <c r="D1559" s="317"/>
    </row>
    <row r="1560" spans="4:4">
      <c r="D1560" s="317"/>
    </row>
    <row r="1561" spans="4:4">
      <c r="D1561" s="317"/>
    </row>
    <row r="1562" spans="4:4">
      <c r="D1562" s="317"/>
    </row>
    <row r="1563" spans="4:4">
      <c r="D1563" s="317"/>
    </row>
    <row r="1564" spans="4:4">
      <c r="D1564" s="317"/>
    </row>
    <row r="1565" spans="4:4">
      <c r="D1565" s="317"/>
    </row>
    <row r="1566" spans="4:4">
      <c r="D1566" s="317"/>
    </row>
    <row r="1567" spans="4:4">
      <c r="D1567" s="317"/>
    </row>
    <row r="1568" spans="4:4">
      <c r="D1568" s="317"/>
    </row>
    <row r="1569" spans="4:4">
      <c r="D1569" s="317"/>
    </row>
    <row r="1570" spans="4:4">
      <c r="D1570" s="317"/>
    </row>
    <row r="1571" spans="4:4">
      <c r="D1571" s="317"/>
    </row>
    <row r="1572" spans="4:4">
      <c r="D1572" s="317"/>
    </row>
    <row r="1573" spans="4:4">
      <c r="D1573" s="317"/>
    </row>
    <row r="1574" spans="4:4">
      <c r="D1574" s="317"/>
    </row>
    <row r="1575" spans="4:4">
      <c r="D1575" s="317"/>
    </row>
    <row r="1576" spans="4:4">
      <c r="D1576" s="317"/>
    </row>
    <row r="1577" spans="4:4">
      <c r="D1577" s="317"/>
    </row>
    <row r="1578" spans="4:4">
      <c r="D1578" s="317"/>
    </row>
    <row r="1579" spans="4:4">
      <c r="D1579" s="317"/>
    </row>
    <row r="1580" spans="4:4">
      <c r="D1580" s="317"/>
    </row>
    <row r="1581" spans="4:4">
      <c r="D1581" s="317"/>
    </row>
    <row r="1582" spans="4:4">
      <c r="D1582" s="317"/>
    </row>
    <row r="1583" spans="4:4">
      <c r="D1583" s="317"/>
    </row>
    <row r="1584" spans="4:4">
      <c r="D1584" s="317"/>
    </row>
    <row r="1585" spans="4:4">
      <c r="D1585" s="317"/>
    </row>
    <row r="1586" spans="4:4">
      <c r="D1586" s="317"/>
    </row>
    <row r="1587" spans="4:4">
      <c r="D1587" s="317"/>
    </row>
    <row r="1588" spans="4:4">
      <c r="D1588" s="317"/>
    </row>
    <row r="1589" spans="4:4">
      <c r="D1589" s="317"/>
    </row>
    <row r="1590" spans="4:4">
      <c r="D1590" s="317"/>
    </row>
    <row r="1591" spans="4:4">
      <c r="D1591" s="317"/>
    </row>
    <row r="1592" spans="4:4">
      <c r="D1592" s="317"/>
    </row>
    <row r="1593" spans="4:4">
      <c r="D1593" s="317"/>
    </row>
    <row r="1594" spans="4:4">
      <c r="D1594" s="317"/>
    </row>
    <row r="1595" spans="4:4">
      <c r="D1595" s="317"/>
    </row>
    <row r="1596" spans="4:4">
      <c r="D1596" s="317"/>
    </row>
    <row r="1597" spans="4:4">
      <c r="D1597" s="317"/>
    </row>
    <row r="1598" spans="4:4">
      <c r="D1598" s="317"/>
    </row>
    <row r="1599" spans="4:4">
      <c r="D1599" s="317"/>
    </row>
    <row r="1600" spans="4:4">
      <c r="D1600" s="317"/>
    </row>
    <row r="1601" spans="4:4">
      <c r="D1601" s="317"/>
    </row>
    <row r="1602" spans="4:4">
      <c r="D1602" s="317"/>
    </row>
    <row r="1603" spans="4:4">
      <c r="D1603" s="317"/>
    </row>
    <row r="1604" spans="4:4">
      <c r="D1604" s="317"/>
    </row>
    <row r="1605" spans="4:4">
      <c r="D1605" s="317"/>
    </row>
    <row r="1606" spans="4:4">
      <c r="D1606" s="317"/>
    </row>
    <row r="1607" spans="4:4">
      <c r="D1607" s="317"/>
    </row>
    <row r="1608" spans="4:4">
      <c r="D1608" s="317"/>
    </row>
    <row r="1609" spans="4:4">
      <c r="D1609" s="317"/>
    </row>
    <row r="1610" spans="4:4">
      <c r="D1610" s="317"/>
    </row>
    <row r="1611" spans="4:4">
      <c r="D1611" s="317"/>
    </row>
    <row r="1612" spans="4:4">
      <c r="D1612" s="317"/>
    </row>
    <row r="1613" spans="4:4">
      <c r="D1613" s="317"/>
    </row>
    <row r="1614" spans="4:4">
      <c r="D1614" s="317"/>
    </row>
    <row r="1615" spans="4:4">
      <c r="D1615" s="317"/>
    </row>
    <row r="1616" spans="4:4">
      <c r="D1616" s="317"/>
    </row>
    <row r="1617" spans="4:4">
      <c r="D1617" s="317"/>
    </row>
    <row r="1618" spans="4:4">
      <c r="D1618" s="317"/>
    </row>
    <row r="1619" spans="4:4">
      <c r="D1619" s="317"/>
    </row>
    <row r="1620" spans="4:4">
      <c r="D1620" s="317"/>
    </row>
    <row r="1621" spans="4:4">
      <c r="D1621" s="317"/>
    </row>
    <row r="1622" spans="4:4">
      <c r="D1622" s="317"/>
    </row>
    <row r="1623" spans="4:4">
      <c r="D1623" s="317"/>
    </row>
    <row r="1624" spans="4:4">
      <c r="D1624" s="317"/>
    </row>
    <row r="1625" spans="4:4">
      <c r="D1625" s="317"/>
    </row>
    <row r="1626" spans="4:4">
      <c r="D1626" s="317"/>
    </row>
    <row r="1627" spans="4:4">
      <c r="D1627" s="317"/>
    </row>
    <row r="1628" spans="4:4">
      <c r="D1628" s="317"/>
    </row>
    <row r="1629" spans="4:4">
      <c r="D1629" s="317"/>
    </row>
    <row r="1630" spans="4:4">
      <c r="D1630" s="317"/>
    </row>
    <row r="1631" spans="4:4">
      <c r="D1631" s="317"/>
    </row>
    <row r="1632" spans="4:4">
      <c r="D1632" s="317"/>
    </row>
    <row r="1633" spans="4:4">
      <c r="D1633" s="317"/>
    </row>
    <row r="1634" spans="4:4">
      <c r="D1634" s="317"/>
    </row>
    <row r="1635" spans="4:4">
      <c r="D1635" s="317"/>
    </row>
    <row r="1636" spans="4:4">
      <c r="D1636" s="317"/>
    </row>
    <row r="1637" spans="4:4">
      <c r="D1637" s="317"/>
    </row>
    <row r="1638" spans="4:4">
      <c r="D1638" s="317"/>
    </row>
    <row r="1639" spans="4:4">
      <c r="D1639" s="317"/>
    </row>
    <row r="1640" spans="4:4">
      <c r="D1640" s="317"/>
    </row>
    <row r="1641" spans="4:4">
      <c r="D1641" s="317"/>
    </row>
    <row r="1642" spans="4:4">
      <c r="D1642" s="317"/>
    </row>
    <row r="1643" spans="4:4">
      <c r="D1643" s="317"/>
    </row>
    <row r="1644" spans="4:4">
      <c r="D1644" s="317"/>
    </row>
    <row r="1645" spans="4:4">
      <c r="D1645" s="317"/>
    </row>
    <row r="1646" spans="4:4">
      <c r="D1646" s="317"/>
    </row>
    <row r="1647" spans="4:4">
      <c r="D1647" s="317"/>
    </row>
    <row r="1648" spans="4:4">
      <c r="D1648" s="317"/>
    </row>
    <row r="1649" spans="4:4">
      <c r="D1649" s="317"/>
    </row>
    <row r="1650" spans="4:4">
      <c r="D1650" s="317"/>
    </row>
    <row r="1651" spans="4:4">
      <c r="D1651" s="317"/>
    </row>
    <row r="1652" spans="4:4">
      <c r="D1652" s="317"/>
    </row>
    <row r="1653" spans="4:4">
      <c r="D1653" s="317"/>
    </row>
    <row r="1654" spans="4:4">
      <c r="D1654" s="317"/>
    </row>
    <row r="1655" spans="4:4">
      <c r="D1655" s="317"/>
    </row>
    <row r="1656" spans="4:4">
      <c r="D1656" s="317"/>
    </row>
    <row r="1657" spans="4:4">
      <c r="D1657" s="317"/>
    </row>
    <row r="1658" spans="4:4">
      <c r="D1658" s="317"/>
    </row>
    <row r="1659" spans="4:4">
      <c r="D1659" s="317"/>
    </row>
    <row r="1660" spans="4:4">
      <c r="D1660" s="317"/>
    </row>
    <row r="1661" spans="4:4">
      <c r="D1661" s="317"/>
    </row>
    <row r="1662" spans="4:4">
      <c r="D1662" s="317"/>
    </row>
    <row r="1663" spans="4:4">
      <c r="D1663" s="317"/>
    </row>
    <row r="1664" spans="4:4">
      <c r="D1664" s="317"/>
    </row>
    <row r="1665" spans="4:4">
      <c r="D1665" s="317"/>
    </row>
    <row r="1666" spans="4:4">
      <c r="D1666" s="317"/>
    </row>
    <row r="1667" spans="4:4">
      <c r="D1667" s="317"/>
    </row>
    <row r="1668" spans="4:4">
      <c r="D1668" s="317"/>
    </row>
    <row r="1669" spans="4:4">
      <c r="D1669" s="317"/>
    </row>
    <row r="1670" spans="4:4">
      <c r="D1670" s="317"/>
    </row>
    <row r="1671" spans="4:4">
      <c r="D1671" s="317"/>
    </row>
    <row r="1672" spans="4:4">
      <c r="D1672" s="317"/>
    </row>
    <row r="1673" spans="4:4">
      <c r="D1673" s="317"/>
    </row>
    <row r="1674" spans="4:4">
      <c r="D1674" s="317"/>
    </row>
    <row r="1675" spans="4:4">
      <c r="D1675" s="317"/>
    </row>
    <row r="1676" spans="4:4">
      <c r="D1676" s="317"/>
    </row>
    <row r="1677" spans="4:4">
      <c r="D1677" s="317"/>
    </row>
    <row r="1678" spans="4:4">
      <c r="D1678" s="317"/>
    </row>
    <row r="1679" spans="4:4">
      <c r="D1679" s="317"/>
    </row>
    <row r="1680" spans="4:4">
      <c r="D1680" s="317"/>
    </row>
    <row r="1681" spans="4:4">
      <c r="D1681" s="317"/>
    </row>
    <row r="1682" spans="4:4">
      <c r="D1682" s="317"/>
    </row>
    <row r="1683" spans="4:4">
      <c r="D1683" s="317"/>
    </row>
    <row r="1684" spans="4:4">
      <c r="D1684" s="317"/>
    </row>
    <row r="1685" spans="4:4">
      <c r="D1685" s="317"/>
    </row>
    <row r="1686" spans="4:4">
      <c r="D1686" s="317"/>
    </row>
    <row r="1687" spans="4:4">
      <c r="D1687" s="317"/>
    </row>
    <row r="1688" spans="4:4">
      <c r="D1688" s="317"/>
    </row>
    <row r="1689" spans="4:4">
      <c r="D1689" s="317"/>
    </row>
    <row r="1690" spans="4:4">
      <c r="D1690" s="317"/>
    </row>
    <row r="1691" spans="4:4">
      <c r="D1691" s="317"/>
    </row>
    <row r="1692" spans="4:4">
      <c r="D1692" s="317"/>
    </row>
    <row r="1693" spans="4:4">
      <c r="D1693" s="317"/>
    </row>
    <row r="1694" spans="4:4">
      <c r="D1694" s="317"/>
    </row>
    <row r="1695" spans="4:4">
      <c r="D1695" s="317"/>
    </row>
    <row r="1696" spans="4:4">
      <c r="D1696" s="317"/>
    </row>
    <row r="1697" spans="4:4">
      <c r="D1697" s="317"/>
    </row>
    <row r="1698" spans="4:4">
      <c r="D1698" s="317"/>
    </row>
    <row r="1699" spans="4:4">
      <c r="D1699" s="317"/>
    </row>
    <row r="1700" spans="4:4">
      <c r="D1700" s="317"/>
    </row>
    <row r="1701" spans="4:4">
      <c r="D1701" s="317"/>
    </row>
    <row r="1702" spans="4:4">
      <c r="D1702" s="317"/>
    </row>
    <row r="1703" spans="4:4">
      <c r="D1703" s="317"/>
    </row>
    <row r="1704" spans="4:4">
      <c r="D1704" s="317"/>
    </row>
    <row r="1705" spans="4:4">
      <c r="D1705" s="317"/>
    </row>
    <row r="1706" spans="4:4">
      <c r="D1706" s="317"/>
    </row>
    <row r="1707" spans="4:4">
      <c r="D1707" s="317"/>
    </row>
    <row r="1708" spans="4:4">
      <c r="D1708" s="317"/>
    </row>
    <row r="1709" spans="4:4">
      <c r="D1709" s="317"/>
    </row>
    <row r="1710" spans="4:4">
      <c r="D1710" s="317"/>
    </row>
    <row r="1711" spans="4:4">
      <c r="D1711" s="317"/>
    </row>
    <row r="1712" spans="4:4">
      <c r="D1712" s="317"/>
    </row>
    <row r="1713" spans="4:4">
      <c r="D1713" s="317"/>
    </row>
    <row r="1714" spans="4:4">
      <c r="D1714" s="317"/>
    </row>
    <row r="1715" spans="4:4">
      <c r="D1715" s="317"/>
    </row>
    <row r="1716" spans="4:4">
      <c r="D1716" s="317"/>
    </row>
    <row r="1717" spans="4:4">
      <c r="D1717" s="317"/>
    </row>
    <row r="1718" spans="4:4">
      <c r="D1718" s="317"/>
    </row>
    <row r="1719" spans="4:4">
      <c r="D1719" s="317"/>
    </row>
    <row r="1720" spans="4:4">
      <c r="D1720" s="317"/>
    </row>
    <row r="1721" spans="4:4">
      <c r="D1721" s="317"/>
    </row>
    <row r="1722" spans="4:4">
      <c r="D1722" s="317"/>
    </row>
    <row r="1723" spans="4:4">
      <c r="D1723" s="317"/>
    </row>
    <row r="1724" spans="4:4">
      <c r="D1724" s="317"/>
    </row>
    <row r="1725" spans="4:4">
      <c r="D1725" s="317"/>
    </row>
    <row r="1726" spans="4:4">
      <c r="D1726" s="317"/>
    </row>
    <row r="1727" spans="4:4">
      <c r="D1727" s="317"/>
    </row>
    <row r="1728" spans="4:4">
      <c r="D1728" s="317"/>
    </row>
    <row r="1729" spans="4:4">
      <c r="D1729" s="317"/>
    </row>
    <row r="1730" spans="4:4">
      <c r="D1730" s="317"/>
    </row>
    <row r="1731" spans="4:4">
      <c r="D1731" s="317"/>
    </row>
    <row r="1732" spans="4:4">
      <c r="D1732" s="317"/>
    </row>
    <row r="1733" spans="4:4">
      <c r="D1733" s="317"/>
    </row>
    <row r="1734" spans="4:4">
      <c r="D1734" s="317"/>
    </row>
    <row r="1735" spans="4:4">
      <c r="D1735" s="317"/>
    </row>
    <row r="1736" spans="4:4">
      <c r="D1736" s="317"/>
    </row>
    <row r="1737" spans="4:4">
      <c r="D1737" s="317"/>
    </row>
    <row r="1738" spans="4:4">
      <c r="D1738" s="317"/>
    </row>
    <row r="1739" spans="4:4">
      <c r="D1739" s="317"/>
    </row>
    <row r="1740" spans="4:4">
      <c r="D1740" s="317"/>
    </row>
    <row r="1741" spans="4:4">
      <c r="D1741" s="317"/>
    </row>
    <row r="1742" spans="4:4">
      <c r="D1742" s="317"/>
    </row>
    <row r="1743" spans="4:4">
      <c r="D1743" s="317"/>
    </row>
    <row r="1744" spans="4:4">
      <c r="D1744" s="317"/>
    </row>
    <row r="1745" spans="4:4">
      <c r="D1745" s="317"/>
    </row>
    <row r="1746" spans="4:4">
      <c r="D1746" s="317"/>
    </row>
    <row r="1747" spans="4:4">
      <c r="D1747" s="317"/>
    </row>
    <row r="1748" spans="4:4">
      <c r="D1748" s="317"/>
    </row>
    <row r="1749" spans="4:4">
      <c r="D1749" s="317"/>
    </row>
    <row r="1750" spans="4:4">
      <c r="D1750" s="317"/>
    </row>
    <row r="1751" spans="4:4">
      <c r="D1751" s="317"/>
    </row>
    <row r="1752" spans="4:4">
      <c r="D1752" s="317"/>
    </row>
    <row r="1753" spans="4:4">
      <c r="D1753" s="317"/>
    </row>
    <row r="1754" spans="4:4">
      <c r="D1754" s="317"/>
    </row>
    <row r="1755" spans="4:4">
      <c r="D1755" s="317"/>
    </row>
    <row r="1756" spans="4:4">
      <c r="D1756" s="317"/>
    </row>
    <row r="1757" spans="4:4">
      <c r="D1757" s="317"/>
    </row>
    <row r="1758" spans="4:4">
      <c r="D1758" s="317"/>
    </row>
    <row r="1759" spans="4:4">
      <c r="D1759" s="317"/>
    </row>
    <row r="1760" spans="4:4">
      <c r="D1760" s="317"/>
    </row>
    <row r="1761" spans="4:4">
      <c r="D1761" s="317"/>
    </row>
    <row r="1762" spans="4:4">
      <c r="D1762" s="317"/>
    </row>
    <row r="1763" spans="4:4">
      <c r="D1763" s="317"/>
    </row>
    <row r="1764" spans="4:4">
      <c r="D1764" s="317"/>
    </row>
    <row r="1765" spans="4:4">
      <c r="D1765" s="317"/>
    </row>
    <row r="1766" spans="4:4">
      <c r="D1766" s="317"/>
    </row>
    <row r="1767" spans="4:4">
      <c r="D1767" s="317"/>
    </row>
    <row r="1768" spans="4:4">
      <c r="D1768" s="317"/>
    </row>
    <row r="1769" spans="4:4">
      <c r="D1769" s="317"/>
    </row>
    <row r="1770" spans="4:4">
      <c r="D1770" s="317"/>
    </row>
    <row r="1771" spans="4:4">
      <c r="D1771" s="317"/>
    </row>
    <row r="1772" spans="4:4">
      <c r="D1772" s="317"/>
    </row>
    <row r="1773" spans="4:4">
      <c r="D1773" s="317"/>
    </row>
    <row r="1774" spans="4:4">
      <c r="D1774" s="317"/>
    </row>
    <row r="1775" spans="4:4">
      <c r="D1775" s="317"/>
    </row>
    <row r="1776" spans="4:4">
      <c r="D1776" s="317"/>
    </row>
    <row r="1777" spans="4:4">
      <c r="D1777" s="317"/>
    </row>
    <row r="1778" spans="4:4">
      <c r="D1778" s="317"/>
    </row>
    <row r="1779" spans="4:4">
      <c r="D1779" s="317"/>
    </row>
    <row r="1780" spans="4:4">
      <c r="D1780" s="317"/>
    </row>
    <row r="1781" spans="4:4">
      <c r="D1781" s="317"/>
    </row>
    <row r="1782" spans="4:4">
      <c r="D1782" s="317"/>
    </row>
    <row r="1783" spans="4:4">
      <c r="D1783" s="317"/>
    </row>
    <row r="1784" spans="4:4">
      <c r="D1784" s="317"/>
    </row>
    <row r="1785" spans="4:4">
      <c r="D1785" s="317"/>
    </row>
    <row r="1786" spans="4:4">
      <c r="D1786" s="317"/>
    </row>
    <row r="1787" spans="4:4">
      <c r="D1787" s="317"/>
    </row>
    <row r="1788" spans="4:4">
      <c r="D1788" s="317"/>
    </row>
    <row r="1789" spans="4:4">
      <c r="D1789" s="317"/>
    </row>
    <row r="1790" spans="4:4">
      <c r="D1790" s="317"/>
    </row>
    <row r="1791" spans="4:4">
      <c r="D1791" s="317"/>
    </row>
    <row r="1792" spans="4:4">
      <c r="D1792" s="317"/>
    </row>
    <row r="1793" spans="4:4">
      <c r="D1793" s="317"/>
    </row>
    <row r="1794" spans="4:4">
      <c r="D1794" s="317"/>
    </row>
    <row r="1795" spans="4:4">
      <c r="D1795" s="317"/>
    </row>
    <row r="1796" spans="4:4">
      <c r="D1796" s="317"/>
    </row>
    <row r="1797" spans="4:4">
      <c r="D1797" s="317"/>
    </row>
    <row r="1798" spans="4:4">
      <c r="D1798" s="317"/>
    </row>
    <row r="1799" spans="4:4">
      <c r="D1799" s="317"/>
    </row>
    <row r="1800" spans="4:4">
      <c r="D1800" s="317"/>
    </row>
    <row r="1801" spans="4:4">
      <c r="D1801" s="317"/>
    </row>
    <row r="1802" spans="4:4">
      <c r="D1802" s="317"/>
    </row>
    <row r="1803" spans="4:4">
      <c r="D1803" s="317"/>
    </row>
    <row r="1804" spans="4:4">
      <c r="D1804" s="317"/>
    </row>
    <row r="1805" spans="4:4">
      <c r="D1805" s="317"/>
    </row>
    <row r="1806" spans="4:4">
      <c r="D1806" s="317"/>
    </row>
    <row r="1807" spans="4:4">
      <c r="D1807" s="317"/>
    </row>
    <row r="1808" spans="4:4">
      <c r="D1808" s="317"/>
    </row>
    <row r="1809" spans="4:4">
      <c r="D1809" s="317"/>
    </row>
    <row r="1810" spans="4:4">
      <c r="D1810" s="317"/>
    </row>
    <row r="1811" spans="4:4">
      <c r="D1811" s="317"/>
    </row>
    <row r="1812" spans="4:4">
      <c r="D1812" s="317"/>
    </row>
    <row r="1813" spans="4:4">
      <c r="D1813" s="317"/>
    </row>
    <row r="1814" spans="4:4">
      <c r="D1814" s="317"/>
    </row>
    <row r="1815" spans="4:4">
      <c r="D1815" s="317"/>
    </row>
    <row r="1816" spans="4:4">
      <c r="D1816" s="317"/>
    </row>
    <row r="1817" spans="4:4">
      <c r="D1817" s="317"/>
    </row>
    <row r="1818" spans="4:4">
      <c r="D1818" s="317"/>
    </row>
    <row r="1819" spans="4:4">
      <c r="D1819" s="317"/>
    </row>
    <row r="1820" spans="4:4">
      <c r="D1820" s="317"/>
    </row>
    <row r="1821" spans="4:4">
      <c r="D1821" s="317"/>
    </row>
    <row r="1822" spans="4:4">
      <c r="D1822" s="317"/>
    </row>
    <row r="1823" spans="4:4">
      <c r="D1823" s="317"/>
    </row>
    <row r="1824" spans="4:4">
      <c r="D1824" s="317"/>
    </row>
    <row r="1825" spans="4:4">
      <c r="D1825" s="317"/>
    </row>
    <row r="1826" spans="4:4">
      <c r="D1826" s="317"/>
    </row>
    <row r="1827" spans="4:4">
      <c r="D1827" s="317"/>
    </row>
    <row r="1828" spans="4:4">
      <c r="D1828" s="317"/>
    </row>
    <row r="1829" spans="4:4">
      <c r="D1829" s="317"/>
    </row>
    <row r="1830" spans="4:4">
      <c r="D1830" s="317"/>
    </row>
    <row r="1831" spans="4:4">
      <c r="D1831" s="317"/>
    </row>
    <row r="1832" spans="4:4">
      <c r="D1832" s="317"/>
    </row>
    <row r="1833" spans="4:4">
      <c r="D1833" s="317"/>
    </row>
    <row r="1834" spans="4:4">
      <c r="D1834" s="317"/>
    </row>
    <row r="1835" spans="4:4">
      <c r="D1835" s="317"/>
    </row>
    <row r="1836" spans="4:4">
      <c r="D1836" s="317"/>
    </row>
    <row r="1837" spans="4:4">
      <c r="D1837" s="317"/>
    </row>
    <row r="1838" spans="4:4">
      <c r="D1838" s="317"/>
    </row>
    <row r="1839" spans="4:4">
      <c r="D1839" s="317"/>
    </row>
    <row r="1840" spans="4:4">
      <c r="D1840" s="317"/>
    </row>
    <row r="1841" spans="4:4">
      <c r="D1841" s="317"/>
    </row>
    <row r="1842" spans="4:4">
      <c r="D1842" s="317"/>
    </row>
    <row r="1843" spans="4:4">
      <c r="D1843" s="317"/>
    </row>
    <row r="1844" spans="4:4">
      <c r="D1844" s="317"/>
    </row>
    <row r="1845" spans="4:4">
      <c r="D1845" s="317"/>
    </row>
    <row r="1846" spans="4:4">
      <c r="D1846" s="317"/>
    </row>
    <row r="1847" spans="4:4">
      <c r="D1847" s="317"/>
    </row>
    <row r="1848" spans="4:4">
      <c r="D1848" s="317"/>
    </row>
    <row r="1849" spans="4:4">
      <c r="D1849" s="317"/>
    </row>
    <row r="1850" spans="4:4">
      <c r="D1850" s="317"/>
    </row>
    <row r="1851" spans="4:4">
      <c r="D1851" s="317"/>
    </row>
    <row r="1852" spans="4:4">
      <c r="D1852" s="317"/>
    </row>
    <row r="1853" spans="4:4">
      <c r="D1853" s="317"/>
    </row>
    <row r="1854" spans="4:4">
      <c r="D1854" s="317"/>
    </row>
    <row r="1855" spans="4:4">
      <c r="D1855" s="317"/>
    </row>
    <row r="1856" spans="4:4">
      <c r="D1856" s="317"/>
    </row>
    <row r="1857" spans="4:4">
      <c r="D1857" s="317"/>
    </row>
    <row r="1858" spans="4:4">
      <c r="D1858" s="317"/>
    </row>
    <row r="1859" spans="4:4">
      <c r="D1859" s="317"/>
    </row>
    <row r="1860" spans="4:4">
      <c r="D1860" s="317"/>
    </row>
    <row r="1861" spans="4:4">
      <c r="D1861" s="317"/>
    </row>
    <row r="1862" spans="4:4">
      <c r="D1862" s="317"/>
    </row>
    <row r="1863" spans="4:4">
      <c r="D1863" s="317"/>
    </row>
    <row r="1864" spans="4:4">
      <c r="D1864" s="317"/>
    </row>
    <row r="1865" spans="4:4">
      <c r="D1865" s="317"/>
    </row>
    <row r="1866" spans="4:4">
      <c r="D1866" s="317"/>
    </row>
    <row r="1867" spans="4:4">
      <c r="D1867" s="317"/>
    </row>
    <row r="1868" spans="4:4">
      <c r="D1868" s="317"/>
    </row>
    <row r="1869" spans="4:4">
      <c r="D1869" s="317"/>
    </row>
    <row r="1870" spans="4:4">
      <c r="D1870" s="317"/>
    </row>
    <row r="1871" spans="4:4">
      <c r="D1871" s="317"/>
    </row>
    <row r="1872" spans="4:4">
      <c r="D1872" s="317"/>
    </row>
    <row r="1873" spans="4:4">
      <c r="D1873" s="317"/>
    </row>
    <row r="1874" spans="4:4">
      <c r="D1874" s="317"/>
    </row>
    <row r="1875" spans="4:4">
      <c r="D1875" s="317"/>
    </row>
    <row r="1876" spans="4:4">
      <c r="D1876" s="317"/>
    </row>
    <row r="1877" spans="4:4">
      <c r="D1877" s="317"/>
    </row>
    <row r="1878" spans="4:4">
      <c r="D1878" s="317"/>
    </row>
    <row r="1879" spans="4:4">
      <c r="D1879" s="317"/>
    </row>
    <row r="1880" spans="4:4">
      <c r="D1880" s="317"/>
    </row>
    <row r="1881" spans="4:4">
      <c r="D1881" s="317"/>
    </row>
    <row r="1882" spans="4:4">
      <c r="D1882" s="317"/>
    </row>
    <row r="1883" spans="4:4">
      <c r="D1883" s="317"/>
    </row>
    <row r="1884" spans="4:4">
      <c r="D1884" s="317"/>
    </row>
    <row r="1885" spans="4:4">
      <c r="D1885" s="317"/>
    </row>
    <row r="1886" spans="4:4">
      <c r="D1886" s="317"/>
    </row>
    <row r="1887" spans="4:4">
      <c r="D1887" s="317"/>
    </row>
    <row r="1888" spans="4:4">
      <c r="D1888" s="317"/>
    </row>
    <row r="1889" spans="4:4">
      <c r="D1889" s="317"/>
    </row>
    <row r="1890" spans="4:4">
      <c r="D1890" s="317"/>
    </row>
    <row r="1891" spans="4:4">
      <c r="D1891" s="317"/>
    </row>
    <row r="1892" spans="4:4">
      <c r="D1892" s="317"/>
    </row>
    <row r="1893" spans="4:4">
      <c r="D1893" s="317"/>
    </row>
    <row r="1894" spans="4:4">
      <c r="D1894" s="317"/>
    </row>
    <row r="1895" spans="4:4">
      <c r="D1895" s="317"/>
    </row>
    <row r="1896" spans="4:4">
      <c r="D1896" s="317"/>
    </row>
    <row r="1897" spans="4:4">
      <c r="D1897" s="317"/>
    </row>
    <row r="1898" spans="4:4">
      <c r="D1898" s="317"/>
    </row>
    <row r="1899" spans="4:4">
      <c r="D1899" s="317"/>
    </row>
    <row r="1900" spans="4:4">
      <c r="D1900" s="317"/>
    </row>
    <row r="1901" spans="4:4">
      <c r="D1901" s="317"/>
    </row>
    <row r="1902" spans="4:4">
      <c r="D1902" s="317"/>
    </row>
    <row r="1903" spans="4:4">
      <c r="D1903" s="317"/>
    </row>
    <row r="1904" spans="4:4">
      <c r="D1904" s="317"/>
    </row>
    <row r="1905" spans="4:4">
      <c r="D1905" s="317"/>
    </row>
    <row r="1906" spans="4:4">
      <c r="D1906" s="317"/>
    </row>
    <row r="1907" spans="4:4">
      <c r="D1907" s="317"/>
    </row>
    <row r="1908" spans="4:4">
      <c r="D1908" s="317"/>
    </row>
    <row r="1909" spans="4:4">
      <c r="D1909" s="317"/>
    </row>
    <row r="1910" spans="4:4">
      <c r="D1910" s="317"/>
    </row>
    <row r="1911" spans="4:4">
      <c r="D1911" s="317"/>
    </row>
    <row r="1912" spans="4:4">
      <c r="D1912" s="317"/>
    </row>
    <row r="1913" spans="4:4">
      <c r="D1913" s="317"/>
    </row>
    <row r="1914" spans="4:4">
      <c r="D1914" s="317"/>
    </row>
    <row r="1915" spans="4:4">
      <c r="D1915" s="317"/>
    </row>
    <row r="1916" spans="4:4">
      <c r="D1916" s="317"/>
    </row>
    <row r="1917" spans="4:4">
      <c r="D1917" s="317"/>
    </row>
    <row r="1918" spans="4:4">
      <c r="D1918" s="317"/>
    </row>
    <row r="1919" spans="4:4">
      <c r="D1919" s="317"/>
    </row>
    <row r="1920" spans="4:4">
      <c r="D1920" s="317"/>
    </row>
    <row r="1921" spans="4:4">
      <c r="D1921" s="317"/>
    </row>
    <row r="1922" spans="4:4">
      <c r="D1922" s="317"/>
    </row>
    <row r="1923" spans="4:4">
      <c r="D1923" s="317"/>
    </row>
    <row r="1924" spans="4:4">
      <c r="D1924" s="317"/>
    </row>
    <row r="1925" spans="4:4">
      <c r="D1925" s="317"/>
    </row>
    <row r="1926" spans="4:4">
      <c r="D1926" s="317"/>
    </row>
    <row r="1927" spans="4:4">
      <c r="D1927" s="317"/>
    </row>
    <row r="1928" spans="4:4">
      <c r="D1928" s="317"/>
    </row>
    <row r="1929" spans="4:4">
      <c r="D1929" s="317"/>
    </row>
    <row r="1930" spans="4:4">
      <c r="D1930" s="317"/>
    </row>
    <row r="1931" spans="4:4">
      <c r="D1931" s="317"/>
    </row>
    <row r="1932" spans="4:4">
      <c r="D1932" s="317"/>
    </row>
    <row r="1933" spans="4:4">
      <c r="D1933" s="317"/>
    </row>
    <row r="1934" spans="4:4">
      <c r="D1934" s="317"/>
    </row>
    <row r="1935" spans="4:4">
      <c r="D1935" s="317"/>
    </row>
    <row r="1936" spans="4:4">
      <c r="D1936" s="317"/>
    </row>
    <row r="1937" spans="4:4">
      <c r="D1937" s="317"/>
    </row>
    <row r="1938" spans="4:4">
      <c r="D1938" s="317"/>
    </row>
    <row r="1939" spans="4:4">
      <c r="D1939" s="317"/>
    </row>
    <row r="1940" spans="4:4">
      <c r="D1940" s="317"/>
    </row>
    <row r="1941" spans="4:4">
      <c r="D1941" s="317"/>
    </row>
    <row r="1942" spans="4:4">
      <c r="D1942" s="317"/>
    </row>
    <row r="1943" spans="4:4">
      <c r="D1943" s="317"/>
    </row>
    <row r="1944" spans="4:4">
      <c r="D1944" s="317"/>
    </row>
    <row r="1945" spans="4:4">
      <c r="D1945" s="317"/>
    </row>
    <row r="1946" spans="4:4">
      <c r="D1946" s="317"/>
    </row>
    <row r="1947" spans="4:4">
      <c r="D1947" s="317"/>
    </row>
    <row r="1948" spans="4:4">
      <c r="D1948" s="317"/>
    </row>
    <row r="1949" spans="4:4">
      <c r="D1949" s="317"/>
    </row>
    <row r="1950" spans="4:4">
      <c r="D1950" s="317"/>
    </row>
    <row r="1951" spans="4:4">
      <c r="D1951" s="317"/>
    </row>
    <row r="1952" spans="4:4">
      <c r="D1952" s="317"/>
    </row>
    <row r="1953" spans="4:4">
      <c r="D1953" s="317"/>
    </row>
    <row r="1954" spans="4:4">
      <c r="D1954" s="317"/>
    </row>
    <row r="1955" spans="4:4">
      <c r="D1955" s="317"/>
    </row>
    <row r="1956" spans="4:4">
      <c r="D1956" s="317"/>
    </row>
    <row r="1957" spans="4:4">
      <c r="D1957" s="317"/>
    </row>
    <row r="1958" spans="4:4">
      <c r="D1958" s="317"/>
    </row>
    <row r="1959" spans="4:4">
      <c r="D1959" s="317"/>
    </row>
    <row r="1960" spans="4:4">
      <c r="D1960" s="317"/>
    </row>
    <row r="1961" spans="4:4">
      <c r="D1961" s="317"/>
    </row>
    <row r="1962" spans="4:4">
      <c r="D1962" s="317"/>
    </row>
    <row r="1963" spans="4:4">
      <c r="D1963" s="317"/>
    </row>
    <row r="1964" spans="4:4">
      <c r="D1964" s="317"/>
    </row>
    <row r="1965" spans="4:4">
      <c r="D1965" s="317"/>
    </row>
    <row r="1966" spans="4:4">
      <c r="D1966" s="317"/>
    </row>
    <row r="1967" spans="4:4">
      <c r="D1967" s="317"/>
    </row>
    <row r="1968" spans="4:4">
      <c r="D1968" s="317"/>
    </row>
    <row r="1969" spans="4:4">
      <c r="D1969" s="317"/>
    </row>
    <row r="1970" spans="4:4">
      <c r="D1970" s="317"/>
    </row>
    <row r="1971" spans="4:4">
      <c r="D1971" s="317"/>
    </row>
    <row r="1972" spans="4:4">
      <c r="D1972" s="317"/>
    </row>
    <row r="1973" spans="4:4">
      <c r="D1973" s="317"/>
    </row>
    <row r="1974" spans="4:4">
      <c r="D1974" s="317"/>
    </row>
    <row r="1975" spans="4:4">
      <c r="D1975" s="317"/>
    </row>
    <row r="1976" spans="4:4">
      <c r="D1976" s="317"/>
    </row>
    <row r="1977" spans="4:4">
      <c r="D1977" s="317"/>
    </row>
    <row r="1978" spans="4:4">
      <c r="D1978" s="317"/>
    </row>
    <row r="1979" spans="4:4">
      <c r="D1979" s="317"/>
    </row>
    <row r="1980" spans="4:4">
      <c r="D1980" s="317"/>
    </row>
    <row r="1981" spans="4:4">
      <c r="D1981" s="317"/>
    </row>
    <row r="1982" spans="4:4">
      <c r="D1982" s="317"/>
    </row>
    <row r="1983" spans="4:4">
      <c r="D1983" s="317"/>
    </row>
    <row r="1984" spans="4:4">
      <c r="D1984" s="317"/>
    </row>
    <row r="1985" spans="4:4">
      <c r="D1985" s="317"/>
    </row>
    <row r="1986" spans="4:4">
      <c r="D1986" s="317"/>
    </row>
    <row r="1987" spans="4:4">
      <c r="D1987" s="317"/>
    </row>
    <row r="1988" spans="4:4">
      <c r="D1988" s="317"/>
    </row>
    <row r="1989" spans="4:4">
      <c r="D1989" s="317"/>
    </row>
    <row r="1990" spans="4:4">
      <c r="D1990" s="317"/>
    </row>
    <row r="1991" spans="4:4">
      <c r="D1991" s="317"/>
    </row>
    <row r="1992" spans="4:4">
      <c r="D1992" s="317"/>
    </row>
    <row r="1993" spans="4:4">
      <c r="D1993" s="317"/>
    </row>
    <row r="1994" spans="4:4">
      <c r="D1994" s="317"/>
    </row>
    <row r="1995" spans="4:4">
      <c r="D1995" s="317"/>
    </row>
    <row r="1996" spans="4:4">
      <c r="D1996" s="317"/>
    </row>
    <row r="1997" spans="4:4">
      <c r="D1997" s="317"/>
    </row>
    <row r="1998" spans="4:4">
      <c r="D1998" s="317"/>
    </row>
    <row r="1999" spans="4:4">
      <c r="D1999" s="317"/>
    </row>
    <row r="2000" spans="4:4">
      <c r="D2000" s="317"/>
    </row>
    <row r="2001" spans="4:4">
      <c r="D2001" s="317"/>
    </row>
    <row r="2002" spans="4:4">
      <c r="D2002" s="317"/>
    </row>
    <row r="2003" spans="4:4">
      <c r="D2003" s="317"/>
    </row>
    <row r="2004" spans="4:4">
      <c r="D2004" s="317"/>
    </row>
    <row r="2005" spans="4:4">
      <c r="D2005" s="317"/>
    </row>
    <row r="2006" spans="4:4">
      <c r="D2006" s="317"/>
    </row>
    <row r="2007" spans="4:4">
      <c r="D2007" s="317"/>
    </row>
    <row r="2008" spans="4:4">
      <c r="D2008" s="317"/>
    </row>
    <row r="2009" spans="4:4">
      <c r="D2009" s="317"/>
    </row>
    <row r="2010" spans="4:4">
      <c r="D2010" s="317"/>
    </row>
    <row r="2011" spans="4:4">
      <c r="D2011" s="317"/>
    </row>
    <row r="2012" spans="4:4">
      <c r="D2012" s="317"/>
    </row>
    <row r="2013" spans="4:4">
      <c r="D2013" s="317"/>
    </row>
    <row r="2014" spans="4:4">
      <c r="D2014" s="317"/>
    </row>
    <row r="2015" spans="4:4">
      <c r="D2015" s="317"/>
    </row>
    <row r="2016" spans="4:4">
      <c r="D2016" s="317"/>
    </row>
    <row r="2017" spans="4:4">
      <c r="D2017" s="317"/>
    </row>
    <row r="2018" spans="4:4">
      <c r="D2018" s="317"/>
    </row>
    <row r="2019" spans="4:4">
      <c r="D2019" s="317"/>
    </row>
    <row r="2020" spans="4:4">
      <c r="D2020" s="317"/>
    </row>
    <row r="2021" spans="4:4">
      <c r="D2021" s="317"/>
    </row>
    <row r="2022" spans="4:4">
      <c r="D2022" s="317"/>
    </row>
    <row r="2023" spans="4:4">
      <c r="D2023" s="317"/>
    </row>
    <row r="2024" spans="4:4">
      <c r="D2024" s="317"/>
    </row>
    <row r="2025" spans="4:4">
      <c r="D2025" s="317"/>
    </row>
    <row r="2026" spans="4:4">
      <c r="D2026" s="317"/>
    </row>
    <row r="2027" spans="4:4">
      <c r="D2027" s="317"/>
    </row>
    <row r="2028" spans="4:4">
      <c r="D2028" s="317"/>
    </row>
    <row r="2029" spans="4:4">
      <c r="D2029" s="317"/>
    </row>
    <row r="2030" spans="4:4">
      <c r="D2030" s="317"/>
    </row>
    <row r="2031" spans="4:4">
      <c r="D2031" s="317"/>
    </row>
    <row r="2032" spans="4:4">
      <c r="D2032" s="317"/>
    </row>
    <row r="2033" spans="4:4">
      <c r="D2033" s="317"/>
    </row>
    <row r="2034" spans="4:4">
      <c r="D2034" s="317"/>
    </row>
    <row r="2035" spans="4:4">
      <c r="D2035" s="317"/>
    </row>
    <row r="2036" spans="4:4">
      <c r="D2036" s="317"/>
    </row>
    <row r="2037" spans="4:4">
      <c r="D2037" s="317"/>
    </row>
    <row r="2038" spans="4:4">
      <c r="D2038" s="317"/>
    </row>
    <row r="2039" spans="4:4">
      <c r="D2039" s="317"/>
    </row>
    <row r="2040" spans="4:4">
      <c r="D2040" s="317"/>
    </row>
    <row r="2041" spans="4:4">
      <c r="D2041" s="317"/>
    </row>
    <row r="2042" spans="4:4">
      <c r="D2042" s="317"/>
    </row>
    <row r="2043" spans="4:4">
      <c r="D2043" s="317"/>
    </row>
    <row r="2044" spans="4:4">
      <c r="D2044" s="317"/>
    </row>
    <row r="2045" spans="4:4">
      <c r="D2045" s="317"/>
    </row>
    <row r="2046" spans="4:4">
      <c r="D2046" s="317"/>
    </row>
    <row r="2047" spans="4:4">
      <c r="D2047" s="317"/>
    </row>
    <row r="2048" spans="4:4">
      <c r="D2048" s="317"/>
    </row>
    <row r="2049" spans="4:4">
      <c r="D2049" s="317"/>
    </row>
    <row r="2050" spans="4:4">
      <c r="D2050" s="317"/>
    </row>
    <row r="2051" spans="4:4">
      <c r="D2051" s="317"/>
    </row>
    <row r="2052" spans="4:4">
      <c r="D2052" s="317"/>
    </row>
    <row r="2053" spans="4:4">
      <c r="D2053" s="317"/>
    </row>
    <row r="2054" spans="4:4">
      <c r="D2054" s="317"/>
    </row>
    <row r="2055" spans="4:4">
      <c r="D2055" s="317"/>
    </row>
    <row r="2056" spans="4:4">
      <c r="D2056" s="317"/>
    </row>
    <row r="2057" spans="4:4">
      <c r="D2057" s="317"/>
    </row>
    <row r="2058" spans="4:4">
      <c r="D2058" s="317"/>
    </row>
    <row r="2059" spans="4:4">
      <c r="D2059" s="317"/>
    </row>
    <row r="2060" spans="4:4">
      <c r="D2060" s="317"/>
    </row>
    <row r="2061" spans="4:4">
      <c r="D2061" s="317"/>
    </row>
    <row r="2062" spans="4:4">
      <c r="D2062" s="317"/>
    </row>
    <row r="2063" spans="4:4">
      <c r="D2063" s="317"/>
    </row>
    <row r="2064" spans="4:4">
      <c r="D2064" s="317"/>
    </row>
    <row r="2065" spans="4:4">
      <c r="D2065" s="317"/>
    </row>
    <row r="2066" spans="4:4">
      <c r="D2066" s="317"/>
    </row>
    <row r="2067" spans="4:4">
      <c r="D2067" s="317"/>
    </row>
    <row r="2068" spans="4:4">
      <c r="D2068" s="317"/>
    </row>
    <row r="2069" spans="4:4">
      <c r="D2069" s="317"/>
    </row>
    <row r="2070" spans="4:4">
      <c r="D2070" s="317"/>
    </row>
    <row r="2071" spans="4:4">
      <c r="D2071" s="317"/>
    </row>
    <row r="2072" spans="4:4">
      <c r="D2072" s="317"/>
    </row>
    <row r="2073" spans="4:4">
      <c r="D2073" s="317"/>
    </row>
    <row r="2074" spans="4:4">
      <c r="D2074" s="317"/>
    </row>
    <row r="2075" spans="4:4">
      <c r="D2075" s="317"/>
    </row>
    <row r="2076" spans="4:4">
      <c r="D2076" s="317"/>
    </row>
    <row r="2077" spans="4:4">
      <c r="D2077" s="317"/>
    </row>
    <row r="2078" spans="4:4">
      <c r="D2078" s="317"/>
    </row>
    <row r="2079" spans="4:4">
      <c r="D2079" s="317"/>
    </row>
    <row r="2080" spans="4:4">
      <c r="D2080" s="317"/>
    </row>
    <row r="2081" spans="4:4">
      <c r="D2081" s="317"/>
    </row>
    <row r="2082" spans="4:4">
      <c r="D2082" s="317"/>
    </row>
    <row r="2083" spans="4:4">
      <c r="D2083" s="317"/>
    </row>
    <row r="2084" spans="4:4">
      <c r="D2084" s="317"/>
    </row>
    <row r="2085" spans="4:4">
      <c r="D2085" s="317"/>
    </row>
    <row r="2086" spans="4:4">
      <c r="D2086" s="317"/>
    </row>
    <row r="2087" spans="4:4">
      <c r="D2087" s="317"/>
    </row>
    <row r="2088" spans="4:4">
      <c r="D2088" s="317"/>
    </row>
    <row r="2089" spans="4:4">
      <c r="D2089" s="317"/>
    </row>
    <row r="2090" spans="4:4">
      <c r="D2090" s="317"/>
    </row>
    <row r="2091" spans="4:4">
      <c r="D2091" s="317"/>
    </row>
    <row r="2092" spans="4:4">
      <c r="D2092" s="317"/>
    </row>
    <row r="2093" spans="4:4">
      <c r="D2093" s="317"/>
    </row>
    <row r="2094" spans="4:4">
      <c r="D2094" s="317"/>
    </row>
    <row r="2095" spans="4:4">
      <c r="D2095" s="317"/>
    </row>
    <row r="2096" spans="4:4">
      <c r="D2096" s="317"/>
    </row>
    <row r="2097" spans="4:4">
      <c r="D2097" s="317"/>
    </row>
    <row r="2098" spans="4:4">
      <c r="D2098" s="317"/>
    </row>
    <row r="2099" spans="4:4">
      <c r="D2099" s="317"/>
    </row>
    <row r="2100" spans="4:4">
      <c r="D2100" s="317"/>
    </row>
    <row r="2101" spans="4:4">
      <c r="D2101" s="317"/>
    </row>
    <row r="2102" spans="4:4">
      <c r="D2102" s="317"/>
    </row>
    <row r="2103" spans="4:4">
      <c r="D2103" s="317"/>
    </row>
    <row r="2104" spans="4:4">
      <c r="D2104" s="317"/>
    </row>
    <row r="2105" spans="4:4">
      <c r="D2105" s="317"/>
    </row>
    <row r="2106" spans="4:4">
      <c r="D2106" s="317"/>
    </row>
    <row r="2107" spans="4:4">
      <c r="D2107" s="317"/>
    </row>
    <row r="2108" spans="4:4">
      <c r="D2108" s="317"/>
    </row>
    <row r="2109" spans="4:4">
      <c r="D2109" s="317"/>
    </row>
    <row r="2110" spans="4:4">
      <c r="D2110" s="317"/>
    </row>
    <row r="2111" spans="4:4">
      <c r="D2111" s="317"/>
    </row>
    <row r="2112" spans="4:4">
      <c r="D2112" s="317"/>
    </row>
    <row r="2113" spans="4:4">
      <c r="D2113" s="317"/>
    </row>
    <row r="2114" spans="4:4">
      <c r="D2114" s="317"/>
    </row>
    <row r="2115" spans="4:4">
      <c r="D2115" s="317"/>
    </row>
    <row r="2116" spans="4:4">
      <c r="D2116" s="317"/>
    </row>
    <row r="2117" spans="4:4">
      <c r="D2117" s="317"/>
    </row>
    <row r="2118" spans="4:4">
      <c r="D2118" s="317"/>
    </row>
    <row r="2119" spans="4:4">
      <c r="D2119" s="317"/>
    </row>
    <row r="2120" spans="4:4">
      <c r="D2120" s="317"/>
    </row>
    <row r="2121" spans="4:4">
      <c r="D2121" s="317"/>
    </row>
    <row r="2122" spans="4:4">
      <c r="D2122" s="317"/>
    </row>
    <row r="2123" spans="4:4">
      <c r="D2123" s="317"/>
    </row>
    <row r="2124" spans="4:4">
      <c r="D2124" s="317"/>
    </row>
    <row r="2125" spans="4:4">
      <c r="D2125" s="317"/>
    </row>
    <row r="2126" spans="4:4">
      <c r="D2126" s="317"/>
    </row>
    <row r="2127" spans="4:4">
      <c r="D2127" s="317"/>
    </row>
    <row r="2128" spans="4:4">
      <c r="D2128" s="317"/>
    </row>
    <row r="2129" spans="4:4">
      <c r="D2129" s="317"/>
    </row>
    <row r="2130" spans="4:4">
      <c r="D2130" s="317"/>
    </row>
    <row r="2131" spans="4:4">
      <c r="D2131" s="317"/>
    </row>
    <row r="2132" spans="4:4">
      <c r="D2132" s="317"/>
    </row>
    <row r="2133" spans="4:4">
      <c r="D2133" s="317"/>
    </row>
    <row r="2134" spans="4:4">
      <c r="D2134" s="317"/>
    </row>
    <row r="2135" spans="4:4">
      <c r="D2135" s="317"/>
    </row>
    <row r="2136" spans="4:4">
      <c r="D2136" s="317"/>
    </row>
    <row r="2137" spans="4:4">
      <c r="D2137" s="317"/>
    </row>
    <row r="2138" spans="4:4">
      <c r="D2138" s="317"/>
    </row>
    <row r="2139" spans="4:4">
      <c r="D2139" s="317"/>
    </row>
    <row r="2140" spans="4:4">
      <c r="D2140" s="317"/>
    </row>
    <row r="2141" spans="4:4">
      <c r="D2141" s="317"/>
    </row>
    <row r="2142" spans="4:4">
      <c r="D2142" s="317"/>
    </row>
    <row r="2143" spans="4:4">
      <c r="D2143" s="317"/>
    </row>
    <row r="2144" spans="4:4">
      <c r="D2144" s="317"/>
    </row>
    <row r="2145" spans="4:4">
      <c r="D2145" s="317"/>
    </row>
    <row r="2146" spans="4:4">
      <c r="D2146" s="317"/>
    </row>
    <row r="2147" spans="4:4">
      <c r="D2147" s="317"/>
    </row>
    <row r="2148" spans="4:4">
      <c r="D2148" s="317"/>
    </row>
    <row r="2149" spans="4:4">
      <c r="D2149" s="317"/>
    </row>
    <row r="2150" spans="4:4">
      <c r="D2150" s="317"/>
    </row>
    <row r="2151" spans="4:4">
      <c r="D2151" s="317"/>
    </row>
    <row r="2152" spans="4:4">
      <c r="D2152" s="317"/>
    </row>
    <row r="2153" spans="4:4">
      <c r="D2153" s="317"/>
    </row>
    <row r="2154" spans="4:4">
      <c r="D2154" s="317"/>
    </row>
    <row r="2155" spans="4:4">
      <c r="D2155" s="317"/>
    </row>
    <row r="2156" spans="4:4">
      <c r="D2156" s="317"/>
    </row>
    <row r="2157" spans="4:4">
      <c r="D2157" s="317"/>
    </row>
    <row r="2158" spans="4:4">
      <c r="D2158" s="317"/>
    </row>
    <row r="2159" spans="4:4">
      <c r="D2159" s="317"/>
    </row>
    <row r="2160" spans="4:4">
      <c r="D2160" s="317"/>
    </row>
    <row r="2161" spans="4:4">
      <c r="D2161" s="317"/>
    </row>
    <row r="2162" spans="4:4">
      <c r="D2162" s="317"/>
    </row>
    <row r="2163" spans="4:4">
      <c r="D2163" s="317"/>
    </row>
    <row r="2164" spans="4:4">
      <c r="D2164" s="317"/>
    </row>
    <row r="2165" spans="4:4">
      <c r="D2165" s="317"/>
    </row>
    <row r="2166" spans="4:4">
      <c r="D2166" s="317"/>
    </row>
    <row r="2167" spans="4:4">
      <c r="D2167" s="317"/>
    </row>
    <row r="2168" spans="4:4">
      <c r="D2168" s="317"/>
    </row>
    <row r="2169" spans="4:4">
      <c r="D2169" s="317"/>
    </row>
    <row r="2170" spans="4:4">
      <c r="D2170" s="317"/>
    </row>
    <row r="2171" spans="4:4">
      <c r="D2171" s="317"/>
    </row>
    <row r="2172" spans="4:4">
      <c r="D2172" s="317"/>
    </row>
    <row r="2173" spans="4:4">
      <c r="D2173" s="317"/>
    </row>
    <row r="2174" spans="4:4">
      <c r="D2174" s="317"/>
    </row>
    <row r="2175" spans="4:4">
      <c r="D2175" s="317"/>
    </row>
    <row r="2176" spans="4:4">
      <c r="D2176" s="317"/>
    </row>
    <row r="2177" spans="4:4">
      <c r="D2177" s="317"/>
    </row>
    <row r="2178" spans="4:4">
      <c r="D2178" s="317"/>
    </row>
    <row r="2179" spans="4:4">
      <c r="D2179" s="317"/>
    </row>
    <row r="2180" spans="4:4">
      <c r="D2180" s="317"/>
    </row>
    <row r="2181" spans="4:4">
      <c r="D2181" s="317"/>
    </row>
    <row r="2182" spans="4:4">
      <c r="D2182" s="317"/>
    </row>
    <row r="2183" spans="4:4">
      <c r="D2183" s="317"/>
    </row>
    <row r="2184" spans="4:4">
      <c r="D2184" s="317"/>
    </row>
    <row r="2185" spans="4:4">
      <c r="D2185" s="317"/>
    </row>
    <row r="2186" spans="4:4">
      <c r="D2186" s="317"/>
    </row>
    <row r="2187" spans="4:4">
      <c r="D2187" s="317"/>
    </row>
    <row r="2188" spans="4:4">
      <c r="D2188" s="317"/>
    </row>
    <row r="2189" spans="4:4">
      <c r="D2189" s="317"/>
    </row>
    <row r="2190" spans="4:4">
      <c r="D2190" s="317"/>
    </row>
    <row r="2191" spans="4:4">
      <c r="D2191" s="317"/>
    </row>
    <row r="2192" spans="4:4">
      <c r="D2192" s="317"/>
    </row>
    <row r="2193" spans="4:4">
      <c r="D2193" s="317"/>
    </row>
    <row r="2194" spans="4:4">
      <c r="D2194" s="317"/>
    </row>
    <row r="2195" spans="4:4">
      <c r="D2195" s="317"/>
    </row>
    <row r="2196" spans="4:4">
      <c r="D2196" s="317"/>
    </row>
    <row r="2197" spans="4:4">
      <c r="D2197" s="317"/>
    </row>
    <row r="2198" spans="4:4">
      <c r="D2198" s="317"/>
    </row>
    <row r="2199" spans="4:4">
      <c r="D2199" s="317"/>
    </row>
    <row r="2200" spans="4:4">
      <c r="D2200" s="317"/>
    </row>
    <row r="2201" spans="4:4">
      <c r="D2201" s="317"/>
    </row>
    <row r="2202" spans="4:4">
      <c r="D2202" s="317"/>
    </row>
    <row r="2203" spans="4:4">
      <c r="D2203" s="317"/>
    </row>
    <row r="2204" spans="4:4">
      <c r="D2204" s="317"/>
    </row>
    <row r="2205" spans="4:4">
      <c r="D2205" s="317"/>
    </row>
    <row r="2206" spans="4:4">
      <c r="D2206" s="317"/>
    </row>
    <row r="2207" spans="4:4">
      <c r="D2207" s="317"/>
    </row>
    <row r="2208" spans="4:4">
      <c r="D2208" s="317"/>
    </row>
    <row r="2209" spans="4:4">
      <c r="D2209" s="317"/>
    </row>
    <row r="2210" spans="4:4">
      <c r="D2210" s="317"/>
    </row>
    <row r="2211" spans="4:4">
      <c r="D2211" s="317"/>
    </row>
    <row r="2212" spans="4:4">
      <c r="D2212" s="317"/>
    </row>
    <row r="2213" spans="4:4">
      <c r="D2213" s="317"/>
    </row>
    <row r="2214" spans="4:4">
      <c r="D2214" s="317"/>
    </row>
    <row r="2215" spans="4:4">
      <c r="D2215" s="317"/>
    </row>
    <row r="2216" spans="4:4">
      <c r="D2216" s="317"/>
    </row>
    <row r="2217" spans="4:4">
      <c r="D2217" s="317"/>
    </row>
    <row r="2218" spans="4:4">
      <c r="D2218" s="317"/>
    </row>
    <row r="2219" spans="4:4">
      <c r="D2219" s="317"/>
    </row>
    <row r="2220" spans="4:4">
      <c r="D2220" s="317"/>
    </row>
    <row r="2221" spans="4:4">
      <c r="D2221" s="317"/>
    </row>
    <row r="2222" spans="4:4">
      <c r="D2222" s="317"/>
    </row>
    <row r="2223" spans="4:4">
      <c r="D2223" s="317"/>
    </row>
    <row r="2224" spans="4:4">
      <c r="D2224" s="317"/>
    </row>
    <row r="2225" spans="4:4">
      <c r="D2225" s="317"/>
    </row>
    <row r="2226" spans="4:4">
      <c r="D2226" s="317"/>
    </row>
    <row r="2227" spans="4:4">
      <c r="D2227" s="317"/>
    </row>
    <row r="2228" spans="4:4">
      <c r="D2228" s="317"/>
    </row>
    <row r="2229" spans="4:4">
      <c r="D2229" s="317"/>
    </row>
    <row r="2230" spans="4:4">
      <c r="D2230" s="317"/>
    </row>
    <row r="2231" spans="4:4">
      <c r="D2231" s="317"/>
    </row>
    <row r="2232" spans="4:4">
      <c r="D2232" s="317"/>
    </row>
    <row r="2233" spans="4:4">
      <c r="D2233" s="317"/>
    </row>
    <row r="2234" spans="4:4">
      <c r="D2234" s="317"/>
    </row>
    <row r="2235" spans="4:4">
      <c r="D2235" s="317"/>
    </row>
    <row r="2236" spans="4:4">
      <c r="D2236" s="317"/>
    </row>
    <row r="2237" spans="4:4">
      <c r="D2237" s="317"/>
    </row>
    <row r="2238" spans="4:4">
      <c r="D2238" s="317"/>
    </row>
    <row r="2239" spans="4:4">
      <c r="D2239" s="317"/>
    </row>
    <row r="2240" spans="4:4">
      <c r="D2240" s="317"/>
    </row>
    <row r="2241" spans="4:4">
      <c r="D2241" s="317"/>
    </row>
    <row r="2242" spans="4:4">
      <c r="D2242" s="317"/>
    </row>
    <row r="2243" spans="4:4">
      <c r="D2243" s="317"/>
    </row>
    <row r="2244" spans="4:4">
      <c r="D2244" s="317"/>
    </row>
    <row r="2245" spans="4:4">
      <c r="D2245" s="317"/>
    </row>
    <row r="2246" spans="4:4">
      <c r="D2246" s="317"/>
    </row>
    <row r="2247" spans="4:4">
      <c r="D2247" s="317"/>
    </row>
    <row r="2248" spans="4:4">
      <c r="D2248" s="317"/>
    </row>
    <row r="2249" spans="4:4">
      <c r="D2249" s="317"/>
    </row>
    <row r="2250" spans="4:4">
      <c r="D2250" s="317"/>
    </row>
    <row r="2251" spans="4:4">
      <c r="D2251" s="317"/>
    </row>
    <row r="2252" spans="4:4">
      <c r="D2252" s="317"/>
    </row>
    <row r="2253" spans="4:4">
      <c r="D2253" s="317"/>
    </row>
    <row r="2254" spans="4:4">
      <c r="D2254" s="317"/>
    </row>
    <row r="2255" spans="4:4">
      <c r="D2255" s="317"/>
    </row>
    <row r="2256" spans="4:4">
      <c r="D2256" s="317"/>
    </row>
    <row r="2257" spans="4:4">
      <c r="D2257" s="317"/>
    </row>
    <row r="2258" spans="4:4">
      <c r="D2258" s="317"/>
    </row>
    <row r="2259" spans="4:4">
      <c r="D2259" s="317"/>
    </row>
    <row r="2260" spans="4:4">
      <c r="D2260" s="317"/>
    </row>
    <row r="2261" spans="4:4">
      <c r="D2261" s="317"/>
    </row>
    <row r="2262" spans="4:4">
      <c r="D2262" s="317"/>
    </row>
    <row r="2263" spans="4:4">
      <c r="D2263" s="317"/>
    </row>
    <row r="2264" spans="4:4">
      <c r="D2264" s="317"/>
    </row>
    <row r="2265" spans="4:4">
      <c r="D2265" s="317"/>
    </row>
    <row r="2266" spans="4:4">
      <c r="D2266" s="317"/>
    </row>
    <row r="2267" spans="4:4">
      <c r="D2267" s="317"/>
    </row>
    <row r="2268" spans="4:4">
      <c r="D2268" s="317"/>
    </row>
    <row r="2269" spans="4:4">
      <c r="D2269" s="317"/>
    </row>
    <row r="2270" spans="4:4">
      <c r="D2270" s="317"/>
    </row>
    <row r="2271" spans="4:4">
      <c r="D2271" s="317"/>
    </row>
    <row r="2272" spans="4:4">
      <c r="D2272" s="317"/>
    </row>
    <row r="2273" spans="4:4">
      <c r="D2273" s="317"/>
    </row>
    <row r="2274" spans="4:4">
      <c r="D2274" s="317"/>
    </row>
    <row r="2275" spans="4:4">
      <c r="D2275" s="317"/>
    </row>
    <row r="2276" spans="4:4">
      <c r="D2276" s="317"/>
    </row>
    <row r="2277" spans="4:4">
      <c r="D2277" s="317"/>
    </row>
    <row r="2278" spans="4:4">
      <c r="D2278" s="317"/>
    </row>
    <row r="2279" spans="4:4">
      <c r="D2279" s="317"/>
    </row>
    <row r="2280" spans="4:4">
      <c r="D2280" s="317"/>
    </row>
    <row r="2281" spans="4:4">
      <c r="D2281" s="317"/>
    </row>
    <row r="2282" spans="4:4">
      <c r="D2282" s="317"/>
    </row>
    <row r="2283" spans="4:4">
      <c r="D2283" s="317"/>
    </row>
    <row r="2284" spans="4:4">
      <c r="D2284" s="317"/>
    </row>
    <row r="2285" spans="4:4">
      <c r="D2285" s="317"/>
    </row>
    <row r="2286" spans="4:4">
      <c r="D2286" s="317"/>
    </row>
    <row r="2287" spans="4:4">
      <c r="D2287" s="317"/>
    </row>
    <row r="2288" spans="4:4">
      <c r="D2288" s="317"/>
    </row>
    <row r="2289" spans="4:4">
      <c r="D2289" s="317"/>
    </row>
    <row r="2290" spans="4:4">
      <c r="D2290" s="317"/>
    </row>
    <row r="2291" spans="4:4">
      <c r="D2291" s="317"/>
    </row>
    <row r="2292" spans="4:4">
      <c r="D2292" s="317"/>
    </row>
    <row r="2293" spans="4:4">
      <c r="D2293" s="317"/>
    </row>
    <row r="2294" spans="4:4">
      <c r="D2294" s="317"/>
    </row>
    <row r="2295" spans="4:4">
      <c r="D2295" s="317"/>
    </row>
    <row r="2296" spans="4:4">
      <c r="D2296" s="317"/>
    </row>
    <row r="2297" spans="4:4">
      <c r="D2297" s="317"/>
    </row>
    <row r="2298" spans="4:4">
      <c r="D2298" s="317"/>
    </row>
    <row r="2299" spans="4:4">
      <c r="D2299" s="317"/>
    </row>
    <row r="2300" spans="4:4">
      <c r="D2300" s="317"/>
    </row>
    <row r="2301" spans="4:4">
      <c r="D2301" s="317"/>
    </row>
    <row r="2302" spans="4:4">
      <c r="D2302" s="317"/>
    </row>
    <row r="2303" spans="4:4">
      <c r="D2303" s="317"/>
    </row>
    <row r="2304" spans="4:4">
      <c r="D2304" s="317"/>
    </row>
    <row r="2305" spans="4:4">
      <c r="D2305" s="317"/>
    </row>
    <row r="2306" spans="4:4">
      <c r="D2306" s="317"/>
    </row>
    <row r="2307" spans="4:4">
      <c r="D2307" s="317"/>
    </row>
    <row r="2308" spans="4:4">
      <c r="D2308" s="317"/>
    </row>
    <row r="2309" spans="4:4">
      <c r="D2309" s="317"/>
    </row>
    <row r="2310" spans="4:4">
      <c r="D2310" s="317"/>
    </row>
    <row r="2311" spans="4:4">
      <c r="D2311" s="317"/>
    </row>
    <row r="2312" spans="4:4">
      <c r="D2312" s="317"/>
    </row>
    <row r="2313" spans="4:4">
      <c r="D2313" s="317"/>
    </row>
    <row r="2314" spans="4:4">
      <c r="D2314" s="317"/>
    </row>
    <row r="2315" spans="4:4">
      <c r="D2315" s="317"/>
    </row>
    <row r="2316" spans="4:4">
      <c r="D2316" s="317"/>
    </row>
    <row r="2317" spans="4:4">
      <c r="D2317" s="317"/>
    </row>
    <row r="2318" spans="4:4">
      <c r="D2318" s="317"/>
    </row>
    <row r="2319" spans="4:4">
      <c r="D2319" s="317"/>
    </row>
    <row r="2320" spans="4:4">
      <c r="D2320" s="317"/>
    </row>
    <row r="2321" spans="4:4">
      <c r="D2321" s="317"/>
    </row>
    <row r="2322" spans="4:4">
      <c r="D2322" s="317"/>
    </row>
    <row r="2323" spans="4:4">
      <c r="D2323" s="317"/>
    </row>
    <row r="2324" spans="4:4">
      <c r="D2324" s="317"/>
    </row>
    <row r="2325" spans="4:4">
      <c r="D2325" s="317"/>
    </row>
    <row r="2326" spans="4:4">
      <c r="D2326" s="317"/>
    </row>
    <row r="2327" spans="4:4">
      <c r="D2327" s="317"/>
    </row>
    <row r="2328" spans="4:4">
      <c r="D2328" s="317"/>
    </row>
    <row r="2329" spans="4:4">
      <c r="D2329" s="317"/>
    </row>
    <row r="2330" spans="4:4">
      <c r="D2330" s="317"/>
    </row>
    <row r="2331" spans="4:4">
      <c r="D2331" s="317"/>
    </row>
    <row r="2332" spans="4:4">
      <c r="D2332" s="317"/>
    </row>
    <row r="2333" spans="4:4">
      <c r="D2333" s="317"/>
    </row>
    <row r="2334" spans="4:4">
      <c r="D2334" s="317"/>
    </row>
    <row r="2335" spans="4:4">
      <c r="D2335" s="317"/>
    </row>
    <row r="2336" spans="4:4">
      <c r="D2336" s="317"/>
    </row>
    <row r="2337" spans="4:4">
      <c r="D2337" s="317"/>
    </row>
    <row r="2338" spans="4:4">
      <c r="D2338" s="317"/>
    </row>
    <row r="2339" spans="4:4">
      <c r="D2339" s="317"/>
    </row>
    <row r="2340" spans="4:4">
      <c r="D2340" s="317"/>
    </row>
    <row r="2341" spans="4:4">
      <c r="D2341" s="317"/>
    </row>
    <row r="2342" spans="4:4">
      <c r="D2342" s="317"/>
    </row>
    <row r="2343" spans="4:4">
      <c r="D2343" s="317"/>
    </row>
    <row r="2344" spans="4:4">
      <c r="D2344" s="317"/>
    </row>
    <row r="2345" spans="4:4">
      <c r="D2345" s="317"/>
    </row>
    <row r="2346" spans="4:4">
      <c r="D2346" s="317"/>
    </row>
    <row r="2347" spans="4:4">
      <c r="D2347" s="317"/>
    </row>
    <row r="2348" spans="4:4">
      <c r="D2348" s="317"/>
    </row>
    <row r="2349" spans="4:4">
      <c r="D2349" s="317"/>
    </row>
    <row r="2350" spans="4:4">
      <c r="D2350" s="317"/>
    </row>
    <row r="2351" spans="4:4">
      <c r="D2351" s="317"/>
    </row>
    <row r="2352" spans="4:4">
      <c r="D2352" s="317"/>
    </row>
    <row r="2353" spans="4:4">
      <c r="D2353" s="317"/>
    </row>
    <row r="2354" spans="4:4">
      <c r="D2354" s="317"/>
    </row>
    <row r="2355" spans="4:4">
      <c r="D2355" s="317"/>
    </row>
    <row r="2356" spans="4:4">
      <c r="D2356" s="317"/>
    </row>
    <row r="2357" spans="4:4">
      <c r="D2357" s="317"/>
    </row>
    <row r="2358" spans="4:4">
      <c r="D2358" s="317"/>
    </row>
    <row r="2359" spans="4:4">
      <c r="D2359" s="317"/>
    </row>
    <row r="2360" spans="4:4">
      <c r="D2360" s="317"/>
    </row>
    <row r="2361" spans="4:4">
      <c r="D2361" s="317"/>
    </row>
    <row r="2362" spans="4:4">
      <c r="D2362" s="317"/>
    </row>
    <row r="2363" spans="4:4">
      <c r="D2363" s="317"/>
    </row>
    <row r="2364" spans="4:4">
      <c r="D2364" s="317"/>
    </row>
    <row r="2365" spans="4:4">
      <c r="D2365" s="317"/>
    </row>
    <row r="2366" spans="4:4">
      <c r="D2366" s="317"/>
    </row>
    <row r="2367" spans="4:4">
      <c r="D2367" s="317"/>
    </row>
    <row r="2368" spans="4:4">
      <c r="D2368" s="317"/>
    </row>
    <row r="2369" spans="4:4">
      <c r="D2369" s="317"/>
    </row>
    <row r="2370" spans="4:4">
      <c r="D2370" s="317"/>
    </row>
    <row r="2371" spans="4:4">
      <c r="D2371" s="317"/>
    </row>
    <row r="2372" spans="4:4">
      <c r="D2372" s="317"/>
    </row>
    <row r="2373" spans="4:4">
      <c r="D2373" s="317"/>
    </row>
    <row r="2374" spans="4:4">
      <c r="D2374" s="317"/>
    </row>
    <row r="2375" spans="4:4">
      <c r="D2375" s="317"/>
    </row>
    <row r="2376" spans="4:4">
      <c r="D2376" s="317"/>
    </row>
    <row r="2377" spans="4:4">
      <c r="D2377" s="317"/>
    </row>
    <row r="2378" spans="4:4">
      <c r="D2378" s="317"/>
    </row>
    <row r="2379" spans="4:4">
      <c r="D2379" s="317"/>
    </row>
    <row r="2380" spans="4:4">
      <c r="D2380" s="317"/>
    </row>
    <row r="2381" spans="4:4">
      <c r="D2381" s="317"/>
    </row>
    <row r="2382" spans="4:4">
      <c r="D2382" s="317"/>
    </row>
    <row r="2383" spans="4:4">
      <c r="D2383" s="317"/>
    </row>
    <row r="2384" spans="4:4">
      <c r="D2384" s="317"/>
    </row>
    <row r="2385" spans="4:4">
      <c r="D2385" s="317"/>
    </row>
    <row r="2386" spans="4:4">
      <c r="D2386" s="317"/>
    </row>
    <row r="2387" spans="4:4">
      <c r="D2387" s="317"/>
    </row>
    <row r="2388" spans="4:4">
      <c r="D2388" s="317"/>
    </row>
    <row r="2389" spans="4:4">
      <c r="D2389" s="317"/>
    </row>
    <row r="2390" spans="4:4">
      <c r="D2390" s="317"/>
    </row>
    <row r="2391" spans="4:4">
      <c r="D2391" s="317"/>
    </row>
    <row r="2392" spans="4:4">
      <c r="D2392" s="317"/>
    </row>
    <row r="2393" spans="4:4">
      <c r="D2393" s="317"/>
    </row>
    <row r="2394" spans="4:4">
      <c r="D2394" s="317"/>
    </row>
    <row r="2395" spans="4:4">
      <c r="D2395" s="317"/>
    </row>
    <row r="2396" spans="4:4">
      <c r="D2396" s="317"/>
    </row>
    <row r="2397" spans="4:4">
      <c r="D2397" s="317"/>
    </row>
    <row r="2398" spans="4:4">
      <c r="D2398" s="317"/>
    </row>
    <row r="2399" spans="4:4">
      <c r="D2399" s="317"/>
    </row>
    <row r="2400" spans="4:4">
      <c r="D2400" s="317"/>
    </row>
    <row r="2401" spans="4:4">
      <c r="D2401" s="317"/>
    </row>
    <row r="2402" spans="4:4">
      <c r="D2402" s="317"/>
    </row>
    <row r="2403" spans="4:4">
      <c r="D2403" s="317"/>
    </row>
    <row r="2404" spans="4:4">
      <c r="D2404" s="317"/>
    </row>
    <row r="2405" spans="4:4">
      <c r="D2405" s="317"/>
    </row>
    <row r="2406" spans="4:4">
      <c r="D2406" s="317"/>
    </row>
    <row r="2407" spans="4:4">
      <c r="D2407" s="317"/>
    </row>
    <row r="2408" spans="4:4">
      <c r="D2408" s="317"/>
    </row>
    <row r="2409" spans="4:4">
      <c r="D2409" s="317"/>
    </row>
    <row r="2410" spans="4:4">
      <c r="D2410" s="317"/>
    </row>
    <row r="2411" spans="4:4">
      <c r="D2411" s="317"/>
    </row>
    <row r="2412" spans="4:4">
      <c r="D2412" s="317"/>
    </row>
    <row r="2413" spans="4:4">
      <c r="D2413" s="317"/>
    </row>
    <row r="2414" spans="4:4">
      <c r="D2414" s="317"/>
    </row>
    <row r="2415" spans="4:4">
      <c r="D2415" s="317"/>
    </row>
    <row r="2416" spans="4:4">
      <c r="D2416" s="317"/>
    </row>
    <row r="2417" spans="4:4">
      <c r="D2417" s="317"/>
    </row>
    <row r="2418" spans="4:4">
      <c r="D2418" s="317"/>
    </row>
    <row r="2419" spans="4:4">
      <c r="D2419" s="317"/>
    </row>
    <row r="2420" spans="4:4">
      <c r="D2420" s="317"/>
    </row>
    <row r="2421" spans="4:4">
      <c r="D2421" s="317"/>
    </row>
    <row r="2422" spans="4:4">
      <c r="D2422" s="317"/>
    </row>
    <row r="2423" spans="4:4">
      <c r="D2423" s="317"/>
    </row>
    <row r="2424" spans="4:4">
      <c r="D2424" s="317"/>
    </row>
    <row r="2425" spans="4:4">
      <c r="D2425" s="317"/>
    </row>
    <row r="2426" spans="4:4">
      <c r="D2426" s="317"/>
    </row>
    <row r="2427" spans="4:4">
      <c r="D2427" s="317"/>
    </row>
    <row r="2428" spans="4:4">
      <c r="D2428" s="317"/>
    </row>
    <row r="2429" spans="4:4">
      <c r="D2429" s="317"/>
    </row>
    <row r="2430" spans="4:4">
      <c r="D2430" s="317"/>
    </row>
    <row r="2431" spans="4:4">
      <c r="D2431" s="317"/>
    </row>
    <row r="2432" spans="4:4">
      <c r="D2432" s="317"/>
    </row>
    <row r="2433" spans="4:4">
      <c r="D2433" s="317"/>
    </row>
    <row r="2434" spans="4:4">
      <c r="D2434" s="317"/>
    </row>
    <row r="2435" spans="4:4">
      <c r="D2435" s="317"/>
    </row>
    <row r="2436" spans="4:4">
      <c r="D2436" s="317"/>
    </row>
    <row r="2437" spans="4:4">
      <c r="D2437" s="317"/>
    </row>
    <row r="2438" spans="4:4">
      <c r="D2438" s="317"/>
    </row>
    <row r="2439" spans="4:4">
      <c r="D2439" s="317"/>
    </row>
    <row r="2440" spans="4:4">
      <c r="D2440" s="317"/>
    </row>
    <row r="2441" spans="4:4">
      <c r="D2441" s="317"/>
    </row>
    <row r="2442" spans="4:4">
      <c r="D2442" s="317"/>
    </row>
    <row r="2443" spans="4:4">
      <c r="D2443" s="317"/>
    </row>
    <row r="2444" spans="4:4">
      <c r="D2444" s="317"/>
    </row>
    <row r="2445" spans="4:4">
      <c r="D2445" s="317"/>
    </row>
    <row r="2446" spans="4:4">
      <c r="D2446" s="317"/>
    </row>
    <row r="2447" spans="4:4">
      <c r="D2447" s="317"/>
    </row>
    <row r="2448" spans="4:4">
      <c r="D2448" s="317"/>
    </row>
    <row r="2449" spans="4:4">
      <c r="D2449" s="317"/>
    </row>
    <row r="2450" spans="4:4">
      <c r="D2450" s="317"/>
    </row>
    <row r="2451" spans="4:4">
      <c r="D2451" s="317"/>
    </row>
    <row r="2452" spans="4:4">
      <c r="D2452" s="317"/>
    </row>
    <row r="2453" spans="4:4">
      <c r="D2453" s="317"/>
    </row>
    <row r="2454" spans="4:4">
      <c r="D2454" s="317"/>
    </row>
    <row r="2455" spans="4:4">
      <c r="D2455" s="317"/>
    </row>
    <row r="2456" spans="4:4">
      <c r="D2456" s="317"/>
    </row>
    <row r="2457" spans="4:4">
      <c r="D2457" s="317"/>
    </row>
    <row r="2458" spans="4:4">
      <c r="D2458" s="317"/>
    </row>
    <row r="2459" spans="4:4">
      <c r="D2459" s="317"/>
    </row>
    <row r="2460" spans="4:4">
      <c r="D2460" s="317"/>
    </row>
    <row r="2461" spans="4:4">
      <c r="D2461" s="317"/>
    </row>
    <row r="2462" spans="4:4">
      <c r="D2462" s="317"/>
    </row>
    <row r="2463" spans="4:4">
      <c r="D2463" s="317"/>
    </row>
    <row r="2464" spans="4:4">
      <c r="D2464" s="317"/>
    </row>
    <row r="2465" spans="4:4">
      <c r="D2465" s="317"/>
    </row>
    <row r="2466" spans="4:4">
      <c r="D2466" s="317"/>
    </row>
    <row r="2467" spans="4:4">
      <c r="D2467" s="317"/>
    </row>
    <row r="2468" spans="4:4">
      <c r="D2468" s="317"/>
    </row>
    <row r="2469" spans="4:4">
      <c r="D2469" s="317"/>
    </row>
    <row r="2470" spans="4:4">
      <c r="D2470" s="317"/>
    </row>
    <row r="2471" spans="4:4">
      <c r="D2471" s="317"/>
    </row>
    <row r="2472" spans="4:4">
      <c r="D2472" s="317"/>
    </row>
    <row r="2473" spans="4:4">
      <c r="D2473" s="317"/>
    </row>
    <row r="2474" spans="4:4">
      <c r="D2474" s="317"/>
    </row>
    <row r="2475" spans="4:4">
      <c r="D2475" s="317"/>
    </row>
    <row r="2476" spans="4:4">
      <c r="D2476" s="317"/>
    </row>
    <row r="2477" spans="4:4">
      <c r="D2477" s="317"/>
    </row>
    <row r="2478" spans="4:4">
      <c r="D2478" s="317"/>
    </row>
    <row r="2479" spans="4:4">
      <c r="D2479" s="317"/>
    </row>
    <row r="2480" spans="4:4">
      <c r="D2480" s="317"/>
    </row>
    <row r="2481" spans="4:4">
      <c r="D2481" s="317"/>
    </row>
    <row r="2482" spans="4:4">
      <c r="D2482" s="317"/>
    </row>
    <row r="2483" spans="4:4">
      <c r="D2483" s="317"/>
    </row>
    <row r="2484" spans="4:4">
      <c r="D2484" s="317"/>
    </row>
    <row r="2485" spans="4:4">
      <c r="D2485" s="317"/>
    </row>
    <row r="2486" spans="4:4">
      <c r="D2486" s="317"/>
    </row>
    <row r="2487" spans="4:4">
      <c r="D2487" s="317"/>
    </row>
    <row r="2488" spans="4:4">
      <c r="D2488" s="317"/>
    </row>
    <row r="2489" spans="4:4">
      <c r="D2489" s="317"/>
    </row>
    <row r="2490" spans="4:4">
      <c r="D2490" s="317"/>
    </row>
    <row r="2491" spans="4:4">
      <c r="D2491" s="317"/>
    </row>
    <row r="2492" spans="4:4">
      <c r="D2492" s="317"/>
    </row>
    <row r="2493" spans="4:4">
      <c r="D2493" s="317"/>
    </row>
    <row r="2494" spans="4:4">
      <c r="D2494" s="317"/>
    </row>
    <row r="2495" spans="4:4">
      <c r="D2495" s="317"/>
    </row>
    <row r="2496" spans="4:4">
      <c r="D2496" s="317"/>
    </row>
    <row r="2497" spans="4:4">
      <c r="D2497" s="317"/>
    </row>
    <row r="2498" spans="4:4">
      <c r="D2498" s="317"/>
    </row>
    <row r="2499" spans="4:4">
      <c r="D2499" s="317"/>
    </row>
    <row r="2500" spans="4:4">
      <c r="D2500" s="317"/>
    </row>
    <row r="2501" spans="4:4">
      <c r="D2501" s="317"/>
    </row>
    <row r="2502" spans="4:4">
      <c r="D2502" s="317"/>
    </row>
    <row r="2503" spans="4:4">
      <c r="D2503" s="317"/>
    </row>
    <row r="2504" spans="4:4">
      <c r="D2504" s="317"/>
    </row>
    <row r="2505" spans="4:4">
      <c r="D2505" s="317"/>
    </row>
    <row r="2506" spans="4:4">
      <c r="D2506" s="317"/>
    </row>
    <row r="2507" spans="4:4">
      <c r="D2507" s="317"/>
    </row>
    <row r="2508" spans="4:4">
      <c r="D2508" s="317"/>
    </row>
    <row r="2509" spans="4:4">
      <c r="D2509" s="317"/>
    </row>
    <row r="2510" spans="4:4">
      <c r="D2510" s="317"/>
    </row>
    <row r="2511" spans="4:4">
      <c r="D2511" s="317"/>
    </row>
    <row r="2512" spans="4:4">
      <c r="D2512" s="317"/>
    </row>
    <row r="2513" spans="4:4">
      <c r="D2513" s="317"/>
    </row>
    <row r="2514" spans="4:4">
      <c r="D2514" s="317"/>
    </row>
    <row r="2515" spans="4:4">
      <c r="D2515" s="317"/>
    </row>
    <row r="2516" spans="4:4">
      <c r="D2516" s="317"/>
    </row>
    <row r="2517" spans="4:4">
      <c r="D2517" s="317"/>
    </row>
    <row r="2518" spans="4:4">
      <c r="D2518" s="317"/>
    </row>
    <row r="2519" spans="4:4">
      <c r="D2519" s="317"/>
    </row>
    <row r="2520" spans="4:4">
      <c r="D2520" s="317"/>
    </row>
    <row r="2521" spans="4:4">
      <c r="D2521" s="317"/>
    </row>
    <row r="2522" spans="4:4">
      <c r="D2522" s="317"/>
    </row>
    <row r="2523" spans="4:4">
      <c r="D2523" s="317"/>
    </row>
    <row r="2524" spans="4:4">
      <c r="D2524" s="317"/>
    </row>
    <row r="2525" spans="4:4">
      <c r="D2525" s="317"/>
    </row>
    <row r="2526" spans="4:4">
      <c r="D2526" s="317"/>
    </row>
    <row r="2527" spans="4:4">
      <c r="D2527" s="317"/>
    </row>
    <row r="2528" spans="4:4">
      <c r="D2528" s="317"/>
    </row>
    <row r="2529" spans="4:4">
      <c r="D2529" s="317"/>
    </row>
    <row r="2530" spans="4:4">
      <c r="D2530" s="317"/>
    </row>
    <row r="2531" spans="4:4">
      <c r="D2531" s="317"/>
    </row>
    <row r="2532" spans="4:4">
      <c r="D2532" s="317"/>
    </row>
    <row r="2533" spans="4:4">
      <c r="D2533" s="317"/>
    </row>
    <row r="2534" spans="4:4">
      <c r="D2534" s="317"/>
    </row>
    <row r="2535" spans="4:4">
      <c r="D2535" s="317"/>
    </row>
    <row r="2536" spans="4:4">
      <c r="D2536" s="317"/>
    </row>
    <row r="2537" spans="4:4">
      <c r="D2537" s="317"/>
    </row>
    <row r="2538" spans="4:4">
      <c r="D2538" s="317"/>
    </row>
    <row r="2539" spans="4:4">
      <c r="D2539" s="317"/>
    </row>
    <row r="2540" spans="4:4">
      <c r="D2540" s="317"/>
    </row>
    <row r="2541" spans="4:4">
      <c r="D2541" s="317"/>
    </row>
    <row r="2542" spans="4:4">
      <c r="D2542" s="317"/>
    </row>
    <row r="2543" spans="4:4">
      <c r="D2543" s="317"/>
    </row>
    <row r="2544" spans="4:4">
      <c r="D2544" s="317"/>
    </row>
    <row r="2545" spans="4:4">
      <c r="D2545" s="317"/>
    </row>
    <row r="2546" spans="4:4">
      <c r="D2546" s="317"/>
    </row>
    <row r="2547" spans="4:4">
      <c r="D2547" s="317"/>
    </row>
    <row r="2548" spans="4:4">
      <c r="D2548" s="317"/>
    </row>
    <row r="2549" spans="4:4">
      <c r="D2549" s="317"/>
    </row>
    <row r="2550" spans="4:4">
      <c r="D2550" s="317"/>
    </row>
    <row r="2551" spans="4:4">
      <c r="D2551" s="317"/>
    </row>
    <row r="2552" spans="4:4">
      <c r="D2552" s="317"/>
    </row>
    <row r="2553" spans="4:4">
      <c r="D2553" s="317"/>
    </row>
    <row r="2554" spans="4:4">
      <c r="D2554" s="317"/>
    </row>
    <row r="2555" spans="4:4">
      <c r="D2555" s="317"/>
    </row>
    <row r="2556" spans="4:4">
      <c r="D2556" s="317"/>
    </row>
    <row r="2557" spans="4:4">
      <c r="D2557" s="317"/>
    </row>
    <row r="2558" spans="4:4">
      <c r="D2558" s="317"/>
    </row>
    <row r="2559" spans="4:4">
      <c r="D2559" s="317"/>
    </row>
    <row r="2560" spans="4:4">
      <c r="D2560" s="317"/>
    </row>
    <row r="2561" spans="4:4">
      <c r="D2561" s="317"/>
    </row>
    <row r="2562" spans="4:4">
      <c r="D2562" s="317"/>
    </row>
    <row r="2563" spans="4:4">
      <c r="D2563" s="317"/>
    </row>
    <row r="2564" spans="4:4">
      <c r="D2564" s="317"/>
    </row>
    <row r="2565" spans="4:4">
      <c r="D2565" s="317"/>
    </row>
    <row r="2566" spans="4:4">
      <c r="D2566" s="317"/>
    </row>
    <row r="2567" spans="4:4">
      <c r="D2567" s="317"/>
    </row>
    <row r="2568" spans="4:4">
      <c r="D2568" s="317"/>
    </row>
    <row r="2569" spans="4:4">
      <c r="D2569" s="317"/>
    </row>
    <row r="2570" spans="4:4">
      <c r="D2570" s="317"/>
    </row>
    <row r="2571" spans="4:4">
      <c r="D2571" s="317"/>
    </row>
    <row r="2572" spans="4:4">
      <c r="D2572" s="317"/>
    </row>
    <row r="2573" spans="4:4">
      <c r="D2573" s="317"/>
    </row>
    <row r="2574" spans="4:4">
      <c r="D2574" s="317"/>
    </row>
    <row r="2575" spans="4:4">
      <c r="D2575" s="317"/>
    </row>
    <row r="2576" spans="4:4">
      <c r="D2576" s="317"/>
    </row>
    <row r="2577" spans="4:4">
      <c r="D2577" s="317"/>
    </row>
    <row r="2578" spans="4:4">
      <c r="D2578" s="317"/>
    </row>
    <row r="2579" spans="4:4">
      <c r="D2579" s="317"/>
    </row>
    <row r="2580" spans="4:4">
      <c r="D2580" s="317"/>
    </row>
    <row r="2581" spans="4:4">
      <c r="D2581" s="317"/>
    </row>
    <row r="2582" spans="4:4">
      <c r="D2582" s="317"/>
    </row>
    <row r="2583" spans="4:4">
      <c r="D2583" s="317"/>
    </row>
    <row r="2584" spans="4:4">
      <c r="D2584" s="317"/>
    </row>
    <row r="2585" spans="4:4">
      <c r="D2585" s="317"/>
    </row>
    <row r="2586" spans="4:4">
      <c r="D2586" s="317"/>
    </row>
    <row r="2587" spans="4:4">
      <c r="D2587" s="317"/>
    </row>
    <row r="2588" spans="4:4">
      <c r="D2588" s="317"/>
    </row>
    <row r="2589" spans="4:4">
      <c r="D2589" s="317"/>
    </row>
    <row r="2590" spans="4:4">
      <c r="D2590" s="317"/>
    </row>
    <row r="2591" spans="4:4">
      <c r="D2591" s="317"/>
    </row>
    <row r="2592" spans="4:4">
      <c r="D2592" s="317"/>
    </row>
    <row r="2593" spans="4:4">
      <c r="D2593" s="317"/>
    </row>
    <row r="2594" spans="4:4">
      <c r="D2594" s="317"/>
    </row>
    <row r="2595" spans="4:4">
      <c r="D2595" s="317"/>
    </row>
    <row r="2596" spans="4:4">
      <c r="D2596" s="317"/>
    </row>
    <row r="2597" spans="4:4">
      <c r="D2597" s="317"/>
    </row>
    <row r="2598" spans="4:4">
      <c r="D2598" s="317"/>
    </row>
    <row r="2599" spans="4:4">
      <c r="D2599" s="317"/>
    </row>
    <row r="2600" spans="4:4">
      <c r="D2600" s="317"/>
    </row>
    <row r="2601" spans="4:4">
      <c r="D2601" s="317"/>
    </row>
    <row r="2602" spans="4:4">
      <c r="D2602" s="317"/>
    </row>
    <row r="2603" spans="4:4">
      <c r="D2603" s="317"/>
    </row>
    <row r="2604" spans="4:4">
      <c r="D2604" s="317"/>
    </row>
    <row r="2605" spans="4:4">
      <c r="D2605" s="317"/>
    </row>
    <row r="2606" spans="4:4">
      <c r="D2606" s="317"/>
    </row>
    <row r="2607" spans="4:4">
      <c r="D2607" s="317"/>
    </row>
    <row r="2608" spans="4:4">
      <c r="D2608" s="317"/>
    </row>
    <row r="2609" spans="4:4">
      <c r="D2609" s="317"/>
    </row>
    <row r="2610" spans="4:4">
      <c r="D2610" s="317"/>
    </row>
    <row r="2611" spans="4:4">
      <c r="D2611" s="317"/>
    </row>
    <row r="2612" spans="4:4">
      <c r="D2612" s="317"/>
    </row>
    <row r="2613" spans="4:4">
      <c r="D2613" s="317"/>
    </row>
    <row r="2614" spans="4:4">
      <c r="D2614" s="317"/>
    </row>
    <row r="2615" spans="4:4">
      <c r="D2615" s="317"/>
    </row>
    <row r="2616" spans="4:4">
      <c r="D2616" s="317"/>
    </row>
    <row r="2617" spans="4:4">
      <c r="D2617" s="317"/>
    </row>
    <row r="2618" spans="4:4">
      <c r="D2618" s="317"/>
    </row>
    <row r="2619" spans="4:4">
      <c r="D2619" s="317"/>
    </row>
    <row r="2620" spans="4:4">
      <c r="D2620" s="317"/>
    </row>
    <row r="2621" spans="4:4">
      <c r="D2621" s="317"/>
    </row>
    <row r="2622" spans="4:4">
      <c r="D2622" s="317"/>
    </row>
    <row r="2623" spans="4:4">
      <c r="D2623" s="317"/>
    </row>
    <row r="2624" spans="4:4">
      <c r="D2624" s="317"/>
    </row>
    <row r="2625" spans="4:4">
      <c r="D2625" s="317"/>
    </row>
    <row r="2626" spans="4:4">
      <c r="D2626" s="317"/>
    </row>
    <row r="2627" spans="4:4">
      <c r="D2627" s="317"/>
    </row>
    <row r="2628" spans="4:4">
      <c r="D2628" s="317"/>
    </row>
    <row r="2629" spans="4:4">
      <c r="D2629" s="317"/>
    </row>
    <row r="2630" spans="4:4">
      <c r="D2630" s="317"/>
    </row>
    <row r="2631" spans="4:4">
      <c r="D2631" s="317"/>
    </row>
    <row r="2632" spans="4:4">
      <c r="D2632" s="317"/>
    </row>
    <row r="2633" spans="4:4">
      <c r="D2633" s="317"/>
    </row>
    <row r="2634" spans="4:4">
      <c r="D2634" s="317"/>
    </row>
    <row r="2635" spans="4:4">
      <c r="D2635" s="317"/>
    </row>
    <row r="2636" spans="4:4">
      <c r="D2636" s="317"/>
    </row>
    <row r="2637" spans="4:4">
      <c r="D2637" s="317"/>
    </row>
    <row r="2638" spans="4:4">
      <c r="D2638" s="317"/>
    </row>
    <row r="2639" spans="4:4">
      <c r="D2639" s="317"/>
    </row>
    <row r="2640" spans="4:4">
      <c r="D2640" s="317"/>
    </row>
    <row r="2641" spans="4:4">
      <c r="D2641" s="317"/>
    </row>
    <row r="2642" spans="4:4">
      <c r="D2642" s="317"/>
    </row>
    <row r="2643" spans="4:4">
      <c r="D2643" s="317"/>
    </row>
    <row r="2644" spans="4:4">
      <c r="D2644" s="317"/>
    </row>
    <row r="2645" spans="4:4">
      <c r="D2645" s="317"/>
    </row>
    <row r="2646" spans="4:4">
      <c r="D2646" s="317"/>
    </row>
    <row r="2647" spans="4:4">
      <c r="D2647" s="317"/>
    </row>
    <row r="2648" spans="4:4">
      <c r="D2648" s="317"/>
    </row>
    <row r="2649" spans="4:4">
      <c r="D2649" s="317"/>
    </row>
    <row r="2650" spans="4:4">
      <c r="D2650" s="317"/>
    </row>
    <row r="2651" spans="4:4">
      <c r="D2651" s="317"/>
    </row>
    <row r="2652" spans="4:4">
      <c r="D2652" s="317"/>
    </row>
    <row r="2653" spans="4:4">
      <c r="D2653" s="317"/>
    </row>
    <row r="2654" spans="4:4">
      <c r="D2654" s="317"/>
    </row>
    <row r="2655" spans="4:4">
      <c r="D2655" s="317"/>
    </row>
    <row r="2656" spans="4:4">
      <c r="D2656" s="317"/>
    </row>
    <row r="2657" spans="4:4">
      <c r="D2657" s="317"/>
    </row>
    <row r="2658" spans="4:4">
      <c r="D2658" s="317"/>
    </row>
    <row r="2659" spans="4:4">
      <c r="D2659" s="317"/>
    </row>
    <row r="2660" spans="4:4">
      <c r="D2660" s="317"/>
    </row>
    <row r="2661" spans="4:4">
      <c r="D2661" s="317"/>
    </row>
    <row r="2662" spans="4:4">
      <c r="D2662" s="317"/>
    </row>
    <row r="2663" spans="4:4">
      <c r="D2663" s="317"/>
    </row>
    <row r="2664" spans="4:4">
      <c r="D2664" s="317"/>
    </row>
    <row r="2665" spans="4:4">
      <c r="D2665" s="317"/>
    </row>
    <row r="2666" spans="4:4">
      <c r="D2666" s="317"/>
    </row>
    <row r="2667" spans="4:4">
      <c r="D2667" s="317"/>
    </row>
    <row r="2668" spans="4:4">
      <c r="D2668" s="317"/>
    </row>
    <row r="2669" spans="4:4">
      <c r="D2669" s="317"/>
    </row>
    <row r="2670" spans="4:4">
      <c r="D2670" s="317"/>
    </row>
    <row r="2671" spans="4:4">
      <c r="D2671" s="317"/>
    </row>
    <row r="2672" spans="4:4">
      <c r="D2672" s="317"/>
    </row>
    <row r="2673" spans="4:4">
      <c r="D2673" s="317"/>
    </row>
    <row r="2674" spans="4:4">
      <c r="D2674" s="317"/>
    </row>
    <row r="2675" spans="4:4">
      <c r="D2675" s="317"/>
    </row>
    <row r="2676" spans="4:4">
      <c r="D2676" s="317"/>
    </row>
    <row r="2677" spans="4:4">
      <c r="D2677" s="317"/>
    </row>
    <row r="2678" spans="4:4">
      <c r="D2678" s="317"/>
    </row>
    <row r="2679" spans="4:4">
      <c r="D2679" s="317"/>
    </row>
    <row r="2680" spans="4:4">
      <c r="D2680" s="317"/>
    </row>
    <row r="2681" spans="4:4">
      <c r="D2681" s="317"/>
    </row>
    <row r="2682" spans="4:4">
      <c r="D2682" s="317"/>
    </row>
    <row r="2683" spans="4:4">
      <c r="D2683" s="317"/>
    </row>
    <row r="2684" spans="4:4">
      <c r="D2684" s="317"/>
    </row>
    <row r="2685" spans="4:4">
      <c r="D2685" s="317"/>
    </row>
    <row r="2686" spans="4:4">
      <c r="D2686" s="317"/>
    </row>
    <row r="2687" spans="4:4">
      <c r="D2687" s="317"/>
    </row>
    <row r="2688" spans="4:4">
      <c r="D2688" s="317"/>
    </row>
    <row r="2689" spans="4:4">
      <c r="D2689" s="317"/>
    </row>
    <row r="2690" spans="4:4">
      <c r="D2690" s="317"/>
    </row>
    <row r="2691" spans="4:4">
      <c r="D2691" s="317"/>
    </row>
    <row r="2692" spans="4:4">
      <c r="D2692" s="317"/>
    </row>
    <row r="2693" spans="4:4">
      <c r="D2693" s="317"/>
    </row>
    <row r="2694" spans="4:4">
      <c r="D2694" s="317"/>
    </row>
    <row r="2695" spans="4:4">
      <c r="D2695" s="317"/>
    </row>
    <row r="2696" spans="4:4">
      <c r="D2696" s="317"/>
    </row>
    <row r="2697" spans="4:4">
      <c r="D2697" s="317"/>
    </row>
    <row r="2698" spans="4:4">
      <c r="D2698" s="317"/>
    </row>
    <row r="2699" spans="4:4">
      <c r="D2699" s="317"/>
    </row>
    <row r="2700" spans="4:4">
      <c r="D2700" s="317"/>
    </row>
    <row r="2701" spans="4:4">
      <c r="D2701" s="317"/>
    </row>
    <row r="2702" spans="4:4">
      <c r="D2702" s="317"/>
    </row>
    <row r="2703" spans="4:4">
      <c r="D2703" s="317"/>
    </row>
    <row r="2704" spans="4:4">
      <c r="D2704" s="317"/>
    </row>
    <row r="2705" spans="4:4">
      <c r="D2705" s="317"/>
    </row>
    <row r="2706" spans="4:4">
      <c r="D2706" s="317"/>
    </row>
    <row r="2707" spans="4:4">
      <c r="D2707" s="317"/>
    </row>
    <row r="2708" spans="4:4">
      <c r="D2708" s="317"/>
    </row>
    <row r="2709" spans="4:4">
      <c r="D2709" s="317"/>
    </row>
    <row r="2710" spans="4:4">
      <c r="D2710" s="317"/>
    </row>
    <row r="2711" spans="4:4">
      <c r="D2711" s="317"/>
    </row>
    <row r="2712" spans="4:4">
      <c r="D2712" s="317"/>
    </row>
    <row r="2713" spans="4:4">
      <c r="D2713" s="317"/>
    </row>
    <row r="2714" spans="4:4">
      <c r="D2714" s="317"/>
    </row>
    <row r="2715" spans="4:4">
      <c r="D2715" s="317"/>
    </row>
    <row r="2716" spans="4:4">
      <c r="D2716" s="317"/>
    </row>
    <row r="2717" spans="4:4">
      <c r="D2717" s="317"/>
    </row>
    <row r="2718" spans="4:4">
      <c r="D2718" s="317"/>
    </row>
    <row r="2719" spans="4:4">
      <c r="D2719" s="317"/>
    </row>
    <row r="2720" spans="4:4">
      <c r="D2720" s="317"/>
    </row>
    <row r="2721" spans="4:4">
      <c r="D2721" s="317"/>
    </row>
    <row r="2722" spans="4:4">
      <c r="D2722" s="317"/>
    </row>
    <row r="2723" spans="4:4">
      <c r="D2723" s="317"/>
    </row>
    <row r="2724" spans="4:4">
      <c r="D2724" s="317"/>
    </row>
    <row r="2725" spans="4:4">
      <c r="D2725" s="317"/>
    </row>
    <row r="2726" spans="4:4">
      <c r="D2726" s="317"/>
    </row>
    <row r="2727" spans="4:4">
      <c r="D2727" s="317"/>
    </row>
    <row r="2728" spans="4:4">
      <c r="D2728" s="317"/>
    </row>
    <row r="2729" spans="4:4">
      <c r="D2729" s="317"/>
    </row>
    <row r="2730" spans="4:4">
      <c r="D2730" s="317"/>
    </row>
    <row r="2731" spans="4:4">
      <c r="D2731" s="317"/>
    </row>
    <row r="2732" spans="4:4">
      <c r="D2732" s="317"/>
    </row>
    <row r="2733" spans="4:4">
      <c r="D2733" s="317"/>
    </row>
    <row r="2734" spans="4:4">
      <c r="D2734" s="317"/>
    </row>
    <row r="2735" spans="4:4">
      <c r="D2735" s="317"/>
    </row>
    <row r="2736" spans="4:4">
      <c r="D2736" s="317"/>
    </row>
    <row r="2737" spans="4:4">
      <c r="D2737" s="317"/>
    </row>
    <row r="2738" spans="4:4">
      <c r="D2738" s="317"/>
    </row>
    <row r="2739" spans="4:4">
      <c r="D2739" s="317"/>
    </row>
    <row r="2740" spans="4:4">
      <c r="D2740" s="317"/>
    </row>
    <row r="2741" spans="4:4">
      <c r="D2741" s="317"/>
    </row>
    <row r="2742" spans="4:4">
      <c r="D2742" s="317"/>
    </row>
    <row r="2743" spans="4:4">
      <c r="D2743" s="317"/>
    </row>
    <row r="2744" spans="4:4">
      <c r="D2744" s="317"/>
    </row>
    <row r="2745" spans="4:4">
      <c r="D2745" s="317"/>
    </row>
    <row r="2746" spans="4:4">
      <c r="D2746" s="317"/>
    </row>
    <row r="2747" spans="4:4">
      <c r="D2747" s="317"/>
    </row>
    <row r="2748" spans="4:4">
      <c r="D2748" s="317"/>
    </row>
    <row r="2749" spans="4:4">
      <c r="D2749" s="317"/>
    </row>
    <row r="2750" spans="4:4">
      <c r="D2750" s="317"/>
    </row>
    <row r="2751" spans="4:4">
      <c r="D2751" s="317"/>
    </row>
    <row r="2752" spans="4:4">
      <c r="D2752" s="317"/>
    </row>
    <row r="2753" spans="4:4">
      <c r="D2753" s="317"/>
    </row>
    <row r="2754" spans="4:4">
      <c r="D2754" s="317"/>
    </row>
    <row r="2755" spans="4:4">
      <c r="D2755" s="317"/>
    </row>
    <row r="2756" spans="4:4">
      <c r="D2756" s="317"/>
    </row>
    <row r="2757" spans="4:4">
      <c r="D2757" s="317"/>
    </row>
    <row r="2758" spans="4:4">
      <c r="D2758" s="317"/>
    </row>
    <row r="2759" spans="4:4">
      <c r="D2759" s="317"/>
    </row>
    <row r="2760" spans="4:4">
      <c r="D2760" s="317"/>
    </row>
    <row r="2761" spans="4:4">
      <c r="D2761" s="317"/>
    </row>
    <row r="2762" spans="4:4">
      <c r="D2762" s="317"/>
    </row>
    <row r="2763" spans="4:4">
      <c r="D2763" s="317"/>
    </row>
    <row r="2764" spans="4:4">
      <c r="D2764" s="317"/>
    </row>
    <row r="2765" spans="4:4">
      <c r="D2765" s="317"/>
    </row>
    <row r="2766" spans="4:4">
      <c r="D2766" s="317"/>
    </row>
    <row r="2767" spans="4:4">
      <c r="D2767" s="317"/>
    </row>
    <row r="2768" spans="4:4">
      <c r="D2768" s="317"/>
    </row>
    <row r="2769" spans="4:4">
      <c r="D2769" s="317"/>
    </row>
    <row r="2770" spans="4:4">
      <c r="D2770" s="317"/>
    </row>
    <row r="2771" spans="4:4">
      <c r="D2771" s="317"/>
    </row>
    <row r="2772" spans="4:4">
      <c r="D2772" s="317"/>
    </row>
    <row r="2773" spans="4:4">
      <c r="D2773" s="317"/>
    </row>
    <row r="2774" spans="4:4">
      <c r="D2774" s="317"/>
    </row>
    <row r="2775" spans="4:4">
      <c r="D2775" s="317"/>
    </row>
    <row r="2776" spans="4:4">
      <c r="D2776" s="317"/>
    </row>
    <row r="2777" spans="4:4">
      <c r="D2777" s="317"/>
    </row>
    <row r="2778" spans="4:4">
      <c r="D2778" s="317"/>
    </row>
    <row r="2779" spans="4:4">
      <c r="D2779" s="317"/>
    </row>
    <row r="2780" spans="4:4">
      <c r="D2780" s="317"/>
    </row>
    <row r="2781" spans="4:4">
      <c r="D2781" s="317"/>
    </row>
    <row r="2782" spans="4:4">
      <c r="D2782" s="317"/>
    </row>
    <row r="2783" spans="4:4">
      <c r="D2783" s="317"/>
    </row>
    <row r="2784" spans="4:4">
      <c r="D2784" s="317"/>
    </row>
    <row r="2785" spans="4:4">
      <c r="D2785" s="317"/>
    </row>
    <row r="2786" spans="4:4">
      <c r="D2786" s="317"/>
    </row>
    <row r="2787" spans="4:4">
      <c r="D2787" s="317"/>
    </row>
    <row r="2788" spans="4:4">
      <c r="D2788" s="317"/>
    </row>
    <row r="2789" spans="4:4">
      <c r="D2789" s="317"/>
    </row>
    <row r="2790" spans="4:4">
      <c r="D2790" s="317"/>
    </row>
    <row r="2791" spans="4:4">
      <c r="D2791" s="317"/>
    </row>
    <row r="2792" spans="4:4">
      <c r="D2792" s="317"/>
    </row>
    <row r="2793" spans="4:4">
      <c r="D2793" s="317"/>
    </row>
    <row r="2794" spans="4:4">
      <c r="D2794" s="317"/>
    </row>
    <row r="2795" spans="4:4">
      <c r="D2795" s="317"/>
    </row>
    <row r="2796" spans="4:4">
      <c r="D2796" s="317"/>
    </row>
    <row r="2797" spans="4:4">
      <c r="D2797" s="317"/>
    </row>
    <row r="2798" spans="4:4">
      <c r="D2798" s="317"/>
    </row>
    <row r="2799" spans="4:4">
      <c r="D2799" s="317"/>
    </row>
    <row r="2800" spans="4:4">
      <c r="D2800" s="317"/>
    </row>
    <row r="2801" spans="4:4">
      <c r="D2801" s="317"/>
    </row>
    <row r="2802" spans="4:4">
      <c r="D2802" s="317"/>
    </row>
    <row r="2803" spans="4:4">
      <c r="D2803" s="317"/>
    </row>
    <row r="2804" spans="4:4">
      <c r="D2804" s="317"/>
    </row>
    <row r="2805" spans="4:4">
      <c r="D2805" s="317"/>
    </row>
    <row r="2806" spans="4:4">
      <c r="D2806" s="317"/>
    </row>
    <row r="2807" spans="4:4">
      <c r="D2807" s="317"/>
    </row>
    <row r="2808" spans="4:4">
      <c r="D2808" s="317"/>
    </row>
    <row r="2809" spans="4:4">
      <c r="D2809" s="317"/>
    </row>
    <row r="2810" spans="4:4">
      <c r="D2810" s="317"/>
    </row>
    <row r="2811" spans="4:4">
      <c r="D2811" s="317"/>
    </row>
    <row r="2812" spans="4:4">
      <c r="D2812" s="317"/>
    </row>
    <row r="2813" spans="4:4">
      <c r="D2813" s="317"/>
    </row>
    <row r="2814" spans="4:4">
      <c r="D2814" s="317"/>
    </row>
    <row r="2815" spans="4:4">
      <c r="D2815" s="317"/>
    </row>
    <row r="2816" spans="4:4">
      <c r="D2816" s="317"/>
    </row>
    <row r="2817" spans="4:4">
      <c r="D2817" s="317"/>
    </row>
    <row r="2818" spans="4:4">
      <c r="D2818" s="317"/>
    </row>
    <row r="2819" spans="4:4">
      <c r="D2819" s="317"/>
    </row>
    <row r="2820" spans="4:4">
      <c r="D2820" s="317"/>
    </row>
    <row r="2821" spans="4:4">
      <c r="D2821" s="317"/>
    </row>
    <row r="2822" spans="4:4">
      <c r="D2822" s="317"/>
    </row>
    <row r="2823" spans="4:4">
      <c r="D2823" s="317"/>
    </row>
    <row r="2824" spans="4:4">
      <c r="D2824" s="317"/>
    </row>
    <row r="2825" spans="4:4">
      <c r="D2825" s="317"/>
    </row>
    <row r="2826" spans="4:4">
      <c r="D2826" s="317"/>
    </row>
    <row r="2827" spans="4:4">
      <c r="D2827" s="317"/>
    </row>
    <row r="2828" spans="4:4">
      <c r="D2828" s="317"/>
    </row>
    <row r="2829" spans="4:4">
      <c r="D2829" s="317"/>
    </row>
    <row r="2830" spans="4:4">
      <c r="D2830" s="317"/>
    </row>
    <row r="2831" spans="4:4">
      <c r="D2831" s="317"/>
    </row>
    <row r="2832" spans="4:4">
      <c r="D2832" s="317"/>
    </row>
    <row r="2833" spans="4:4">
      <c r="D2833" s="317"/>
    </row>
    <row r="2834" spans="4:4">
      <c r="D2834" s="317"/>
    </row>
    <row r="2835" spans="4:4">
      <c r="D2835" s="317"/>
    </row>
    <row r="2836" spans="4:4">
      <c r="D2836" s="317"/>
    </row>
    <row r="2837" spans="4:4">
      <c r="D2837" s="317"/>
    </row>
    <row r="2838" spans="4:4">
      <c r="D2838" s="317"/>
    </row>
    <row r="2839" spans="4:4">
      <c r="D2839" s="317"/>
    </row>
    <row r="2840" spans="4:4">
      <c r="D2840" s="317"/>
    </row>
    <row r="2841" spans="4:4">
      <c r="D2841" s="317"/>
    </row>
    <row r="2842" spans="4:4">
      <c r="D2842" s="317"/>
    </row>
    <row r="2843" spans="4:4">
      <c r="D2843" s="317"/>
    </row>
    <row r="2844" spans="4:4">
      <c r="D2844" s="317"/>
    </row>
    <row r="2845" spans="4:4">
      <c r="D2845" s="317"/>
    </row>
    <row r="2846" spans="4:4">
      <c r="D2846" s="317"/>
    </row>
    <row r="2847" spans="4:4">
      <c r="D2847" s="317"/>
    </row>
    <row r="2848" spans="4:4">
      <c r="D2848" s="317"/>
    </row>
    <row r="2849" spans="4:4">
      <c r="D2849" s="317"/>
    </row>
    <row r="2850" spans="4:4">
      <c r="D2850" s="317"/>
    </row>
    <row r="2851" spans="4:4">
      <c r="D2851" s="317"/>
    </row>
    <row r="2852" spans="4:4">
      <c r="D2852" s="317"/>
    </row>
    <row r="2853" spans="4:4">
      <c r="D2853" s="317"/>
    </row>
    <row r="2854" spans="4:4">
      <c r="D2854" s="317"/>
    </row>
    <row r="2855" spans="4:4">
      <c r="D2855" s="317"/>
    </row>
    <row r="2856" spans="4:4">
      <c r="D2856" s="317"/>
    </row>
    <row r="2857" spans="4:4">
      <c r="D2857" s="317"/>
    </row>
    <row r="2858" spans="4:4">
      <c r="D2858" s="317"/>
    </row>
    <row r="2859" spans="4:4">
      <c r="D2859" s="317"/>
    </row>
    <row r="2860" spans="4:4">
      <c r="D2860" s="317"/>
    </row>
    <row r="2861" spans="4:4">
      <c r="D2861" s="317"/>
    </row>
    <row r="2862" spans="4:4">
      <c r="D2862" s="317"/>
    </row>
    <row r="2863" spans="4:4">
      <c r="D2863" s="317"/>
    </row>
    <row r="2864" spans="4:4">
      <c r="D2864" s="317"/>
    </row>
    <row r="2865" spans="4:4">
      <c r="D2865" s="317"/>
    </row>
    <row r="2866" spans="4:4">
      <c r="D2866" s="317"/>
    </row>
    <row r="2867" spans="4:4">
      <c r="D2867" s="317"/>
    </row>
    <row r="2868" spans="4:4">
      <c r="D2868" s="317"/>
    </row>
    <row r="2869" spans="4:4">
      <c r="D2869" s="317"/>
    </row>
    <row r="2870" spans="4:4">
      <c r="D2870" s="317"/>
    </row>
    <row r="2871" spans="4:4">
      <c r="D2871" s="317"/>
    </row>
    <row r="2872" spans="4:4">
      <c r="D2872" s="317"/>
    </row>
    <row r="2873" spans="4:4">
      <c r="D2873" s="317"/>
    </row>
    <row r="2874" spans="4:4">
      <c r="D2874" s="317"/>
    </row>
    <row r="2875" spans="4:4">
      <c r="D2875" s="317"/>
    </row>
    <row r="2876" spans="4:4">
      <c r="D2876" s="317"/>
    </row>
    <row r="2877" spans="4:4">
      <c r="D2877" s="317"/>
    </row>
    <row r="2878" spans="4:4">
      <c r="D2878" s="317"/>
    </row>
    <row r="2879" spans="4:4">
      <c r="D2879" s="317"/>
    </row>
    <row r="2880" spans="4:4">
      <c r="D2880" s="317"/>
    </row>
    <row r="2881" spans="4:4">
      <c r="D2881" s="317"/>
    </row>
    <row r="2882" spans="4:4">
      <c r="D2882" s="317"/>
    </row>
    <row r="2883" spans="4:4">
      <c r="D2883" s="317"/>
    </row>
    <row r="2884" spans="4:4">
      <c r="D2884" s="317"/>
    </row>
    <row r="2885" spans="4:4">
      <c r="D2885" s="317"/>
    </row>
    <row r="2886" spans="4:4">
      <c r="D2886" s="317"/>
    </row>
    <row r="2887" spans="4:4">
      <c r="D2887" s="317"/>
    </row>
    <row r="2888" spans="4:4">
      <c r="D2888" s="317"/>
    </row>
    <row r="2889" spans="4:4">
      <c r="D2889" s="317"/>
    </row>
    <row r="2890" spans="4:4">
      <c r="D2890" s="317"/>
    </row>
    <row r="2891" spans="4:4">
      <c r="D2891" s="317"/>
    </row>
    <row r="2892" spans="4:4">
      <c r="D2892" s="317"/>
    </row>
    <row r="2893" spans="4:4">
      <c r="D2893" s="317"/>
    </row>
    <row r="2894" spans="4:4">
      <c r="D2894" s="317"/>
    </row>
    <row r="2895" spans="4:4">
      <c r="D2895" s="317"/>
    </row>
    <row r="2896" spans="4:4">
      <c r="D2896" s="317"/>
    </row>
    <row r="2897" spans="4:4">
      <c r="D2897" s="317"/>
    </row>
    <row r="2898" spans="4:4">
      <c r="D2898" s="317"/>
    </row>
    <row r="2899" spans="4:4">
      <c r="D2899" s="317"/>
    </row>
    <row r="2900" spans="4:4">
      <c r="D2900" s="317"/>
    </row>
    <row r="2901" spans="4:4">
      <c r="D2901" s="317"/>
    </row>
    <row r="2902" spans="4:4">
      <c r="D2902" s="317"/>
    </row>
    <row r="2903" spans="4:4">
      <c r="D2903" s="317"/>
    </row>
    <row r="2904" spans="4:4">
      <c r="D2904" s="317"/>
    </row>
    <row r="2905" spans="4:4">
      <c r="D2905" s="317"/>
    </row>
    <row r="2906" spans="4:4">
      <c r="D2906" s="317"/>
    </row>
    <row r="2907" spans="4:4">
      <c r="D2907" s="317"/>
    </row>
    <row r="2908" spans="4:4">
      <c r="D2908" s="317"/>
    </row>
    <row r="2909" spans="4:4">
      <c r="D2909" s="317"/>
    </row>
    <row r="2910" spans="4:4">
      <c r="D2910" s="317"/>
    </row>
    <row r="2911" spans="4:4">
      <c r="D2911" s="317"/>
    </row>
    <row r="2912" spans="4:4">
      <c r="D2912" s="317"/>
    </row>
    <row r="2913" spans="4:4">
      <c r="D2913" s="317"/>
    </row>
    <row r="2914" spans="4:4">
      <c r="D2914" s="317"/>
    </row>
    <row r="2915" spans="4:4">
      <c r="D2915" s="317"/>
    </row>
    <row r="2916" spans="4:4">
      <c r="D2916" s="317"/>
    </row>
    <row r="2917" spans="4:4">
      <c r="D2917" s="317"/>
    </row>
    <row r="2918" spans="4:4">
      <c r="D2918" s="317"/>
    </row>
    <row r="2919" spans="4:4">
      <c r="D2919" s="317"/>
    </row>
    <row r="2920" spans="4:4">
      <c r="D2920" s="317"/>
    </row>
    <row r="2921" spans="4:4">
      <c r="D2921" s="317"/>
    </row>
    <row r="2922" spans="4:4">
      <c r="D2922" s="317"/>
    </row>
    <row r="2923" spans="4:4">
      <c r="D2923" s="317"/>
    </row>
    <row r="2924" spans="4:4">
      <c r="D2924" s="317"/>
    </row>
    <row r="2925" spans="4:4">
      <c r="D2925" s="317"/>
    </row>
    <row r="2926" spans="4:4">
      <c r="D2926" s="317"/>
    </row>
    <row r="2927" spans="4:4">
      <c r="D2927" s="317"/>
    </row>
    <row r="2928" spans="4:4">
      <c r="D2928" s="317"/>
    </row>
    <row r="2929" spans="4:4">
      <c r="D2929" s="317"/>
    </row>
    <row r="2930" spans="4:4">
      <c r="D2930" s="317"/>
    </row>
    <row r="2931" spans="4:4">
      <c r="D2931" s="317"/>
    </row>
    <row r="2932" spans="4:4">
      <c r="D2932" s="317"/>
    </row>
    <row r="2933" spans="4:4">
      <c r="D2933" s="317"/>
    </row>
    <row r="2934" spans="4:4">
      <c r="D2934" s="317"/>
    </row>
    <row r="2935" spans="4:4">
      <c r="D2935" s="317"/>
    </row>
    <row r="2936" spans="4:4">
      <c r="D2936" s="317"/>
    </row>
    <row r="2937" spans="4:4">
      <c r="D2937" s="317"/>
    </row>
    <row r="2938" spans="4:4">
      <c r="D2938" s="317"/>
    </row>
    <row r="2939" spans="4:4">
      <c r="D2939" s="317"/>
    </row>
    <row r="2940" spans="4:4">
      <c r="D2940" s="317"/>
    </row>
    <row r="2941" spans="4:4">
      <c r="D2941" s="317"/>
    </row>
    <row r="2942" spans="4:4">
      <c r="D2942" s="317"/>
    </row>
    <row r="2943" spans="4:4">
      <c r="D2943" s="317"/>
    </row>
    <row r="2944" spans="4:4">
      <c r="D2944" s="317"/>
    </row>
    <row r="2945" spans="4:4">
      <c r="D2945" s="317"/>
    </row>
    <row r="2946" spans="4:4">
      <c r="D2946" s="317"/>
    </row>
    <row r="2947" spans="4:4">
      <c r="D2947" s="317"/>
    </row>
    <row r="2948" spans="4:4">
      <c r="D2948" s="317"/>
    </row>
    <row r="2949" spans="4:4">
      <c r="D2949" s="317"/>
    </row>
    <row r="2950" spans="4:4">
      <c r="D2950" s="317"/>
    </row>
    <row r="2951" spans="4:4">
      <c r="D2951" s="317"/>
    </row>
    <row r="2952" spans="4:4">
      <c r="D2952" s="317"/>
    </row>
    <row r="2953" spans="4:4">
      <c r="D2953" s="317"/>
    </row>
    <row r="2954" spans="4:4">
      <c r="D2954" s="317"/>
    </row>
    <row r="2955" spans="4:4">
      <c r="D2955" s="317"/>
    </row>
    <row r="2956" spans="4:4">
      <c r="D2956" s="317"/>
    </row>
    <row r="2957" spans="4:4">
      <c r="D2957" s="317"/>
    </row>
    <row r="2958" spans="4:4">
      <c r="D2958" s="317"/>
    </row>
    <row r="2959" spans="4:4">
      <c r="D2959" s="317"/>
    </row>
    <row r="2960" spans="4:4">
      <c r="D2960" s="317"/>
    </row>
    <row r="2961" spans="4:4">
      <c r="D2961" s="317"/>
    </row>
    <row r="2962" spans="4:4">
      <c r="D2962" s="317"/>
    </row>
    <row r="2963" spans="4:4">
      <c r="D2963" s="317"/>
    </row>
    <row r="2964" spans="4:4">
      <c r="D2964" s="317"/>
    </row>
    <row r="2965" spans="4:4">
      <c r="D2965" s="317"/>
    </row>
    <row r="2966" spans="4:4">
      <c r="D2966" s="317"/>
    </row>
    <row r="2967" spans="4:4">
      <c r="D2967" s="317"/>
    </row>
    <row r="2968" spans="4:4">
      <c r="D2968" s="317"/>
    </row>
    <row r="2969" spans="4:4">
      <c r="D2969" s="317"/>
    </row>
    <row r="2970" spans="4:4">
      <c r="D2970" s="317"/>
    </row>
    <row r="2971" spans="4:4">
      <c r="D2971" s="317"/>
    </row>
    <row r="2972" spans="4:4">
      <c r="D2972" s="317"/>
    </row>
    <row r="2973" spans="4:4">
      <c r="D2973" s="317"/>
    </row>
    <row r="2974" spans="4:4">
      <c r="D2974" s="317"/>
    </row>
    <row r="2975" spans="4:4">
      <c r="D2975" s="317"/>
    </row>
    <row r="2976" spans="4:4">
      <c r="D2976" s="317"/>
    </row>
    <row r="2977" spans="4:4">
      <c r="D2977" s="317"/>
    </row>
    <row r="2978" spans="4:4">
      <c r="D2978" s="317"/>
    </row>
    <row r="2979" spans="4:4">
      <c r="D2979" s="317"/>
    </row>
    <row r="2980" spans="4:4">
      <c r="D2980" s="317"/>
    </row>
    <row r="2981" spans="4:4">
      <c r="D2981" s="317"/>
    </row>
    <row r="2982" spans="4:4">
      <c r="D2982" s="317"/>
    </row>
    <row r="2983" spans="4:4">
      <c r="D2983" s="317"/>
    </row>
    <row r="2984" spans="4:4">
      <c r="D2984" s="317"/>
    </row>
    <row r="2985" spans="4:4">
      <c r="D2985" s="317"/>
    </row>
    <row r="2986" spans="4:4">
      <c r="D2986" s="317"/>
    </row>
    <row r="2987" spans="4:4">
      <c r="D2987" s="317"/>
    </row>
    <row r="2988" spans="4:4">
      <c r="D2988" s="317"/>
    </row>
    <row r="2989" spans="4:4">
      <c r="D2989" s="317"/>
    </row>
    <row r="2990" spans="4:4">
      <c r="D2990" s="317"/>
    </row>
    <row r="2991" spans="4:4">
      <c r="D2991" s="317"/>
    </row>
    <row r="2992" spans="4:4">
      <c r="D2992" s="317"/>
    </row>
    <row r="2993" spans="4:4">
      <c r="D2993" s="317"/>
    </row>
    <row r="2994" spans="4:4">
      <c r="D2994" s="317"/>
    </row>
    <row r="2995" spans="4:4">
      <c r="D2995" s="317"/>
    </row>
    <row r="2996" spans="4:4">
      <c r="D2996" s="317"/>
    </row>
    <row r="2997" spans="4:4">
      <c r="D2997" s="317"/>
    </row>
    <row r="2998" spans="4:4">
      <c r="D2998" s="317"/>
    </row>
    <row r="2999" spans="4:4">
      <c r="D2999" s="317"/>
    </row>
    <row r="3000" spans="4:4">
      <c r="D3000" s="317"/>
    </row>
    <row r="3001" spans="4:4">
      <c r="D3001" s="317"/>
    </row>
    <row r="3002" spans="4:4">
      <c r="D3002" s="317"/>
    </row>
    <row r="3003" spans="4:4">
      <c r="D3003" s="317"/>
    </row>
    <row r="3004" spans="4:4">
      <c r="D3004" s="317"/>
    </row>
    <row r="3005" spans="4:4">
      <c r="D3005" s="317"/>
    </row>
    <row r="3006" spans="4:4">
      <c r="D3006" s="317"/>
    </row>
    <row r="3007" spans="4:4">
      <c r="D3007" s="317"/>
    </row>
    <row r="3008" spans="4:4">
      <c r="D3008" s="317"/>
    </row>
    <row r="3009" spans="4:4">
      <c r="D3009" s="317"/>
    </row>
    <row r="3010" spans="4:4">
      <c r="D3010" s="317"/>
    </row>
    <row r="3011" spans="4:4">
      <c r="D3011" s="317"/>
    </row>
    <row r="3012" spans="4:4">
      <c r="D3012" s="317"/>
    </row>
    <row r="3013" spans="4:4">
      <c r="D3013" s="317"/>
    </row>
    <row r="3014" spans="4:4">
      <c r="D3014" s="317"/>
    </row>
    <row r="3015" spans="4:4">
      <c r="D3015" s="317"/>
    </row>
    <row r="3016" spans="4:4">
      <c r="D3016" s="317"/>
    </row>
    <row r="3017" spans="4:4">
      <c r="D3017" s="317"/>
    </row>
    <row r="3018" spans="4:4">
      <c r="D3018" s="317"/>
    </row>
    <row r="3019" spans="4:4">
      <c r="D3019" s="317"/>
    </row>
    <row r="3020" spans="4:4">
      <c r="D3020" s="317"/>
    </row>
    <row r="3021" spans="4:4">
      <c r="D3021" s="317"/>
    </row>
    <row r="3022" spans="4:4">
      <c r="D3022" s="317"/>
    </row>
    <row r="3023" spans="4:4">
      <c r="D3023" s="317"/>
    </row>
    <row r="3024" spans="4:4">
      <c r="D3024" s="317"/>
    </row>
    <row r="3025" spans="4:4">
      <c r="D3025" s="317"/>
    </row>
    <row r="3026" spans="4:4">
      <c r="D3026" s="317"/>
    </row>
    <row r="3027" spans="4:4">
      <c r="D3027" s="317"/>
    </row>
    <row r="3028" spans="4:4">
      <c r="D3028" s="317"/>
    </row>
    <row r="3029" spans="4:4">
      <c r="D3029" s="317"/>
    </row>
    <row r="3030" spans="4:4">
      <c r="D3030" s="317"/>
    </row>
    <row r="3031" spans="4:4">
      <c r="D3031" s="317"/>
    </row>
    <row r="3032" spans="4:4">
      <c r="D3032" s="317"/>
    </row>
    <row r="3033" spans="4:4">
      <c r="D3033" s="317"/>
    </row>
    <row r="3034" spans="4:4">
      <c r="D3034" s="317"/>
    </row>
    <row r="3035" spans="4:4">
      <c r="D3035" s="317"/>
    </row>
    <row r="3036" spans="4:4">
      <c r="D3036" s="317"/>
    </row>
    <row r="3037" spans="4:4">
      <c r="D3037" s="317"/>
    </row>
    <row r="3038" spans="4:4">
      <c r="D3038" s="317"/>
    </row>
    <row r="3039" spans="4:4">
      <c r="D3039" s="317"/>
    </row>
    <row r="3040" spans="4:4">
      <c r="D3040" s="317"/>
    </row>
    <row r="3041" spans="4:4">
      <c r="D3041" s="317"/>
    </row>
    <row r="3042" spans="4:4">
      <c r="D3042" s="317"/>
    </row>
    <row r="3043" spans="4:4">
      <c r="D3043" s="317"/>
    </row>
    <row r="3044" spans="4:4">
      <c r="D3044" s="317"/>
    </row>
    <row r="3045" spans="4:4">
      <c r="D3045" s="317"/>
    </row>
    <row r="3046" spans="4:4">
      <c r="D3046" s="317"/>
    </row>
    <row r="3047" spans="4:4">
      <c r="D3047" s="317"/>
    </row>
    <row r="3048" spans="4:4">
      <c r="D3048" s="317"/>
    </row>
    <row r="3049" spans="4:4">
      <c r="D3049" s="317"/>
    </row>
    <row r="3050" spans="4:4">
      <c r="D3050" s="317"/>
    </row>
    <row r="3051" spans="4:4">
      <c r="D3051" s="317"/>
    </row>
    <row r="3052" spans="4:4">
      <c r="D3052" s="317"/>
    </row>
    <row r="3053" spans="4:4">
      <c r="D3053" s="317"/>
    </row>
    <row r="3054" spans="4:4">
      <c r="D3054" s="317"/>
    </row>
    <row r="3055" spans="4:4">
      <c r="D3055" s="317"/>
    </row>
    <row r="3056" spans="4:4">
      <c r="D3056" s="317"/>
    </row>
    <row r="3057" spans="4:4">
      <c r="D3057" s="317"/>
    </row>
    <row r="3058" spans="4:4">
      <c r="D3058" s="317"/>
    </row>
    <row r="3059" spans="4:4">
      <c r="D3059" s="317"/>
    </row>
    <row r="3060" spans="4:4">
      <c r="D3060" s="317"/>
    </row>
    <row r="3061" spans="4:4">
      <c r="D3061" s="317"/>
    </row>
    <row r="3062" spans="4:4">
      <c r="D3062" s="317"/>
    </row>
    <row r="3063" spans="4:4">
      <c r="D3063" s="317"/>
    </row>
    <row r="3064" spans="4:4">
      <c r="D3064" s="317"/>
    </row>
    <row r="3065" spans="4:4">
      <c r="D3065" s="317"/>
    </row>
    <row r="3066" spans="4:4">
      <c r="D3066" s="317"/>
    </row>
    <row r="3067" spans="4:4">
      <c r="D3067" s="317"/>
    </row>
    <row r="3068" spans="4:4">
      <c r="D3068" s="317"/>
    </row>
    <row r="3069" spans="4:4">
      <c r="D3069" s="317"/>
    </row>
    <row r="3070" spans="4:4">
      <c r="D3070" s="317"/>
    </row>
    <row r="3071" spans="4:4">
      <c r="D3071" s="317"/>
    </row>
    <row r="3072" spans="4:4">
      <c r="D3072" s="317"/>
    </row>
    <row r="3073" spans="4:4">
      <c r="D3073" s="317"/>
    </row>
    <row r="3074" spans="4:4">
      <c r="D3074" s="317"/>
    </row>
    <row r="3075" spans="4:4">
      <c r="D3075" s="317"/>
    </row>
    <row r="3076" spans="4:4">
      <c r="D3076" s="317"/>
    </row>
    <row r="3077" spans="4:4">
      <c r="D3077" s="317"/>
    </row>
    <row r="3078" spans="4:4">
      <c r="D3078" s="317"/>
    </row>
    <row r="3079" spans="4:4">
      <c r="D3079" s="317"/>
    </row>
    <row r="3080" spans="4:4">
      <c r="D3080" s="317"/>
    </row>
    <row r="3081" spans="4:4">
      <c r="D3081" s="317"/>
    </row>
    <row r="3082" spans="4:4">
      <c r="D3082" s="317"/>
    </row>
    <row r="3083" spans="4:4">
      <c r="D3083" s="317"/>
    </row>
    <row r="3084" spans="4:4">
      <c r="D3084" s="317"/>
    </row>
    <row r="3085" spans="4:4">
      <c r="D3085" s="317"/>
    </row>
    <row r="3086" spans="4:4">
      <c r="D3086" s="317"/>
    </row>
    <row r="3087" spans="4:4">
      <c r="D3087" s="317"/>
    </row>
    <row r="3088" spans="4:4">
      <c r="D3088" s="317"/>
    </row>
    <row r="3089" spans="4:4">
      <c r="D3089" s="317"/>
    </row>
    <row r="3090" spans="4:4">
      <c r="D3090" s="317"/>
    </row>
    <row r="3091" spans="4:4">
      <c r="D3091" s="317"/>
    </row>
    <row r="3092" spans="4:4">
      <c r="D3092" s="317"/>
    </row>
    <row r="3093" spans="4:4">
      <c r="D3093" s="317"/>
    </row>
    <row r="3094" spans="4:4">
      <c r="D3094" s="317"/>
    </row>
    <row r="3095" spans="4:4">
      <c r="D3095" s="317"/>
    </row>
    <row r="3096" spans="4:4">
      <c r="D3096" s="317"/>
    </row>
    <row r="3097" spans="4:4">
      <c r="D3097" s="317"/>
    </row>
    <row r="3098" spans="4:4">
      <c r="D3098" s="317"/>
    </row>
    <row r="3099" spans="4:4">
      <c r="D3099" s="317"/>
    </row>
    <row r="3100" spans="4:4">
      <c r="D3100" s="317"/>
    </row>
    <row r="3101" spans="4:4">
      <c r="D3101" s="317"/>
    </row>
    <row r="3102" spans="4:4">
      <c r="D3102" s="317"/>
    </row>
    <row r="3103" spans="4:4">
      <c r="D3103" s="317"/>
    </row>
    <row r="3104" spans="4:4">
      <c r="D3104" s="317"/>
    </row>
    <row r="3105" spans="4:4">
      <c r="D3105" s="317"/>
    </row>
    <row r="3106" spans="4:4">
      <c r="D3106" s="317"/>
    </row>
    <row r="3107" spans="4:4">
      <c r="D3107" s="317"/>
    </row>
    <row r="3108" spans="4:4">
      <c r="D3108" s="317"/>
    </row>
    <row r="3109" spans="4:4">
      <c r="D3109" s="317"/>
    </row>
    <row r="3110" spans="4:4">
      <c r="D3110" s="317"/>
    </row>
    <row r="3111" spans="4:4">
      <c r="D3111" s="317"/>
    </row>
    <row r="3112" spans="4:4">
      <c r="D3112" s="317"/>
    </row>
    <row r="3113" spans="4:4">
      <c r="D3113" s="317"/>
    </row>
    <row r="3114" spans="4:4">
      <c r="D3114" s="317"/>
    </row>
    <row r="3115" spans="4:4">
      <c r="D3115" s="317"/>
    </row>
    <row r="3116" spans="4:4">
      <c r="D3116" s="317"/>
    </row>
    <row r="3117" spans="4:4">
      <c r="D3117" s="317"/>
    </row>
    <row r="3118" spans="4:4">
      <c r="D3118" s="317"/>
    </row>
    <row r="3119" spans="4:4">
      <c r="D3119" s="317"/>
    </row>
    <row r="3120" spans="4:4">
      <c r="D3120" s="317"/>
    </row>
    <row r="3121" spans="4:4">
      <c r="D3121" s="317"/>
    </row>
    <row r="3122" spans="4:4">
      <c r="D3122" s="317"/>
    </row>
    <row r="3123" spans="4:4">
      <c r="D3123" s="317"/>
    </row>
    <row r="3124" spans="4:4">
      <c r="D3124" s="317"/>
    </row>
    <row r="3125" spans="4:4">
      <c r="D3125" s="317"/>
    </row>
    <row r="3126" spans="4:4">
      <c r="D3126" s="317"/>
    </row>
    <row r="3127" spans="4:4">
      <c r="D3127" s="317"/>
    </row>
    <row r="3128" spans="4:4">
      <c r="D3128" s="317"/>
    </row>
    <row r="3129" spans="4:4">
      <c r="D3129" s="317"/>
    </row>
    <row r="3130" spans="4:4">
      <c r="D3130" s="317"/>
    </row>
    <row r="3131" spans="4:4">
      <c r="D3131" s="317"/>
    </row>
    <row r="3132" spans="4:4">
      <c r="D3132" s="317"/>
    </row>
    <row r="3133" spans="4:4">
      <c r="D3133" s="317"/>
    </row>
    <row r="3134" spans="4:4">
      <c r="D3134" s="317"/>
    </row>
    <row r="3135" spans="4:4">
      <c r="D3135" s="317"/>
    </row>
    <row r="3136" spans="4:4">
      <c r="D3136" s="317"/>
    </row>
    <row r="3137" spans="4:4">
      <c r="D3137" s="317"/>
    </row>
    <row r="3138" spans="4:4">
      <c r="D3138" s="317"/>
    </row>
    <row r="3139" spans="4:4">
      <c r="D3139" s="317"/>
    </row>
    <row r="3140" spans="4:4">
      <c r="D3140" s="317"/>
    </row>
    <row r="3141" spans="4:4">
      <c r="D3141" s="317"/>
    </row>
    <row r="3142" spans="4:4">
      <c r="D3142" s="317"/>
    </row>
    <row r="3143" spans="4:4">
      <c r="D3143" s="317"/>
    </row>
    <row r="3144" spans="4:4">
      <c r="D3144" s="317"/>
    </row>
    <row r="3145" spans="4:4">
      <c r="D3145" s="317"/>
    </row>
    <row r="3146" spans="4:4">
      <c r="D3146" s="317"/>
    </row>
    <row r="3147" spans="4:4">
      <c r="D3147" s="317"/>
    </row>
    <row r="3148" spans="4:4">
      <c r="D3148" s="317"/>
    </row>
    <row r="3149" spans="4:4">
      <c r="D3149" s="317"/>
    </row>
    <row r="3150" spans="4:4">
      <c r="D3150" s="317"/>
    </row>
    <row r="3151" spans="4:4">
      <c r="D3151" s="317"/>
    </row>
    <row r="3152" spans="4:4">
      <c r="D3152" s="317"/>
    </row>
    <row r="3153" spans="4:4">
      <c r="D3153" s="317"/>
    </row>
    <row r="3154" spans="4:4">
      <c r="D3154" s="317"/>
    </row>
    <row r="3155" spans="4:4">
      <c r="D3155" s="317"/>
    </row>
    <row r="3156" spans="4:4">
      <c r="D3156" s="317"/>
    </row>
    <row r="3157" spans="4:4">
      <c r="D3157" s="317"/>
    </row>
    <row r="3158" spans="4:4">
      <c r="D3158" s="317"/>
    </row>
    <row r="3159" spans="4:4">
      <c r="D3159" s="317"/>
    </row>
    <row r="3160" spans="4:4">
      <c r="D3160" s="317"/>
    </row>
    <row r="3161" spans="4:4">
      <c r="D3161" s="317"/>
    </row>
    <row r="3162" spans="4:4">
      <c r="D3162" s="317"/>
    </row>
    <row r="3163" spans="4:4">
      <c r="D3163" s="317"/>
    </row>
    <row r="3164" spans="4:4">
      <c r="D3164" s="317"/>
    </row>
    <row r="3165" spans="4:4">
      <c r="D3165" s="317"/>
    </row>
    <row r="3166" spans="4:4">
      <c r="D3166" s="317"/>
    </row>
    <row r="3167" spans="4:4">
      <c r="D3167" s="317"/>
    </row>
    <row r="3168" spans="4:4">
      <c r="D3168" s="317"/>
    </row>
    <row r="3169" spans="4:4">
      <c r="D3169" s="317"/>
    </row>
    <row r="3170" spans="4:4">
      <c r="D3170" s="317"/>
    </row>
    <row r="3171" spans="4:4">
      <c r="D3171" s="317"/>
    </row>
    <row r="3172" spans="4:4">
      <c r="D3172" s="317"/>
    </row>
    <row r="3173" spans="4:4">
      <c r="D3173" s="317"/>
    </row>
    <row r="3174" spans="4:4">
      <c r="D3174" s="317"/>
    </row>
    <row r="3175" spans="4:4">
      <c r="D3175" s="317"/>
    </row>
    <row r="3176" spans="4:4">
      <c r="D3176" s="317"/>
    </row>
    <row r="3177" spans="4:4">
      <c r="D3177" s="317"/>
    </row>
    <row r="3178" spans="4:4">
      <c r="D3178" s="317"/>
    </row>
    <row r="3179" spans="4:4">
      <c r="D3179" s="317"/>
    </row>
    <row r="3180" spans="4:4">
      <c r="D3180" s="317"/>
    </row>
    <row r="3181" spans="4:4">
      <c r="D3181" s="317"/>
    </row>
    <row r="3182" spans="4:4">
      <c r="D3182" s="317"/>
    </row>
    <row r="3183" spans="4:4">
      <c r="D3183" s="317"/>
    </row>
    <row r="3184" spans="4:4">
      <c r="D3184" s="317"/>
    </row>
    <row r="3185" spans="4:4">
      <c r="D3185" s="317"/>
    </row>
    <row r="3186" spans="4:4">
      <c r="D3186" s="317"/>
    </row>
    <row r="3187" spans="4:4">
      <c r="D3187" s="317"/>
    </row>
    <row r="3188" spans="4:4">
      <c r="D3188" s="317"/>
    </row>
    <row r="3189" spans="4:4">
      <c r="D3189" s="317"/>
    </row>
    <row r="3190" spans="4:4">
      <c r="D3190" s="317"/>
    </row>
    <row r="3191" spans="4:4">
      <c r="D3191" s="317"/>
    </row>
    <row r="3192" spans="4:4">
      <c r="D3192" s="317"/>
    </row>
    <row r="3193" spans="4:4">
      <c r="D3193" s="317"/>
    </row>
    <row r="3194" spans="4:4">
      <c r="D3194" s="317"/>
    </row>
    <row r="3195" spans="4:4">
      <c r="D3195" s="317"/>
    </row>
    <row r="3196" spans="4:4">
      <c r="D3196" s="317"/>
    </row>
    <row r="3197" spans="4:4">
      <c r="D3197" s="317"/>
    </row>
    <row r="3198" spans="4:4">
      <c r="D3198" s="317"/>
    </row>
    <row r="3199" spans="4:4">
      <c r="D3199" s="317"/>
    </row>
    <row r="3200" spans="4:4">
      <c r="D3200" s="317"/>
    </row>
    <row r="3201" spans="4:4">
      <c r="D3201" s="317"/>
    </row>
    <row r="3202" spans="4:4">
      <c r="D3202" s="317"/>
    </row>
    <row r="3203" spans="4:4">
      <c r="D3203" s="317"/>
    </row>
    <row r="3204" spans="4:4">
      <c r="D3204" s="317"/>
    </row>
    <row r="3205" spans="4:4">
      <c r="D3205" s="317"/>
    </row>
    <row r="3206" spans="4:4">
      <c r="D3206" s="317"/>
    </row>
    <row r="3207" spans="4:4">
      <c r="D3207" s="317"/>
    </row>
    <row r="3208" spans="4:4">
      <c r="D3208" s="317"/>
    </row>
    <row r="3209" spans="4:4">
      <c r="D3209" s="317"/>
    </row>
    <row r="3210" spans="4:4">
      <c r="D3210" s="317"/>
    </row>
    <row r="3211" spans="4:4">
      <c r="D3211" s="317"/>
    </row>
    <row r="3212" spans="4:4">
      <c r="D3212" s="317"/>
    </row>
    <row r="3213" spans="4:4">
      <c r="D3213" s="317"/>
    </row>
    <row r="3214" spans="4:4">
      <c r="D3214" s="317"/>
    </row>
    <row r="3215" spans="4:4">
      <c r="D3215" s="317"/>
    </row>
    <row r="3216" spans="4:4">
      <c r="D3216" s="317"/>
    </row>
    <row r="3217" spans="4:4">
      <c r="D3217" s="317"/>
    </row>
    <row r="3218" spans="4:4">
      <c r="D3218" s="317"/>
    </row>
    <row r="3219" spans="4:4">
      <c r="D3219" s="317"/>
    </row>
    <row r="3220" spans="4:4">
      <c r="D3220" s="317"/>
    </row>
    <row r="3221" spans="4:4">
      <c r="D3221" s="317"/>
    </row>
    <row r="3222" spans="4:4">
      <c r="D3222" s="317"/>
    </row>
    <row r="3223" spans="4:4">
      <c r="D3223" s="317"/>
    </row>
    <row r="3224" spans="4:4">
      <c r="D3224" s="317"/>
    </row>
    <row r="3225" spans="4:4">
      <c r="D3225" s="317"/>
    </row>
    <row r="3226" spans="4:4">
      <c r="D3226" s="317"/>
    </row>
    <row r="3227" spans="4:4">
      <c r="D3227" s="317"/>
    </row>
    <row r="3228" spans="4:4">
      <c r="D3228" s="317"/>
    </row>
    <row r="3229" spans="4:4">
      <c r="D3229" s="317"/>
    </row>
    <row r="3230" spans="4:4">
      <c r="D3230" s="317"/>
    </row>
    <row r="3231" spans="4:4">
      <c r="D3231" s="317"/>
    </row>
    <row r="3232" spans="4:4">
      <c r="D3232" s="317"/>
    </row>
    <row r="3233" spans="4:4">
      <c r="D3233" s="317"/>
    </row>
    <row r="3234" spans="4:4">
      <c r="D3234" s="317"/>
    </row>
    <row r="3235" spans="4:4">
      <c r="D3235" s="317"/>
    </row>
    <row r="3236" spans="4:4">
      <c r="D3236" s="317"/>
    </row>
    <row r="3237" spans="4:4">
      <c r="D3237" s="317"/>
    </row>
    <row r="3238" spans="4:4">
      <c r="D3238" s="317"/>
    </row>
    <row r="3239" spans="4:4">
      <c r="D3239" s="317"/>
    </row>
    <row r="3240" spans="4:4">
      <c r="D3240" s="317"/>
    </row>
    <row r="3241" spans="4:4">
      <c r="D3241" s="317"/>
    </row>
    <row r="3242" spans="4:4">
      <c r="D3242" s="317"/>
    </row>
    <row r="3243" spans="4:4">
      <c r="D3243" s="317"/>
    </row>
    <row r="3244" spans="4:4">
      <c r="D3244" s="317"/>
    </row>
    <row r="3245" spans="4:4">
      <c r="D3245" s="317"/>
    </row>
    <row r="3246" spans="4:4">
      <c r="D3246" s="317"/>
    </row>
    <row r="3247" spans="4:4">
      <c r="D3247" s="317"/>
    </row>
    <row r="3248" spans="4:4">
      <c r="D3248" s="317"/>
    </row>
    <row r="3249" spans="4:4">
      <c r="D3249" s="317"/>
    </row>
    <row r="3250" spans="4:4">
      <c r="D3250" s="317"/>
    </row>
    <row r="3251" spans="4:4">
      <c r="D3251" s="317"/>
    </row>
    <row r="3252" spans="4:4">
      <c r="D3252" s="317"/>
    </row>
    <row r="3253" spans="4:4">
      <c r="D3253" s="317"/>
    </row>
    <row r="3254" spans="4:4">
      <c r="D3254" s="317"/>
    </row>
    <row r="3255" spans="4:4">
      <c r="D3255" s="317"/>
    </row>
    <row r="3256" spans="4:4">
      <c r="D3256" s="317"/>
    </row>
    <row r="3257" spans="4:4">
      <c r="D3257" s="317"/>
    </row>
    <row r="3258" spans="4:4">
      <c r="D3258" s="317"/>
    </row>
    <row r="3259" spans="4:4">
      <c r="D3259" s="317"/>
    </row>
    <row r="3260" spans="4:4">
      <c r="D3260" s="317"/>
    </row>
    <row r="3261" spans="4:4">
      <c r="D3261" s="317"/>
    </row>
    <row r="3262" spans="4:4">
      <c r="D3262" s="317"/>
    </row>
    <row r="3263" spans="4:4">
      <c r="D3263" s="317"/>
    </row>
    <row r="3264" spans="4:4">
      <c r="D3264" s="317"/>
    </row>
    <row r="3265" spans="4:4">
      <c r="D3265" s="317"/>
    </row>
    <row r="3266" spans="4:4">
      <c r="D3266" s="317"/>
    </row>
    <row r="3267" spans="4:4">
      <c r="D3267" s="317"/>
    </row>
    <row r="3268" spans="4:4">
      <c r="D3268" s="317"/>
    </row>
    <row r="3269" spans="4:4">
      <c r="D3269" s="317"/>
    </row>
    <row r="3270" spans="4:4">
      <c r="D3270" s="317"/>
    </row>
    <row r="3271" spans="4:4">
      <c r="D3271" s="317"/>
    </row>
    <row r="3272" spans="4:4">
      <c r="D3272" s="317"/>
    </row>
    <row r="3273" spans="4:4">
      <c r="D3273" s="317"/>
    </row>
    <row r="3274" spans="4:4">
      <c r="D3274" s="317"/>
    </row>
    <row r="3275" spans="4:4">
      <c r="D3275" s="317"/>
    </row>
    <row r="3276" spans="4:4">
      <c r="D3276" s="317"/>
    </row>
    <row r="3277" spans="4:4">
      <c r="D3277" s="317"/>
    </row>
    <row r="3278" spans="4:4">
      <c r="D3278" s="317"/>
    </row>
    <row r="3279" spans="4:4">
      <c r="D3279" s="317"/>
    </row>
    <row r="3280" spans="4:4">
      <c r="D3280" s="317"/>
    </row>
    <row r="3281" spans="4:4">
      <c r="D3281" s="317"/>
    </row>
    <row r="3282" spans="4:4">
      <c r="D3282" s="317"/>
    </row>
    <row r="3283" spans="4:4">
      <c r="D3283" s="317"/>
    </row>
    <row r="3284" spans="4:4">
      <c r="D3284" s="317"/>
    </row>
    <row r="3285" spans="4:4">
      <c r="D3285" s="317"/>
    </row>
    <row r="3286" spans="4:4">
      <c r="D3286" s="317"/>
    </row>
    <row r="3287" spans="4:4">
      <c r="D3287" s="317"/>
    </row>
    <row r="3288" spans="4:4">
      <c r="D3288" s="317"/>
    </row>
    <row r="3289" spans="4:4">
      <c r="D3289" s="317"/>
    </row>
    <row r="3290" spans="4:4">
      <c r="D3290" s="317"/>
    </row>
    <row r="3291" spans="4:4">
      <c r="D3291" s="317"/>
    </row>
    <row r="3292" spans="4:4">
      <c r="D3292" s="317"/>
    </row>
    <row r="3293" spans="4:4">
      <c r="D3293" s="317"/>
    </row>
    <row r="3294" spans="4:4">
      <c r="D3294" s="317"/>
    </row>
    <row r="3295" spans="4:4">
      <c r="D3295" s="317"/>
    </row>
    <row r="3296" spans="4:4">
      <c r="D3296" s="317"/>
    </row>
    <row r="3297" spans="4:4">
      <c r="D3297" s="317"/>
    </row>
    <row r="3298" spans="4:4">
      <c r="D3298" s="317"/>
    </row>
    <row r="3299" spans="4:4">
      <c r="D3299" s="317"/>
    </row>
    <row r="3300" spans="4:4">
      <c r="D3300" s="317"/>
    </row>
    <row r="3301" spans="4:4">
      <c r="D3301" s="317"/>
    </row>
    <row r="3302" spans="4:4">
      <c r="D3302" s="317"/>
    </row>
    <row r="3303" spans="4:4">
      <c r="D3303" s="317"/>
    </row>
    <row r="3304" spans="4:4">
      <c r="D3304" s="317"/>
    </row>
    <row r="3305" spans="4:4">
      <c r="D3305" s="317"/>
    </row>
    <row r="3306" spans="4:4">
      <c r="D3306" s="317"/>
    </row>
    <row r="3307" spans="4:4">
      <c r="D3307" s="317"/>
    </row>
    <row r="3308" spans="4:4">
      <c r="D3308" s="317"/>
    </row>
    <row r="3309" spans="4:4">
      <c r="D3309" s="317"/>
    </row>
    <row r="3310" spans="4:4">
      <c r="D3310" s="317"/>
    </row>
    <row r="3311" spans="4:4">
      <c r="D3311" s="317"/>
    </row>
    <row r="3312" spans="4:4">
      <c r="D3312" s="317"/>
    </row>
    <row r="3313" spans="4:4">
      <c r="D3313" s="317"/>
    </row>
    <row r="3314" spans="4:4">
      <c r="D3314" s="317"/>
    </row>
    <row r="3315" spans="4:4">
      <c r="D3315" s="317"/>
    </row>
    <row r="3316" spans="4:4">
      <c r="D3316" s="317"/>
    </row>
    <row r="3317" spans="4:4">
      <c r="D3317" s="317"/>
    </row>
    <row r="3318" spans="4:4">
      <c r="D3318" s="317"/>
    </row>
    <row r="3319" spans="4:4">
      <c r="D3319" s="317"/>
    </row>
    <row r="3320" spans="4:4">
      <c r="D3320" s="317"/>
    </row>
    <row r="3321" spans="4:4">
      <c r="D3321" s="317"/>
    </row>
    <row r="3322" spans="4:4">
      <c r="D3322" s="317"/>
    </row>
    <row r="3323" spans="4:4">
      <c r="D3323" s="317"/>
    </row>
    <row r="3324" spans="4:4">
      <c r="D3324" s="317"/>
    </row>
    <row r="3325" spans="4:4">
      <c r="D3325" s="317"/>
    </row>
    <row r="3326" spans="4:4">
      <c r="D3326" s="317"/>
    </row>
    <row r="3327" spans="4:4">
      <c r="D3327" s="317"/>
    </row>
    <row r="3328" spans="4:4">
      <c r="D3328" s="317"/>
    </row>
    <row r="3329" spans="4:4">
      <c r="D3329" s="317"/>
    </row>
    <row r="3330" spans="4:4">
      <c r="D3330" s="317"/>
    </row>
    <row r="3331" spans="4:4">
      <c r="D3331" s="317"/>
    </row>
    <row r="3332" spans="4:4">
      <c r="D3332" s="317"/>
    </row>
    <row r="3333" spans="4:4">
      <c r="D3333" s="317"/>
    </row>
    <row r="3334" spans="4:4">
      <c r="D3334" s="317"/>
    </row>
    <row r="3335" spans="4:4">
      <c r="D3335" s="317"/>
    </row>
    <row r="3336" spans="4:4">
      <c r="D3336" s="317"/>
    </row>
    <row r="3337" spans="4:4">
      <c r="D3337" s="317"/>
    </row>
    <row r="3338" spans="4:4">
      <c r="D3338" s="317"/>
    </row>
    <row r="3339" spans="4:4">
      <c r="D3339" s="317"/>
    </row>
    <row r="3340" spans="4:4">
      <c r="D3340" s="317"/>
    </row>
    <row r="3341" spans="4:4">
      <c r="D3341" s="317"/>
    </row>
    <row r="3342" spans="4:4">
      <c r="D3342" s="317"/>
    </row>
    <row r="3343" spans="4:4">
      <c r="D3343" s="317"/>
    </row>
    <row r="3344" spans="4:4">
      <c r="D3344" s="317"/>
    </row>
    <row r="3345" spans="4:4">
      <c r="D3345" s="317"/>
    </row>
    <row r="3346" spans="4:4">
      <c r="D3346" s="317"/>
    </row>
    <row r="3347" spans="4:4">
      <c r="D3347" s="317"/>
    </row>
    <row r="3348" spans="4:4">
      <c r="D3348" s="317"/>
    </row>
    <row r="3349" spans="4:4">
      <c r="D3349" s="317"/>
    </row>
    <row r="3350" spans="4:4">
      <c r="D3350" s="317"/>
    </row>
    <row r="3351" spans="4:4">
      <c r="D3351" s="317"/>
    </row>
    <row r="3352" spans="4:4">
      <c r="D3352" s="317"/>
    </row>
    <row r="3353" spans="4:4">
      <c r="D3353" s="317"/>
    </row>
    <row r="3354" spans="4:4">
      <c r="D3354" s="317"/>
    </row>
    <row r="3355" spans="4:4">
      <c r="D3355" s="317"/>
    </row>
    <row r="3356" spans="4:4">
      <c r="D3356" s="317"/>
    </row>
    <row r="3357" spans="4:4">
      <c r="D3357" s="317"/>
    </row>
    <row r="3358" spans="4:4">
      <c r="D3358" s="317"/>
    </row>
    <row r="3359" spans="4:4">
      <c r="D3359" s="317"/>
    </row>
    <row r="3360" spans="4:4">
      <c r="D3360" s="317"/>
    </row>
    <row r="3361" spans="4:4">
      <c r="D3361" s="317"/>
    </row>
    <row r="3362" spans="4:4">
      <c r="D3362" s="317"/>
    </row>
    <row r="3363" spans="4:4">
      <c r="D3363" s="317"/>
    </row>
    <row r="3364" spans="4:4">
      <c r="D3364" s="317"/>
    </row>
    <row r="3365" spans="4:4">
      <c r="D3365" s="317"/>
    </row>
    <row r="3366" spans="4:4">
      <c r="D3366" s="317"/>
    </row>
    <row r="3367" spans="4:4">
      <c r="D3367" s="317"/>
    </row>
    <row r="3368" spans="4:4">
      <c r="D3368" s="317"/>
    </row>
    <row r="3369" spans="4:4">
      <c r="D3369" s="317"/>
    </row>
    <row r="3370" spans="4:4">
      <c r="D3370" s="317"/>
    </row>
    <row r="3371" spans="4:4">
      <c r="D3371" s="317"/>
    </row>
    <row r="3372" spans="4:4">
      <c r="D3372" s="317"/>
    </row>
    <row r="3373" spans="4:4">
      <c r="D3373" s="317"/>
    </row>
    <row r="3374" spans="4:4">
      <c r="D3374" s="317"/>
    </row>
    <row r="3375" spans="4:4">
      <c r="D3375" s="317"/>
    </row>
    <row r="3376" spans="4:4">
      <c r="D3376" s="317"/>
    </row>
    <row r="3377" spans="4:4">
      <c r="D3377" s="317"/>
    </row>
    <row r="3378" spans="4:4">
      <c r="D3378" s="317"/>
    </row>
    <row r="3379" spans="4:4">
      <c r="D3379" s="317"/>
    </row>
    <row r="3380" spans="4:4">
      <c r="D3380" s="317"/>
    </row>
    <row r="3381" spans="4:4">
      <c r="D3381" s="317"/>
    </row>
    <row r="3382" spans="4:4">
      <c r="D3382" s="317"/>
    </row>
    <row r="3383" spans="4:4">
      <c r="D3383" s="317"/>
    </row>
    <row r="3384" spans="4:4">
      <c r="D3384" s="317"/>
    </row>
    <row r="3385" spans="4:4">
      <c r="D3385" s="317"/>
    </row>
    <row r="3386" spans="4:4">
      <c r="D3386" s="317"/>
    </row>
    <row r="3387" spans="4:4">
      <c r="D3387" s="317"/>
    </row>
    <row r="3388" spans="4:4">
      <c r="D3388" s="317"/>
    </row>
    <row r="3389" spans="4:4">
      <c r="D3389" s="317"/>
    </row>
    <row r="3390" spans="4:4">
      <c r="D3390" s="317"/>
    </row>
    <row r="3391" spans="4:4">
      <c r="D3391" s="317"/>
    </row>
    <row r="3392" spans="4:4">
      <c r="D3392" s="317"/>
    </row>
    <row r="3393" spans="4:4">
      <c r="D3393" s="317"/>
    </row>
    <row r="3394" spans="4:4">
      <c r="D3394" s="317"/>
    </row>
    <row r="3395" spans="4:4">
      <c r="D3395" s="317"/>
    </row>
    <row r="3396" spans="4:4">
      <c r="D3396" s="317"/>
    </row>
    <row r="3397" spans="4:4">
      <c r="D3397" s="317"/>
    </row>
    <row r="3398" spans="4:4">
      <c r="D3398" s="317"/>
    </row>
    <row r="3399" spans="4:4">
      <c r="D3399" s="317"/>
    </row>
    <row r="3400" spans="4:4">
      <c r="D3400" s="317"/>
    </row>
    <row r="3401" spans="4:4">
      <c r="D3401" s="317"/>
    </row>
    <row r="3402" spans="4:4">
      <c r="D3402" s="317"/>
    </row>
    <row r="3403" spans="4:4">
      <c r="D3403" s="317"/>
    </row>
    <row r="3404" spans="4:4">
      <c r="D3404" s="317"/>
    </row>
    <row r="3405" spans="4:4">
      <c r="D3405" s="317"/>
    </row>
    <row r="3406" spans="4:4">
      <c r="D3406" s="317"/>
    </row>
    <row r="3407" spans="4:4">
      <c r="D3407" s="317"/>
    </row>
    <row r="3408" spans="4:4">
      <c r="D3408" s="317"/>
    </row>
    <row r="3409" spans="4:4">
      <c r="D3409" s="317"/>
    </row>
    <row r="3410" spans="4:4">
      <c r="D3410" s="317"/>
    </row>
    <row r="3411" spans="4:4">
      <c r="D3411" s="317"/>
    </row>
    <row r="3412" spans="4:4">
      <c r="D3412" s="317"/>
    </row>
    <row r="3413" spans="4:4">
      <c r="D3413" s="317"/>
    </row>
    <row r="3414" spans="4:4">
      <c r="D3414" s="317"/>
    </row>
    <row r="3415" spans="4:4">
      <c r="D3415" s="317"/>
    </row>
    <row r="3416" spans="4:4">
      <c r="D3416" s="317"/>
    </row>
    <row r="3417" spans="4:4">
      <c r="D3417" s="317"/>
    </row>
    <row r="3418" spans="4:4">
      <c r="D3418" s="317"/>
    </row>
    <row r="3419" spans="4:4">
      <c r="D3419" s="317"/>
    </row>
    <row r="3420" spans="4:4">
      <c r="D3420" s="317"/>
    </row>
    <row r="3421" spans="4:4">
      <c r="D3421" s="317"/>
    </row>
    <row r="3422" spans="4:4">
      <c r="D3422" s="317"/>
    </row>
    <row r="3423" spans="4:4">
      <c r="D3423" s="317"/>
    </row>
    <row r="3424" spans="4:4">
      <c r="D3424" s="317"/>
    </row>
    <row r="3425" spans="4:4">
      <c r="D3425" s="317"/>
    </row>
    <row r="3426" spans="4:4">
      <c r="D3426" s="317"/>
    </row>
    <row r="3427" spans="4:4">
      <c r="D3427" s="317"/>
    </row>
    <row r="3428" spans="4:4">
      <c r="D3428" s="317"/>
    </row>
    <row r="3429" spans="4:4">
      <c r="D3429" s="317"/>
    </row>
    <row r="3430" spans="4:4">
      <c r="D3430" s="317"/>
    </row>
    <row r="3431" spans="4:4">
      <c r="D3431" s="317"/>
    </row>
    <row r="3432" spans="4:4">
      <c r="D3432" s="317"/>
    </row>
    <row r="3433" spans="4:4">
      <c r="D3433" s="317"/>
    </row>
    <row r="3434" spans="4:4">
      <c r="D3434" s="317"/>
    </row>
    <row r="3435" spans="4:4">
      <c r="D3435" s="317"/>
    </row>
    <row r="3436" spans="4:4">
      <c r="D3436" s="317"/>
    </row>
    <row r="3437" spans="4:4">
      <c r="D3437" s="317"/>
    </row>
    <row r="3438" spans="4:4">
      <c r="D3438" s="317"/>
    </row>
    <row r="3439" spans="4:4">
      <c r="D3439" s="317"/>
    </row>
    <row r="3440" spans="4:4">
      <c r="D3440" s="317"/>
    </row>
    <row r="3441" spans="4:4">
      <c r="D3441" s="317"/>
    </row>
    <row r="3442" spans="4:4">
      <c r="D3442" s="317"/>
    </row>
    <row r="3443" spans="4:4">
      <c r="D3443" s="317"/>
    </row>
    <row r="3444" spans="4:4">
      <c r="D3444" s="317"/>
    </row>
    <row r="3445" spans="4:4">
      <c r="D3445" s="317"/>
    </row>
    <row r="3446" spans="4:4">
      <c r="D3446" s="317"/>
    </row>
    <row r="3447" spans="4:4">
      <c r="D3447" s="317"/>
    </row>
    <row r="3448" spans="4:4">
      <c r="D3448" s="317"/>
    </row>
    <row r="3449" spans="4:4">
      <c r="D3449" s="317"/>
    </row>
    <row r="3450" spans="4:4">
      <c r="D3450" s="317"/>
    </row>
    <row r="3451" spans="4:4">
      <c r="D3451" s="317"/>
    </row>
    <row r="3452" spans="4:4">
      <c r="D3452" s="317"/>
    </row>
    <row r="3453" spans="4:4">
      <c r="D3453" s="317"/>
    </row>
    <row r="3454" spans="4:4">
      <c r="D3454" s="317"/>
    </row>
    <row r="3455" spans="4:4">
      <c r="D3455" s="317"/>
    </row>
    <row r="3456" spans="4:4">
      <c r="D3456" s="317"/>
    </row>
    <row r="3457" spans="4:4">
      <c r="D3457" s="317"/>
    </row>
    <row r="3458" spans="4:4">
      <c r="D3458" s="317"/>
    </row>
    <row r="3459" spans="4:4">
      <c r="D3459" s="317"/>
    </row>
    <row r="3460" spans="4:4">
      <c r="D3460" s="317"/>
    </row>
    <row r="3461" spans="4:4">
      <c r="D3461" s="317"/>
    </row>
    <row r="3462" spans="4:4">
      <c r="D3462" s="317"/>
    </row>
    <row r="3463" spans="4:4">
      <c r="D3463" s="317"/>
    </row>
    <row r="3464" spans="4:4">
      <c r="D3464" s="317"/>
    </row>
    <row r="3465" spans="4:4">
      <c r="D3465" s="317"/>
    </row>
    <row r="3466" spans="4:4">
      <c r="D3466" s="317"/>
    </row>
    <row r="3467" spans="4:4">
      <c r="D3467" s="317"/>
    </row>
    <row r="3468" spans="4:4">
      <c r="D3468" s="317"/>
    </row>
    <row r="3469" spans="4:4">
      <c r="D3469" s="317"/>
    </row>
    <row r="3470" spans="4:4">
      <c r="D3470" s="317"/>
    </row>
    <row r="3471" spans="4:4">
      <c r="D3471" s="317"/>
    </row>
    <row r="3472" spans="4:4">
      <c r="D3472" s="317"/>
    </row>
    <row r="3473" spans="4:4">
      <c r="D3473" s="317"/>
    </row>
    <row r="3474" spans="4:4">
      <c r="D3474" s="317"/>
    </row>
    <row r="3475" spans="4:4">
      <c r="D3475" s="317"/>
    </row>
    <row r="3476" spans="4:4">
      <c r="D3476" s="317"/>
    </row>
    <row r="3477" spans="4:4">
      <c r="D3477" s="317"/>
    </row>
    <row r="3478" spans="4:4">
      <c r="D3478" s="317"/>
    </row>
    <row r="3479" spans="4:4">
      <c r="D3479" s="317"/>
    </row>
    <row r="3480" spans="4:4">
      <c r="D3480" s="317"/>
    </row>
    <row r="3481" spans="4:4">
      <c r="D3481" s="317"/>
    </row>
    <row r="3482" spans="4:4">
      <c r="D3482" s="317"/>
    </row>
    <row r="3483" spans="4:4">
      <c r="D3483" s="317"/>
    </row>
    <row r="3484" spans="4:4">
      <c r="D3484" s="317"/>
    </row>
    <row r="3485" spans="4:4">
      <c r="D3485" s="317"/>
    </row>
    <row r="3486" spans="4:4">
      <c r="D3486" s="317"/>
    </row>
    <row r="3487" spans="4:4">
      <c r="D3487" s="317"/>
    </row>
    <row r="3488" spans="4:4">
      <c r="D3488" s="317"/>
    </row>
    <row r="3489" spans="4:4">
      <c r="D3489" s="317"/>
    </row>
    <row r="3490" spans="4:4">
      <c r="D3490" s="317"/>
    </row>
    <row r="3491" spans="4:4">
      <c r="D3491" s="317"/>
    </row>
    <row r="3492" spans="4:4">
      <c r="D3492" s="317"/>
    </row>
    <row r="3493" spans="4:4">
      <c r="D3493" s="317"/>
    </row>
    <row r="3494" spans="4:4">
      <c r="D3494" s="317"/>
    </row>
    <row r="3495" spans="4:4">
      <c r="D3495" s="317"/>
    </row>
    <row r="3496" spans="4:4">
      <c r="D3496" s="317"/>
    </row>
    <row r="3497" spans="4:4">
      <c r="D3497" s="317"/>
    </row>
    <row r="3498" spans="4:4">
      <c r="D3498" s="317"/>
    </row>
    <row r="3499" spans="4:4">
      <c r="D3499" s="317"/>
    </row>
    <row r="3500" spans="4:4">
      <c r="D3500" s="317"/>
    </row>
    <row r="3501" spans="4:4">
      <c r="D3501" s="317"/>
    </row>
    <row r="3502" spans="4:4">
      <c r="D3502" s="317"/>
    </row>
    <row r="3503" spans="4:4">
      <c r="D3503" s="317"/>
    </row>
    <row r="3504" spans="4:4">
      <c r="D3504" s="317"/>
    </row>
    <row r="3505" spans="4:4">
      <c r="D3505" s="317"/>
    </row>
    <row r="3506" spans="4:4">
      <c r="D3506" s="317"/>
    </row>
    <row r="3507" spans="4:4">
      <c r="D3507" s="317"/>
    </row>
    <row r="3508" spans="4:4">
      <c r="D3508" s="317"/>
    </row>
    <row r="3509" spans="4:4">
      <c r="D3509" s="317"/>
    </row>
    <row r="3510" spans="4:4">
      <c r="D3510" s="317"/>
    </row>
    <row r="3511" spans="4:4">
      <c r="D3511" s="317"/>
    </row>
    <row r="3512" spans="4:4">
      <c r="D3512" s="317"/>
    </row>
    <row r="3513" spans="4:4">
      <c r="D3513" s="317"/>
    </row>
    <row r="3514" spans="4:4">
      <c r="D3514" s="317"/>
    </row>
    <row r="3515" spans="4:4">
      <c r="D3515" s="317"/>
    </row>
    <row r="3516" spans="4:4">
      <c r="D3516" s="317"/>
    </row>
    <row r="3517" spans="4:4">
      <c r="D3517" s="317"/>
    </row>
    <row r="3518" spans="4:4">
      <c r="D3518" s="317"/>
    </row>
    <row r="3519" spans="4:4">
      <c r="D3519" s="317"/>
    </row>
    <row r="3520" spans="4:4">
      <c r="D3520" s="317"/>
    </row>
    <row r="3521" spans="4:4">
      <c r="D3521" s="317"/>
    </row>
    <row r="3522" spans="4:4">
      <c r="D3522" s="317"/>
    </row>
    <row r="3523" spans="4:4">
      <c r="D3523" s="317"/>
    </row>
    <row r="3524" spans="4:4">
      <c r="D3524" s="317"/>
    </row>
    <row r="3525" spans="4:4">
      <c r="D3525" s="317"/>
    </row>
    <row r="3526" spans="4:4">
      <c r="D3526" s="317"/>
    </row>
    <row r="3527" spans="4:4">
      <c r="D3527" s="317"/>
    </row>
    <row r="3528" spans="4:4">
      <c r="D3528" s="317"/>
    </row>
    <row r="3529" spans="4:4">
      <c r="D3529" s="317"/>
    </row>
    <row r="3530" spans="4:4">
      <c r="D3530" s="317"/>
    </row>
    <row r="3531" spans="4:4">
      <c r="D3531" s="317"/>
    </row>
    <row r="3532" spans="4:4">
      <c r="D3532" s="317"/>
    </row>
    <row r="3533" spans="4:4">
      <c r="D3533" s="317"/>
    </row>
    <row r="3534" spans="4:4">
      <c r="D3534" s="317"/>
    </row>
    <row r="3535" spans="4:4">
      <c r="D3535" s="317"/>
    </row>
    <row r="3536" spans="4:4">
      <c r="D3536" s="317"/>
    </row>
    <row r="3537" spans="4:4">
      <c r="D3537" s="317"/>
    </row>
    <row r="3538" spans="4:4">
      <c r="D3538" s="317"/>
    </row>
    <row r="3539" spans="4:4">
      <c r="D3539" s="317"/>
    </row>
    <row r="3540" spans="4:4">
      <c r="D3540" s="317"/>
    </row>
    <row r="3541" spans="4:4">
      <c r="D3541" s="317"/>
    </row>
    <row r="3542" spans="4:4">
      <c r="D3542" s="317"/>
    </row>
    <row r="3543" spans="4:4">
      <c r="D3543" s="317"/>
    </row>
    <row r="3544" spans="4:4">
      <c r="D3544" s="317"/>
    </row>
    <row r="3545" spans="4:4">
      <c r="D3545" s="317"/>
    </row>
    <row r="3546" spans="4:4">
      <c r="D3546" s="317"/>
    </row>
    <row r="3547" spans="4:4">
      <c r="D3547" s="317"/>
    </row>
    <row r="3548" spans="4:4">
      <c r="D3548" s="317"/>
    </row>
    <row r="3549" spans="4:4">
      <c r="D3549" s="317"/>
    </row>
    <row r="3550" spans="4:4">
      <c r="D3550" s="317"/>
    </row>
    <row r="3551" spans="4:4">
      <c r="D3551" s="317"/>
    </row>
    <row r="3552" spans="4:4">
      <c r="D3552" s="317"/>
    </row>
    <row r="3553" spans="4:4">
      <c r="D3553" s="317"/>
    </row>
    <row r="3554" spans="4:4">
      <c r="D3554" s="317"/>
    </row>
    <row r="3555" spans="4:4">
      <c r="D3555" s="317"/>
    </row>
    <row r="3556" spans="4:4">
      <c r="D3556" s="317"/>
    </row>
    <row r="3557" spans="4:4">
      <c r="D3557" s="317"/>
    </row>
    <row r="3558" spans="4:4">
      <c r="D3558" s="317"/>
    </row>
    <row r="3559" spans="4:4">
      <c r="D3559" s="317"/>
    </row>
    <row r="3560" spans="4:4">
      <c r="D3560" s="317"/>
    </row>
    <row r="3561" spans="4:4">
      <c r="D3561" s="317"/>
    </row>
    <row r="3562" spans="4:4">
      <c r="D3562" s="317"/>
    </row>
    <row r="3563" spans="4:4">
      <c r="D3563" s="317"/>
    </row>
    <row r="3564" spans="4:4">
      <c r="D3564" s="317"/>
    </row>
    <row r="3565" spans="4:4">
      <c r="D3565" s="317"/>
    </row>
    <row r="3566" spans="4:4">
      <c r="D3566" s="317"/>
    </row>
    <row r="3567" spans="4:4">
      <c r="D3567" s="317"/>
    </row>
    <row r="3568" spans="4:4">
      <c r="D3568" s="317"/>
    </row>
    <row r="3569" spans="4:4">
      <c r="D3569" s="317"/>
    </row>
    <row r="3570" spans="4:4">
      <c r="D3570" s="317"/>
    </row>
    <row r="3571" spans="4:4">
      <c r="D3571" s="317"/>
    </row>
    <row r="3572" spans="4:4">
      <c r="D3572" s="317"/>
    </row>
    <row r="3573" spans="4:4">
      <c r="D3573" s="317"/>
    </row>
    <row r="3574" spans="4:4">
      <c r="D3574" s="317"/>
    </row>
    <row r="3575" spans="4:4">
      <c r="D3575" s="317"/>
    </row>
    <row r="3576" spans="4:4">
      <c r="D3576" s="317"/>
    </row>
    <row r="3577" spans="4:4">
      <c r="D3577" s="317"/>
    </row>
    <row r="3578" spans="4:4">
      <c r="D3578" s="317"/>
    </row>
    <row r="3579" spans="4:4">
      <c r="D3579" s="317"/>
    </row>
    <row r="3580" spans="4:4">
      <c r="D3580" s="317"/>
    </row>
    <row r="3581" spans="4:4">
      <c r="D3581" s="317"/>
    </row>
    <row r="3582" spans="4:4">
      <c r="D3582" s="317"/>
    </row>
    <row r="3583" spans="4:4">
      <c r="D3583" s="317"/>
    </row>
    <row r="3584" spans="4:4">
      <c r="D3584" s="317"/>
    </row>
    <row r="3585" spans="4:4">
      <c r="D3585" s="317"/>
    </row>
    <row r="3586" spans="4:4">
      <c r="D3586" s="317"/>
    </row>
    <row r="3587" spans="4:4">
      <c r="D3587" s="317"/>
    </row>
    <row r="3588" spans="4:4">
      <c r="D3588" s="317"/>
    </row>
    <row r="3589" spans="4:4">
      <c r="D3589" s="317"/>
    </row>
    <row r="3590" spans="4:4">
      <c r="D3590" s="317"/>
    </row>
    <row r="3591" spans="4:4">
      <c r="D3591" s="317"/>
    </row>
    <row r="3592" spans="4:4">
      <c r="D3592" s="317"/>
    </row>
    <row r="3593" spans="4:4">
      <c r="D3593" s="317"/>
    </row>
    <row r="3594" spans="4:4">
      <c r="D3594" s="317"/>
    </row>
    <row r="3595" spans="4:4">
      <c r="D3595" s="317"/>
    </row>
    <row r="3596" spans="4:4">
      <c r="D3596" s="317"/>
    </row>
    <row r="3597" spans="4:4">
      <c r="D3597" s="317"/>
    </row>
    <row r="3598" spans="4:4">
      <c r="D3598" s="317"/>
    </row>
    <row r="3599" spans="4:4">
      <c r="D3599" s="317"/>
    </row>
    <row r="3600" spans="4:4">
      <c r="D3600" s="317"/>
    </row>
    <row r="3601" spans="4:4">
      <c r="D3601" s="317"/>
    </row>
    <row r="3602" spans="4:4">
      <c r="D3602" s="317"/>
    </row>
    <row r="3603" spans="4:4">
      <c r="D3603" s="317"/>
    </row>
    <row r="3604" spans="4:4">
      <c r="D3604" s="317"/>
    </row>
    <row r="3605" spans="4:4">
      <c r="D3605" s="317"/>
    </row>
    <row r="3606" spans="4:4">
      <c r="D3606" s="317"/>
    </row>
    <row r="3607" spans="4:4">
      <c r="D3607" s="317"/>
    </row>
    <row r="3608" spans="4:4">
      <c r="D3608" s="317"/>
    </row>
    <row r="3609" spans="4:4">
      <c r="D3609" s="317"/>
    </row>
    <row r="3610" spans="4:4">
      <c r="D3610" s="317"/>
    </row>
    <row r="3611" spans="4:4">
      <c r="D3611" s="317"/>
    </row>
    <row r="3612" spans="4:4">
      <c r="D3612" s="317"/>
    </row>
    <row r="3613" spans="4:4">
      <c r="D3613" s="317"/>
    </row>
    <row r="3614" spans="4:4">
      <c r="D3614" s="317"/>
    </row>
    <row r="3615" spans="4:4">
      <c r="D3615" s="317"/>
    </row>
    <row r="3616" spans="4:4">
      <c r="D3616" s="317"/>
    </row>
    <row r="3617" spans="4:4">
      <c r="D3617" s="317"/>
    </row>
    <row r="3618" spans="4:4">
      <c r="D3618" s="317"/>
    </row>
    <row r="3619" spans="4:4">
      <c r="D3619" s="317"/>
    </row>
    <row r="3620" spans="4:4">
      <c r="D3620" s="317"/>
    </row>
    <row r="3621" spans="4:4">
      <c r="D3621" s="317"/>
    </row>
    <row r="3622" spans="4:4">
      <c r="D3622" s="317"/>
    </row>
    <row r="3623" spans="4:4">
      <c r="D3623" s="317"/>
    </row>
    <row r="3624" spans="4:4">
      <c r="D3624" s="317"/>
    </row>
    <row r="3625" spans="4:4">
      <c r="D3625" s="317"/>
    </row>
    <row r="3626" spans="4:4">
      <c r="D3626" s="317"/>
    </row>
    <row r="3627" spans="4:4">
      <c r="D3627" s="317"/>
    </row>
    <row r="3628" spans="4:4">
      <c r="D3628" s="317"/>
    </row>
    <row r="3629" spans="4:4">
      <c r="D3629" s="317"/>
    </row>
    <row r="3630" spans="4:4">
      <c r="D3630" s="317"/>
    </row>
    <row r="3631" spans="4:4">
      <c r="D3631" s="317"/>
    </row>
    <row r="3632" spans="4:4">
      <c r="D3632" s="317"/>
    </row>
    <row r="3633" spans="4:4">
      <c r="D3633" s="317"/>
    </row>
    <row r="3634" spans="4:4">
      <c r="D3634" s="317"/>
    </row>
    <row r="3635" spans="4:4">
      <c r="D3635" s="317"/>
    </row>
    <row r="3636" spans="4:4">
      <c r="D3636" s="317"/>
    </row>
    <row r="3637" spans="4:4">
      <c r="D3637" s="317"/>
    </row>
    <row r="3638" spans="4:4">
      <c r="D3638" s="317"/>
    </row>
    <row r="3639" spans="4:4">
      <c r="D3639" s="317"/>
    </row>
    <row r="3640" spans="4:4">
      <c r="D3640" s="317"/>
    </row>
    <row r="3641" spans="4:4">
      <c r="D3641" s="317"/>
    </row>
    <row r="3642" spans="4:4">
      <c r="D3642" s="317"/>
    </row>
    <row r="3643" spans="4:4">
      <c r="D3643" s="317"/>
    </row>
    <row r="3644" spans="4:4">
      <c r="D3644" s="317"/>
    </row>
    <row r="3645" spans="4:4">
      <c r="D3645" s="317"/>
    </row>
    <row r="3646" spans="4:4">
      <c r="D3646" s="317"/>
    </row>
    <row r="3647" spans="4:4">
      <c r="D3647" s="317"/>
    </row>
    <row r="3648" spans="4:4">
      <c r="D3648" s="317"/>
    </row>
    <row r="3649" spans="4:4">
      <c r="D3649" s="317"/>
    </row>
    <row r="3650" spans="4:4">
      <c r="D3650" s="317"/>
    </row>
    <row r="3651" spans="4:4">
      <c r="D3651" s="317"/>
    </row>
    <row r="3652" spans="4:4">
      <c r="D3652" s="317"/>
    </row>
    <row r="3653" spans="4:4">
      <c r="D3653" s="317"/>
    </row>
    <row r="3654" spans="4:4">
      <c r="D3654" s="317"/>
    </row>
    <row r="3655" spans="4:4">
      <c r="D3655" s="317"/>
    </row>
    <row r="3656" spans="4:4">
      <c r="D3656" s="317"/>
    </row>
    <row r="3657" spans="4:4">
      <c r="D3657" s="317"/>
    </row>
    <row r="3658" spans="4:4">
      <c r="D3658" s="317"/>
    </row>
    <row r="3659" spans="4:4">
      <c r="D3659" s="317"/>
    </row>
    <row r="3660" spans="4:4">
      <c r="D3660" s="317"/>
    </row>
    <row r="3661" spans="4:4">
      <c r="D3661" s="317"/>
    </row>
    <row r="3662" spans="4:4">
      <c r="D3662" s="317"/>
    </row>
    <row r="3663" spans="4:4">
      <c r="D3663" s="317"/>
    </row>
    <row r="3664" spans="4:4">
      <c r="D3664" s="317"/>
    </row>
    <row r="3665" spans="4:4">
      <c r="D3665" s="317"/>
    </row>
    <row r="3666" spans="4:4">
      <c r="D3666" s="317"/>
    </row>
    <row r="3667" spans="4:4">
      <c r="D3667" s="317"/>
    </row>
    <row r="3668" spans="4:4">
      <c r="D3668" s="317"/>
    </row>
    <row r="3669" spans="4:4">
      <c r="D3669" s="317"/>
    </row>
    <row r="3670" spans="4:4">
      <c r="D3670" s="317"/>
    </row>
    <row r="3671" spans="4:4">
      <c r="D3671" s="317"/>
    </row>
    <row r="3672" spans="4:4">
      <c r="D3672" s="317"/>
    </row>
    <row r="3673" spans="4:4">
      <c r="D3673" s="317"/>
    </row>
    <row r="3674" spans="4:4">
      <c r="D3674" s="317"/>
    </row>
    <row r="3675" spans="4:4">
      <c r="D3675" s="317"/>
    </row>
    <row r="3676" spans="4:4">
      <c r="D3676" s="317"/>
    </row>
    <row r="3677" spans="4:4">
      <c r="D3677" s="317"/>
    </row>
    <row r="3678" spans="4:4">
      <c r="D3678" s="317"/>
    </row>
    <row r="3679" spans="4:4">
      <c r="D3679" s="317"/>
    </row>
    <row r="3680" spans="4:4">
      <c r="D3680" s="317"/>
    </row>
    <row r="3681" spans="4:4">
      <c r="D3681" s="317"/>
    </row>
    <row r="3682" spans="4:4">
      <c r="D3682" s="317"/>
    </row>
    <row r="3683" spans="4:4">
      <c r="D3683" s="317"/>
    </row>
    <row r="3684" spans="4:4">
      <c r="D3684" s="317"/>
    </row>
    <row r="3685" spans="4:4">
      <c r="D3685" s="317"/>
    </row>
    <row r="3686" spans="4:4">
      <c r="D3686" s="317"/>
    </row>
    <row r="3687" spans="4:4">
      <c r="D3687" s="317"/>
    </row>
    <row r="3688" spans="4:4">
      <c r="D3688" s="317"/>
    </row>
    <row r="3689" spans="4:4">
      <c r="D3689" s="317"/>
    </row>
    <row r="3690" spans="4:4">
      <c r="D3690" s="317"/>
    </row>
    <row r="3691" spans="4:4">
      <c r="D3691" s="317"/>
    </row>
    <row r="3692" spans="4:4">
      <c r="D3692" s="317"/>
    </row>
    <row r="3693" spans="4:4">
      <c r="D3693" s="317"/>
    </row>
    <row r="3694" spans="4:4">
      <c r="D3694" s="317"/>
    </row>
    <row r="3695" spans="4:4">
      <c r="D3695" s="317"/>
    </row>
    <row r="3696" spans="4:4">
      <c r="D3696" s="317"/>
    </row>
    <row r="3697" spans="4:4">
      <c r="D3697" s="317"/>
    </row>
    <row r="3698" spans="4:4">
      <c r="D3698" s="317"/>
    </row>
    <row r="3699" spans="4:4">
      <c r="D3699" s="317"/>
    </row>
    <row r="3700" spans="4:4">
      <c r="D3700" s="317"/>
    </row>
    <row r="3701" spans="4:4">
      <c r="D3701" s="317"/>
    </row>
    <row r="3702" spans="4:4">
      <c r="D3702" s="317"/>
    </row>
    <row r="3703" spans="4:4">
      <c r="D3703" s="317"/>
    </row>
    <row r="3704" spans="4:4">
      <c r="D3704" s="317"/>
    </row>
    <row r="3705" spans="4:4">
      <c r="D3705" s="317"/>
    </row>
    <row r="3706" spans="4:4">
      <c r="D3706" s="317"/>
    </row>
    <row r="3707" spans="4:4">
      <c r="D3707" s="317"/>
    </row>
    <row r="3708" spans="4:4">
      <c r="D3708" s="317"/>
    </row>
    <row r="3709" spans="4:4">
      <c r="D3709" s="317"/>
    </row>
    <row r="3710" spans="4:4">
      <c r="D3710" s="317"/>
    </row>
    <row r="3711" spans="4:4">
      <c r="D3711" s="317"/>
    </row>
    <row r="3712" spans="4:4">
      <c r="D3712" s="317"/>
    </row>
    <row r="3713" spans="4:4">
      <c r="D3713" s="317"/>
    </row>
    <row r="3714" spans="4:4">
      <c r="D3714" s="317"/>
    </row>
    <row r="3715" spans="4:4">
      <c r="D3715" s="317"/>
    </row>
    <row r="3716" spans="4:4">
      <c r="D3716" s="317"/>
    </row>
    <row r="3717" spans="4:4">
      <c r="D3717" s="317"/>
    </row>
    <row r="3718" spans="4:4">
      <c r="D3718" s="317"/>
    </row>
    <row r="3719" spans="4:4">
      <c r="D3719" s="317"/>
    </row>
    <row r="3720" spans="4:4">
      <c r="D3720" s="317"/>
    </row>
    <row r="3721" spans="4:4">
      <c r="D3721" s="317"/>
    </row>
    <row r="3722" spans="4:4">
      <c r="D3722" s="317"/>
    </row>
    <row r="3723" spans="4:4">
      <c r="D3723" s="317"/>
    </row>
    <row r="3724" spans="4:4">
      <c r="D3724" s="317"/>
    </row>
    <row r="3725" spans="4:4">
      <c r="D3725" s="317"/>
    </row>
    <row r="3726" spans="4:4">
      <c r="D3726" s="317"/>
    </row>
    <row r="3727" spans="4:4">
      <c r="D3727" s="317"/>
    </row>
    <row r="3728" spans="4:4">
      <c r="D3728" s="317"/>
    </row>
    <row r="3729" spans="4:4">
      <c r="D3729" s="317"/>
    </row>
    <row r="3730" spans="4:4">
      <c r="D3730" s="317"/>
    </row>
    <row r="3731" spans="4:4">
      <c r="D3731" s="317"/>
    </row>
    <row r="3732" spans="4:4">
      <c r="D3732" s="317"/>
    </row>
    <row r="3733" spans="4:4">
      <c r="D3733" s="317"/>
    </row>
    <row r="3734" spans="4:4">
      <c r="D3734" s="317"/>
    </row>
    <row r="3735" spans="4:4">
      <c r="D3735" s="317"/>
    </row>
    <row r="3736" spans="4:4">
      <c r="D3736" s="317"/>
    </row>
    <row r="3737" spans="4:4">
      <c r="D3737" s="317"/>
    </row>
    <row r="3738" spans="4:4">
      <c r="D3738" s="317"/>
    </row>
    <row r="3739" spans="4:4">
      <c r="D3739" s="317"/>
    </row>
    <row r="3740" spans="4:4">
      <c r="D3740" s="317"/>
    </row>
    <row r="3741" spans="4:4">
      <c r="D3741" s="317"/>
    </row>
    <row r="3742" spans="4:4">
      <c r="D3742" s="317"/>
    </row>
    <row r="3743" spans="4:4">
      <c r="D3743" s="317"/>
    </row>
    <row r="3744" spans="4:4">
      <c r="D3744" s="317"/>
    </row>
    <row r="3745" spans="4:4">
      <c r="D3745" s="317"/>
    </row>
    <row r="3746" spans="4:4">
      <c r="D3746" s="317"/>
    </row>
    <row r="3747" spans="4:4">
      <c r="D3747" s="317"/>
    </row>
    <row r="3748" spans="4:4">
      <c r="D3748" s="317"/>
    </row>
    <row r="3749" spans="4:4">
      <c r="D3749" s="317"/>
    </row>
    <row r="3750" spans="4:4">
      <c r="D3750" s="317"/>
    </row>
    <row r="3751" spans="4:4">
      <c r="D3751" s="317"/>
    </row>
    <row r="3752" spans="4:4">
      <c r="D3752" s="317"/>
    </row>
    <row r="3753" spans="4:4">
      <c r="D3753" s="317"/>
    </row>
    <row r="3754" spans="4:4">
      <c r="D3754" s="317"/>
    </row>
    <row r="3755" spans="4:4">
      <c r="D3755" s="317"/>
    </row>
    <row r="3756" spans="4:4">
      <c r="D3756" s="317"/>
    </row>
    <row r="3757" spans="4:4">
      <c r="D3757" s="317"/>
    </row>
    <row r="3758" spans="4:4">
      <c r="D3758" s="317"/>
    </row>
    <row r="3759" spans="4:4">
      <c r="D3759" s="317"/>
    </row>
    <row r="3760" spans="4:4">
      <c r="D3760" s="317"/>
    </row>
    <row r="3761" spans="4:4">
      <c r="D3761" s="317"/>
    </row>
    <row r="3762" spans="4:4">
      <c r="D3762" s="317"/>
    </row>
    <row r="3763" spans="4:4">
      <c r="D3763" s="317"/>
    </row>
    <row r="3764" spans="4:4">
      <c r="D3764" s="317"/>
    </row>
    <row r="3765" spans="4:4">
      <c r="D3765" s="317"/>
    </row>
    <row r="3766" spans="4:4">
      <c r="D3766" s="317"/>
    </row>
    <row r="3767" spans="4:4">
      <c r="D3767" s="317"/>
    </row>
    <row r="3768" spans="4:4">
      <c r="D3768" s="317"/>
    </row>
    <row r="3769" spans="4:4">
      <c r="D3769" s="317"/>
    </row>
    <row r="3770" spans="4:4">
      <c r="D3770" s="317"/>
    </row>
    <row r="3771" spans="4:4">
      <c r="D3771" s="317"/>
    </row>
    <row r="3772" spans="4:4">
      <c r="D3772" s="317"/>
    </row>
    <row r="3773" spans="4:4">
      <c r="D3773" s="317"/>
    </row>
    <row r="3774" spans="4:4">
      <c r="D3774" s="317"/>
    </row>
    <row r="3775" spans="4:4">
      <c r="D3775" s="317"/>
    </row>
    <row r="3776" spans="4:4">
      <c r="D3776" s="317"/>
    </row>
    <row r="3777" spans="4:4">
      <c r="D3777" s="317"/>
    </row>
    <row r="3778" spans="4:4">
      <c r="D3778" s="317"/>
    </row>
    <row r="3779" spans="4:4">
      <c r="D3779" s="317"/>
    </row>
    <row r="3780" spans="4:4">
      <c r="D3780" s="317"/>
    </row>
    <row r="3781" spans="4:4">
      <c r="D3781" s="317"/>
    </row>
    <row r="3782" spans="4:4">
      <c r="D3782" s="317"/>
    </row>
    <row r="3783" spans="4:4">
      <c r="D3783" s="317"/>
    </row>
    <row r="3784" spans="4:4">
      <c r="D3784" s="317"/>
    </row>
    <row r="3785" spans="4:4">
      <c r="D3785" s="317"/>
    </row>
    <row r="3786" spans="4:4">
      <c r="D3786" s="317"/>
    </row>
    <row r="3787" spans="4:4">
      <c r="D3787" s="317"/>
    </row>
    <row r="3788" spans="4:4">
      <c r="D3788" s="317"/>
    </row>
    <row r="3789" spans="4:4">
      <c r="D3789" s="317"/>
    </row>
    <row r="3790" spans="4:4">
      <c r="D3790" s="317"/>
    </row>
    <row r="3791" spans="4:4">
      <c r="D3791" s="317"/>
    </row>
    <row r="3792" spans="4:4">
      <c r="D3792" s="317"/>
    </row>
    <row r="3793" spans="4:4">
      <c r="D3793" s="317"/>
    </row>
    <row r="3794" spans="4:4">
      <c r="D3794" s="317"/>
    </row>
    <row r="3795" spans="4:4">
      <c r="D3795" s="317"/>
    </row>
    <row r="3796" spans="4:4">
      <c r="D3796" s="317"/>
    </row>
    <row r="3797" spans="4:4">
      <c r="D3797" s="317"/>
    </row>
    <row r="3798" spans="4:4">
      <c r="D3798" s="317"/>
    </row>
    <row r="3799" spans="4:4">
      <c r="D3799" s="317"/>
    </row>
    <row r="3800" spans="4:4">
      <c r="D3800" s="317"/>
    </row>
    <row r="3801" spans="4:4">
      <c r="D3801" s="317"/>
    </row>
    <row r="3802" spans="4:4">
      <c r="D3802" s="317"/>
    </row>
    <row r="3803" spans="4:4">
      <c r="D3803" s="317"/>
    </row>
    <row r="3804" spans="4:4">
      <c r="D3804" s="317"/>
    </row>
    <row r="3805" spans="4:4">
      <c r="D3805" s="317"/>
    </row>
    <row r="3806" spans="4:4">
      <c r="D3806" s="317"/>
    </row>
    <row r="3807" spans="4:4">
      <c r="D3807" s="317"/>
    </row>
    <row r="3808" spans="4:4">
      <c r="D3808" s="317"/>
    </row>
    <row r="3809" spans="4:4">
      <c r="D3809" s="317"/>
    </row>
    <row r="3810" spans="4:4">
      <c r="D3810" s="317"/>
    </row>
    <row r="3811" spans="4:4">
      <c r="D3811" s="317"/>
    </row>
    <row r="3812" spans="4:4">
      <c r="D3812" s="317"/>
    </row>
    <row r="3813" spans="4:4">
      <c r="D3813" s="317"/>
    </row>
    <row r="3814" spans="4:4">
      <c r="D3814" s="317"/>
    </row>
    <row r="3815" spans="4:4">
      <c r="D3815" s="317"/>
    </row>
    <row r="3816" spans="4:4">
      <c r="D3816" s="317"/>
    </row>
    <row r="3817" spans="4:4">
      <c r="D3817" s="317"/>
    </row>
    <row r="3818" spans="4:4">
      <c r="D3818" s="317"/>
    </row>
    <row r="3819" spans="4:4">
      <c r="D3819" s="317"/>
    </row>
    <row r="3820" spans="4:4">
      <c r="D3820" s="317"/>
    </row>
    <row r="3821" spans="4:4">
      <c r="D3821" s="317"/>
    </row>
    <row r="3822" spans="4:4">
      <c r="D3822" s="317"/>
    </row>
    <row r="3823" spans="4:4">
      <c r="D3823" s="317"/>
    </row>
    <row r="3824" spans="4:4">
      <c r="D3824" s="317"/>
    </row>
    <row r="3825" spans="4:4">
      <c r="D3825" s="317"/>
    </row>
    <row r="3826" spans="4:4">
      <c r="D3826" s="317"/>
    </row>
    <row r="3827" spans="4:4">
      <c r="D3827" s="317"/>
    </row>
    <row r="3828" spans="4:4">
      <c r="D3828" s="317"/>
    </row>
    <row r="3829" spans="4:4">
      <c r="D3829" s="317"/>
    </row>
    <row r="3830" spans="4:4">
      <c r="D3830" s="317"/>
    </row>
    <row r="3831" spans="4:4">
      <c r="D3831" s="317"/>
    </row>
    <row r="3832" spans="4:4">
      <c r="D3832" s="317"/>
    </row>
    <row r="3833" spans="4:4">
      <c r="D3833" s="317"/>
    </row>
    <row r="3834" spans="4:4">
      <c r="D3834" s="317"/>
    </row>
    <row r="3835" spans="4:4">
      <c r="D3835" s="317"/>
    </row>
    <row r="3836" spans="4:4">
      <c r="D3836" s="317"/>
    </row>
    <row r="3837" spans="4:4">
      <c r="D3837" s="317"/>
    </row>
    <row r="3838" spans="4:4">
      <c r="D3838" s="317"/>
    </row>
    <row r="3839" spans="4:4">
      <c r="D3839" s="317"/>
    </row>
    <row r="3840" spans="4:4">
      <c r="D3840" s="317"/>
    </row>
    <row r="3841" spans="4:4">
      <c r="D3841" s="317"/>
    </row>
    <row r="3842" spans="4:4">
      <c r="D3842" s="317"/>
    </row>
    <row r="3843" spans="4:4">
      <c r="D3843" s="317"/>
    </row>
    <row r="3844" spans="4:4">
      <c r="D3844" s="317"/>
    </row>
    <row r="3845" spans="4:4">
      <c r="D3845" s="317"/>
    </row>
    <row r="3846" spans="4:4">
      <c r="D3846" s="317"/>
    </row>
    <row r="3847" spans="4:4">
      <c r="D3847" s="317"/>
    </row>
    <row r="3848" spans="4:4">
      <c r="D3848" s="317"/>
    </row>
    <row r="3849" spans="4:4">
      <c r="D3849" s="317"/>
    </row>
    <row r="3850" spans="4:4">
      <c r="D3850" s="317"/>
    </row>
    <row r="3851" spans="4:4">
      <c r="D3851" s="317"/>
    </row>
    <row r="3852" spans="4:4">
      <c r="D3852" s="317"/>
    </row>
    <row r="3853" spans="4:4">
      <c r="D3853" s="317"/>
    </row>
    <row r="3854" spans="4:4">
      <c r="D3854" s="317"/>
    </row>
    <row r="3855" spans="4:4">
      <c r="D3855" s="317"/>
    </row>
    <row r="3856" spans="4:4">
      <c r="D3856" s="317"/>
    </row>
    <row r="3857" spans="4:4">
      <c r="D3857" s="317"/>
    </row>
    <row r="3858" spans="4:4">
      <c r="D3858" s="317"/>
    </row>
    <row r="3859" spans="4:4">
      <c r="D3859" s="317"/>
    </row>
    <row r="3860" spans="4:4">
      <c r="D3860" s="317"/>
    </row>
    <row r="3861" spans="4:4">
      <c r="D3861" s="317"/>
    </row>
    <row r="3862" spans="4:4">
      <c r="D3862" s="317"/>
    </row>
    <row r="3863" spans="4:4">
      <c r="D3863" s="317"/>
    </row>
    <row r="3864" spans="4:4">
      <c r="D3864" s="317"/>
    </row>
    <row r="3865" spans="4:4">
      <c r="D3865" s="317"/>
    </row>
    <row r="3866" spans="4:4">
      <c r="D3866" s="317"/>
    </row>
    <row r="3867" spans="4:4">
      <c r="D3867" s="317"/>
    </row>
    <row r="3868" spans="4:4">
      <c r="D3868" s="317"/>
    </row>
    <row r="3869" spans="4:4">
      <c r="D3869" s="317"/>
    </row>
    <row r="3870" spans="4:4">
      <c r="D3870" s="317"/>
    </row>
    <row r="3871" spans="4:4">
      <c r="D3871" s="317"/>
    </row>
    <row r="3872" spans="4:4">
      <c r="D3872" s="317"/>
    </row>
    <row r="3873" spans="4:4">
      <c r="D3873" s="317"/>
    </row>
    <row r="3874" spans="4:4">
      <c r="D3874" s="317"/>
    </row>
    <row r="3875" spans="4:4">
      <c r="D3875" s="317"/>
    </row>
    <row r="3876" spans="4:4">
      <c r="D3876" s="317"/>
    </row>
    <row r="3877" spans="4:4">
      <c r="D3877" s="317"/>
    </row>
    <row r="3878" spans="4:4">
      <c r="D3878" s="317"/>
    </row>
    <row r="3879" spans="4:4">
      <c r="D3879" s="317"/>
    </row>
    <row r="3880" spans="4:4">
      <c r="D3880" s="317"/>
    </row>
    <row r="3881" spans="4:4">
      <c r="D3881" s="317"/>
    </row>
    <row r="3882" spans="4:4">
      <c r="D3882" s="317"/>
    </row>
    <row r="3883" spans="4:4">
      <c r="D3883" s="317"/>
    </row>
    <row r="3884" spans="4:4">
      <c r="D3884" s="317"/>
    </row>
    <row r="3885" spans="4:4">
      <c r="D3885" s="317"/>
    </row>
    <row r="3886" spans="4:4">
      <c r="D3886" s="317"/>
    </row>
    <row r="3887" spans="4:4">
      <c r="D3887" s="317"/>
    </row>
    <row r="3888" spans="4:4">
      <c r="D3888" s="317"/>
    </row>
    <row r="3889" spans="4:4">
      <c r="D3889" s="317"/>
    </row>
    <row r="3890" spans="4:4">
      <c r="D3890" s="317"/>
    </row>
    <row r="3891" spans="4:4">
      <c r="D3891" s="317"/>
    </row>
    <row r="3892" spans="4:4">
      <c r="D3892" s="317"/>
    </row>
    <row r="3893" spans="4:4">
      <c r="D3893" s="317"/>
    </row>
    <row r="3894" spans="4:4">
      <c r="D3894" s="317"/>
    </row>
    <row r="3895" spans="4:4">
      <c r="D3895" s="317"/>
    </row>
    <row r="3896" spans="4:4">
      <c r="D3896" s="317"/>
    </row>
    <row r="3897" spans="4:4">
      <c r="D3897" s="317"/>
    </row>
    <row r="3898" spans="4:4">
      <c r="D3898" s="317"/>
    </row>
    <row r="3899" spans="4:4">
      <c r="D3899" s="317"/>
    </row>
    <row r="3900" spans="4:4">
      <c r="D3900" s="317"/>
    </row>
    <row r="3901" spans="4:4">
      <c r="D3901" s="317"/>
    </row>
    <row r="3902" spans="4:4">
      <c r="D3902" s="317"/>
    </row>
    <row r="3903" spans="4:4">
      <c r="D3903" s="317"/>
    </row>
    <row r="3904" spans="4:4">
      <c r="D3904" s="317"/>
    </row>
    <row r="3905" spans="4:4">
      <c r="D3905" s="317"/>
    </row>
    <row r="3906" spans="4:4">
      <c r="D3906" s="317"/>
    </row>
    <row r="3907" spans="4:4">
      <c r="D3907" s="317"/>
    </row>
    <row r="3908" spans="4:4">
      <c r="D3908" s="317"/>
    </row>
    <row r="3909" spans="4:4">
      <c r="D3909" s="317"/>
    </row>
    <row r="3910" spans="4:4">
      <c r="D3910" s="317"/>
    </row>
    <row r="3911" spans="4:4">
      <c r="D3911" s="317"/>
    </row>
    <row r="3912" spans="4:4">
      <c r="D3912" s="317"/>
    </row>
    <row r="3913" spans="4:4">
      <c r="D3913" s="317"/>
    </row>
    <row r="3914" spans="4:4">
      <c r="D3914" s="317"/>
    </row>
    <row r="3915" spans="4:4">
      <c r="D3915" s="317"/>
    </row>
    <row r="3916" spans="4:4">
      <c r="D3916" s="317"/>
    </row>
    <row r="3917" spans="4:4">
      <c r="D3917" s="317"/>
    </row>
    <row r="3918" spans="4:4">
      <c r="D3918" s="317"/>
    </row>
    <row r="3919" spans="4:4">
      <c r="D3919" s="317"/>
    </row>
    <row r="3920" spans="4:4">
      <c r="D3920" s="317"/>
    </row>
    <row r="3921" spans="4:4">
      <c r="D3921" s="317"/>
    </row>
    <row r="3922" spans="4:4">
      <c r="D3922" s="317"/>
    </row>
    <row r="3923" spans="4:4">
      <c r="D3923" s="317"/>
    </row>
    <row r="3924" spans="4:4">
      <c r="D3924" s="317"/>
    </row>
    <row r="3925" spans="4:4">
      <c r="D3925" s="317"/>
    </row>
    <row r="3926" spans="4:4">
      <c r="D3926" s="317"/>
    </row>
    <row r="3927" spans="4:4">
      <c r="D3927" s="317"/>
    </row>
    <row r="3928" spans="4:4">
      <c r="D3928" s="317"/>
    </row>
    <row r="3929" spans="4:4">
      <c r="D3929" s="317"/>
    </row>
    <row r="3930" spans="4:4">
      <c r="D3930" s="317"/>
    </row>
    <row r="3931" spans="4:4">
      <c r="D3931" s="317"/>
    </row>
    <row r="3932" spans="4:4">
      <c r="D3932" s="317"/>
    </row>
    <row r="3933" spans="4:4">
      <c r="D3933" s="317"/>
    </row>
    <row r="3934" spans="4:4">
      <c r="D3934" s="317"/>
    </row>
    <row r="3935" spans="4:4">
      <c r="D3935" s="317"/>
    </row>
    <row r="3936" spans="4:4">
      <c r="D3936" s="317"/>
    </row>
    <row r="3937" spans="4:4">
      <c r="D3937" s="317"/>
    </row>
    <row r="3938" spans="4:4">
      <c r="D3938" s="317"/>
    </row>
    <row r="3939" spans="4:4">
      <c r="D3939" s="317"/>
    </row>
    <row r="3940" spans="4:4">
      <c r="D3940" s="317"/>
    </row>
    <row r="3941" spans="4:4">
      <c r="D3941" s="317"/>
    </row>
    <row r="3942" spans="4:4">
      <c r="D3942" s="317"/>
    </row>
    <row r="3943" spans="4:4">
      <c r="D3943" s="317"/>
    </row>
    <row r="3944" spans="4:4">
      <c r="D3944" s="317"/>
    </row>
    <row r="3945" spans="4:4">
      <c r="D3945" s="317"/>
    </row>
    <row r="3946" spans="4:4">
      <c r="D3946" s="317"/>
    </row>
    <row r="3947" spans="4:4">
      <c r="D3947" s="317"/>
    </row>
    <row r="3948" spans="4:4">
      <c r="D3948" s="317"/>
    </row>
    <row r="3949" spans="4:4">
      <c r="D3949" s="317"/>
    </row>
    <row r="3950" spans="4:4">
      <c r="D3950" s="317"/>
    </row>
    <row r="3951" spans="4:4">
      <c r="D3951" s="317"/>
    </row>
    <row r="3952" spans="4:4">
      <c r="D3952" s="317"/>
    </row>
    <row r="3953" spans="4:4">
      <c r="D3953" s="317"/>
    </row>
    <row r="3954" spans="4:4">
      <c r="D3954" s="317"/>
    </row>
    <row r="3955" spans="4:4">
      <c r="D3955" s="317"/>
    </row>
    <row r="3956" spans="4:4">
      <c r="D3956" s="317"/>
    </row>
    <row r="3957" spans="4:4">
      <c r="D3957" s="317"/>
    </row>
    <row r="3958" spans="4:4">
      <c r="D3958" s="317"/>
    </row>
    <row r="3959" spans="4:4">
      <c r="D3959" s="317"/>
    </row>
    <row r="3960" spans="4:4">
      <c r="D3960" s="317"/>
    </row>
    <row r="3961" spans="4:4">
      <c r="D3961" s="317"/>
    </row>
    <row r="3962" spans="4:4">
      <c r="D3962" s="317"/>
    </row>
    <row r="3963" spans="4:4">
      <c r="D3963" s="317"/>
    </row>
    <row r="3964" spans="4:4">
      <c r="D3964" s="317"/>
    </row>
    <row r="3965" spans="4:4">
      <c r="D3965" s="317"/>
    </row>
    <row r="3966" spans="4:4">
      <c r="D3966" s="317"/>
    </row>
    <row r="3967" spans="4:4">
      <c r="D3967" s="317"/>
    </row>
    <row r="3968" spans="4:4">
      <c r="D3968" s="317"/>
    </row>
    <row r="3969" spans="4:4">
      <c r="D3969" s="317"/>
    </row>
    <row r="3970" spans="4:4">
      <c r="D3970" s="317"/>
    </row>
    <row r="3971" spans="4:4">
      <c r="D3971" s="317"/>
    </row>
    <row r="3972" spans="4:4">
      <c r="D3972" s="317"/>
    </row>
    <row r="3973" spans="4:4">
      <c r="D3973" s="317"/>
    </row>
    <row r="3974" spans="4:4">
      <c r="D3974" s="317"/>
    </row>
    <row r="3975" spans="4:4">
      <c r="D3975" s="317"/>
    </row>
    <row r="3976" spans="4:4">
      <c r="D3976" s="317"/>
    </row>
    <row r="3977" spans="4:4">
      <c r="D3977" s="317"/>
    </row>
    <row r="3978" spans="4:4">
      <c r="D3978" s="317"/>
    </row>
    <row r="3979" spans="4:4">
      <c r="D3979" s="317"/>
    </row>
    <row r="3980" spans="4:4">
      <c r="D3980" s="317"/>
    </row>
    <row r="3981" spans="4:4">
      <c r="D3981" s="317"/>
    </row>
    <row r="3982" spans="4:4">
      <c r="D3982" s="317"/>
    </row>
    <row r="3983" spans="4:4">
      <c r="D3983" s="317"/>
    </row>
    <row r="3984" spans="4:4">
      <c r="D3984" s="317"/>
    </row>
    <row r="3985" spans="4:4">
      <c r="D3985" s="317"/>
    </row>
    <row r="3986" spans="4:4">
      <c r="D3986" s="317"/>
    </row>
    <row r="3987" spans="4:4">
      <c r="D3987" s="317"/>
    </row>
    <row r="3988" spans="4:4">
      <c r="D3988" s="317"/>
    </row>
    <row r="3989" spans="4:4">
      <c r="D3989" s="317"/>
    </row>
    <row r="3990" spans="4:4">
      <c r="D3990" s="317"/>
    </row>
    <row r="3991" spans="4:4">
      <c r="D3991" s="317"/>
    </row>
    <row r="3992" spans="4:4">
      <c r="D3992" s="317"/>
    </row>
    <row r="3993" spans="4:4">
      <c r="D3993" s="317"/>
    </row>
    <row r="3994" spans="4:4">
      <c r="D3994" s="317"/>
    </row>
    <row r="3995" spans="4:4">
      <c r="D3995" s="317"/>
    </row>
    <row r="3996" spans="4:4">
      <c r="D3996" s="317"/>
    </row>
    <row r="3997" spans="4:4">
      <c r="D3997" s="317"/>
    </row>
    <row r="3998" spans="4:4">
      <c r="D3998" s="317"/>
    </row>
    <row r="3999" spans="4:4">
      <c r="D3999" s="317"/>
    </row>
    <row r="4000" spans="4:4">
      <c r="D4000" s="317"/>
    </row>
    <row r="4001" spans="4:4">
      <c r="D4001" s="317"/>
    </row>
    <row r="4002" spans="4:4">
      <c r="D4002" s="317"/>
    </row>
    <row r="4003" spans="4:4">
      <c r="D4003" s="317"/>
    </row>
    <row r="4004" spans="4:4">
      <c r="D4004" s="317"/>
    </row>
    <row r="4005" spans="4:4">
      <c r="D4005" s="317"/>
    </row>
    <row r="4006" spans="4:4">
      <c r="D4006" s="317"/>
    </row>
    <row r="4007" spans="4:4">
      <c r="D4007" s="317"/>
    </row>
    <row r="4008" spans="4:4">
      <c r="D4008" s="317"/>
    </row>
    <row r="4009" spans="4:4">
      <c r="D4009" s="317"/>
    </row>
    <row r="4010" spans="4:4">
      <c r="D4010" s="317"/>
    </row>
    <row r="4011" spans="4:4">
      <c r="D4011" s="317"/>
    </row>
    <row r="4012" spans="4:4">
      <c r="D4012" s="317"/>
    </row>
    <row r="4013" spans="4:4">
      <c r="D4013" s="317"/>
    </row>
    <row r="4014" spans="4:4">
      <c r="D4014" s="317"/>
    </row>
    <row r="4015" spans="4:4">
      <c r="D4015" s="317"/>
    </row>
    <row r="4016" spans="4:4">
      <c r="D4016" s="317"/>
    </row>
    <row r="4017" spans="4:4">
      <c r="D4017" s="317"/>
    </row>
    <row r="4018" spans="4:4">
      <c r="D4018" s="317"/>
    </row>
    <row r="4019" spans="4:4">
      <c r="D4019" s="317"/>
    </row>
    <row r="4020" spans="4:4">
      <c r="D4020" s="317"/>
    </row>
    <row r="4021" spans="4:4">
      <c r="D4021" s="317"/>
    </row>
    <row r="4022" spans="4:4">
      <c r="D4022" s="317"/>
    </row>
    <row r="4023" spans="4:4">
      <c r="D4023" s="317"/>
    </row>
    <row r="4024" spans="4:4">
      <c r="D4024" s="317"/>
    </row>
    <row r="4025" spans="4:4">
      <c r="D4025" s="317"/>
    </row>
    <row r="4026" spans="4:4">
      <c r="D4026" s="317"/>
    </row>
    <row r="4027" spans="4:4">
      <c r="D4027" s="317"/>
    </row>
    <row r="4028" spans="4:4">
      <c r="D4028" s="317"/>
    </row>
    <row r="4029" spans="4:4">
      <c r="D4029" s="317"/>
    </row>
    <row r="4030" spans="4:4">
      <c r="D4030" s="317"/>
    </row>
    <row r="4031" spans="4:4">
      <c r="D4031" s="317"/>
    </row>
    <row r="4032" spans="4:4">
      <c r="D4032" s="317"/>
    </row>
    <row r="4033" spans="4:4">
      <c r="D4033" s="317"/>
    </row>
    <row r="4034" spans="4:4">
      <c r="D4034" s="317"/>
    </row>
    <row r="4035" spans="4:4">
      <c r="D4035" s="317"/>
    </row>
    <row r="4036" spans="4:4">
      <c r="D4036" s="317"/>
    </row>
    <row r="4037" spans="4:4">
      <c r="D4037" s="317"/>
    </row>
    <row r="4038" spans="4:4">
      <c r="D4038" s="317"/>
    </row>
    <row r="4039" spans="4:4">
      <c r="D4039" s="317"/>
    </row>
    <row r="4040" spans="4:4">
      <c r="D4040" s="317"/>
    </row>
    <row r="4041" spans="4:4">
      <c r="D4041" s="317"/>
    </row>
    <row r="4042" spans="4:4">
      <c r="D4042" s="317"/>
    </row>
    <row r="4043" spans="4:4">
      <c r="D4043" s="317"/>
    </row>
    <row r="4044" spans="4:4">
      <c r="D4044" s="317"/>
    </row>
    <row r="4045" spans="4:4">
      <c r="D4045" s="317"/>
    </row>
    <row r="4046" spans="4:4">
      <c r="D4046" s="317"/>
    </row>
    <row r="4047" spans="4:4">
      <c r="D4047" s="317"/>
    </row>
    <row r="4048" spans="4:4">
      <c r="D4048" s="317"/>
    </row>
    <row r="4049" spans="4:4">
      <c r="D4049" s="317"/>
    </row>
    <row r="4050" spans="4:4">
      <c r="D4050" s="317"/>
    </row>
    <row r="4051" spans="4:4">
      <c r="D4051" s="317"/>
    </row>
    <row r="4052" spans="4:4">
      <c r="D4052" s="317"/>
    </row>
    <row r="4053" spans="4:4">
      <c r="D4053" s="317"/>
    </row>
    <row r="4054" spans="4:4">
      <c r="D4054" s="317"/>
    </row>
    <row r="4055" spans="4:4">
      <c r="D4055" s="317"/>
    </row>
    <row r="4056" spans="4:4">
      <c r="D4056" s="317"/>
    </row>
    <row r="4057" spans="4:4">
      <c r="D4057" s="317"/>
    </row>
    <row r="4058" spans="4:4">
      <c r="D4058" s="317"/>
    </row>
    <row r="4059" spans="4:4">
      <c r="D4059" s="317"/>
    </row>
    <row r="4060" spans="4:4">
      <c r="D4060" s="317"/>
    </row>
    <row r="4061" spans="4:4">
      <c r="D4061" s="317"/>
    </row>
    <row r="4062" spans="4:4">
      <c r="D4062" s="317"/>
    </row>
    <row r="4063" spans="4:4">
      <c r="D4063" s="317"/>
    </row>
    <row r="4064" spans="4:4">
      <c r="D4064" s="317"/>
    </row>
    <row r="4065" spans="4:4">
      <c r="D4065" s="317"/>
    </row>
    <row r="4066" spans="4:4">
      <c r="D4066" s="317"/>
    </row>
    <row r="4067" spans="4:4">
      <c r="D4067" s="317"/>
    </row>
    <row r="4068" spans="4:4">
      <c r="D4068" s="317"/>
    </row>
    <row r="4069" spans="4:4">
      <c r="D4069" s="317"/>
    </row>
    <row r="4070" spans="4:4">
      <c r="D4070" s="317"/>
    </row>
    <row r="4071" spans="4:4">
      <c r="D4071" s="317"/>
    </row>
    <row r="4072" spans="4:4">
      <c r="D4072" s="317"/>
    </row>
    <row r="4073" spans="4:4">
      <c r="D4073" s="317"/>
    </row>
    <row r="4074" spans="4:4">
      <c r="D4074" s="317"/>
    </row>
    <row r="4075" spans="4:4">
      <c r="D4075" s="317"/>
    </row>
    <row r="4076" spans="4:4">
      <c r="D4076" s="317"/>
    </row>
    <row r="4077" spans="4:4">
      <c r="D4077" s="317"/>
    </row>
    <row r="4078" spans="4:4">
      <c r="D4078" s="317"/>
    </row>
    <row r="4079" spans="4:4">
      <c r="D4079" s="317"/>
    </row>
    <row r="4080" spans="4:4">
      <c r="D4080" s="317"/>
    </row>
    <row r="4081" spans="4:4">
      <c r="D4081" s="317"/>
    </row>
    <row r="4082" spans="4:4">
      <c r="D4082" s="317"/>
    </row>
    <row r="4083" spans="4:4">
      <c r="D4083" s="317"/>
    </row>
    <row r="4084" spans="4:4">
      <c r="D4084" s="317"/>
    </row>
    <row r="4085" spans="4:4">
      <c r="D4085" s="317"/>
    </row>
    <row r="4086" spans="4:4">
      <c r="D4086" s="317"/>
    </row>
    <row r="4087" spans="4:4">
      <c r="D4087" s="317"/>
    </row>
    <row r="4088" spans="4:4">
      <c r="D4088" s="317"/>
    </row>
    <row r="4089" spans="4:4">
      <c r="D4089" s="317"/>
    </row>
    <row r="4090" spans="4:4">
      <c r="D4090" s="317"/>
    </row>
    <row r="4091" spans="4:4">
      <c r="D4091" s="317"/>
    </row>
    <row r="4092" spans="4:4">
      <c r="D4092" s="317"/>
    </row>
    <row r="4093" spans="4:4">
      <c r="D4093" s="317"/>
    </row>
    <row r="4094" spans="4:4">
      <c r="D4094" s="317"/>
    </row>
    <row r="4095" spans="4:4">
      <c r="D4095" s="317"/>
    </row>
    <row r="4096" spans="4:4">
      <c r="D4096" s="317"/>
    </row>
    <row r="4097" spans="4:4">
      <c r="D4097" s="317"/>
    </row>
    <row r="4098" spans="4:4">
      <c r="D4098" s="317"/>
    </row>
    <row r="4099" spans="4:4">
      <c r="D4099" s="317"/>
    </row>
    <row r="4100" spans="4:4">
      <c r="D4100" s="317"/>
    </row>
    <row r="4101" spans="4:4">
      <c r="D4101" s="317"/>
    </row>
    <row r="4102" spans="4:4">
      <c r="D4102" s="317"/>
    </row>
    <row r="4103" spans="4:4">
      <c r="D4103" s="317"/>
    </row>
    <row r="4104" spans="4:4">
      <c r="D4104" s="317"/>
    </row>
    <row r="4105" spans="4:4">
      <c r="D4105" s="317"/>
    </row>
    <row r="4106" spans="4:4">
      <c r="D4106" s="317"/>
    </row>
    <row r="4107" spans="4:4">
      <c r="D4107" s="317"/>
    </row>
    <row r="4108" spans="4:4">
      <c r="D4108" s="317"/>
    </row>
    <row r="4109" spans="4:4">
      <c r="D4109" s="317"/>
    </row>
    <row r="4110" spans="4:4">
      <c r="D4110" s="317"/>
    </row>
    <row r="4111" spans="4:4">
      <c r="D4111" s="317"/>
    </row>
    <row r="4112" spans="4:4">
      <c r="D4112" s="317"/>
    </row>
    <row r="4113" spans="4:4">
      <c r="D4113" s="317"/>
    </row>
    <row r="4114" spans="4:4">
      <c r="D4114" s="317"/>
    </row>
    <row r="4115" spans="4:4">
      <c r="D4115" s="317"/>
    </row>
    <row r="4116" spans="4:4">
      <c r="D4116" s="317"/>
    </row>
    <row r="4117" spans="4:4">
      <c r="D4117" s="317"/>
    </row>
    <row r="4118" spans="4:4">
      <c r="D4118" s="317"/>
    </row>
    <row r="4119" spans="4:4">
      <c r="D4119" s="317"/>
    </row>
    <row r="4120" spans="4:4">
      <c r="D4120" s="317"/>
    </row>
    <row r="4121" spans="4:4">
      <c r="D4121" s="317"/>
    </row>
    <row r="4122" spans="4:4">
      <c r="D4122" s="317"/>
    </row>
    <row r="4123" spans="4:4">
      <c r="D4123" s="317"/>
    </row>
    <row r="4124" spans="4:4">
      <c r="D4124" s="317"/>
    </row>
    <row r="4125" spans="4:4">
      <c r="D4125" s="317"/>
    </row>
    <row r="4126" spans="4:4">
      <c r="D4126" s="317"/>
    </row>
    <row r="4127" spans="4:4">
      <c r="D4127" s="317"/>
    </row>
    <row r="4128" spans="4:4">
      <c r="D4128" s="317"/>
    </row>
    <row r="4129" spans="4:4">
      <c r="D4129" s="317"/>
    </row>
    <row r="4130" spans="4:4">
      <c r="D4130" s="317"/>
    </row>
    <row r="4131" spans="4:4">
      <c r="D4131" s="317"/>
    </row>
    <row r="4132" spans="4:4">
      <c r="D4132" s="317"/>
    </row>
    <row r="4133" spans="4:4">
      <c r="D4133" s="317"/>
    </row>
    <row r="4134" spans="4:4">
      <c r="D4134" s="317"/>
    </row>
    <row r="4135" spans="4:4">
      <c r="D4135" s="317"/>
    </row>
    <row r="4136" spans="4:4">
      <c r="D4136" s="317"/>
    </row>
    <row r="4137" spans="4:4">
      <c r="D4137" s="317"/>
    </row>
    <row r="4138" spans="4:4">
      <c r="D4138" s="317"/>
    </row>
    <row r="4139" spans="4:4">
      <c r="D4139" s="317"/>
    </row>
    <row r="4140" spans="4:4">
      <c r="D4140" s="317"/>
    </row>
    <row r="4141" spans="4:4">
      <c r="D4141" s="317"/>
    </row>
    <row r="4142" spans="4:4">
      <c r="D4142" s="317"/>
    </row>
    <row r="4143" spans="4:4">
      <c r="D4143" s="317"/>
    </row>
    <row r="4144" spans="4:4">
      <c r="D4144" s="317"/>
    </row>
    <row r="4145" spans="4:4">
      <c r="D4145" s="317"/>
    </row>
    <row r="4146" spans="4:4">
      <c r="D4146" s="317"/>
    </row>
    <row r="4147" spans="4:4">
      <c r="D4147" s="317"/>
    </row>
    <row r="4148" spans="4:4">
      <c r="D4148" s="317"/>
    </row>
    <row r="4149" spans="4:4">
      <c r="D4149" s="317"/>
    </row>
    <row r="4150" spans="4:4">
      <c r="D4150" s="317"/>
    </row>
    <row r="4151" spans="4:4">
      <c r="D4151" s="317"/>
    </row>
    <row r="4152" spans="4:4">
      <c r="D4152" s="317"/>
    </row>
    <row r="4153" spans="4:4">
      <c r="D4153" s="317"/>
    </row>
    <row r="4154" spans="4:4">
      <c r="D4154" s="317"/>
    </row>
    <row r="4155" spans="4:4">
      <c r="D4155" s="317"/>
    </row>
    <row r="4156" spans="4:4">
      <c r="D4156" s="317"/>
    </row>
    <row r="4157" spans="4:4">
      <c r="D4157" s="317"/>
    </row>
    <row r="4158" spans="4:4">
      <c r="D4158" s="317"/>
    </row>
    <row r="4159" spans="4:4">
      <c r="D4159" s="317"/>
    </row>
    <row r="4160" spans="4:4">
      <c r="D4160" s="317"/>
    </row>
    <row r="4161" spans="4:4">
      <c r="D4161" s="317"/>
    </row>
    <row r="4162" spans="4:4">
      <c r="D4162" s="317"/>
    </row>
    <row r="4163" spans="4:4">
      <c r="D4163" s="317"/>
    </row>
    <row r="4164" spans="4:4">
      <c r="D4164" s="317"/>
    </row>
    <row r="4165" spans="4:4">
      <c r="D4165" s="317"/>
    </row>
    <row r="4166" spans="4:4">
      <c r="D4166" s="317"/>
    </row>
    <row r="4167" spans="4:4">
      <c r="D4167" s="317"/>
    </row>
    <row r="4168" spans="4:4">
      <c r="D4168" s="317"/>
    </row>
    <row r="4169" spans="4:4">
      <c r="D4169" s="317"/>
    </row>
    <row r="4170" spans="4:4">
      <c r="D4170" s="317"/>
    </row>
    <row r="4171" spans="4:4">
      <c r="D4171" s="317"/>
    </row>
    <row r="4172" spans="4:4">
      <c r="D4172" s="317"/>
    </row>
    <row r="4173" spans="4:4">
      <c r="D4173" s="317"/>
    </row>
    <row r="4174" spans="4:4">
      <c r="D4174" s="317"/>
    </row>
    <row r="4175" spans="4:4">
      <c r="D4175" s="317"/>
    </row>
    <row r="4176" spans="4:4">
      <c r="D4176" s="317"/>
    </row>
    <row r="4177" spans="4:4">
      <c r="D4177" s="317"/>
    </row>
    <row r="4178" spans="4:4">
      <c r="D4178" s="317"/>
    </row>
    <row r="4179" spans="4:4">
      <c r="D4179" s="317"/>
    </row>
    <row r="4180" spans="4:4">
      <c r="D4180" s="317"/>
    </row>
    <row r="4181" spans="4:4">
      <c r="D4181" s="317"/>
    </row>
    <row r="4182" spans="4:4">
      <c r="D4182" s="317"/>
    </row>
    <row r="4183" spans="4:4">
      <c r="D4183" s="317"/>
    </row>
    <row r="4184" spans="4:4">
      <c r="D4184" s="317"/>
    </row>
    <row r="4185" spans="4:4">
      <c r="D4185" s="317"/>
    </row>
    <row r="4186" spans="4:4">
      <c r="D4186" s="317"/>
    </row>
    <row r="4187" spans="4:4">
      <c r="D4187" s="317"/>
    </row>
    <row r="4188" spans="4:4">
      <c r="D4188" s="317"/>
    </row>
    <row r="4189" spans="4:4">
      <c r="D4189" s="317"/>
    </row>
    <row r="4190" spans="4:4">
      <c r="D4190" s="317"/>
    </row>
    <row r="4191" spans="4:4">
      <c r="D4191" s="317"/>
    </row>
    <row r="4192" spans="4:4">
      <c r="D4192" s="317"/>
    </row>
    <row r="4193" spans="4:4">
      <c r="D4193" s="317"/>
    </row>
    <row r="4194" spans="4:4">
      <c r="D4194" s="317"/>
    </row>
    <row r="4195" spans="4:4">
      <c r="D4195" s="317"/>
    </row>
    <row r="4196" spans="4:4">
      <c r="D4196" s="317"/>
    </row>
    <row r="4197" spans="4:4">
      <c r="D4197" s="317"/>
    </row>
    <row r="4198" spans="4:4">
      <c r="D4198" s="317"/>
    </row>
    <row r="4199" spans="4:4">
      <c r="D4199" s="317"/>
    </row>
    <row r="4200" spans="4:4">
      <c r="D4200" s="317"/>
    </row>
    <row r="4201" spans="4:4">
      <c r="D4201" s="317"/>
    </row>
    <row r="4202" spans="4:4">
      <c r="D4202" s="317"/>
    </row>
    <row r="4203" spans="4:4">
      <c r="D4203" s="317"/>
    </row>
    <row r="4204" spans="4:4">
      <c r="D4204" s="317"/>
    </row>
    <row r="4205" spans="4:4">
      <c r="D4205" s="317"/>
    </row>
    <row r="4206" spans="4:4">
      <c r="D4206" s="317"/>
    </row>
    <row r="4207" spans="4:4">
      <c r="D4207" s="317"/>
    </row>
    <row r="4208" spans="4:4">
      <c r="D4208" s="317"/>
    </row>
    <row r="4209" spans="4:4">
      <c r="D4209" s="317"/>
    </row>
    <row r="4210" spans="4:4">
      <c r="D4210" s="317"/>
    </row>
    <row r="4211" spans="4:4">
      <c r="D4211" s="317"/>
    </row>
    <row r="4212" spans="4:4">
      <c r="D4212" s="317"/>
    </row>
    <row r="4213" spans="4:4">
      <c r="D4213" s="317"/>
    </row>
    <row r="4214" spans="4:4">
      <c r="D4214" s="317"/>
    </row>
    <row r="4215" spans="4:4">
      <c r="D4215" s="317"/>
    </row>
    <row r="4216" spans="4:4">
      <c r="D4216" s="317"/>
    </row>
    <row r="4217" spans="4:4">
      <c r="D4217" s="317"/>
    </row>
    <row r="4218" spans="4:4">
      <c r="D4218" s="317"/>
    </row>
    <row r="4219" spans="4:4">
      <c r="D4219" s="317"/>
    </row>
    <row r="4220" spans="4:4">
      <c r="D4220" s="317"/>
    </row>
    <row r="4221" spans="4:4">
      <c r="D4221" s="317"/>
    </row>
    <row r="4222" spans="4:4">
      <c r="D4222" s="317"/>
    </row>
    <row r="4223" spans="4:4">
      <c r="D4223" s="317"/>
    </row>
    <row r="4224" spans="4:4">
      <c r="D4224" s="317"/>
    </row>
    <row r="4225" spans="4:4">
      <c r="D4225" s="317"/>
    </row>
    <row r="4226" spans="4:4">
      <c r="D4226" s="317"/>
    </row>
    <row r="4227" spans="4:4">
      <c r="D4227" s="317"/>
    </row>
    <row r="4228" spans="4:4">
      <c r="D4228" s="317"/>
    </row>
    <row r="4229" spans="4:4">
      <c r="D4229" s="317"/>
    </row>
    <row r="4230" spans="4:4">
      <c r="D4230" s="317"/>
    </row>
    <row r="4231" spans="4:4">
      <c r="D4231" s="317"/>
    </row>
    <row r="4232" spans="4:4">
      <c r="D4232" s="317"/>
    </row>
    <row r="4233" spans="4:4">
      <c r="D4233" s="317"/>
    </row>
    <row r="4234" spans="4:4">
      <c r="D4234" s="317"/>
    </row>
    <row r="4235" spans="4:4">
      <c r="D4235" s="317"/>
    </row>
    <row r="4236" spans="4:4">
      <c r="D4236" s="317"/>
    </row>
    <row r="4237" spans="4:4">
      <c r="D4237" s="317"/>
    </row>
    <row r="4238" spans="4:4">
      <c r="D4238" s="317"/>
    </row>
    <row r="4239" spans="4:4">
      <c r="D4239" s="317"/>
    </row>
    <row r="4240" spans="4:4">
      <c r="D4240" s="317"/>
    </row>
    <row r="4241" spans="4:4">
      <c r="D4241" s="317"/>
    </row>
    <row r="4242" spans="4:4">
      <c r="D4242" s="317"/>
    </row>
    <row r="4243" spans="4:4">
      <c r="D4243" s="317"/>
    </row>
    <row r="4244" spans="4:4">
      <c r="D4244" s="317"/>
    </row>
    <row r="4245" spans="4:4">
      <c r="D4245" s="317"/>
    </row>
    <row r="4246" spans="4:4">
      <c r="D4246" s="317"/>
    </row>
    <row r="4247" spans="4:4">
      <c r="D4247" s="317"/>
    </row>
    <row r="4248" spans="4:4">
      <c r="D4248" s="317"/>
    </row>
    <row r="4249" spans="4:4">
      <c r="D4249" s="317"/>
    </row>
    <row r="4250" spans="4:4">
      <c r="D4250" s="317"/>
    </row>
    <row r="4251" spans="4:4">
      <c r="D4251" s="317"/>
    </row>
    <row r="4252" spans="4:4">
      <c r="D4252" s="317"/>
    </row>
    <row r="4253" spans="4:4">
      <c r="D4253" s="317"/>
    </row>
    <row r="4254" spans="4:4">
      <c r="D4254" s="317"/>
    </row>
    <row r="4255" spans="4:4">
      <c r="D4255" s="317"/>
    </row>
    <row r="4256" spans="4:4">
      <c r="D4256" s="317"/>
    </row>
    <row r="4257" spans="4:4">
      <c r="D4257" s="317"/>
    </row>
    <row r="4258" spans="4:4">
      <c r="D4258" s="317"/>
    </row>
    <row r="4259" spans="4:4">
      <c r="D4259" s="317"/>
    </row>
    <row r="4260" spans="4:4">
      <c r="D4260" s="317"/>
    </row>
    <row r="4261" spans="4:4">
      <c r="D4261" s="317"/>
    </row>
    <row r="4262" spans="4:4">
      <c r="D4262" s="317"/>
    </row>
    <row r="4263" spans="4:4">
      <c r="D4263" s="317"/>
    </row>
    <row r="4264" spans="4:4">
      <c r="D4264" s="317"/>
    </row>
    <row r="4265" spans="4:4">
      <c r="D4265" s="317"/>
    </row>
    <row r="4266" spans="4:4">
      <c r="D4266" s="317"/>
    </row>
    <row r="4267" spans="4:4">
      <c r="D4267" s="317"/>
    </row>
    <row r="4268" spans="4:4">
      <c r="D4268" s="317"/>
    </row>
    <row r="4269" spans="4:4">
      <c r="D4269" s="317"/>
    </row>
    <row r="4270" spans="4:4">
      <c r="D4270" s="317"/>
    </row>
    <row r="4271" spans="4:4">
      <c r="D4271" s="317"/>
    </row>
    <row r="4272" spans="4:4">
      <c r="D4272" s="317"/>
    </row>
    <row r="4273" spans="4:4">
      <c r="D4273" s="317"/>
    </row>
    <row r="4274" spans="4:4">
      <c r="D4274" s="317"/>
    </row>
    <row r="4275" spans="4:4">
      <c r="D4275" s="317"/>
    </row>
    <row r="4276" spans="4:4">
      <c r="D4276" s="317"/>
    </row>
    <row r="4277" spans="4:4">
      <c r="D4277" s="317"/>
    </row>
    <row r="4278" spans="4:4">
      <c r="D4278" s="317"/>
    </row>
    <row r="4279" spans="4:4">
      <c r="D4279" s="317"/>
    </row>
    <row r="4280" spans="4:4">
      <c r="D4280" s="317"/>
    </row>
    <row r="4281" spans="4:4">
      <c r="D4281" s="317"/>
    </row>
    <row r="4282" spans="4:4">
      <c r="D4282" s="317"/>
    </row>
    <row r="4283" spans="4:4">
      <c r="D4283" s="317"/>
    </row>
    <row r="4284" spans="4:4">
      <c r="D4284" s="317"/>
    </row>
    <row r="4285" spans="4:4">
      <c r="D4285" s="317"/>
    </row>
    <row r="4286" spans="4:4">
      <c r="D4286" s="317"/>
    </row>
    <row r="4287" spans="4:4">
      <c r="D4287" s="317"/>
    </row>
    <row r="4288" spans="4:4">
      <c r="D4288" s="317"/>
    </row>
    <row r="4289" spans="4:4">
      <c r="D4289" s="317"/>
    </row>
    <row r="4290" spans="4:4">
      <c r="D4290" s="317"/>
    </row>
    <row r="4291" spans="4:4">
      <c r="D4291" s="317"/>
    </row>
    <row r="4292" spans="4:4">
      <c r="D4292" s="317"/>
    </row>
    <row r="4293" spans="4:4">
      <c r="D4293" s="317"/>
    </row>
    <row r="4294" spans="4:4">
      <c r="D4294" s="317"/>
    </row>
    <row r="4295" spans="4:4">
      <c r="D4295" s="317"/>
    </row>
    <row r="4296" spans="4:4">
      <c r="D4296" s="317"/>
    </row>
    <row r="4297" spans="4:4">
      <c r="D4297" s="317"/>
    </row>
    <row r="4298" spans="4:4">
      <c r="D4298" s="317"/>
    </row>
    <row r="4299" spans="4:4">
      <c r="D4299" s="317"/>
    </row>
    <row r="4300" spans="4:4">
      <c r="D4300" s="317"/>
    </row>
    <row r="4301" spans="4:4">
      <c r="D4301" s="317"/>
    </row>
    <row r="4302" spans="4:4">
      <c r="D4302" s="317"/>
    </row>
    <row r="4303" spans="4:4">
      <c r="D4303" s="317"/>
    </row>
    <row r="4304" spans="4:4">
      <c r="D4304" s="317"/>
    </row>
    <row r="4305" spans="4:4">
      <c r="D4305" s="317"/>
    </row>
    <row r="4306" spans="4:4">
      <c r="D4306" s="317"/>
    </row>
    <row r="4307" spans="4:4">
      <c r="D4307" s="317"/>
    </row>
    <row r="4308" spans="4:4">
      <c r="D4308" s="317"/>
    </row>
    <row r="4309" spans="4:4">
      <c r="D4309" s="317"/>
    </row>
    <row r="4310" spans="4:4">
      <c r="D4310" s="317"/>
    </row>
    <row r="4311" spans="4:4">
      <c r="D4311" s="317"/>
    </row>
    <row r="4312" spans="4:4">
      <c r="D4312" s="317"/>
    </row>
    <row r="4313" spans="4:4">
      <c r="D4313" s="317"/>
    </row>
    <row r="4314" spans="4:4">
      <c r="D4314" s="317"/>
    </row>
    <row r="4315" spans="4:4">
      <c r="D4315" s="317"/>
    </row>
    <row r="4316" spans="4:4">
      <c r="D4316" s="317"/>
    </row>
    <row r="4317" spans="4:4">
      <c r="D4317" s="317"/>
    </row>
    <row r="4318" spans="4:4">
      <c r="D4318" s="317"/>
    </row>
    <row r="4319" spans="4:4">
      <c r="D4319" s="317"/>
    </row>
    <row r="4320" spans="4:4">
      <c r="D4320" s="317"/>
    </row>
    <row r="4321" spans="4:4">
      <c r="D4321" s="317"/>
    </row>
    <row r="4322" spans="4:4">
      <c r="D4322" s="317"/>
    </row>
    <row r="4323" spans="4:4">
      <c r="D4323" s="317"/>
    </row>
    <row r="4324" spans="4:4">
      <c r="D4324" s="317"/>
    </row>
    <row r="4325" spans="4:4">
      <c r="D4325" s="317"/>
    </row>
    <row r="4326" spans="4:4">
      <c r="D4326" s="317"/>
    </row>
    <row r="4327" spans="4:4">
      <c r="D4327" s="317"/>
    </row>
    <row r="4328" spans="4:4">
      <c r="D4328" s="317"/>
    </row>
    <row r="4329" spans="4:4">
      <c r="D4329" s="317"/>
    </row>
    <row r="4330" spans="4:4">
      <c r="D4330" s="317"/>
    </row>
    <row r="4331" spans="4:4">
      <c r="D4331" s="317"/>
    </row>
    <row r="4332" spans="4:4">
      <c r="D4332" s="317"/>
    </row>
    <row r="4333" spans="4:4">
      <c r="D4333" s="317"/>
    </row>
    <row r="4334" spans="4:4">
      <c r="D4334" s="317"/>
    </row>
    <row r="4335" spans="4:4">
      <c r="D4335" s="317"/>
    </row>
    <row r="4336" spans="4:4">
      <c r="D4336" s="317"/>
    </row>
    <row r="4337" spans="4:4">
      <c r="D4337" s="317"/>
    </row>
    <row r="4338" spans="4:4">
      <c r="D4338" s="317"/>
    </row>
    <row r="4339" spans="4:4">
      <c r="D4339" s="317"/>
    </row>
    <row r="4340" spans="4:4">
      <c r="D4340" s="317"/>
    </row>
    <row r="4341" spans="4:4">
      <c r="D4341" s="317"/>
    </row>
    <row r="4342" spans="4:4">
      <c r="D4342" s="317"/>
    </row>
    <row r="4343" spans="4:4">
      <c r="D4343" s="317"/>
    </row>
    <row r="4344" spans="4:4">
      <c r="D4344" s="317"/>
    </row>
    <row r="4345" spans="4:4">
      <c r="D4345" s="317"/>
    </row>
    <row r="4346" spans="4:4">
      <c r="D4346" s="317"/>
    </row>
    <row r="4347" spans="4:4">
      <c r="D4347" s="317"/>
    </row>
    <row r="4348" spans="4:4">
      <c r="D4348" s="317"/>
    </row>
    <row r="4349" spans="4:4">
      <c r="D4349" s="317"/>
    </row>
    <row r="4350" spans="4:4">
      <c r="D4350" s="317"/>
    </row>
    <row r="4351" spans="4:4">
      <c r="D4351" s="317"/>
    </row>
    <row r="4352" spans="4:4">
      <c r="D4352" s="317"/>
    </row>
    <row r="4353" spans="4:4">
      <c r="D4353" s="317"/>
    </row>
    <row r="4354" spans="4:4">
      <c r="D4354" s="317"/>
    </row>
    <row r="4355" spans="4:4">
      <c r="D4355" s="317"/>
    </row>
    <row r="4356" spans="4:4">
      <c r="D4356" s="317"/>
    </row>
    <row r="4357" spans="4:4">
      <c r="D4357" s="317"/>
    </row>
    <row r="4358" spans="4:4">
      <c r="D4358" s="317"/>
    </row>
    <row r="4359" spans="4:4">
      <c r="D4359" s="317"/>
    </row>
    <row r="4360" spans="4:4">
      <c r="D4360" s="317"/>
    </row>
    <row r="4361" spans="4:4">
      <c r="D4361" s="317"/>
    </row>
    <row r="4362" spans="4:4">
      <c r="D4362" s="317"/>
    </row>
    <row r="4363" spans="4:4">
      <c r="D4363" s="317"/>
    </row>
    <row r="4364" spans="4:4">
      <c r="D4364" s="317"/>
    </row>
    <row r="4365" spans="4:4">
      <c r="D4365" s="317"/>
    </row>
    <row r="4366" spans="4:4">
      <c r="D4366" s="317"/>
    </row>
    <row r="4367" spans="4:4">
      <c r="D4367" s="317"/>
    </row>
    <row r="4368" spans="4:4">
      <c r="D4368" s="317"/>
    </row>
    <row r="4369" spans="4:4">
      <c r="D4369" s="317"/>
    </row>
    <row r="4370" spans="4:4">
      <c r="D4370" s="317"/>
    </row>
    <row r="4371" spans="4:4">
      <c r="D4371" s="317"/>
    </row>
    <row r="4372" spans="4:4">
      <c r="D4372" s="317"/>
    </row>
    <row r="4373" spans="4:4">
      <c r="D4373" s="317"/>
    </row>
    <row r="4374" spans="4:4">
      <c r="D4374" s="317"/>
    </row>
    <row r="4375" spans="4:4">
      <c r="D4375" s="317"/>
    </row>
    <row r="4376" spans="4:4">
      <c r="D4376" s="317"/>
    </row>
    <row r="4377" spans="4:4">
      <c r="D4377" s="317"/>
    </row>
    <row r="4378" spans="4:4">
      <c r="D4378" s="317"/>
    </row>
    <row r="4379" spans="4:4">
      <c r="D4379" s="317"/>
    </row>
    <row r="4380" spans="4:4">
      <c r="D4380" s="317"/>
    </row>
    <row r="4381" spans="4:4">
      <c r="D4381" s="317"/>
    </row>
    <row r="4382" spans="4:4">
      <c r="D4382" s="317"/>
    </row>
    <row r="4383" spans="4:4">
      <c r="D4383" s="317"/>
    </row>
    <row r="4384" spans="4:4">
      <c r="D4384" s="317"/>
    </row>
    <row r="4385" spans="4:4">
      <c r="D4385" s="317"/>
    </row>
    <row r="4386" spans="4:4">
      <c r="D4386" s="317"/>
    </row>
    <row r="4387" spans="4:4">
      <c r="D4387" s="317"/>
    </row>
    <row r="4388" spans="4:4">
      <c r="D4388" s="317"/>
    </row>
    <row r="4389" spans="4:4">
      <c r="D4389" s="317"/>
    </row>
    <row r="4390" spans="4:4">
      <c r="D4390" s="317"/>
    </row>
    <row r="4391" spans="4:4">
      <c r="D4391" s="317"/>
    </row>
    <row r="4392" spans="4:4">
      <c r="D4392" s="317"/>
    </row>
    <row r="4393" spans="4:4">
      <c r="D4393" s="317"/>
    </row>
    <row r="4394" spans="4:4">
      <c r="D4394" s="317"/>
    </row>
    <row r="4395" spans="4:4">
      <c r="D4395" s="317"/>
    </row>
    <row r="4396" spans="4:4">
      <c r="D4396" s="317"/>
    </row>
    <row r="4397" spans="4:4">
      <c r="D4397" s="317"/>
    </row>
    <row r="4398" spans="4:4">
      <c r="D4398" s="317"/>
    </row>
    <row r="4399" spans="4:4">
      <c r="D4399" s="317"/>
    </row>
    <row r="4400" spans="4:4">
      <c r="D4400" s="317"/>
    </row>
    <row r="4401" spans="4:4">
      <c r="D4401" s="317"/>
    </row>
    <row r="4402" spans="4:4">
      <c r="D4402" s="317"/>
    </row>
    <row r="4403" spans="4:4">
      <c r="D4403" s="317"/>
    </row>
    <row r="4404" spans="4:4">
      <c r="D4404" s="317"/>
    </row>
    <row r="4405" spans="4:4">
      <c r="D4405" s="317"/>
    </row>
    <row r="4406" spans="4:4">
      <c r="D4406" s="317"/>
    </row>
    <row r="4407" spans="4:4">
      <c r="D4407" s="317"/>
    </row>
    <row r="4408" spans="4:4">
      <c r="D4408" s="317"/>
    </row>
    <row r="4409" spans="4:4">
      <c r="D4409" s="317"/>
    </row>
    <row r="4410" spans="4:4">
      <c r="D4410" s="317"/>
    </row>
    <row r="4411" spans="4:4">
      <c r="D4411" s="317"/>
    </row>
    <row r="4412" spans="4:4">
      <c r="D4412" s="317"/>
    </row>
    <row r="4413" spans="4:4">
      <c r="D4413" s="317"/>
    </row>
    <row r="4414" spans="4:4">
      <c r="D4414" s="317"/>
    </row>
    <row r="4415" spans="4:4">
      <c r="D4415" s="317"/>
    </row>
    <row r="4416" spans="4:4">
      <c r="D4416" s="317"/>
    </row>
    <row r="4417" spans="4:4">
      <c r="D4417" s="317"/>
    </row>
    <row r="4418" spans="4:4">
      <c r="D4418" s="317"/>
    </row>
    <row r="4419" spans="4:4">
      <c r="D4419" s="317"/>
    </row>
    <row r="4420" spans="4:4">
      <c r="D4420" s="317"/>
    </row>
    <row r="4421" spans="4:4">
      <c r="D4421" s="317"/>
    </row>
    <row r="4422" spans="4:4">
      <c r="D4422" s="317"/>
    </row>
    <row r="4423" spans="4:4">
      <c r="D4423" s="317"/>
    </row>
    <row r="4424" spans="4:4">
      <c r="D4424" s="317"/>
    </row>
    <row r="4425" spans="4:4">
      <c r="D4425" s="317"/>
    </row>
    <row r="4426" spans="4:4">
      <c r="D4426" s="317"/>
    </row>
    <row r="4427" spans="4:4">
      <c r="D4427" s="317"/>
    </row>
    <row r="4428" spans="4:4">
      <c r="D4428" s="317"/>
    </row>
    <row r="4429" spans="4:4">
      <c r="D4429" s="317"/>
    </row>
    <row r="4430" spans="4:4">
      <c r="D4430" s="317"/>
    </row>
    <row r="4431" spans="4:4">
      <c r="D4431" s="317"/>
    </row>
    <row r="4432" spans="4:4">
      <c r="D4432" s="317"/>
    </row>
    <row r="4433" spans="4:4">
      <c r="D4433" s="317"/>
    </row>
    <row r="4434" spans="4:4">
      <c r="D4434" s="317"/>
    </row>
    <row r="4435" spans="4:4">
      <c r="D4435" s="317"/>
    </row>
    <row r="4436" spans="4:4">
      <c r="D4436" s="317"/>
    </row>
    <row r="4437" spans="4:4">
      <c r="D4437" s="317"/>
    </row>
    <row r="4438" spans="4:4">
      <c r="D4438" s="317"/>
    </row>
    <row r="4439" spans="4:4">
      <c r="D4439" s="317"/>
    </row>
    <row r="4440" spans="4:4">
      <c r="D4440" s="317"/>
    </row>
    <row r="4441" spans="4:4">
      <c r="D4441" s="317"/>
    </row>
    <row r="4442" spans="4:4">
      <c r="D4442" s="317"/>
    </row>
    <row r="4443" spans="4:4">
      <c r="D4443" s="317"/>
    </row>
    <row r="4444" spans="4:4">
      <c r="D4444" s="317"/>
    </row>
    <row r="4445" spans="4:4">
      <c r="D4445" s="317"/>
    </row>
    <row r="4446" spans="4:4">
      <c r="D4446" s="317"/>
    </row>
    <row r="4447" spans="4:4">
      <c r="D4447" s="317"/>
    </row>
    <row r="4448" spans="4:4">
      <c r="D4448" s="317"/>
    </row>
    <row r="4449" spans="4:4">
      <c r="D4449" s="317"/>
    </row>
    <row r="4450" spans="4:4">
      <c r="D4450" s="317"/>
    </row>
    <row r="4451" spans="4:4">
      <c r="D4451" s="317"/>
    </row>
    <row r="4452" spans="4:4">
      <c r="D4452" s="317"/>
    </row>
    <row r="4453" spans="4:4">
      <c r="D4453" s="317"/>
    </row>
    <row r="4454" spans="4:4">
      <c r="D4454" s="317"/>
    </row>
    <row r="4455" spans="4:4">
      <c r="D4455" s="317"/>
    </row>
    <row r="4456" spans="4:4">
      <c r="D4456" s="317"/>
    </row>
    <row r="4457" spans="4:4">
      <c r="D4457" s="317"/>
    </row>
    <row r="4458" spans="4:4">
      <c r="D4458" s="317"/>
    </row>
    <row r="4459" spans="4:4">
      <c r="D4459" s="317"/>
    </row>
    <row r="4460" spans="4:4">
      <c r="D4460" s="317"/>
    </row>
    <row r="4461" spans="4:4">
      <c r="D4461" s="317"/>
    </row>
    <row r="4462" spans="4:4">
      <c r="D4462" s="317"/>
    </row>
    <row r="4463" spans="4:4">
      <c r="D4463" s="317"/>
    </row>
    <row r="4464" spans="4:4">
      <c r="D4464" s="317"/>
    </row>
    <row r="4465" spans="4:4">
      <c r="D4465" s="317"/>
    </row>
    <row r="4466" spans="4:4">
      <c r="D4466" s="317"/>
    </row>
    <row r="4467" spans="4:4">
      <c r="D4467" s="317"/>
    </row>
    <row r="4468" spans="4:4">
      <c r="D4468" s="317"/>
    </row>
    <row r="4469" spans="4:4">
      <c r="D4469" s="317"/>
    </row>
    <row r="4470" spans="4:4">
      <c r="D4470" s="317"/>
    </row>
    <row r="4471" spans="4:4">
      <c r="D4471" s="317"/>
    </row>
    <row r="4472" spans="4:4">
      <c r="D4472" s="317"/>
    </row>
    <row r="4473" spans="4:4">
      <c r="D4473" s="317"/>
    </row>
    <row r="4474" spans="4:4">
      <c r="D4474" s="317"/>
    </row>
    <row r="4475" spans="4:4">
      <c r="D4475" s="317"/>
    </row>
    <row r="4476" spans="4:4">
      <c r="D4476" s="317"/>
    </row>
    <row r="4477" spans="4:4">
      <c r="D4477" s="317"/>
    </row>
    <row r="4478" spans="4:4">
      <c r="D4478" s="317"/>
    </row>
    <row r="4479" spans="4:4">
      <c r="D4479" s="317"/>
    </row>
    <row r="4480" spans="4:4">
      <c r="D4480" s="317"/>
    </row>
    <row r="4481" spans="4:4">
      <c r="D4481" s="317"/>
    </row>
    <row r="4482" spans="4:4">
      <c r="D4482" s="317"/>
    </row>
    <row r="4483" spans="4:4">
      <c r="D4483" s="317"/>
    </row>
    <row r="4484" spans="4:4">
      <c r="D4484" s="317"/>
    </row>
    <row r="4485" spans="4:4">
      <c r="D4485" s="317"/>
    </row>
    <row r="4486" spans="4:4">
      <c r="D4486" s="317"/>
    </row>
    <row r="4487" spans="4:4">
      <c r="D4487" s="317"/>
    </row>
    <row r="4488" spans="4:4">
      <c r="D4488" s="317"/>
    </row>
    <row r="4489" spans="4:4">
      <c r="D4489" s="317"/>
    </row>
    <row r="4490" spans="4:4">
      <c r="D4490" s="317"/>
    </row>
    <row r="4491" spans="4:4">
      <c r="D4491" s="317"/>
    </row>
    <row r="4492" spans="4:4">
      <c r="D4492" s="317"/>
    </row>
    <row r="4493" spans="4:4">
      <c r="D4493" s="317"/>
    </row>
    <row r="4494" spans="4:4">
      <c r="D4494" s="317"/>
    </row>
    <row r="4495" spans="4:4">
      <c r="D4495" s="317"/>
    </row>
    <row r="4496" spans="4:4">
      <c r="D4496" s="317"/>
    </row>
    <row r="4497" spans="4:4">
      <c r="D4497" s="317"/>
    </row>
    <row r="4498" spans="4:4">
      <c r="D4498" s="317"/>
    </row>
    <row r="4499" spans="4:4">
      <c r="D4499" s="317"/>
    </row>
    <row r="4500" spans="4:4">
      <c r="D4500" s="317"/>
    </row>
    <row r="4501" spans="4:4">
      <c r="D4501" s="317"/>
    </row>
    <row r="4502" spans="4:4">
      <c r="D4502" s="317"/>
    </row>
    <row r="4503" spans="4:4">
      <c r="D4503" s="317"/>
    </row>
    <row r="4504" spans="4:4">
      <c r="D4504" s="317"/>
    </row>
    <row r="4505" spans="4:4">
      <c r="D4505" s="317"/>
    </row>
    <row r="4506" spans="4:4">
      <c r="D4506" s="317"/>
    </row>
    <row r="4507" spans="4:4">
      <c r="D4507" s="317"/>
    </row>
    <row r="4508" spans="4:4">
      <c r="D4508" s="317"/>
    </row>
    <row r="4509" spans="4:4">
      <c r="D4509" s="317"/>
    </row>
    <row r="4510" spans="4:4">
      <c r="D4510" s="317"/>
    </row>
    <row r="4511" spans="4:4">
      <c r="D4511" s="317"/>
    </row>
    <row r="4512" spans="4:4">
      <c r="D4512" s="317"/>
    </row>
    <row r="4513" spans="4:4">
      <c r="D4513" s="317"/>
    </row>
    <row r="4514" spans="4:4">
      <c r="D4514" s="317"/>
    </row>
    <row r="4515" spans="4:4">
      <c r="D4515" s="317"/>
    </row>
    <row r="4516" spans="4:4">
      <c r="D4516" s="317"/>
    </row>
    <row r="4517" spans="4:4">
      <c r="D4517" s="317"/>
    </row>
    <row r="4518" spans="4:4">
      <c r="D4518" s="317"/>
    </row>
    <row r="4519" spans="4:4">
      <c r="D4519" s="317"/>
    </row>
    <row r="4520" spans="4:4">
      <c r="D4520" s="317"/>
    </row>
    <row r="4521" spans="4:4">
      <c r="D4521" s="317"/>
    </row>
    <row r="4522" spans="4:4">
      <c r="D4522" s="317"/>
    </row>
    <row r="4523" spans="4:4">
      <c r="D4523" s="317"/>
    </row>
    <row r="4524" spans="4:4">
      <c r="D4524" s="317"/>
    </row>
    <row r="4525" spans="4:4">
      <c r="D4525" s="317"/>
    </row>
    <row r="4526" spans="4:4">
      <c r="D4526" s="317"/>
    </row>
    <row r="4527" spans="4:4">
      <c r="D4527" s="317"/>
    </row>
    <row r="4528" spans="4:4">
      <c r="D4528" s="317"/>
    </row>
    <row r="4529" spans="4:4">
      <c r="D4529" s="317"/>
    </row>
    <row r="4530" spans="4:4">
      <c r="D4530" s="317"/>
    </row>
    <row r="4531" spans="4:4">
      <c r="D4531" s="317"/>
    </row>
    <row r="4532" spans="4:4">
      <c r="D4532" s="317"/>
    </row>
    <row r="4533" spans="4:4">
      <c r="D4533" s="317"/>
    </row>
    <row r="4534" spans="4:4">
      <c r="D4534" s="317"/>
    </row>
    <row r="4535" spans="4:4">
      <c r="D4535" s="317"/>
    </row>
    <row r="4536" spans="4:4">
      <c r="D4536" s="317"/>
    </row>
    <row r="4537" spans="4:4">
      <c r="D4537" s="317"/>
    </row>
    <row r="4538" spans="4:4">
      <c r="D4538" s="317"/>
    </row>
    <row r="4539" spans="4:4">
      <c r="D4539" s="317"/>
    </row>
    <row r="4540" spans="4:4">
      <c r="D4540" s="317"/>
    </row>
    <row r="4541" spans="4:4">
      <c r="D4541" s="317"/>
    </row>
    <row r="4542" spans="4:4">
      <c r="D4542" s="317"/>
    </row>
    <row r="4543" spans="4:4">
      <c r="D4543" s="317"/>
    </row>
    <row r="4544" spans="4:4">
      <c r="D4544" s="317"/>
    </row>
    <row r="4545" spans="4:4">
      <c r="D4545" s="317"/>
    </row>
    <row r="4546" spans="4:4">
      <c r="D4546" s="317"/>
    </row>
    <row r="4547" spans="4:4">
      <c r="D4547" s="317"/>
    </row>
    <row r="4548" spans="4:4">
      <c r="D4548" s="317"/>
    </row>
    <row r="4549" spans="4:4">
      <c r="D4549" s="317"/>
    </row>
    <row r="4550" spans="4:4">
      <c r="D4550" s="317"/>
    </row>
    <row r="4551" spans="4:4">
      <c r="D4551" s="317"/>
    </row>
    <row r="4552" spans="4:4">
      <c r="D4552" s="317"/>
    </row>
    <row r="4553" spans="4:4">
      <c r="D4553" s="317"/>
    </row>
    <row r="4554" spans="4:4">
      <c r="D4554" s="317"/>
    </row>
    <row r="4555" spans="4:4">
      <c r="D4555" s="317"/>
    </row>
    <row r="4556" spans="4:4">
      <c r="D4556" s="317"/>
    </row>
    <row r="4557" spans="4:4">
      <c r="D4557" s="317"/>
    </row>
    <row r="4558" spans="4:4">
      <c r="D4558" s="317"/>
    </row>
    <row r="4559" spans="4:4">
      <c r="D4559" s="317"/>
    </row>
    <row r="4560" spans="4:4">
      <c r="D4560" s="317"/>
    </row>
    <row r="4561" spans="4:4">
      <c r="D4561" s="317"/>
    </row>
    <row r="4562" spans="4:4">
      <c r="D4562" s="317"/>
    </row>
    <row r="4563" spans="4:4">
      <c r="D4563" s="317"/>
    </row>
    <row r="4564" spans="4:4">
      <c r="D4564" s="317"/>
    </row>
    <row r="4565" spans="4:4">
      <c r="D4565" s="317"/>
    </row>
    <row r="4566" spans="4:4">
      <c r="D4566" s="317"/>
    </row>
    <row r="4567" spans="4:4">
      <c r="D4567" s="317"/>
    </row>
    <row r="4568" spans="4:4">
      <c r="D4568" s="317"/>
    </row>
    <row r="4569" spans="4:4">
      <c r="D4569" s="317"/>
    </row>
    <row r="4570" spans="4:4">
      <c r="D4570" s="317"/>
    </row>
    <row r="4571" spans="4:4">
      <c r="D4571" s="317"/>
    </row>
    <row r="4572" spans="4:4">
      <c r="D4572" s="317"/>
    </row>
    <row r="4573" spans="4:4">
      <c r="D4573" s="317"/>
    </row>
    <row r="4574" spans="4:4">
      <c r="D4574" s="317"/>
    </row>
    <row r="4575" spans="4:4">
      <c r="D4575" s="317"/>
    </row>
    <row r="4576" spans="4:4">
      <c r="D4576" s="317"/>
    </row>
    <row r="4577" spans="4:4">
      <c r="D4577" s="317"/>
    </row>
    <row r="4578" spans="4:4">
      <c r="D4578" s="317"/>
    </row>
    <row r="4579" spans="4:4">
      <c r="D4579" s="317"/>
    </row>
    <row r="4580" spans="4:4">
      <c r="D4580" s="317"/>
    </row>
    <row r="4581" spans="4:4">
      <c r="D4581" s="317"/>
    </row>
    <row r="4582" spans="4:4">
      <c r="D4582" s="317"/>
    </row>
    <row r="4583" spans="4:4">
      <c r="D4583" s="317"/>
    </row>
    <row r="4584" spans="4:4">
      <c r="D4584" s="317"/>
    </row>
    <row r="4585" spans="4:4">
      <c r="D4585" s="317"/>
    </row>
    <row r="4586" spans="4:4">
      <c r="D4586" s="317"/>
    </row>
    <row r="4587" spans="4:4">
      <c r="D4587" s="317"/>
    </row>
    <row r="4588" spans="4:4">
      <c r="D4588" s="317"/>
    </row>
    <row r="4589" spans="4:4">
      <c r="D4589" s="317"/>
    </row>
    <row r="4590" spans="4:4">
      <c r="D4590" s="317"/>
    </row>
    <row r="4591" spans="4:4">
      <c r="D4591" s="317"/>
    </row>
    <row r="4592" spans="4:4">
      <c r="D4592" s="317"/>
    </row>
    <row r="4593" spans="4:4">
      <c r="D4593" s="317"/>
    </row>
    <row r="4594" spans="4:4">
      <c r="D4594" s="317"/>
    </row>
    <row r="4595" spans="4:4">
      <c r="D4595" s="317"/>
    </row>
    <row r="4596" spans="4:4">
      <c r="D4596" s="317"/>
    </row>
    <row r="4597" spans="4:4">
      <c r="D4597" s="317"/>
    </row>
    <row r="4598" spans="4:4">
      <c r="D4598" s="317"/>
    </row>
    <row r="4599" spans="4:4">
      <c r="D4599" s="317"/>
    </row>
    <row r="4600" spans="4:4">
      <c r="D4600" s="317"/>
    </row>
    <row r="4601" spans="4:4">
      <c r="D4601" s="317"/>
    </row>
    <row r="4602" spans="4:4">
      <c r="D4602" s="317"/>
    </row>
    <row r="4603" spans="4:4">
      <c r="D4603" s="317"/>
    </row>
    <row r="4604" spans="4:4">
      <c r="D4604" s="317"/>
    </row>
    <row r="4605" spans="4:4">
      <c r="D4605" s="317"/>
    </row>
    <row r="4606" spans="4:4">
      <c r="D4606" s="317"/>
    </row>
    <row r="4607" spans="4:4">
      <c r="D4607" s="317"/>
    </row>
    <row r="4608" spans="4:4">
      <c r="D4608" s="317"/>
    </row>
    <row r="4609" spans="4:4">
      <c r="D4609" s="317"/>
    </row>
    <row r="4610" spans="4:4">
      <c r="D4610" s="317"/>
    </row>
    <row r="4611" spans="4:4">
      <c r="D4611" s="317"/>
    </row>
    <row r="4612" spans="4:4">
      <c r="D4612" s="317"/>
    </row>
    <row r="4613" spans="4:4">
      <c r="D4613" s="317"/>
    </row>
    <row r="4614" spans="4:4">
      <c r="D4614" s="317"/>
    </row>
    <row r="4615" spans="4:4">
      <c r="D4615" s="317"/>
    </row>
    <row r="4616" spans="4:4">
      <c r="D4616" s="317"/>
    </row>
    <row r="4617" spans="4:4">
      <c r="D4617" s="317"/>
    </row>
    <row r="4618" spans="4:4">
      <c r="D4618" s="317"/>
    </row>
    <row r="4619" spans="4:4">
      <c r="D4619" s="317"/>
    </row>
    <row r="4620" spans="4:4">
      <c r="D4620" s="317"/>
    </row>
    <row r="4621" spans="4:4">
      <c r="D4621" s="317"/>
    </row>
    <row r="4622" spans="4:4">
      <c r="D4622" s="317"/>
    </row>
    <row r="4623" spans="4:4">
      <c r="D4623" s="317"/>
    </row>
    <row r="4624" spans="4:4">
      <c r="D4624" s="317"/>
    </row>
    <row r="4625" spans="4:4">
      <c r="D4625" s="317"/>
    </row>
    <row r="4626" spans="4:4">
      <c r="D4626" s="317"/>
    </row>
    <row r="4627" spans="4:4">
      <c r="D4627" s="317"/>
    </row>
    <row r="4628" spans="4:4">
      <c r="D4628" s="317"/>
    </row>
    <row r="4629" spans="4:4">
      <c r="D4629" s="317"/>
    </row>
    <row r="4630" spans="4:4">
      <c r="D4630" s="317"/>
    </row>
    <row r="4631" spans="4:4">
      <c r="D4631" s="317"/>
    </row>
    <row r="4632" spans="4:4">
      <c r="D4632" s="317"/>
    </row>
    <row r="4633" spans="4:4">
      <c r="D4633" s="317"/>
    </row>
    <row r="4634" spans="4:4">
      <c r="D4634" s="317"/>
    </row>
    <row r="4635" spans="4:4">
      <c r="D4635" s="317"/>
    </row>
    <row r="4636" spans="4:4">
      <c r="D4636" s="317"/>
    </row>
    <row r="4637" spans="4:4">
      <c r="D4637" s="317"/>
    </row>
    <row r="4638" spans="4:4">
      <c r="D4638" s="317"/>
    </row>
    <row r="4639" spans="4:4">
      <c r="D4639" s="317"/>
    </row>
    <row r="4640" spans="4:4">
      <c r="D4640" s="317"/>
    </row>
    <row r="4641" spans="4:4">
      <c r="D4641" s="317"/>
    </row>
    <row r="4642" spans="4:4">
      <c r="D4642" s="317"/>
    </row>
    <row r="4643" spans="4:4">
      <c r="D4643" s="317"/>
    </row>
    <row r="4644" spans="4:4">
      <c r="D4644" s="317"/>
    </row>
    <row r="4645" spans="4:4">
      <c r="D4645" s="317"/>
    </row>
    <row r="4646" spans="4:4">
      <c r="D4646" s="317"/>
    </row>
    <row r="4647" spans="4:4">
      <c r="D4647" s="317"/>
    </row>
    <row r="4648" spans="4:4">
      <c r="D4648" s="317"/>
    </row>
    <row r="4649" spans="4:4">
      <c r="D4649" s="317"/>
    </row>
    <row r="4650" spans="4:4">
      <c r="D4650" s="317"/>
    </row>
    <row r="4651" spans="4:4">
      <c r="D4651" s="317"/>
    </row>
    <row r="4652" spans="4:4">
      <c r="D4652" s="317"/>
    </row>
    <row r="4653" spans="4:4">
      <c r="D4653" s="317"/>
    </row>
    <row r="4654" spans="4:4">
      <c r="D4654" s="317"/>
    </row>
    <row r="4655" spans="4:4">
      <c r="D4655" s="317"/>
    </row>
    <row r="4656" spans="4:4">
      <c r="D4656" s="317"/>
    </row>
    <row r="4657" spans="4:4">
      <c r="D4657" s="317"/>
    </row>
    <row r="4658" spans="4:4">
      <c r="D4658" s="317"/>
    </row>
    <row r="4659" spans="4:4">
      <c r="D4659" s="317"/>
    </row>
    <row r="4660" spans="4:4">
      <c r="D4660" s="317"/>
    </row>
    <row r="4661" spans="4:4">
      <c r="D4661" s="317"/>
    </row>
    <row r="4662" spans="4:4">
      <c r="D4662" s="317"/>
    </row>
    <row r="4663" spans="4:4">
      <c r="D4663" s="317"/>
    </row>
    <row r="4664" spans="4:4">
      <c r="D4664" s="317"/>
    </row>
    <row r="4665" spans="4:4">
      <c r="D4665" s="317"/>
    </row>
    <row r="4666" spans="4:4">
      <c r="D4666" s="317"/>
    </row>
    <row r="4667" spans="4:4">
      <c r="D4667" s="317"/>
    </row>
    <row r="4668" spans="4:4">
      <c r="D4668" s="317"/>
    </row>
    <row r="4669" spans="4:4">
      <c r="D4669" s="317"/>
    </row>
    <row r="4670" spans="4:4">
      <c r="D4670" s="317"/>
    </row>
    <row r="4671" spans="4:4">
      <c r="D4671" s="317"/>
    </row>
    <row r="4672" spans="4:4">
      <c r="D4672" s="317"/>
    </row>
    <row r="4673" spans="4:4">
      <c r="D4673" s="317"/>
    </row>
    <row r="4674" spans="4:4">
      <c r="D4674" s="317"/>
    </row>
    <row r="4675" spans="4:4">
      <c r="D4675" s="317"/>
    </row>
    <row r="4676" spans="4:4">
      <c r="D4676" s="317"/>
    </row>
    <row r="4677" spans="4:4">
      <c r="D4677" s="317"/>
    </row>
    <row r="4678" spans="4:4">
      <c r="D4678" s="317"/>
    </row>
    <row r="4679" spans="4:4">
      <c r="D4679" s="317"/>
    </row>
    <row r="4680" spans="4:4">
      <c r="D4680" s="317"/>
    </row>
    <row r="4681" spans="4:4">
      <c r="D4681" s="317"/>
    </row>
    <row r="4682" spans="4:4">
      <c r="D4682" s="317"/>
    </row>
    <row r="4683" spans="4:4">
      <c r="D4683" s="317"/>
    </row>
    <row r="4684" spans="4:4">
      <c r="D4684" s="317"/>
    </row>
    <row r="4685" spans="4:4">
      <c r="D4685" s="317"/>
    </row>
    <row r="4686" spans="4:4">
      <c r="D4686" s="317"/>
    </row>
    <row r="4687" spans="4:4">
      <c r="D4687" s="317"/>
    </row>
    <row r="4688" spans="4:4">
      <c r="D4688" s="317"/>
    </row>
    <row r="4689" spans="4:4">
      <c r="D4689" s="317"/>
    </row>
    <row r="4690" spans="4:4">
      <c r="D4690" s="317"/>
    </row>
    <row r="4691" spans="4:4">
      <c r="D4691" s="317"/>
    </row>
    <row r="4692" spans="4:4">
      <c r="D4692" s="317"/>
    </row>
    <row r="4693" spans="4:4">
      <c r="D4693" s="317"/>
    </row>
    <row r="4694" spans="4:4">
      <c r="D4694" s="317"/>
    </row>
    <row r="4695" spans="4:4">
      <c r="D4695" s="317"/>
    </row>
    <row r="4696" spans="4:4">
      <c r="D4696" s="317"/>
    </row>
    <row r="4697" spans="4:4">
      <c r="D4697" s="317"/>
    </row>
    <row r="4698" spans="4:4">
      <c r="D4698" s="317"/>
    </row>
    <row r="4699" spans="4:4">
      <c r="D4699" s="317"/>
    </row>
    <row r="4700" spans="4:4">
      <c r="D4700" s="317"/>
    </row>
    <row r="4701" spans="4:4">
      <c r="D4701" s="317"/>
    </row>
    <row r="4702" spans="4:4">
      <c r="D4702" s="317"/>
    </row>
    <row r="4703" spans="4:4">
      <c r="D4703" s="317"/>
    </row>
    <row r="4704" spans="4:4">
      <c r="D4704" s="317"/>
    </row>
    <row r="4705" spans="4:4">
      <c r="D4705" s="317"/>
    </row>
    <row r="4706" spans="4:4">
      <c r="D4706" s="317"/>
    </row>
    <row r="4707" spans="4:4">
      <c r="D4707" s="317"/>
    </row>
    <row r="4708" spans="4:4">
      <c r="D4708" s="317"/>
    </row>
    <row r="4709" spans="4:4">
      <c r="D4709" s="317"/>
    </row>
    <row r="4710" spans="4:4">
      <c r="D4710" s="317"/>
    </row>
    <row r="4711" spans="4:4">
      <c r="D4711" s="317"/>
    </row>
    <row r="4712" spans="4:4">
      <c r="D4712" s="317"/>
    </row>
    <row r="4713" spans="4:4">
      <c r="D4713" s="317"/>
    </row>
    <row r="4714" spans="4:4">
      <c r="D4714" s="317"/>
    </row>
    <row r="4715" spans="4:4">
      <c r="D4715" s="317"/>
    </row>
    <row r="4716" spans="4:4">
      <c r="D4716" s="317"/>
    </row>
    <row r="4717" spans="4:4">
      <c r="D4717" s="317"/>
    </row>
    <row r="4718" spans="4:4">
      <c r="D4718" s="317"/>
    </row>
    <row r="4719" spans="4:4">
      <c r="D4719" s="317"/>
    </row>
    <row r="4720" spans="4:4">
      <c r="D4720" s="317"/>
    </row>
    <row r="4721" spans="4:4">
      <c r="D4721" s="317"/>
    </row>
    <row r="4722" spans="4:4">
      <c r="D4722" s="317"/>
    </row>
    <row r="4723" spans="4:4">
      <c r="D4723" s="317"/>
    </row>
    <row r="4724" spans="4:4">
      <c r="D4724" s="317"/>
    </row>
    <row r="4725" spans="4:4">
      <c r="D4725" s="317"/>
    </row>
    <row r="4726" spans="4:4">
      <c r="D4726" s="317"/>
    </row>
    <row r="4727" spans="4:4">
      <c r="D4727" s="317"/>
    </row>
    <row r="4728" spans="4:4">
      <c r="D4728" s="317"/>
    </row>
    <row r="4729" spans="4:4">
      <c r="D4729" s="317"/>
    </row>
    <row r="4730" spans="4:4">
      <c r="D4730" s="317"/>
    </row>
    <row r="4731" spans="4:4">
      <c r="D4731" s="317"/>
    </row>
    <row r="4732" spans="4:4">
      <c r="D4732" s="317"/>
    </row>
    <row r="4733" spans="4:4">
      <c r="D4733" s="317"/>
    </row>
    <row r="4734" spans="4:4">
      <c r="D4734" s="317"/>
    </row>
    <row r="4735" spans="4:4">
      <c r="D4735" s="317"/>
    </row>
    <row r="4736" spans="4:4">
      <c r="D4736" s="317"/>
    </row>
    <row r="4737" spans="4:4">
      <c r="D4737" s="317"/>
    </row>
    <row r="4738" spans="4:4">
      <c r="D4738" s="317"/>
    </row>
    <row r="4739" spans="4:4">
      <c r="D4739" s="317"/>
    </row>
    <row r="4740" spans="4:4">
      <c r="D4740" s="317"/>
    </row>
    <row r="4741" spans="4:4">
      <c r="D4741" s="317"/>
    </row>
    <row r="4742" spans="4:4">
      <c r="D4742" s="317"/>
    </row>
    <row r="4743" spans="4:4">
      <c r="D4743" s="317"/>
    </row>
    <row r="4744" spans="4:4">
      <c r="D4744" s="317"/>
    </row>
    <row r="4745" spans="4:4">
      <c r="D4745" s="317"/>
    </row>
    <row r="4746" spans="4:4">
      <c r="D4746" s="317"/>
    </row>
    <row r="4747" spans="4:4">
      <c r="D4747" s="317"/>
    </row>
    <row r="4748" spans="4:4">
      <c r="D4748" s="317"/>
    </row>
    <row r="4749" spans="4:4">
      <c r="D4749" s="317"/>
    </row>
    <row r="4750" spans="4:4">
      <c r="D4750" s="317"/>
    </row>
    <row r="4751" spans="4:4">
      <c r="D4751" s="317"/>
    </row>
    <row r="4752" spans="4:4">
      <c r="D4752" s="317"/>
    </row>
    <row r="4753" spans="4:4">
      <c r="D4753" s="317"/>
    </row>
    <row r="4754" spans="4:4">
      <c r="D4754" s="317"/>
    </row>
    <row r="4755" spans="4:4">
      <c r="D4755" s="317"/>
    </row>
    <row r="4756" spans="4:4">
      <c r="D4756" s="317"/>
    </row>
    <row r="4757" spans="4:4">
      <c r="D4757" s="317"/>
    </row>
    <row r="4758" spans="4:4">
      <c r="D4758" s="317"/>
    </row>
    <row r="4759" spans="4:4">
      <c r="D4759" s="317"/>
    </row>
    <row r="4760" spans="4:4">
      <c r="D4760" s="317"/>
    </row>
    <row r="4761" spans="4:4">
      <c r="D4761" s="317"/>
    </row>
    <row r="4762" spans="4:4">
      <c r="D4762" s="317"/>
    </row>
    <row r="4763" spans="4:4">
      <c r="D4763" s="317"/>
    </row>
    <row r="4764" spans="4:4">
      <c r="D4764" s="317"/>
    </row>
    <row r="4765" spans="4:4">
      <c r="D4765" s="317"/>
    </row>
    <row r="4766" spans="4:4">
      <c r="D4766" s="317"/>
    </row>
    <row r="4767" spans="4:4">
      <c r="D4767" s="317"/>
    </row>
    <row r="4768" spans="4:4">
      <c r="D4768" s="317"/>
    </row>
    <row r="4769" spans="4:4">
      <c r="D4769" s="317"/>
    </row>
    <row r="4770" spans="4:4">
      <c r="D4770" s="317"/>
    </row>
    <row r="4771" spans="4:4">
      <c r="D4771" s="317"/>
    </row>
    <row r="4772" spans="4:4">
      <c r="D4772" s="317"/>
    </row>
    <row r="4773" spans="4:4">
      <c r="D4773" s="317"/>
    </row>
    <row r="4774" spans="4:4">
      <c r="D4774" s="317"/>
    </row>
    <row r="4775" spans="4:4">
      <c r="D4775" s="317"/>
    </row>
    <row r="4776" spans="4:4">
      <c r="D4776" s="317"/>
    </row>
    <row r="4777" spans="4:4">
      <c r="D4777" s="317"/>
    </row>
    <row r="4778" spans="4:4">
      <c r="D4778" s="317"/>
    </row>
    <row r="4779" spans="4:4">
      <c r="D4779" s="317"/>
    </row>
    <row r="4780" spans="4:4">
      <c r="D4780" s="317"/>
    </row>
    <row r="4781" spans="4:4">
      <c r="D4781" s="317"/>
    </row>
    <row r="4782" spans="4:4">
      <c r="D4782" s="317"/>
    </row>
    <row r="4783" spans="4:4">
      <c r="D4783" s="317"/>
    </row>
    <row r="4784" spans="4:4">
      <c r="D4784" s="317"/>
    </row>
    <row r="4785" spans="4:4">
      <c r="D4785" s="317"/>
    </row>
    <row r="4786" spans="4:4">
      <c r="D4786" s="317"/>
    </row>
    <row r="4787" spans="4:4">
      <c r="D4787" s="317"/>
    </row>
    <row r="4788" spans="4:4">
      <c r="D4788" s="317"/>
    </row>
    <row r="4789" spans="4:4">
      <c r="D4789" s="317"/>
    </row>
    <row r="4790" spans="4:4">
      <c r="D4790" s="317"/>
    </row>
    <row r="4791" spans="4:4">
      <c r="D4791" s="317"/>
    </row>
    <row r="4792" spans="4:4">
      <c r="D4792" s="317"/>
    </row>
    <row r="4793" spans="4:4">
      <c r="D4793" s="317"/>
    </row>
    <row r="4794" spans="4:4">
      <c r="D4794" s="317"/>
    </row>
    <row r="4795" spans="4:4">
      <c r="D4795" s="317"/>
    </row>
    <row r="4796" spans="4:4">
      <c r="D4796" s="317"/>
    </row>
    <row r="4797" spans="4:4">
      <c r="D4797" s="317"/>
    </row>
    <row r="4798" spans="4:4">
      <c r="D4798" s="317"/>
    </row>
    <row r="4799" spans="4:4">
      <c r="D4799" s="317"/>
    </row>
    <row r="4800" spans="4:4">
      <c r="D4800" s="317"/>
    </row>
    <row r="4801" spans="4:4">
      <c r="D4801" s="317"/>
    </row>
    <row r="4802" spans="4:4">
      <c r="D4802" s="317"/>
    </row>
    <row r="4803" spans="4:4">
      <c r="D4803" s="317"/>
    </row>
    <row r="4804" spans="4:4">
      <c r="D4804" s="317"/>
    </row>
    <row r="4805" spans="4:4">
      <c r="D4805" s="317"/>
    </row>
    <row r="4806" spans="4:4">
      <c r="D4806" s="317"/>
    </row>
    <row r="4807" spans="4:4">
      <c r="D4807" s="317"/>
    </row>
    <row r="4808" spans="4:4">
      <c r="D4808" s="317"/>
    </row>
    <row r="4809" spans="4:4">
      <c r="D4809" s="317"/>
    </row>
    <row r="4810" spans="4:4">
      <c r="D4810" s="317"/>
    </row>
    <row r="4811" spans="4:4">
      <c r="D4811" s="317"/>
    </row>
    <row r="4812" spans="4:4">
      <c r="D4812" s="317"/>
    </row>
    <row r="4813" spans="4:4">
      <c r="D4813" s="317"/>
    </row>
    <row r="4814" spans="4:4">
      <c r="D4814" s="317"/>
    </row>
    <row r="4815" spans="4:4">
      <c r="D4815" s="317"/>
    </row>
    <row r="4816" spans="4:4">
      <c r="D4816" s="317"/>
    </row>
    <row r="4817" spans="4:4">
      <c r="D4817" s="317"/>
    </row>
    <row r="4818" spans="4:4">
      <c r="D4818" s="317"/>
    </row>
    <row r="4819" spans="4:4">
      <c r="D4819" s="317"/>
    </row>
    <row r="4820" spans="4:4">
      <c r="D4820" s="317"/>
    </row>
    <row r="4821" spans="4:4">
      <c r="D4821" s="317"/>
    </row>
    <row r="4822" spans="4:4">
      <c r="D4822" s="317"/>
    </row>
    <row r="4823" spans="4:4">
      <c r="D4823" s="317"/>
    </row>
    <row r="4824" spans="4:4">
      <c r="D4824" s="317"/>
    </row>
    <row r="4825" spans="4:4">
      <c r="D4825" s="317"/>
    </row>
    <row r="4826" spans="4:4">
      <c r="D4826" s="317"/>
    </row>
    <row r="4827" spans="4:4">
      <c r="D4827" s="317"/>
    </row>
    <row r="4828" spans="4:4">
      <c r="D4828" s="317"/>
    </row>
    <row r="4829" spans="4:4">
      <c r="D4829" s="317"/>
    </row>
    <row r="4830" spans="4:4">
      <c r="D4830" s="317"/>
    </row>
    <row r="4831" spans="4:4">
      <c r="D4831" s="317"/>
    </row>
    <row r="4832" spans="4:4">
      <c r="D4832" s="317"/>
    </row>
    <row r="4833" spans="4:4">
      <c r="D4833" s="317"/>
    </row>
    <row r="4834" spans="4:4">
      <c r="D4834" s="317"/>
    </row>
    <row r="4835" spans="4:4">
      <c r="D4835" s="317"/>
    </row>
    <row r="4836" spans="4:4">
      <c r="D4836" s="317"/>
    </row>
    <row r="4837" spans="4:4">
      <c r="D4837" s="317"/>
    </row>
    <row r="4838" spans="4:4">
      <c r="D4838" s="317"/>
    </row>
    <row r="4839" spans="4:4">
      <c r="D4839" s="317"/>
    </row>
    <row r="4840" spans="4:4">
      <c r="D4840" s="317"/>
    </row>
    <row r="4841" spans="4:4">
      <c r="D4841" s="317"/>
    </row>
    <row r="4842" spans="4:4">
      <c r="D4842" s="317"/>
    </row>
    <row r="4843" spans="4:4">
      <c r="D4843" s="317"/>
    </row>
    <row r="4844" spans="4:4">
      <c r="D4844" s="317"/>
    </row>
    <row r="4845" spans="4:4">
      <c r="D4845" s="317"/>
    </row>
    <row r="4846" spans="4:4">
      <c r="D4846" s="317"/>
    </row>
    <row r="4847" spans="4:4">
      <c r="D4847" s="317"/>
    </row>
    <row r="4848" spans="4:4">
      <c r="D4848" s="317"/>
    </row>
    <row r="4849" spans="4:4">
      <c r="D4849" s="317"/>
    </row>
    <row r="4850" spans="4:4">
      <c r="D4850" s="317"/>
    </row>
    <row r="4851" spans="4:4">
      <c r="D4851" s="317"/>
    </row>
    <row r="4852" spans="4:4">
      <c r="D4852" s="317"/>
    </row>
    <row r="4853" spans="4:4">
      <c r="D4853" s="317"/>
    </row>
    <row r="4854" spans="4:4">
      <c r="D4854" s="317"/>
    </row>
    <row r="4855" spans="4:4">
      <c r="D4855" s="317"/>
    </row>
    <row r="4856" spans="4:4">
      <c r="D4856" s="317"/>
    </row>
    <row r="4857" spans="4:4">
      <c r="D4857" s="317"/>
    </row>
    <row r="4858" spans="4:4">
      <c r="D4858" s="317"/>
    </row>
    <row r="4859" spans="4:4">
      <c r="D4859" s="317"/>
    </row>
    <row r="4860" spans="4:4">
      <c r="D4860" s="317"/>
    </row>
    <row r="4861" spans="4:4">
      <c r="D4861" s="317"/>
    </row>
    <row r="4862" spans="4:4">
      <c r="D4862" s="317"/>
    </row>
    <row r="4863" spans="4:4">
      <c r="D4863" s="317"/>
    </row>
    <row r="4864" spans="4:4">
      <c r="D4864" s="317"/>
    </row>
    <row r="4865" spans="4:4">
      <c r="D4865" s="317"/>
    </row>
    <row r="4866" spans="4:4">
      <c r="D4866" s="317"/>
    </row>
    <row r="4867" spans="4:4">
      <c r="D4867" s="317"/>
    </row>
    <row r="4868" spans="4:4">
      <c r="D4868" s="317"/>
    </row>
    <row r="4869" spans="4:4">
      <c r="D4869" s="317"/>
    </row>
    <row r="4870" spans="4:4">
      <c r="D4870" s="317"/>
    </row>
    <row r="4871" spans="4:4">
      <c r="D4871" s="317"/>
    </row>
    <row r="4872" spans="4:4">
      <c r="D4872" s="317"/>
    </row>
    <row r="4873" spans="4:4">
      <c r="D4873" s="317"/>
    </row>
    <row r="4874" spans="4:4">
      <c r="D4874" s="317"/>
    </row>
    <row r="4875" spans="4:4">
      <c r="D4875" s="317"/>
    </row>
    <row r="4876" spans="4:4">
      <c r="D4876" s="317"/>
    </row>
    <row r="4877" spans="4:4">
      <c r="D4877" s="317"/>
    </row>
    <row r="4878" spans="4:4">
      <c r="D4878" s="317"/>
    </row>
    <row r="4879" spans="4:4">
      <c r="D4879" s="317"/>
    </row>
    <row r="4880" spans="4:4">
      <c r="D4880" s="317"/>
    </row>
    <row r="4881" spans="4:4">
      <c r="D4881" s="317"/>
    </row>
    <row r="4882" spans="4:4">
      <c r="D4882" s="317"/>
    </row>
    <row r="4883" spans="4:4">
      <c r="D4883" s="317"/>
    </row>
    <row r="4884" spans="4:4">
      <c r="D4884" s="317"/>
    </row>
    <row r="4885" spans="4:4">
      <c r="D4885" s="317"/>
    </row>
    <row r="4886" spans="4:4">
      <c r="D4886" s="317"/>
    </row>
    <row r="4887" spans="4:4">
      <c r="D4887" s="317"/>
    </row>
    <row r="4888" spans="4:4">
      <c r="D4888" s="317"/>
    </row>
    <row r="4889" spans="4:4">
      <c r="D4889" s="317"/>
    </row>
    <row r="4890" spans="4:4">
      <c r="D4890" s="317"/>
    </row>
    <row r="4891" spans="4:4">
      <c r="D4891" s="317"/>
    </row>
    <row r="4892" spans="4:4">
      <c r="D4892" s="317"/>
    </row>
    <row r="4893" spans="4:4">
      <c r="D4893" s="317"/>
    </row>
    <row r="4894" spans="4:4">
      <c r="D4894" s="317"/>
    </row>
    <row r="4895" spans="4:4">
      <c r="D4895" s="317"/>
    </row>
    <row r="4896" spans="4:4">
      <c r="D4896" s="317"/>
    </row>
    <row r="4897" spans="4:4">
      <c r="D4897" s="317"/>
    </row>
    <row r="4898" spans="4:4">
      <c r="D4898" s="317"/>
    </row>
    <row r="4899" spans="4:4">
      <c r="D4899" s="317"/>
    </row>
    <row r="4900" spans="4:4">
      <c r="D4900" s="317"/>
    </row>
    <row r="4901" spans="4:4">
      <c r="D4901" s="317"/>
    </row>
    <row r="4902" spans="4:4">
      <c r="D4902" s="317"/>
    </row>
    <row r="4903" spans="4:4">
      <c r="D4903" s="317"/>
    </row>
    <row r="4904" spans="4:4">
      <c r="D4904" s="317"/>
    </row>
    <row r="4905" spans="4:4">
      <c r="D4905" s="317"/>
    </row>
    <row r="4906" spans="4:4">
      <c r="D4906" s="317"/>
    </row>
    <row r="4907" spans="4:4">
      <c r="D4907" s="317"/>
    </row>
    <row r="4908" spans="4:4">
      <c r="D4908" s="317"/>
    </row>
    <row r="4909" spans="4:4">
      <c r="D4909" s="317"/>
    </row>
    <row r="4910" spans="4:4">
      <c r="D4910" s="317"/>
    </row>
    <row r="4911" spans="4:4">
      <c r="D4911" s="317"/>
    </row>
    <row r="4912" spans="4:4">
      <c r="D4912" s="317"/>
    </row>
    <row r="4913" spans="4:4">
      <c r="D4913" s="317"/>
    </row>
    <row r="4914" spans="4:4">
      <c r="D4914" s="317"/>
    </row>
    <row r="4915" spans="4:4">
      <c r="D4915" s="317"/>
    </row>
    <row r="4916" spans="4:4">
      <c r="D4916" s="317"/>
    </row>
    <row r="4917" spans="4:4">
      <c r="D4917" s="317"/>
    </row>
    <row r="4918" spans="4:4">
      <c r="D4918" s="317"/>
    </row>
    <row r="4919" spans="4:4">
      <c r="D4919" s="317"/>
    </row>
    <row r="4920" spans="4:4">
      <c r="D4920" s="317"/>
    </row>
    <row r="4921" spans="4:4">
      <c r="D4921" s="317"/>
    </row>
    <row r="4922" spans="4:4">
      <c r="D4922" s="317"/>
    </row>
    <row r="4923" spans="4:4">
      <c r="D4923" s="317"/>
    </row>
    <row r="4924" spans="4:4">
      <c r="D4924" s="317"/>
    </row>
    <row r="4925" spans="4:4">
      <c r="D4925" s="317"/>
    </row>
    <row r="4926" spans="4:4">
      <c r="D4926" s="317"/>
    </row>
    <row r="4927" spans="4:4">
      <c r="D4927" s="317"/>
    </row>
    <row r="4928" spans="4:4">
      <c r="D4928" s="317"/>
    </row>
    <row r="4929" spans="4:4">
      <c r="D4929" s="317"/>
    </row>
    <row r="4930" spans="4:4">
      <c r="D4930" s="317"/>
    </row>
    <row r="4931" spans="4:4">
      <c r="D4931" s="317"/>
    </row>
    <row r="4932" spans="4:4">
      <c r="D4932" s="317"/>
    </row>
    <row r="4933" spans="4:4">
      <c r="D4933" s="317"/>
    </row>
    <row r="4934" spans="4:4">
      <c r="D4934" s="317"/>
    </row>
    <row r="4935" spans="4:4">
      <c r="D4935" s="317"/>
    </row>
    <row r="4936" spans="4:4">
      <c r="D4936" s="317"/>
    </row>
    <row r="4937" spans="4:4">
      <c r="D4937" s="317"/>
    </row>
    <row r="4938" spans="4:4">
      <c r="D4938" s="317"/>
    </row>
    <row r="4939" spans="4:4">
      <c r="D4939" s="317"/>
    </row>
    <row r="4940" spans="4:4">
      <c r="D4940" s="317"/>
    </row>
    <row r="4941" spans="4:4">
      <c r="D4941" s="317"/>
    </row>
    <row r="4942" spans="4:4">
      <c r="D4942" s="317"/>
    </row>
    <row r="4943" spans="4:4">
      <c r="D4943" s="317"/>
    </row>
    <row r="4944" spans="4:4">
      <c r="D4944" s="317"/>
    </row>
    <row r="4945" spans="4:4">
      <c r="D4945" s="317"/>
    </row>
    <row r="4946" spans="4:4">
      <c r="D4946" s="317"/>
    </row>
    <row r="4947" spans="4:4">
      <c r="D4947" s="317"/>
    </row>
    <row r="4948" spans="4:4">
      <c r="D4948" s="317"/>
    </row>
    <row r="4949" spans="4:4">
      <c r="D4949" s="317"/>
    </row>
    <row r="4950" spans="4:4">
      <c r="D4950" s="317"/>
    </row>
    <row r="4951" spans="4:4">
      <c r="D4951" s="317"/>
    </row>
    <row r="4952" spans="4:4">
      <c r="D4952" s="317"/>
    </row>
    <row r="4953" spans="4:4">
      <c r="D4953" s="317"/>
    </row>
    <row r="4954" spans="4:4">
      <c r="D4954" s="317"/>
    </row>
    <row r="4955" spans="4:4">
      <c r="D4955" s="317"/>
    </row>
    <row r="4956" spans="4:4">
      <c r="D4956" s="317"/>
    </row>
    <row r="4957" spans="4:4">
      <c r="D4957" s="317"/>
    </row>
    <row r="4958" spans="4:4">
      <c r="D4958" s="317"/>
    </row>
    <row r="4959" spans="4:4">
      <c r="D4959" s="317"/>
    </row>
    <row r="4960" spans="4:4">
      <c r="D4960" s="317"/>
    </row>
    <row r="4961" spans="4:4">
      <c r="D4961" s="317"/>
    </row>
    <row r="4962" spans="4:4">
      <c r="D4962" s="317"/>
    </row>
    <row r="4963" spans="4:4">
      <c r="D4963" s="317"/>
    </row>
    <row r="4964" spans="4:4">
      <c r="D4964" s="317"/>
    </row>
    <row r="4965" spans="4:4">
      <c r="D4965" s="317"/>
    </row>
    <row r="4966" spans="4:4">
      <c r="D4966" s="317"/>
    </row>
    <row r="4967" spans="4:4">
      <c r="D4967" s="317"/>
    </row>
    <row r="4968" spans="4:4">
      <c r="D4968" s="317"/>
    </row>
    <row r="4969" spans="4:4">
      <c r="D4969" s="317"/>
    </row>
    <row r="4970" spans="4:4">
      <c r="D4970" s="317"/>
    </row>
    <row r="4971" spans="4:4">
      <c r="D4971" s="317"/>
    </row>
    <row r="4972" spans="4:4">
      <c r="D4972" s="317"/>
    </row>
    <row r="4973" spans="4:4">
      <c r="D4973" s="317"/>
    </row>
    <row r="4974" spans="4:4">
      <c r="D4974" s="317"/>
    </row>
    <row r="4975" spans="4:4">
      <c r="D4975" s="317"/>
    </row>
    <row r="4976" spans="4:4">
      <c r="D4976" s="317"/>
    </row>
    <row r="4977" spans="4:4">
      <c r="D4977" s="317"/>
    </row>
    <row r="4978" spans="4:4">
      <c r="D4978" s="317"/>
    </row>
    <row r="4979" spans="4:4">
      <c r="D4979" s="317"/>
    </row>
    <row r="4980" spans="4:4">
      <c r="D4980" s="317"/>
    </row>
    <row r="4981" spans="4:4">
      <c r="D4981" s="317"/>
    </row>
    <row r="4982" spans="4:4">
      <c r="D4982" s="317"/>
    </row>
    <row r="4983" spans="4:4">
      <c r="D4983" s="317"/>
    </row>
    <row r="4984" spans="4:4">
      <c r="D4984" s="317"/>
    </row>
    <row r="4985" spans="4:4">
      <c r="D4985" s="317"/>
    </row>
    <row r="4986" spans="4:4">
      <c r="D4986" s="317"/>
    </row>
    <row r="4987" spans="4:4">
      <c r="D4987" s="317"/>
    </row>
    <row r="4988" spans="4:4">
      <c r="D4988" s="317"/>
    </row>
    <row r="4989" spans="4:4">
      <c r="D4989" s="317"/>
    </row>
    <row r="4990" spans="4:4">
      <c r="D4990" s="317"/>
    </row>
    <row r="4991" spans="4:4">
      <c r="D4991" s="317"/>
    </row>
    <row r="4992" spans="4:4">
      <c r="D4992" s="317"/>
    </row>
    <row r="4993" spans="4:4">
      <c r="D4993" s="317"/>
    </row>
    <row r="4994" spans="4:4">
      <c r="D4994" s="317"/>
    </row>
    <row r="4995" spans="4:4">
      <c r="D4995" s="317"/>
    </row>
    <row r="4996" spans="4:4">
      <c r="D4996" s="317"/>
    </row>
    <row r="4997" spans="4:4">
      <c r="D4997" s="317"/>
    </row>
    <row r="4998" spans="4:4">
      <c r="D4998" s="317"/>
    </row>
    <row r="4999" spans="4:4">
      <c r="D4999" s="317"/>
    </row>
    <row r="5000" spans="4:4">
      <c r="D5000" s="317"/>
    </row>
  </sheetData>
  <sheetProtection sheet="1"/>
  <mergeCells count="61">
    <mergeCell ref="C100:G100"/>
    <mergeCell ref="C89:G89"/>
    <mergeCell ref="C91:G91"/>
    <mergeCell ref="C93:G93"/>
    <mergeCell ref="C95:G95"/>
    <mergeCell ref="C97:G97"/>
    <mergeCell ref="C99:G99"/>
    <mergeCell ref="C87:G87"/>
    <mergeCell ref="C69:G69"/>
    <mergeCell ref="C70:G70"/>
    <mergeCell ref="C72:G72"/>
    <mergeCell ref="C73:G73"/>
    <mergeCell ref="C74:G74"/>
    <mergeCell ref="C76:G76"/>
    <mergeCell ref="C78:G78"/>
    <mergeCell ref="C79:G79"/>
    <mergeCell ref="C81:G81"/>
    <mergeCell ref="C83:G83"/>
    <mergeCell ref="C85:G85"/>
    <mergeCell ref="C68:G68"/>
    <mergeCell ref="C53:G53"/>
    <mergeCell ref="C54:G54"/>
    <mergeCell ref="C56:G56"/>
    <mergeCell ref="C57:G57"/>
    <mergeCell ref="C58:G58"/>
    <mergeCell ref="C60:G60"/>
    <mergeCell ref="C61:G61"/>
    <mergeCell ref="C33:G33"/>
    <mergeCell ref="C35:G35"/>
    <mergeCell ref="C37:G37"/>
    <mergeCell ref="C40:G40"/>
    <mergeCell ref="C41:G41"/>
    <mergeCell ref="C50:G50"/>
    <mergeCell ref="C62:G62"/>
    <mergeCell ref="C64:G64"/>
    <mergeCell ref="C65:G65"/>
    <mergeCell ref="C66:G66"/>
    <mergeCell ref="C52:G52"/>
    <mergeCell ref="C44:G44"/>
    <mergeCell ref="C45:G45"/>
    <mergeCell ref="C46:G46"/>
    <mergeCell ref="C48:G48"/>
    <mergeCell ref="C49:G49"/>
    <mergeCell ref="C32:G32"/>
    <mergeCell ref="C13:G13"/>
    <mergeCell ref="C14:G14"/>
    <mergeCell ref="C16:G16"/>
    <mergeCell ref="C18:G18"/>
    <mergeCell ref="C20:G20"/>
    <mergeCell ref="C22:G22"/>
    <mergeCell ref="C24:G24"/>
    <mergeCell ref="C25:G25"/>
    <mergeCell ref="C27:G27"/>
    <mergeCell ref="C28:G28"/>
    <mergeCell ref="C30:G30"/>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40" activePane="bottomLeft" state="frozen"/>
      <selection pane="bottomLeft" activeCell="B3" sqref="B3"/>
    </sheetView>
  </sheetViews>
  <sheetFormatPr defaultColWidth="9.1640625" defaultRowHeight="12.75" outlineLevelRow="1"/>
  <cols>
    <col min="1" max="1" width="4.5" style="311" customWidth="1"/>
    <col min="2" max="2" width="16.1640625" style="314" customWidth="1"/>
    <col min="3" max="3" width="81.5" style="314" customWidth="1"/>
    <col min="4" max="4" width="6.33203125" style="311" customWidth="1"/>
    <col min="5" max="5" width="13.5" style="311" customWidth="1"/>
    <col min="6" max="6" width="12.6640625" style="311" customWidth="1"/>
    <col min="7" max="7" width="16.33203125" style="311" customWidth="1"/>
    <col min="8" max="17" width="0" style="311" hidden="1" customWidth="1"/>
    <col min="18" max="18" width="8.83203125" style="311" customWidth="1"/>
    <col min="19" max="19" width="9.1640625" style="311"/>
    <col min="20" max="24" width="0" style="311" hidden="1" customWidth="1"/>
    <col min="25" max="28" width="9.1640625" style="311"/>
    <col min="29" max="29" width="0" style="311" hidden="1" customWidth="1"/>
    <col min="30" max="30" width="9.1640625" style="311"/>
    <col min="31" max="41" width="0" style="311" hidden="1" customWidth="1"/>
    <col min="42" max="52" width="9.1640625" style="311"/>
    <col min="53" max="53" width="126.83203125" style="311" customWidth="1"/>
    <col min="54" max="16384" width="9.1640625" style="311"/>
  </cols>
  <sheetData>
    <row r="1" spans="1:60" ht="15.75" customHeight="1">
      <c r="A1" s="510" t="s">
        <v>4590</v>
      </c>
      <c r="B1" s="510"/>
      <c r="C1" s="510"/>
      <c r="D1" s="510"/>
      <c r="E1" s="510"/>
      <c r="F1" s="510"/>
      <c r="G1" s="510"/>
      <c r="AG1" s="311" t="s">
        <v>4591</v>
      </c>
    </row>
    <row r="2" spans="1:60" ht="24.95" customHeight="1">
      <c r="A2" s="312" t="s">
        <v>4592</v>
      </c>
      <c r="B2" s="313" t="s">
        <v>4593</v>
      </c>
      <c r="C2" s="511" t="s">
        <v>4594</v>
      </c>
      <c r="D2" s="512"/>
      <c r="E2" s="512"/>
      <c r="F2" s="512"/>
      <c r="G2" s="513"/>
      <c r="AG2" s="311" t="s">
        <v>80</v>
      </c>
    </row>
    <row r="3" spans="1:60" ht="24.95" customHeight="1">
      <c r="A3" s="312" t="s">
        <v>4595</v>
      </c>
      <c r="B3" s="313" t="s">
        <v>4596</v>
      </c>
      <c r="C3" s="511" t="s">
        <v>4597</v>
      </c>
      <c r="D3" s="512"/>
      <c r="E3" s="512"/>
      <c r="F3" s="512"/>
      <c r="G3" s="513"/>
      <c r="AC3" s="314" t="s">
        <v>80</v>
      </c>
      <c r="AG3" s="311" t="s">
        <v>4598</v>
      </c>
    </row>
    <row r="4" spans="1:60" ht="24.95" customHeight="1">
      <c r="A4" s="315" t="s">
        <v>4599</v>
      </c>
      <c r="B4" s="316" t="s">
        <v>83</v>
      </c>
      <c r="C4" s="514" t="s">
        <v>4717</v>
      </c>
      <c r="D4" s="515"/>
      <c r="E4" s="515"/>
      <c r="F4" s="515"/>
      <c r="G4" s="516"/>
      <c r="AG4" s="311" t="s">
        <v>4601</v>
      </c>
    </row>
    <row r="5" spans="1:60">
      <c r="D5" s="317"/>
    </row>
    <row r="6" spans="1:60" ht="51">
      <c r="A6" s="318" t="s">
        <v>4602</v>
      </c>
      <c r="B6" s="319" t="s">
        <v>4603</v>
      </c>
      <c r="C6" s="319" t="s">
        <v>4604</v>
      </c>
      <c r="D6" s="320" t="s">
        <v>300</v>
      </c>
      <c r="E6" s="318" t="s">
        <v>301</v>
      </c>
      <c r="F6" s="321" t="s">
        <v>4605</v>
      </c>
      <c r="G6" s="318" t="s">
        <v>4606</v>
      </c>
      <c r="H6" s="322" t="s">
        <v>4607</v>
      </c>
      <c r="I6" s="322" t="s">
        <v>4608</v>
      </c>
      <c r="J6" s="322" t="s">
        <v>4609</v>
      </c>
      <c r="K6" s="322" t="s">
        <v>4610</v>
      </c>
      <c r="L6" s="322" t="s">
        <v>44</v>
      </c>
      <c r="M6" s="322" t="s">
        <v>50</v>
      </c>
      <c r="N6" s="322" t="s">
        <v>4611</v>
      </c>
      <c r="O6" s="322" t="s">
        <v>4612</v>
      </c>
      <c r="P6" s="322" t="s">
        <v>4613</v>
      </c>
      <c r="Q6" s="322" t="s">
        <v>4614</v>
      </c>
      <c r="R6" s="322" t="s">
        <v>4615</v>
      </c>
      <c r="S6" s="322" t="s">
        <v>4616</v>
      </c>
      <c r="T6" s="322" t="s">
        <v>4617</v>
      </c>
      <c r="U6" s="322" t="s">
        <v>4618</v>
      </c>
      <c r="V6" s="322" t="s">
        <v>4619</v>
      </c>
      <c r="W6" s="322" t="s">
        <v>4620</v>
      </c>
      <c r="X6" s="322" t="s">
        <v>4621</v>
      </c>
    </row>
    <row r="7" spans="1:60" hidden="1">
      <c r="A7" s="323"/>
      <c r="B7" s="324"/>
      <c r="C7" s="324"/>
      <c r="D7" s="325"/>
      <c r="E7" s="326"/>
      <c r="F7" s="327"/>
      <c r="G7" s="327"/>
      <c r="H7" s="327"/>
      <c r="I7" s="327"/>
      <c r="J7" s="327"/>
      <c r="K7" s="327"/>
      <c r="L7" s="327"/>
      <c r="M7" s="327"/>
      <c r="N7" s="327"/>
      <c r="O7" s="327"/>
      <c r="P7" s="327"/>
      <c r="Q7" s="327"/>
      <c r="R7" s="327"/>
      <c r="S7" s="327"/>
      <c r="T7" s="327"/>
      <c r="U7" s="327"/>
      <c r="V7" s="327"/>
      <c r="W7" s="327"/>
      <c r="X7" s="327"/>
    </row>
    <row r="8" spans="1:60">
      <c r="A8" s="328" t="s">
        <v>4622</v>
      </c>
      <c r="B8" s="329" t="s">
        <v>81</v>
      </c>
      <c r="C8" s="330" t="s">
        <v>314</v>
      </c>
      <c r="D8" s="331"/>
      <c r="E8" s="332"/>
      <c r="F8" s="333"/>
      <c r="G8" s="333">
        <f>SUMIF(AG9:AG37,"&lt;&gt;NOR",G9:G37)</f>
        <v>0</v>
      </c>
      <c r="H8" s="333"/>
      <c r="I8" s="333">
        <f>SUM(I9:I37)</f>
        <v>0</v>
      </c>
      <c r="J8" s="333"/>
      <c r="K8" s="333">
        <f>SUM(K9:K37)</f>
        <v>0</v>
      </c>
      <c r="L8" s="333"/>
      <c r="M8" s="333">
        <f>SUM(M9:M37)</f>
        <v>0</v>
      </c>
      <c r="N8" s="333"/>
      <c r="O8" s="333">
        <f>SUM(O9:O37)</f>
        <v>11</v>
      </c>
      <c r="P8" s="333"/>
      <c r="Q8" s="333">
        <f>SUM(Q9:Q37)</f>
        <v>0</v>
      </c>
      <c r="R8" s="333"/>
      <c r="S8" s="333"/>
      <c r="T8" s="334"/>
      <c r="U8" s="335"/>
      <c r="V8" s="335">
        <f>SUM(V9:V37)</f>
        <v>128.13</v>
      </c>
      <c r="W8" s="335"/>
      <c r="X8" s="335"/>
      <c r="AG8" s="311" t="s">
        <v>4623</v>
      </c>
    </row>
    <row r="9" spans="1:60" outlineLevel="1">
      <c r="A9" s="336">
        <v>1</v>
      </c>
      <c r="B9" s="337" t="s">
        <v>4624</v>
      </c>
      <c r="C9" s="338" t="s">
        <v>4625</v>
      </c>
      <c r="D9" s="339" t="s">
        <v>358</v>
      </c>
      <c r="E9" s="340">
        <v>20.9</v>
      </c>
      <c r="F9" s="341"/>
      <c r="G9" s="342">
        <f>ROUND(E9*F9,2)</f>
        <v>0</v>
      </c>
      <c r="H9" s="341"/>
      <c r="I9" s="342">
        <f>ROUND(E9*H9,2)</f>
        <v>0</v>
      </c>
      <c r="J9" s="341"/>
      <c r="K9" s="342">
        <f>ROUND(E9*J9,2)</f>
        <v>0</v>
      </c>
      <c r="L9" s="342">
        <v>21</v>
      </c>
      <c r="M9" s="342">
        <f>G9*(1+L9/100)</f>
        <v>0</v>
      </c>
      <c r="N9" s="342">
        <v>0</v>
      </c>
      <c r="O9" s="342">
        <f>ROUND(E9*N9,2)</f>
        <v>0</v>
      </c>
      <c r="P9" s="342">
        <v>0</v>
      </c>
      <c r="Q9" s="342">
        <f>ROUND(E9*P9,2)</f>
        <v>0</v>
      </c>
      <c r="R9" s="342" t="s">
        <v>4626</v>
      </c>
      <c r="S9" s="342" t="s">
        <v>4627</v>
      </c>
      <c r="T9" s="343" t="s">
        <v>4627</v>
      </c>
      <c r="U9" s="344">
        <v>4.6550000000000002</v>
      </c>
      <c r="V9" s="344">
        <f>ROUND(E9*U9,2)</f>
        <v>97.29</v>
      </c>
      <c r="W9" s="344"/>
      <c r="X9" s="344" t="s">
        <v>4628</v>
      </c>
      <c r="Y9" s="345"/>
      <c r="Z9" s="345"/>
      <c r="AA9" s="345"/>
      <c r="AB9" s="345"/>
      <c r="AC9" s="345"/>
      <c r="AD9" s="345"/>
      <c r="AE9" s="345"/>
      <c r="AF9" s="345"/>
      <c r="AG9" s="345" t="s">
        <v>4629</v>
      </c>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row>
    <row r="10" spans="1:60" outlineLevel="1">
      <c r="A10" s="346"/>
      <c r="B10" s="347"/>
      <c r="C10" s="517" t="s">
        <v>4630</v>
      </c>
      <c r="D10" s="518"/>
      <c r="E10" s="518"/>
      <c r="F10" s="518"/>
      <c r="G10" s="518"/>
      <c r="H10" s="344"/>
      <c r="I10" s="344"/>
      <c r="J10" s="344"/>
      <c r="K10" s="344"/>
      <c r="L10" s="344"/>
      <c r="M10" s="344"/>
      <c r="N10" s="344"/>
      <c r="O10" s="344"/>
      <c r="P10" s="344"/>
      <c r="Q10" s="344"/>
      <c r="R10" s="344"/>
      <c r="S10" s="344"/>
      <c r="T10" s="344"/>
      <c r="U10" s="344"/>
      <c r="V10" s="344"/>
      <c r="W10" s="344"/>
      <c r="X10" s="344"/>
      <c r="Y10" s="345"/>
      <c r="Z10" s="345"/>
      <c r="AA10" s="345"/>
      <c r="AB10" s="345"/>
      <c r="AC10" s="345"/>
      <c r="AD10" s="345"/>
      <c r="AE10" s="345"/>
      <c r="AF10" s="345"/>
      <c r="AG10" s="345" t="s">
        <v>4631</v>
      </c>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row>
    <row r="11" spans="1:60" outlineLevel="1">
      <c r="A11" s="346"/>
      <c r="B11" s="347"/>
      <c r="C11" s="506"/>
      <c r="D11" s="507"/>
      <c r="E11" s="507"/>
      <c r="F11" s="507"/>
      <c r="G11" s="507"/>
      <c r="H11" s="344"/>
      <c r="I11" s="344"/>
      <c r="J11" s="344"/>
      <c r="K11" s="344"/>
      <c r="L11" s="344"/>
      <c r="M11" s="344"/>
      <c r="N11" s="344"/>
      <c r="O11" s="344"/>
      <c r="P11" s="344"/>
      <c r="Q11" s="344"/>
      <c r="R11" s="344"/>
      <c r="S11" s="344"/>
      <c r="T11" s="344"/>
      <c r="U11" s="344"/>
      <c r="V11" s="344"/>
      <c r="W11" s="344"/>
      <c r="X11" s="344"/>
      <c r="Y11" s="345"/>
      <c r="Z11" s="345"/>
      <c r="AA11" s="345"/>
      <c r="AB11" s="345"/>
      <c r="AC11" s="345"/>
      <c r="AD11" s="345"/>
      <c r="AE11" s="345"/>
      <c r="AF11" s="345"/>
      <c r="AG11" s="345" t="s">
        <v>4632</v>
      </c>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row>
    <row r="12" spans="1:60" outlineLevel="1">
      <c r="A12" s="336">
        <v>2</v>
      </c>
      <c r="B12" s="337" t="s">
        <v>4633</v>
      </c>
      <c r="C12" s="338" t="s">
        <v>4634</v>
      </c>
      <c r="D12" s="339" t="s">
        <v>358</v>
      </c>
      <c r="E12" s="340">
        <v>4.8</v>
      </c>
      <c r="F12" s="341"/>
      <c r="G12" s="342">
        <f>ROUND(E12*F12,2)</f>
        <v>0</v>
      </c>
      <c r="H12" s="341"/>
      <c r="I12" s="342">
        <f>ROUND(E12*H12,2)</f>
        <v>0</v>
      </c>
      <c r="J12" s="341"/>
      <c r="K12" s="342">
        <f>ROUND(E12*J12,2)</f>
        <v>0</v>
      </c>
      <c r="L12" s="342">
        <v>21</v>
      </c>
      <c r="M12" s="342">
        <f>G12*(1+L12/100)</f>
        <v>0</v>
      </c>
      <c r="N12" s="342">
        <v>0</v>
      </c>
      <c r="O12" s="342">
        <f>ROUND(E12*N12,2)</f>
        <v>0</v>
      </c>
      <c r="P12" s="342">
        <v>0</v>
      </c>
      <c r="Q12" s="342">
        <f>ROUND(E12*P12,2)</f>
        <v>0</v>
      </c>
      <c r="R12" s="342" t="s">
        <v>4626</v>
      </c>
      <c r="S12" s="342" t="s">
        <v>4627</v>
      </c>
      <c r="T12" s="343" t="s">
        <v>4627</v>
      </c>
      <c r="U12" s="344">
        <v>1.0999999999999999E-2</v>
      </c>
      <c r="V12" s="344">
        <f>ROUND(E12*U12,2)</f>
        <v>0.05</v>
      </c>
      <c r="W12" s="344"/>
      <c r="X12" s="344" t="s">
        <v>4628</v>
      </c>
      <c r="Y12" s="345"/>
      <c r="Z12" s="345"/>
      <c r="AA12" s="345"/>
      <c r="AB12" s="345"/>
      <c r="AC12" s="345"/>
      <c r="AD12" s="345"/>
      <c r="AE12" s="345"/>
      <c r="AF12" s="345"/>
      <c r="AG12" s="345" t="s">
        <v>4629</v>
      </c>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row>
    <row r="13" spans="1:60" outlineLevel="1">
      <c r="A13" s="346"/>
      <c r="B13" s="347"/>
      <c r="C13" s="517" t="s">
        <v>4635</v>
      </c>
      <c r="D13" s="518"/>
      <c r="E13" s="518"/>
      <c r="F13" s="518"/>
      <c r="G13" s="518"/>
      <c r="H13" s="344"/>
      <c r="I13" s="344"/>
      <c r="J13" s="344"/>
      <c r="K13" s="344"/>
      <c r="L13" s="344"/>
      <c r="M13" s="344"/>
      <c r="N13" s="344"/>
      <c r="O13" s="344"/>
      <c r="P13" s="344"/>
      <c r="Q13" s="344"/>
      <c r="R13" s="344"/>
      <c r="S13" s="344"/>
      <c r="T13" s="344"/>
      <c r="U13" s="344"/>
      <c r="V13" s="344"/>
      <c r="W13" s="344"/>
      <c r="X13" s="344"/>
      <c r="Y13" s="345"/>
      <c r="Z13" s="345"/>
      <c r="AA13" s="345"/>
      <c r="AB13" s="345"/>
      <c r="AC13" s="345"/>
      <c r="AD13" s="345"/>
      <c r="AE13" s="345"/>
      <c r="AF13" s="345"/>
      <c r="AG13" s="345" t="s">
        <v>4631</v>
      </c>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row>
    <row r="14" spans="1:60" outlineLevel="1">
      <c r="A14" s="346"/>
      <c r="B14" s="347"/>
      <c r="C14" s="506"/>
      <c r="D14" s="507"/>
      <c r="E14" s="507"/>
      <c r="F14" s="507"/>
      <c r="G14" s="507"/>
      <c r="H14" s="344"/>
      <c r="I14" s="344"/>
      <c r="J14" s="344"/>
      <c r="K14" s="344"/>
      <c r="L14" s="344"/>
      <c r="M14" s="344"/>
      <c r="N14" s="344"/>
      <c r="O14" s="344"/>
      <c r="P14" s="344"/>
      <c r="Q14" s="344"/>
      <c r="R14" s="344"/>
      <c r="S14" s="344"/>
      <c r="T14" s="344"/>
      <c r="U14" s="344"/>
      <c r="V14" s="344"/>
      <c r="W14" s="344"/>
      <c r="X14" s="344"/>
      <c r="Y14" s="345"/>
      <c r="Z14" s="345"/>
      <c r="AA14" s="345"/>
      <c r="AB14" s="345"/>
      <c r="AC14" s="345"/>
      <c r="AD14" s="345"/>
      <c r="AE14" s="345"/>
      <c r="AF14" s="345"/>
      <c r="AG14" s="345" t="s">
        <v>4632</v>
      </c>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row>
    <row r="15" spans="1:60" ht="33.75" outlineLevel="1">
      <c r="A15" s="336">
        <v>3</v>
      </c>
      <c r="B15" s="337" t="s">
        <v>4636</v>
      </c>
      <c r="C15" s="338" t="s">
        <v>4637</v>
      </c>
      <c r="D15" s="339" t="s">
        <v>358</v>
      </c>
      <c r="E15" s="340">
        <v>24</v>
      </c>
      <c r="F15" s="341"/>
      <c r="G15" s="342">
        <f>ROUND(E15*F15,2)</f>
        <v>0</v>
      </c>
      <c r="H15" s="341"/>
      <c r="I15" s="342">
        <f>ROUND(E15*H15,2)</f>
        <v>0</v>
      </c>
      <c r="J15" s="341"/>
      <c r="K15" s="342">
        <f>ROUND(E15*J15,2)</f>
        <v>0</v>
      </c>
      <c r="L15" s="342">
        <v>21</v>
      </c>
      <c r="M15" s="342">
        <f>G15*(1+L15/100)</f>
        <v>0</v>
      </c>
      <c r="N15" s="342">
        <v>0</v>
      </c>
      <c r="O15" s="342">
        <f>ROUND(E15*N15,2)</f>
        <v>0</v>
      </c>
      <c r="P15" s="342">
        <v>0</v>
      </c>
      <c r="Q15" s="342">
        <f>ROUND(E15*P15,2)</f>
        <v>0</v>
      </c>
      <c r="R15" s="342" t="s">
        <v>4626</v>
      </c>
      <c r="S15" s="342" t="s">
        <v>4627</v>
      </c>
      <c r="T15" s="343" t="s">
        <v>4627</v>
      </c>
      <c r="U15" s="344">
        <v>0</v>
      </c>
      <c r="V15" s="344">
        <f>ROUND(E15*U15,2)</f>
        <v>0</v>
      </c>
      <c r="W15" s="344"/>
      <c r="X15" s="344" t="s">
        <v>4628</v>
      </c>
      <c r="Y15" s="345"/>
      <c r="Z15" s="345"/>
      <c r="AA15" s="345"/>
      <c r="AB15" s="345"/>
      <c r="AC15" s="345"/>
      <c r="AD15" s="345"/>
      <c r="AE15" s="345"/>
      <c r="AF15" s="345"/>
      <c r="AG15" s="345" t="s">
        <v>4629</v>
      </c>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row>
    <row r="16" spans="1:60" outlineLevel="1">
      <c r="A16" s="346"/>
      <c r="B16" s="347"/>
      <c r="C16" s="517" t="s">
        <v>4635</v>
      </c>
      <c r="D16" s="518"/>
      <c r="E16" s="518"/>
      <c r="F16" s="518"/>
      <c r="G16" s="518"/>
      <c r="H16" s="344"/>
      <c r="I16" s="344"/>
      <c r="J16" s="344"/>
      <c r="K16" s="344"/>
      <c r="L16" s="344"/>
      <c r="M16" s="344"/>
      <c r="N16" s="344"/>
      <c r="O16" s="344"/>
      <c r="P16" s="344"/>
      <c r="Q16" s="344"/>
      <c r="R16" s="344"/>
      <c r="S16" s="344"/>
      <c r="T16" s="344"/>
      <c r="U16" s="344"/>
      <c r="V16" s="344"/>
      <c r="W16" s="344"/>
      <c r="X16" s="344"/>
      <c r="Y16" s="345"/>
      <c r="Z16" s="345"/>
      <c r="AA16" s="345"/>
      <c r="AB16" s="345"/>
      <c r="AC16" s="345"/>
      <c r="AD16" s="345"/>
      <c r="AE16" s="345"/>
      <c r="AF16" s="345"/>
      <c r="AG16" s="345" t="s">
        <v>4631</v>
      </c>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row>
    <row r="17" spans="1:60" outlineLevel="1">
      <c r="A17" s="346"/>
      <c r="B17" s="347"/>
      <c r="C17" s="348" t="s">
        <v>4718</v>
      </c>
      <c r="D17" s="349"/>
      <c r="E17" s="350">
        <v>24</v>
      </c>
      <c r="F17" s="344"/>
      <c r="G17" s="344"/>
      <c r="H17" s="344"/>
      <c r="I17" s="344"/>
      <c r="J17" s="344"/>
      <c r="K17" s="344"/>
      <c r="L17" s="344"/>
      <c r="M17" s="344"/>
      <c r="N17" s="344"/>
      <c r="O17" s="344"/>
      <c r="P17" s="344"/>
      <c r="Q17" s="344"/>
      <c r="R17" s="344"/>
      <c r="S17" s="344"/>
      <c r="T17" s="344"/>
      <c r="U17" s="344"/>
      <c r="V17" s="344"/>
      <c r="W17" s="344"/>
      <c r="X17" s="344"/>
      <c r="Y17" s="345"/>
      <c r="Z17" s="345"/>
      <c r="AA17" s="345"/>
      <c r="AB17" s="345"/>
      <c r="AC17" s="345"/>
      <c r="AD17" s="345"/>
      <c r="AE17" s="345"/>
      <c r="AF17" s="345"/>
      <c r="AG17" s="345" t="s">
        <v>323</v>
      </c>
      <c r="AH17" s="345">
        <v>0</v>
      </c>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row>
    <row r="18" spans="1:60" outlineLevel="1">
      <c r="A18" s="346"/>
      <c r="B18" s="347"/>
      <c r="C18" s="506"/>
      <c r="D18" s="507"/>
      <c r="E18" s="507"/>
      <c r="F18" s="507"/>
      <c r="G18" s="507"/>
      <c r="H18" s="344"/>
      <c r="I18" s="344"/>
      <c r="J18" s="344"/>
      <c r="K18" s="344"/>
      <c r="L18" s="344"/>
      <c r="M18" s="344"/>
      <c r="N18" s="344"/>
      <c r="O18" s="344"/>
      <c r="P18" s="344"/>
      <c r="Q18" s="344"/>
      <c r="R18" s="344"/>
      <c r="S18" s="344"/>
      <c r="T18" s="344"/>
      <c r="U18" s="344"/>
      <c r="V18" s="344"/>
      <c r="W18" s="344"/>
      <c r="X18" s="344"/>
      <c r="Y18" s="345"/>
      <c r="Z18" s="345"/>
      <c r="AA18" s="345"/>
      <c r="AB18" s="345"/>
      <c r="AC18" s="345"/>
      <c r="AD18" s="345"/>
      <c r="AE18" s="345"/>
      <c r="AF18" s="345"/>
      <c r="AG18" s="345" t="s">
        <v>4632</v>
      </c>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row>
    <row r="19" spans="1:60" ht="22.5" outlineLevel="1">
      <c r="A19" s="336">
        <v>4</v>
      </c>
      <c r="B19" s="337" t="s">
        <v>4639</v>
      </c>
      <c r="C19" s="338" t="s">
        <v>4640</v>
      </c>
      <c r="D19" s="339" t="s">
        <v>358</v>
      </c>
      <c r="E19" s="340">
        <v>4.8</v>
      </c>
      <c r="F19" s="341"/>
      <c r="G19" s="342">
        <f>ROUND(E19*F19,2)</f>
        <v>0</v>
      </c>
      <c r="H19" s="341"/>
      <c r="I19" s="342">
        <f>ROUND(E19*H19,2)</f>
        <v>0</v>
      </c>
      <c r="J19" s="341"/>
      <c r="K19" s="342">
        <f>ROUND(E19*J19,2)</f>
        <v>0</v>
      </c>
      <c r="L19" s="342">
        <v>21</v>
      </c>
      <c r="M19" s="342">
        <f>G19*(1+L19/100)</f>
        <v>0</v>
      </c>
      <c r="N19" s="342">
        <v>0</v>
      </c>
      <c r="O19" s="342">
        <f>ROUND(E19*N19,2)</f>
        <v>0</v>
      </c>
      <c r="P19" s="342">
        <v>0</v>
      </c>
      <c r="Q19" s="342">
        <f>ROUND(E19*P19,2)</f>
        <v>0</v>
      </c>
      <c r="R19" s="342" t="s">
        <v>4626</v>
      </c>
      <c r="S19" s="342" t="s">
        <v>4627</v>
      </c>
      <c r="T19" s="343" t="s">
        <v>4627</v>
      </c>
      <c r="U19" s="344">
        <v>0.65200000000000002</v>
      </c>
      <c r="V19" s="344">
        <f>ROUND(E19*U19,2)</f>
        <v>3.13</v>
      </c>
      <c r="W19" s="344"/>
      <c r="X19" s="344" t="s">
        <v>4628</v>
      </c>
      <c r="Y19" s="345"/>
      <c r="Z19" s="345"/>
      <c r="AA19" s="345"/>
      <c r="AB19" s="345"/>
      <c r="AC19" s="345"/>
      <c r="AD19" s="345"/>
      <c r="AE19" s="345"/>
      <c r="AF19" s="345"/>
      <c r="AG19" s="345" t="s">
        <v>4629</v>
      </c>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row>
    <row r="20" spans="1:60" outlineLevel="1">
      <c r="A20" s="346"/>
      <c r="B20" s="347"/>
      <c r="C20" s="508"/>
      <c r="D20" s="509"/>
      <c r="E20" s="509"/>
      <c r="F20" s="509"/>
      <c r="G20" s="509"/>
      <c r="H20" s="344"/>
      <c r="I20" s="344"/>
      <c r="J20" s="344"/>
      <c r="K20" s="344"/>
      <c r="L20" s="344"/>
      <c r="M20" s="344"/>
      <c r="N20" s="344"/>
      <c r="O20" s="344"/>
      <c r="P20" s="344"/>
      <c r="Q20" s="344"/>
      <c r="R20" s="344"/>
      <c r="S20" s="344"/>
      <c r="T20" s="344"/>
      <c r="U20" s="344"/>
      <c r="V20" s="344"/>
      <c r="W20" s="344"/>
      <c r="X20" s="344"/>
      <c r="Y20" s="345"/>
      <c r="Z20" s="345"/>
      <c r="AA20" s="345"/>
      <c r="AB20" s="345"/>
      <c r="AC20" s="345"/>
      <c r="AD20" s="345"/>
      <c r="AE20" s="345"/>
      <c r="AF20" s="345"/>
      <c r="AG20" s="345" t="s">
        <v>4632</v>
      </c>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row>
    <row r="21" spans="1:60" ht="22.5" outlineLevel="1">
      <c r="A21" s="336">
        <v>5</v>
      </c>
      <c r="B21" s="337" t="s">
        <v>4641</v>
      </c>
      <c r="C21" s="338" t="s">
        <v>4642</v>
      </c>
      <c r="D21" s="339" t="s">
        <v>358</v>
      </c>
      <c r="E21" s="340">
        <v>4.8</v>
      </c>
      <c r="F21" s="341"/>
      <c r="G21" s="342">
        <f>ROUND(E21*F21,2)</f>
        <v>0</v>
      </c>
      <c r="H21" s="341"/>
      <c r="I21" s="342">
        <f>ROUND(E21*H21,2)</f>
        <v>0</v>
      </c>
      <c r="J21" s="341"/>
      <c r="K21" s="342">
        <f>ROUND(E21*J21,2)</f>
        <v>0</v>
      </c>
      <c r="L21" s="342">
        <v>21</v>
      </c>
      <c r="M21" s="342">
        <f>G21*(1+L21/100)</f>
        <v>0</v>
      </c>
      <c r="N21" s="342">
        <v>0</v>
      </c>
      <c r="O21" s="342">
        <f>ROUND(E21*N21,2)</f>
        <v>0</v>
      </c>
      <c r="P21" s="342">
        <v>0</v>
      </c>
      <c r="Q21" s="342">
        <f>ROUND(E21*P21,2)</f>
        <v>0</v>
      </c>
      <c r="R21" s="342" t="s">
        <v>4626</v>
      </c>
      <c r="S21" s="342" t="s">
        <v>4627</v>
      </c>
      <c r="T21" s="343" t="s">
        <v>4627</v>
      </c>
      <c r="U21" s="344">
        <v>8.9999999999999993E-3</v>
      </c>
      <c r="V21" s="344">
        <f>ROUND(E21*U21,2)</f>
        <v>0.04</v>
      </c>
      <c r="W21" s="344"/>
      <c r="X21" s="344" t="s">
        <v>4628</v>
      </c>
      <c r="Y21" s="345"/>
      <c r="Z21" s="345"/>
      <c r="AA21" s="345"/>
      <c r="AB21" s="345"/>
      <c r="AC21" s="345"/>
      <c r="AD21" s="345"/>
      <c r="AE21" s="345"/>
      <c r="AF21" s="345"/>
      <c r="AG21" s="345" t="s">
        <v>4629</v>
      </c>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row>
    <row r="22" spans="1:60" outlineLevel="1">
      <c r="A22" s="346"/>
      <c r="B22" s="347"/>
      <c r="C22" s="508"/>
      <c r="D22" s="509"/>
      <c r="E22" s="509"/>
      <c r="F22" s="509"/>
      <c r="G22" s="509"/>
      <c r="H22" s="344"/>
      <c r="I22" s="344"/>
      <c r="J22" s="344"/>
      <c r="K22" s="344"/>
      <c r="L22" s="344"/>
      <c r="M22" s="344"/>
      <c r="N22" s="344"/>
      <c r="O22" s="344"/>
      <c r="P22" s="344"/>
      <c r="Q22" s="344"/>
      <c r="R22" s="344"/>
      <c r="S22" s="344"/>
      <c r="T22" s="344"/>
      <c r="U22" s="344"/>
      <c r="V22" s="344"/>
      <c r="W22" s="344"/>
      <c r="X22" s="344"/>
      <c r="Y22" s="345"/>
      <c r="Z22" s="345"/>
      <c r="AA22" s="345"/>
      <c r="AB22" s="345"/>
      <c r="AC22" s="345"/>
      <c r="AD22" s="345"/>
      <c r="AE22" s="345"/>
      <c r="AF22" s="345"/>
      <c r="AG22" s="345" t="s">
        <v>4632</v>
      </c>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row>
    <row r="23" spans="1:60" ht="22.5" outlineLevel="1">
      <c r="A23" s="336">
        <v>6</v>
      </c>
      <c r="B23" s="337" t="s">
        <v>4643</v>
      </c>
      <c r="C23" s="338" t="s">
        <v>4644</v>
      </c>
      <c r="D23" s="339" t="s">
        <v>358</v>
      </c>
      <c r="E23" s="340">
        <v>16.100000000000001</v>
      </c>
      <c r="F23" s="341"/>
      <c r="G23" s="342">
        <f>ROUND(E23*F23,2)</f>
        <v>0</v>
      </c>
      <c r="H23" s="341"/>
      <c r="I23" s="342">
        <f>ROUND(E23*H23,2)</f>
        <v>0</v>
      </c>
      <c r="J23" s="341"/>
      <c r="K23" s="342">
        <f>ROUND(E23*J23,2)</f>
        <v>0</v>
      </c>
      <c r="L23" s="342">
        <v>21</v>
      </c>
      <c r="M23" s="342">
        <f>G23*(1+L23/100)</f>
        <v>0</v>
      </c>
      <c r="N23" s="342">
        <v>0</v>
      </c>
      <c r="O23" s="342">
        <f>ROUND(E23*N23,2)</f>
        <v>0</v>
      </c>
      <c r="P23" s="342">
        <v>0</v>
      </c>
      <c r="Q23" s="342">
        <f>ROUND(E23*P23,2)</f>
        <v>0</v>
      </c>
      <c r="R23" s="342" t="s">
        <v>4626</v>
      </c>
      <c r="S23" s="342" t="s">
        <v>4627</v>
      </c>
      <c r="T23" s="343" t="s">
        <v>4627</v>
      </c>
      <c r="U23" s="344">
        <v>1.1499999999999999</v>
      </c>
      <c r="V23" s="344">
        <f>ROUND(E23*U23,2)</f>
        <v>18.52</v>
      </c>
      <c r="W23" s="344"/>
      <c r="X23" s="344" t="s">
        <v>4628</v>
      </c>
      <c r="Y23" s="345"/>
      <c r="Z23" s="345"/>
      <c r="AA23" s="345"/>
      <c r="AB23" s="345"/>
      <c r="AC23" s="345"/>
      <c r="AD23" s="345"/>
      <c r="AE23" s="345"/>
      <c r="AF23" s="345"/>
      <c r="AG23" s="345" t="s">
        <v>4629</v>
      </c>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row>
    <row r="24" spans="1:60" outlineLevel="1">
      <c r="A24" s="346"/>
      <c r="B24" s="347"/>
      <c r="C24" s="517" t="s">
        <v>4645</v>
      </c>
      <c r="D24" s="518"/>
      <c r="E24" s="518"/>
      <c r="F24" s="518"/>
      <c r="G24" s="518"/>
      <c r="H24" s="344"/>
      <c r="I24" s="344"/>
      <c r="J24" s="344"/>
      <c r="K24" s="344"/>
      <c r="L24" s="344"/>
      <c r="M24" s="344"/>
      <c r="N24" s="344"/>
      <c r="O24" s="344"/>
      <c r="P24" s="344"/>
      <c r="Q24" s="344"/>
      <c r="R24" s="344"/>
      <c r="S24" s="344"/>
      <c r="T24" s="344"/>
      <c r="U24" s="344"/>
      <c r="V24" s="344"/>
      <c r="W24" s="344"/>
      <c r="X24" s="344"/>
      <c r="Y24" s="345"/>
      <c r="Z24" s="345"/>
      <c r="AA24" s="345"/>
      <c r="AB24" s="345"/>
      <c r="AC24" s="345"/>
      <c r="AD24" s="345"/>
      <c r="AE24" s="345"/>
      <c r="AF24" s="345"/>
      <c r="AG24" s="345" t="s">
        <v>4631</v>
      </c>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row>
    <row r="25" spans="1:60" outlineLevel="1">
      <c r="A25" s="346"/>
      <c r="B25" s="347"/>
      <c r="C25" s="506"/>
      <c r="D25" s="507"/>
      <c r="E25" s="507"/>
      <c r="F25" s="507"/>
      <c r="G25" s="507"/>
      <c r="H25" s="344"/>
      <c r="I25" s="344"/>
      <c r="J25" s="344"/>
      <c r="K25" s="344"/>
      <c r="L25" s="344"/>
      <c r="M25" s="344"/>
      <c r="N25" s="344"/>
      <c r="O25" s="344"/>
      <c r="P25" s="344"/>
      <c r="Q25" s="344"/>
      <c r="R25" s="344"/>
      <c r="S25" s="344"/>
      <c r="T25" s="344"/>
      <c r="U25" s="344"/>
      <c r="V25" s="344"/>
      <c r="W25" s="344"/>
      <c r="X25" s="344"/>
      <c r="Y25" s="345"/>
      <c r="Z25" s="345"/>
      <c r="AA25" s="345"/>
      <c r="AB25" s="345"/>
      <c r="AC25" s="345"/>
      <c r="AD25" s="345"/>
      <c r="AE25" s="345"/>
      <c r="AF25" s="345"/>
      <c r="AG25" s="345" t="s">
        <v>4632</v>
      </c>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row>
    <row r="26" spans="1:60" outlineLevel="1">
      <c r="A26" s="336">
        <v>7</v>
      </c>
      <c r="B26" s="337" t="s">
        <v>4646</v>
      </c>
      <c r="C26" s="338" t="s">
        <v>4647</v>
      </c>
      <c r="D26" s="339" t="s">
        <v>358</v>
      </c>
      <c r="E26" s="340">
        <v>3.2</v>
      </c>
      <c r="F26" s="341"/>
      <c r="G26" s="342">
        <f>ROUND(E26*F26,2)</f>
        <v>0</v>
      </c>
      <c r="H26" s="341"/>
      <c r="I26" s="342">
        <f>ROUND(E26*H26,2)</f>
        <v>0</v>
      </c>
      <c r="J26" s="341"/>
      <c r="K26" s="342">
        <f>ROUND(E26*J26,2)</f>
        <v>0</v>
      </c>
      <c r="L26" s="342">
        <v>21</v>
      </c>
      <c r="M26" s="342">
        <f>G26*(1+L26/100)</f>
        <v>0</v>
      </c>
      <c r="N26" s="342">
        <v>1.7</v>
      </c>
      <c r="O26" s="342">
        <f>ROUND(E26*N26,2)</f>
        <v>5.44</v>
      </c>
      <c r="P26" s="342">
        <v>0</v>
      </c>
      <c r="Q26" s="342">
        <f>ROUND(E26*P26,2)</f>
        <v>0</v>
      </c>
      <c r="R26" s="342" t="s">
        <v>4626</v>
      </c>
      <c r="S26" s="342" t="s">
        <v>4627</v>
      </c>
      <c r="T26" s="343" t="s">
        <v>4627</v>
      </c>
      <c r="U26" s="344">
        <v>1.587</v>
      </c>
      <c r="V26" s="344">
        <f>ROUND(E26*U26,2)</f>
        <v>5.08</v>
      </c>
      <c r="W26" s="344"/>
      <c r="X26" s="344" t="s">
        <v>4628</v>
      </c>
      <c r="Y26" s="345"/>
      <c r="Z26" s="345"/>
      <c r="AA26" s="345"/>
      <c r="AB26" s="345"/>
      <c r="AC26" s="345"/>
      <c r="AD26" s="345"/>
      <c r="AE26" s="345"/>
      <c r="AF26" s="345"/>
      <c r="AG26" s="345" t="s">
        <v>4629</v>
      </c>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row>
    <row r="27" spans="1:60" ht="22.5" outlineLevel="1">
      <c r="A27" s="346"/>
      <c r="B27" s="347"/>
      <c r="C27" s="517" t="s">
        <v>4648</v>
      </c>
      <c r="D27" s="518"/>
      <c r="E27" s="518"/>
      <c r="F27" s="518"/>
      <c r="G27" s="518"/>
      <c r="H27" s="344"/>
      <c r="I27" s="344"/>
      <c r="J27" s="344"/>
      <c r="K27" s="344"/>
      <c r="L27" s="344"/>
      <c r="M27" s="344"/>
      <c r="N27" s="344"/>
      <c r="O27" s="344"/>
      <c r="P27" s="344"/>
      <c r="Q27" s="344"/>
      <c r="R27" s="344"/>
      <c r="S27" s="344"/>
      <c r="T27" s="344"/>
      <c r="U27" s="344"/>
      <c r="V27" s="344"/>
      <c r="W27" s="344"/>
      <c r="X27" s="344"/>
      <c r="Y27" s="345"/>
      <c r="Z27" s="345"/>
      <c r="AA27" s="345"/>
      <c r="AB27" s="345"/>
      <c r="AC27" s="345"/>
      <c r="AD27" s="345"/>
      <c r="AE27" s="345"/>
      <c r="AF27" s="345"/>
      <c r="AG27" s="345" t="s">
        <v>4631</v>
      </c>
      <c r="AH27" s="345"/>
      <c r="AI27" s="345"/>
      <c r="AJ27" s="345"/>
      <c r="AK27" s="345"/>
      <c r="AL27" s="345"/>
      <c r="AM27" s="345"/>
      <c r="AN27" s="345"/>
      <c r="AO27" s="345"/>
      <c r="AP27" s="345"/>
      <c r="AQ27" s="345"/>
      <c r="AR27" s="345"/>
      <c r="AS27" s="345"/>
      <c r="AT27" s="345"/>
      <c r="AU27" s="345"/>
      <c r="AV27" s="345"/>
      <c r="AW27" s="345"/>
      <c r="AX27" s="345"/>
      <c r="AY27" s="345"/>
      <c r="AZ27" s="345"/>
      <c r="BA27" s="351" t="str">
        <f>C27</f>
        <v>sypaninou z vhodných hornin tř. 1 - 4 nebo materiálem připraveným podél výkopu ve vzdálenosti do 3 m od jeho kraje, pro jakoukoliv hloubku výkopu a jakoukoliv míru zhutnění,</v>
      </c>
      <c r="BB27" s="345"/>
      <c r="BC27" s="345"/>
      <c r="BD27" s="345"/>
      <c r="BE27" s="345"/>
      <c r="BF27" s="345"/>
      <c r="BG27" s="345"/>
      <c r="BH27" s="345"/>
    </row>
    <row r="28" spans="1:60" outlineLevel="1">
      <c r="A28" s="346"/>
      <c r="B28" s="347"/>
      <c r="C28" s="506"/>
      <c r="D28" s="507"/>
      <c r="E28" s="507"/>
      <c r="F28" s="507"/>
      <c r="G28" s="507"/>
      <c r="H28" s="344"/>
      <c r="I28" s="344"/>
      <c r="J28" s="344"/>
      <c r="K28" s="344"/>
      <c r="L28" s="344"/>
      <c r="M28" s="344"/>
      <c r="N28" s="344"/>
      <c r="O28" s="344"/>
      <c r="P28" s="344"/>
      <c r="Q28" s="344"/>
      <c r="R28" s="344"/>
      <c r="S28" s="344"/>
      <c r="T28" s="344"/>
      <c r="U28" s="344"/>
      <c r="V28" s="344"/>
      <c r="W28" s="344"/>
      <c r="X28" s="344"/>
      <c r="Y28" s="345"/>
      <c r="Z28" s="345"/>
      <c r="AA28" s="345"/>
      <c r="AB28" s="345"/>
      <c r="AC28" s="345"/>
      <c r="AD28" s="345"/>
      <c r="AE28" s="345"/>
      <c r="AF28" s="345"/>
      <c r="AG28" s="345" t="s">
        <v>4632</v>
      </c>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row>
    <row r="29" spans="1:60" outlineLevel="1">
      <c r="A29" s="336">
        <v>8</v>
      </c>
      <c r="B29" s="337" t="s">
        <v>4649</v>
      </c>
      <c r="C29" s="338" t="s">
        <v>4650</v>
      </c>
      <c r="D29" s="339" t="s">
        <v>358</v>
      </c>
      <c r="E29" s="340">
        <v>4.8</v>
      </c>
      <c r="F29" s="341"/>
      <c r="G29" s="342">
        <f>ROUND(E29*F29,2)</f>
        <v>0</v>
      </c>
      <c r="H29" s="341"/>
      <c r="I29" s="342">
        <f>ROUND(E29*H29,2)</f>
        <v>0</v>
      </c>
      <c r="J29" s="341"/>
      <c r="K29" s="342">
        <f>ROUND(E29*J29,2)</f>
        <v>0</v>
      </c>
      <c r="L29" s="342">
        <v>21</v>
      </c>
      <c r="M29" s="342">
        <f>G29*(1+L29/100)</f>
        <v>0</v>
      </c>
      <c r="N29" s="342">
        <v>0</v>
      </c>
      <c r="O29" s="342">
        <f>ROUND(E29*N29,2)</f>
        <v>0</v>
      </c>
      <c r="P29" s="342">
        <v>0</v>
      </c>
      <c r="Q29" s="342">
        <f>ROUND(E29*P29,2)</f>
        <v>0</v>
      </c>
      <c r="R29" s="342" t="s">
        <v>4626</v>
      </c>
      <c r="S29" s="342" t="s">
        <v>4627</v>
      </c>
      <c r="T29" s="343" t="s">
        <v>4627</v>
      </c>
      <c r="U29" s="344">
        <v>0</v>
      </c>
      <c r="V29" s="344">
        <f>ROUND(E29*U29,2)</f>
        <v>0</v>
      </c>
      <c r="W29" s="344"/>
      <c r="X29" s="344" t="s">
        <v>4628</v>
      </c>
      <c r="Y29" s="345"/>
      <c r="Z29" s="345"/>
      <c r="AA29" s="345"/>
      <c r="AB29" s="345"/>
      <c r="AC29" s="345"/>
      <c r="AD29" s="345"/>
      <c r="AE29" s="345"/>
      <c r="AF29" s="345"/>
      <c r="AG29" s="345" t="s">
        <v>4629</v>
      </c>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row>
    <row r="30" spans="1:60" outlineLevel="1">
      <c r="A30" s="346"/>
      <c r="B30" s="347"/>
      <c r="C30" s="508"/>
      <c r="D30" s="509"/>
      <c r="E30" s="509"/>
      <c r="F30" s="509"/>
      <c r="G30" s="509"/>
      <c r="H30" s="344"/>
      <c r="I30" s="344"/>
      <c r="J30" s="344"/>
      <c r="K30" s="344"/>
      <c r="L30" s="344"/>
      <c r="M30" s="344"/>
      <c r="N30" s="344"/>
      <c r="O30" s="344"/>
      <c r="P30" s="344"/>
      <c r="Q30" s="344"/>
      <c r="R30" s="344"/>
      <c r="S30" s="344"/>
      <c r="T30" s="344"/>
      <c r="U30" s="344"/>
      <c r="V30" s="344"/>
      <c r="W30" s="344"/>
      <c r="X30" s="344"/>
      <c r="Y30" s="345"/>
      <c r="Z30" s="345"/>
      <c r="AA30" s="345"/>
      <c r="AB30" s="345"/>
      <c r="AC30" s="345"/>
      <c r="AD30" s="345"/>
      <c r="AE30" s="345"/>
      <c r="AF30" s="345"/>
      <c r="AG30" s="345" t="s">
        <v>4632</v>
      </c>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row>
    <row r="31" spans="1:60" outlineLevel="1">
      <c r="A31" s="336">
        <v>9</v>
      </c>
      <c r="B31" s="337" t="s">
        <v>4651</v>
      </c>
      <c r="C31" s="338" t="s">
        <v>4652</v>
      </c>
      <c r="D31" s="339" t="s">
        <v>358</v>
      </c>
      <c r="E31" s="340">
        <v>1.6</v>
      </c>
      <c r="F31" s="341"/>
      <c r="G31" s="342">
        <f>ROUND(E31*F31,2)</f>
        <v>0</v>
      </c>
      <c r="H31" s="341"/>
      <c r="I31" s="342">
        <f>ROUND(E31*H31,2)</f>
        <v>0</v>
      </c>
      <c r="J31" s="341"/>
      <c r="K31" s="342">
        <f>ROUND(E31*J31,2)</f>
        <v>0</v>
      </c>
      <c r="L31" s="342">
        <v>21</v>
      </c>
      <c r="M31" s="342">
        <f>G31*(1+L31/100)</f>
        <v>0</v>
      </c>
      <c r="N31" s="342">
        <v>1.8907700000000001</v>
      </c>
      <c r="O31" s="342">
        <f>ROUND(E31*N31,2)</f>
        <v>3.03</v>
      </c>
      <c r="P31" s="342">
        <v>0</v>
      </c>
      <c r="Q31" s="342">
        <f>ROUND(E31*P31,2)</f>
        <v>0</v>
      </c>
      <c r="R31" s="342" t="s">
        <v>4653</v>
      </c>
      <c r="S31" s="342" t="s">
        <v>4627</v>
      </c>
      <c r="T31" s="343" t="s">
        <v>4627</v>
      </c>
      <c r="U31" s="344">
        <v>1.7</v>
      </c>
      <c r="V31" s="344">
        <f>ROUND(E31*U31,2)</f>
        <v>2.72</v>
      </c>
      <c r="W31" s="344"/>
      <c r="X31" s="344" t="s">
        <v>4628</v>
      </c>
      <c r="Y31" s="345"/>
      <c r="Z31" s="345"/>
      <c r="AA31" s="345"/>
      <c r="AB31" s="345"/>
      <c r="AC31" s="345"/>
      <c r="AD31" s="345"/>
      <c r="AE31" s="345"/>
      <c r="AF31" s="345"/>
      <c r="AG31" s="345" t="s">
        <v>4629</v>
      </c>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row>
    <row r="32" spans="1:60" outlineLevel="1">
      <c r="A32" s="346"/>
      <c r="B32" s="347"/>
      <c r="C32" s="517" t="s">
        <v>4654</v>
      </c>
      <c r="D32" s="518"/>
      <c r="E32" s="518"/>
      <c r="F32" s="518"/>
      <c r="G32" s="518"/>
      <c r="H32" s="344"/>
      <c r="I32" s="344"/>
      <c r="J32" s="344"/>
      <c r="K32" s="344"/>
      <c r="L32" s="344"/>
      <c r="M32" s="344"/>
      <c r="N32" s="344"/>
      <c r="O32" s="344"/>
      <c r="P32" s="344"/>
      <c r="Q32" s="344"/>
      <c r="R32" s="344"/>
      <c r="S32" s="344"/>
      <c r="T32" s="344"/>
      <c r="U32" s="344"/>
      <c r="V32" s="344"/>
      <c r="W32" s="344"/>
      <c r="X32" s="344"/>
      <c r="Y32" s="345"/>
      <c r="Z32" s="345"/>
      <c r="AA32" s="345"/>
      <c r="AB32" s="345"/>
      <c r="AC32" s="345"/>
      <c r="AD32" s="345"/>
      <c r="AE32" s="345"/>
      <c r="AF32" s="345"/>
      <c r="AG32" s="345" t="s">
        <v>4631</v>
      </c>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row>
    <row r="33" spans="1:60" outlineLevel="1">
      <c r="A33" s="346"/>
      <c r="B33" s="347"/>
      <c r="C33" s="506"/>
      <c r="D33" s="507"/>
      <c r="E33" s="507"/>
      <c r="F33" s="507"/>
      <c r="G33" s="507"/>
      <c r="H33" s="344"/>
      <c r="I33" s="344"/>
      <c r="J33" s="344"/>
      <c r="K33" s="344"/>
      <c r="L33" s="344"/>
      <c r="M33" s="344"/>
      <c r="N33" s="344"/>
      <c r="O33" s="344"/>
      <c r="P33" s="344"/>
      <c r="Q33" s="344"/>
      <c r="R33" s="344"/>
      <c r="S33" s="344"/>
      <c r="T33" s="344"/>
      <c r="U33" s="344"/>
      <c r="V33" s="344"/>
      <c r="W33" s="344"/>
      <c r="X33" s="344"/>
      <c r="Y33" s="345"/>
      <c r="Z33" s="345"/>
      <c r="AA33" s="345"/>
      <c r="AB33" s="345"/>
      <c r="AC33" s="345"/>
      <c r="AD33" s="345"/>
      <c r="AE33" s="345"/>
      <c r="AF33" s="345"/>
      <c r="AG33" s="345" t="s">
        <v>4632</v>
      </c>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row>
    <row r="34" spans="1:60" outlineLevel="1">
      <c r="A34" s="336">
        <v>10</v>
      </c>
      <c r="B34" s="337" t="s">
        <v>4655</v>
      </c>
      <c r="C34" s="338" t="s">
        <v>4656</v>
      </c>
      <c r="D34" s="339" t="s">
        <v>358</v>
      </c>
      <c r="E34" s="340">
        <v>1</v>
      </c>
      <c r="F34" s="341"/>
      <c r="G34" s="342">
        <f>ROUND(E34*F34,2)</f>
        <v>0</v>
      </c>
      <c r="H34" s="341"/>
      <c r="I34" s="342">
        <f>ROUND(E34*H34,2)</f>
        <v>0</v>
      </c>
      <c r="J34" s="341"/>
      <c r="K34" s="342">
        <f>ROUND(E34*J34,2)</f>
        <v>0</v>
      </c>
      <c r="L34" s="342">
        <v>21</v>
      </c>
      <c r="M34" s="342">
        <f>G34*(1+L34/100)</f>
        <v>0</v>
      </c>
      <c r="N34" s="342">
        <v>2.5249999999999999</v>
      </c>
      <c r="O34" s="342">
        <f>ROUND(E34*N34,2)</f>
        <v>2.5299999999999998</v>
      </c>
      <c r="P34" s="342">
        <v>0</v>
      </c>
      <c r="Q34" s="342">
        <f>ROUND(E34*P34,2)</f>
        <v>0</v>
      </c>
      <c r="R34" s="342" t="s">
        <v>4653</v>
      </c>
      <c r="S34" s="342" t="s">
        <v>4627</v>
      </c>
      <c r="T34" s="343" t="s">
        <v>4627</v>
      </c>
      <c r="U34" s="344">
        <v>1.3</v>
      </c>
      <c r="V34" s="344">
        <f>ROUND(E34*U34,2)</f>
        <v>1.3</v>
      </c>
      <c r="W34" s="344"/>
      <c r="X34" s="344" t="s">
        <v>4628</v>
      </c>
      <c r="Y34" s="345"/>
      <c r="Z34" s="345"/>
      <c r="AA34" s="345"/>
      <c r="AB34" s="345"/>
      <c r="AC34" s="345"/>
      <c r="AD34" s="345"/>
      <c r="AE34" s="345"/>
      <c r="AF34" s="345"/>
      <c r="AG34" s="345" t="s">
        <v>4629</v>
      </c>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row>
    <row r="35" spans="1:60" outlineLevel="1">
      <c r="A35" s="346"/>
      <c r="B35" s="347"/>
      <c r="C35" s="517" t="s">
        <v>4657</v>
      </c>
      <c r="D35" s="518"/>
      <c r="E35" s="518"/>
      <c r="F35" s="518"/>
      <c r="G35" s="518"/>
      <c r="H35" s="344"/>
      <c r="I35" s="344"/>
      <c r="J35" s="344"/>
      <c r="K35" s="344"/>
      <c r="L35" s="344"/>
      <c r="M35" s="344"/>
      <c r="N35" s="344"/>
      <c r="O35" s="344"/>
      <c r="P35" s="344"/>
      <c r="Q35" s="344"/>
      <c r="R35" s="344"/>
      <c r="S35" s="344"/>
      <c r="T35" s="344"/>
      <c r="U35" s="344"/>
      <c r="V35" s="344"/>
      <c r="W35" s="344"/>
      <c r="X35" s="344"/>
      <c r="Y35" s="345"/>
      <c r="Z35" s="345"/>
      <c r="AA35" s="345"/>
      <c r="AB35" s="345"/>
      <c r="AC35" s="345"/>
      <c r="AD35" s="345"/>
      <c r="AE35" s="345"/>
      <c r="AF35" s="345"/>
      <c r="AG35" s="345" t="s">
        <v>4631</v>
      </c>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row>
    <row r="36" spans="1:60" outlineLevel="1">
      <c r="A36" s="346"/>
      <c r="B36" s="347"/>
      <c r="C36" s="348" t="s">
        <v>4719</v>
      </c>
      <c r="D36" s="349"/>
      <c r="E36" s="350">
        <v>1</v>
      </c>
      <c r="F36" s="344"/>
      <c r="G36" s="344"/>
      <c r="H36" s="344"/>
      <c r="I36" s="344"/>
      <c r="J36" s="344"/>
      <c r="K36" s="344"/>
      <c r="L36" s="344"/>
      <c r="M36" s="344"/>
      <c r="N36" s="344"/>
      <c r="O36" s="344"/>
      <c r="P36" s="344"/>
      <c r="Q36" s="344"/>
      <c r="R36" s="344"/>
      <c r="S36" s="344"/>
      <c r="T36" s="344"/>
      <c r="U36" s="344"/>
      <c r="V36" s="344"/>
      <c r="W36" s="344"/>
      <c r="X36" s="344"/>
      <c r="Y36" s="345"/>
      <c r="Z36" s="345"/>
      <c r="AA36" s="345"/>
      <c r="AB36" s="345"/>
      <c r="AC36" s="345"/>
      <c r="AD36" s="345"/>
      <c r="AE36" s="345"/>
      <c r="AF36" s="345"/>
      <c r="AG36" s="345" t="s">
        <v>323</v>
      </c>
      <c r="AH36" s="345">
        <v>0</v>
      </c>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row>
    <row r="37" spans="1:60" outlineLevel="1">
      <c r="A37" s="346"/>
      <c r="B37" s="347"/>
      <c r="C37" s="506"/>
      <c r="D37" s="507"/>
      <c r="E37" s="507"/>
      <c r="F37" s="507"/>
      <c r="G37" s="507"/>
      <c r="H37" s="344"/>
      <c r="I37" s="344"/>
      <c r="J37" s="344"/>
      <c r="K37" s="344"/>
      <c r="L37" s="344"/>
      <c r="M37" s="344"/>
      <c r="N37" s="344"/>
      <c r="O37" s="344"/>
      <c r="P37" s="344"/>
      <c r="Q37" s="344"/>
      <c r="R37" s="344"/>
      <c r="S37" s="344"/>
      <c r="T37" s="344"/>
      <c r="U37" s="344"/>
      <c r="V37" s="344"/>
      <c r="W37" s="344"/>
      <c r="X37" s="344"/>
      <c r="Y37" s="345"/>
      <c r="Z37" s="345"/>
      <c r="AA37" s="345"/>
      <c r="AB37" s="345"/>
      <c r="AC37" s="345"/>
      <c r="AD37" s="345"/>
      <c r="AE37" s="345"/>
      <c r="AF37" s="345"/>
      <c r="AG37" s="345" t="s">
        <v>4632</v>
      </c>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row>
    <row r="38" spans="1:60">
      <c r="A38" s="328" t="s">
        <v>4622</v>
      </c>
      <c r="B38" s="329" t="s">
        <v>946</v>
      </c>
      <c r="C38" s="330" t="s">
        <v>4659</v>
      </c>
      <c r="D38" s="331"/>
      <c r="E38" s="332"/>
      <c r="F38" s="333"/>
      <c r="G38" s="333">
        <f>SUMIF(AG39:AG41,"&lt;&gt;NOR",G39:G41)</f>
        <v>0</v>
      </c>
      <c r="H38" s="333"/>
      <c r="I38" s="333">
        <f>SUM(I39:I41)</f>
        <v>0</v>
      </c>
      <c r="J38" s="333"/>
      <c r="K38" s="333">
        <f>SUM(K39:K41)</f>
        <v>0</v>
      </c>
      <c r="L38" s="333"/>
      <c r="M38" s="333">
        <f>SUM(M39:M41)</f>
        <v>0</v>
      </c>
      <c r="N38" s="333"/>
      <c r="O38" s="333">
        <f>SUM(O39:O41)</f>
        <v>0</v>
      </c>
      <c r="P38" s="333"/>
      <c r="Q38" s="333">
        <f>SUM(Q39:Q41)</f>
        <v>0</v>
      </c>
      <c r="R38" s="333"/>
      <c r="S38" s="333"/>
      <c r="T38" s="334"/>
      <c r="U38" s="335"/>
      <c r="V38" s="335">
        <f>SUM(V39:V41)</f>
        <v>2.3199999999999998</v>
      </c>
      <c r="W38" s="335"/>
      <c r="X38" s="335"/>
      <c r="AG38" s="311" t="s">
        <v>4623</v>
      </c>
    </row>
    <row r="39" spans="1:60" outlineLevel="1">
      <c r="A39" s="336">
        <v>11</v>
      </c>
      <c r="B39" s="337" t="s">
        <v>4660</v>
      </c>
      <c r="C39" s="338" t="s">
        <v>4661</v>
      </c>
      <c r="D39" s="339" t="s">
        <v>430</v>
      </c>
      <c r="E39" s="340">
        <v>10.99023</v>
      </c>
      <c r="F39" s="341"/>
      <c r="G39" s="342">
        <f>ROUND(E39*F39,2)</f>
        <v>0</v>
      </c>
      <c r="H39" s="341"/>
      <c r="I39" s="342">
        <f>ROUND(E39*H39,2)</f>
        <v>0</v>
      </c>
      <c r="J39" s="341"/>
      <c r="K39" s="342">
        <f>ROUND(E39*J39,2)</f>
        <v>0</v>
      </c>
      <c r="L39" s="342">
        <v>21</v>
      </c>
      <c r="M39" s="342">
        <f>G39*(1+L39/100)</f>
        <v>0</v>
      </c>
      <c r="N39" s="342">
        <v>0</v>
      </c>
      <c r="O39" s="342">
        <f>ROUND(E39*N39,2)</f>
        <v>0</v>
      </c>
      <c r="P39" s="342">
        <v>0</v>
      </c>
      <c r="Q39" s="342">
        <f>ROUND(E39*P39,2)</f>
        <v>0</v>
      </c>
      <c r="R39" s="342" t="s">
        <v>4653</v>
      </c>
      <c r="S39" s="342" t="s">
        <v>4627</v>
      </c>
      <c r="T39" s="343" t="s">
        <v>4627</v>
      </c>
      <c r="U39" s="344">
        <v>0.21149999999999999</v>
      </c>
      <c r="V39" s="344">
        <f>ROUND(E39*U39,2)</f>
        <v>2.3199999999999998</v>
      </c>
      <c r="W39" s="344"/>
      <c r="X39" s="344" t="s">
        <v>1489</v>
      </c>
      <c r="Y39" s="345"/>
      <c r="Z39" s="345"/>
      <c r="AA39" s="345"/>
      <c r="AB39" s="345"/>
      <c r="AC39" s="345"/>
      <c r="AD39" s="345"/>
      <c r="AE39" s="345"/>
      <c r="AF39" s="345"/>
      <c r="AG39" s="345" t="s">
        <v>4662</v>
      </c>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row>
    <row r="40" spans="1:60" outlineLevel="1">
      <c r="A40" s="346"/>
      <c r="B40" s="347"/>
      <c r="C40" s="517" t="s">
        <v>4663</v>
      </c>
      <c r="D40" s="518"/>
      <c r="E40" s="518"/>
      <c r="F40" s="518"/>
      <c r="G40" s="518"/>
      <c r="H40" s="344"/>
      <c r="I40" s="344"/>
      <c r="J40" s="344"/>
      <c r="K40" s="344"/>
      <c r="L40" s="344"/>
      <c r="M40" s="344"/>
      <c r="N40" s="344"/>
      <c r="O40" s="344"/>
      <c r="P40" s="344"/>
      <c r="Q40" s="344"/>
      <c r="R40" s="344"/>
      <c r="S40" s="344"/>
      <c r="T40" s="344"/>
      <c r="U40" s="344"/>
      <c r="V40" s="344"/>
      <c r="W40" s="344"/>
      <c r="X40" s="344"/>
      <c r="Y40" s="345"/>
      <c r="Z40" s="345"/>
      <c r="AA40" s="345"/>
      <c r="AB40" s="345"/>
      <c r="AC40" s="345"/>
      <c r="AD40" s="345"/>
      <c r="AE40" s="345"/>
      <c r="AF40" s="345"/>
      <c r="AG40" s="345" t="s">
        <v>4631</v>
      </c>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row>
    <row r="41" spans="1:60" outlineLevel="1">
      <c r="A41" s="346"/>
      <c r="B41" s="347"/>
      <c r="C41" s="506"/>
      <c r="D41" s="507"/>
      <c r="E41" s="507"/>
      <c r="F41" s="507"/>
      <c r="G41" s="507"/>
      <c r="H41" s="344"/>
      <c r="I41" s="344"/>
      <c r="J41" s="344"/>
      <c r="K41" s="344"/>
      <c r="L41" s="344"/>
      <c r="M41" s="344"/>
      <c r="N41" s="344"/>
      <c r="O41" s="344"/>
      <c r="P41" s="344"/>
      <c r="Q41" s="344"/>
      <c r="R41" s="344"/>
      <c r="S41" s="344"/>
      <c r="T41" s="344"/>
      <c r="U41" s="344"/>
      <c r="V41" s="344"/>
      <c r="W41" s="344"/>
      <c r="X41" s="344"/>
      <c r="Y41" s="345"/>
      <c r="Z41" s="345"/>
      <c r="AA41" s="345"/>
      <c r="AB41" s="345"/>
      <c r="AC41" s="345"/>
      <c r="AD41" s="345"/>
      <c r="AE41" s="345"/>
      <c r="AF41" s="345"/>
      <c r="AG41" s="345" t="s">
        <v>4632</v>
      </c>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row>
    <row r="42" spans="1:60">
      <c r="A42" s="328" t="s">
        <v>4622</v>
      </c>
      <c r="B42" s="329" t="s">
        <v>4664</v>
      </c>
      <c r="C42" s="330" t="s">
        <v>4665</v>
      </c>
      <c r="D42" s="331"/>
      <c r="E42" s="332"/>
      <c r="F42" s="333"/>
      <c r="G42" s="333">
        <f>SUMIF(AG43:AG66,"&lt;&gt;NOR",G43:G66)</f>
        <v>0</v>
      </c>
      <c r="H42" s="333"/>
      <c r="I42" s="333">
        <f>SUM(I43:I66)</f>
        <v>0</v>
      </c>
      <c r="J42" s="333"/>
      <c r="K42" s="333">
        <f>SUM(K43:K66)</f>
        <v>0</v>
      </c>
      <c r="L42" s="333"/>
      <c r="M42" s="333">
        <f>SUM(M43:M66)</f>
        <v>0</v>
      </c>
      <c r="N42" s="333"/>
      <c r="O42" s="333">
        <f>SUM(O43:O66)</f>
        <v>7.0000000000000007E-2</v>
      </c>
      <c r="P42" s="333"/>
      <c r="Q42" s="333">
        <f>SUM(Q43:Q66)</f>
        <v>0</v>
      </c>
      <c r="R42" s="333"/>
      <c r="S42" s="333"/>
      <c r="T42" s="334"/>
      <c r="U42" s="335"/>
      <c r="V42" s="335">
        <f>SUM(V43:V66)</f>
        <v>28.09</v>
      </c>
      <c r="W42" s="335"/>
      <c r="X42" s="335"/>
      <c r="AG42" s="311" t="s">
        <v>4623</v>
      </c>
    </row>
    <row r="43" spans="1:60" outlineLevel="1">
      <c r="A43" s="336">
        <v>12</v>
      </c>
      <c r="B43" s="337" t="s">
        <v>4683</v>
      </c>
      <c r="C43" s="338" t="s">
        <v>4684</v>
      </c>
      <c r="D43" s="339" t="s">
        <v>327</v>
      </c>
      <c r="E43" s="340">
        <v>14.6</v>
      </c>
      <c r="F43" s="341"/>
      <c r="G43" s="342">
        <f>ROUND(E43*F43,2)</f>
        <v>0</v>
      </c>
      <c r="H43" s="341"/>
      <c r="I43" s="342">
        <f>ROUND(E43*H43,2)</f>
        <v>0</v>
      </c>
      <c r="J43" s="341"/>
      <c r="K43" s="342">
        <f>ROUND(E43*J43,2)</f>
        <v>0</v>
      </c>
      <c r="L43" s="342">
        <v>21</v>
      </c>
      <c r="M43" s="342">
        <f>G43*(1+L43/100)</f>
        <v>0</v>
      </c>
      <c r="N43" s="342">
        <v>2.5200000000000001E-3</v>
      </c>
      <c r="O43" s="342">
        <f>ROUND(E43*N43,2)</f>
        <v>0.04</v>
      </c>
      <c r="P43" s="342">
        <v>0</v>
      </c>
      <c r="Q43" s="342">
        <f>ROUND(E43*P43,2)</f>
        <v>0</v>
      </c>
      <c r="R43" s="342" t="s">
        <v>4668</v>
      </c>
      <c r="S43" s="342" t="s">
        <v>4627</v>
      </c>
      <c r="T43" s="343" t="s">
        <v>4627</v>
      </c>
      <c r="U43" s="344">
        <v>0.8</v>
      </c>
      <c r="V43" s="344">
        <f>ROUND(E43*U43,2)</f>
        <v>11.68</v>
      </c>
      <c r="W43" s="344"/>
      <c r="X43" s="344" t="s">
        <v>4628</v>
      </c>
      <c r="Y43" s="345"/>
      <c r="Z43" s="345"/>
      <c r="AA43" s="345"/>
      <c r="AB43" s="345"/>
      <c r="AC43" s="345"/>
      <c r="AD43" s="345"/>
      <c r="AE43" s="345"/>
      <c r="AF43" s="345"/>
      <c r="AG43" s="345" t="s">
        <v>4629</v>
      </c>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row>
    <row r="44" spans="1:60" outlineLevel="1">
      <c r="A44" s="346"/>
      <c r="B44" s="347"/>
      <c r="C44" s="517" t="s">
        <v>4674</v>
      </c>
      <c r="D44" s="518"/>
      <c r="E44" s="518"/>
      <c r="F44" s="518"/>
      <c r="G44" s="518"/>
      <c r="H44" s="344"/>
      <c r="I44" s="344"/>
      <c r="J44" s="344"/>
      <c r="K44" s="344"/>
      <c r="L44" s="344"/>
      <c r="M44" s="344"/>
      <c r="N44" s="344"/>
      <c r="O44" s="344"/>
      <c r="P44" s="344"/>
      <c r="Q44" s="344"/>
      <c r="R44" s="344"/>
      <c r="S44" s="344"/>
      <c r="T44" s="344"/>
      <c r="U44" s="344"/>
      <c r="V44" s="344"/>
      <c r="W44" s="344"/>
      <c r="X44" s="344"/>
      <c r="Y44" s="345"/>
      <c r="Z44" s="345"/>
      <c r="AA44" s="345"/>
      <c r="AB44" s="345"/>
      <c r="AC44" s="345"/>
      <c r="AD44" s="345"/>
      <c r="AE44" s="345"/>
      <c r="AF44" s="345"/>
      <c r="AG44" s="345" t="s">
        <v>4631</v>
      </c>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row>
    <row r="45" spans="1:60" outlineLevel="1">
      <c r="A45" s="346"/>
      <c r="B45" s="347"/>
      <c r="C45" s="506"/>
      <c r="D45" s="507"/>
      <c r="E45" s="507"/>
      <c r="F45" s="507"/>
      <c r="G45" s="507"/>
      <c r="H45" s="344"/>
      <c r="I45" s="344"/>
      <c r="J45" s="344"/>
      <c r="K45" s="344"/>
      <c r="L45" s="344"/>
      <c r="M45" s="344"/>
      <c r="N45" s="344"/>
      <c r="O45" s="344"/>
      <c r="P45" s="344"/>
      <c r="Q45" s="344"/>
      <c r="R45" s="344"/>
      <c r="S45" s="344"/>
      <c r="T45" s="344"/>
      <c r="U45" s="344"/>
      <c r="V45" s="344"/>
      <c r="W45" s="344"/>
      <c r="X45" s="344"/>
      <c r="Y45" s="345"/>
      <c r="Z45" s="345"/>
      <c r="AA45" s="345"/>
      <c r="AB45" s="345"/>
      <c r="AC45" s="345"/>
      <c r="AD45" s="345"/>
      <c r="AE45" s="345"/>
      <c r="AF45" s="345"/>
      <c r="AG45" s="345" t="s">
        <v>4632</v>
      </c>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row>
    <row r="46" spans="1:60" ht="22.5" outlineLevel="1">
      <c r="A46" s="336">
        <v>13</v>
      </c>
      <c r="B46" s="337" t="s">
        <v>4689</v>
      </c>
      <c r="C46" s="338" t="s">
        <v>4690</v>
      </c>
      <c r="D46" s="339" t="s">
        <v>327</v>
      </c>
      <c r="E46" s="340">
        <v>12.7</v>
      </c>
      <c r="F46" s="341"/>
      <c r="G46" s="342">
        <f>ROUND(E46*F46,2)</f>
        <v>0</v>
      </c>
      <c r="H46" s="341"/>
      <c r="I46" s="342">
        <f>ROUND(E46*H46,2)</f>
        <v>0</v>
      </c>
      <c r="J46" s="341"/>
      <c r="K46" s="342">
        <f>ROUND(E46*J46,2)</f>
        <v>0</v>
      </c>
      <c r="L46" s="342">
        <v>21</v>
      </c>
      <c r="M46" s="342">
        <f>G46*(1+L46/100)</f>
        <v>0</v>
      </c>
      <c r="N46" s="342">
        <v>4.8000000000000001E-4</v>
      </c>
      <c r="O46" s="342">
        <f>ROUND(E46*N46,2)</f>
        <v>0.01</v>
      </c>
      <c r="P46" s="342">
        <v>0</v>
      </c>
      <c r="Q46" s="342">
        <f>ROUND(E46*P46,2)</f>
        <v>0</v>
      </c>
      <c r="R46" s="342" t="s">
        <v>4668</v>
      </c>
      <c r="S46" s="342" t="s">
        <v>4627</v>
      </c>
      <c r="T46" s="343" t="s">
        <v>4627</v>
      </c>
      <c r="U46" s="344">
        <v>0.27</v>
      </c>
      <c r="V46" s="344">
        <f>ROUND(E46*U46,2)</f>
        <v>3.43</v>
      </c>
      <c r="W46" s="344"/>
      <c r="X46" s="344" t="s">
        <v>4628</v>
      </c>
      <c r="Y46" s="345"/>
      <c r="Z46" s="345"/>
      <c r="AA46" s="345"/>
      <c r="AB46" s="345"/>
      <c r="AC46" s="345"/>
      <c r="AD46" s="345"/>
      <c r="AE46" s="345"/>
      <c r="AF46" s="345"/>
      <c r="AG46" s="345" t="s">
        <v>4629</v>
      </c>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row>
    <row r="47" spans="1:60" outlineLevel="1">
      <c r="A47" s="346"/>
      <c r="B47" s="347"/>
      <c r="C47" s="521" t="s">
        <v>4691</v>
      </c>
      <c r="D47" s="522"/>
      <c r="E47" s="522"/>
      <c r="F47" s="522"/>
      <c r="G47" s="522"/>
      <c r="H47" s="344"/>
      <c r="I47" s="344"/>
      <c r="J47" s="344"/>
      <c r="K47" s="344"/>
      <c r="L47" s="344"/>
      <c r="M47" s="344"/>
      <c r="N47" s="344"/>
      <c r="O47" s="344"/>
      <c r="P47" s="344"/>
      <c r="Q47" s="344"/>
      <c r="R47" s="344"/>
      <c r="S47" s="344"/>
      <c r="T47" s="344"/>
      <c r="U47" s="344"/>
      <c r="V47" s="344"/>
      <c r="W47" s="344"/>
      <c r="X47" s="344"/>
      <c r="Y47" s="345"/>
      <c r="Z47" s="345"/>
      <c r="AA47" s="345"/>
      <c r="AB47" s="345"/>
      <c r="AC47" s="345"/>
      <c r="AD47" s="345"/>
      <c r="AE47" s="345"/>
      <c r="AF47" s="345"/>
      <c r="AG47" s="345" t="s">
        <v>4671</v>
      </c>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row>
    <row r="48" spans="1:60" outlineLevel="1">
      <c r="A48" s="346"/>
      <c r="B48" s="347"/>
      <c r="C48" s="506"/>
      <c r="D48" s="507"/>
      <c r="E48" s="507"/>
      <c r="F48" s="507"/>
      <c r="G48" s="507"/>
      <c r="H48" s="344"/>
      <c r="I48" s="344"/>
      <c r="J48" s="344"/>
      <c r="K48" s="344"/>
      <c r="L48" s="344"/>
      <c r="M48" s="344"/>
      <c r="N48" s="344"/>
      <c r="O48" s="344"/>
      <c r="P48" s="344"/>
      <c r="Q48" s="344"/>
      <c r="R48" s="344"/>
      <c r="S48" s="344"/>
      <c r="T48" s="344"/>
      <c r="U48" s="344"/>
      <c r="V48" s="344"/>
      <c r="W48" s="344"/>
      <c r="X48" s="344"/>
      <c r="Y48" s="345"/>
      <c r="Z48" s="345"/>
      <c r="AA48" s="345"/>
      <c r="AB48" s="345"/>
      <c r="AC48" s="345"/>
      <c r="AD48" s="345"/>
      <c r="AE48" s="345"/>
      <c r="AF48" s="345"/>
      <c r="AG48" s="345" t="s">
        <v>4632</v>
      </c>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row>
    <row r="49" spans="1:60" outlineLevel="1">
      <c r="A49" s="336">
        <v>14</v>
      </c>
      <c r="B49" s="337" t="s">
        <v>4694</v>
      </c>
      <c r="C49" s="338" t="s">
        <v>4695</v>
      </c>
      <c r="D49" s="339" t="s">
        <v>707</v>
      </c>
      <c r="E49" s="340">
        <v>2</v>
      </c>
      <c r="F49" s="341"/>
      <c r="G49" s="342">
        <f>ROUND(E49*F49,2)</f>
        <v>0</v>
      </c>
      <c r="H49" s="341"/>
      <c r="I49" s="342">
        <f>ROUND(E49*H49,2)</f>
        <v>0</v>
      </c>
      <c r="J49" s="341"/>
      <c r="K49" s="342">
        <f>ROUND(E49*J49,2)</f>
        <v>0</v>
      </c>
      <c r="L49" s="342">
        <v>21</v>
      </c>
      <c r="M49" s="342">
        <f>G49*(1+L49/100)</f>
        <v>0</v>
      </c>
      <c r="N49" s="342">
        <v>6.9999999999999999E-4</v>
      </c>
      <c r="O49" s="342">
        <f>ROUND(E49*N49,2)</f>
        <v>0</v>
      </c>
      <c r="P49" s="342">
        <v>0</v>
      </c>
      <c r="Q49" s="342">
        <f>ROUND(E49*P49,2)</f>
        <v>0</v>
      </c>
      <c r="R49" s="342" t="s">
        <v>4668</v>
      </c>
      <c r="S49" s="342" t="s">
        <v>4627</v>
      </c>
      <c r="T49" s="343" t="s">
        <v>4627</v>
      </c>
      <c r="U49" s="344">
        <v>0.37</v>
      </c>
      <c r="V49" s="344">
        <f>ROUND(E49*U49,2)</f>
        <v>0.74</v>
      </c>
      <c r="W49" s="344"/>
      <c r="X49" s="344" t="s">
        <v>4628</v>
      </c>
      <c r="Y49" s="345"/>
      <c r="Z49" s="345"/>
      <c r="AA49" s="345"/>
      <c r="AB49" s="345"/>
      <c r="AC49" s="345"/>
      <c r="AD49" s="345"/>
      <c r="AE49" s="345"/>
      <c r="AF49" s="345"/>
      <c r="AG49" s="345" t="s">
        <v>4629</v>
      </c>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row>
    <row r="50" spans="1:60" outlineLevel="1">
      <c r="A50" s="346"/>
      <c r="B50" s="347"/>
      <c r="C50" s="508"/>
      <c r="D50" s="509"/>
      <c r="E50" s="509"/>
      <c r="F50" s="509"/>
      <c r="G50" s="509"/>
      <c r="H50" s="344"/>
      <c r="I50" s="344"/>
      <c r="J50" s="344"/>
      <c r="K50" s="344"/>
      <c r="L50" s="344"/>
      <c r="M50" s="344"/>
      <c r="N50" s="344"/>
      <c r="O50" s="344"/>
      <c r="P50" s="344"/>
      <c r="Q50" s="344"/>
      <c r="R50" s="344"/>
      <c r="S50" s="344"/>
      <c r="T50" s="344"/>
      <c r="U50" s="344"/>
      <c r="V50" s="344"/>
      <c r="W50" s="344"/>
      <c r="X50" s="344"/>
      <c r="Y50" s="345"/>
      <c r="Z50" s="345"/>
      <c r="AA50" s="345"/>
      <c r="AB50" s="345"/>
      <c r="AC50" s="345"/>
      <c r="AD50" s="345"/>
      <c r="AE50" s="345"/>
      <c r="AF50" s="345"/>
      <c r="AG50" s="345" t="s">
        <v>4632</v>
      </c>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row>
    <row r="51" spans="1:60" outlineLevel="1">
      <c r="A51" s="336">
        <v>15</v>
      </c>
      <c r="B51" s="337" t="s">
        <v>4720</v>
      </c>
      <c r="C51" s="338" t="s">
        <v>4721</v>
      </c>
      <c r="D51" s="339" t="s">
        <v>327</v>
      </c>
      <c r="E51" s="340">
        <v>12.7</v>
      </c>
      <c r="F51" s="341"/>
      <c r="G51" s="342">
        <f>ROUND(E51*F51,2)</f>
        <v>0</v>
      </c>
      <c r="H51" s="341"/>
      <c r="I51" s="342">
        <f>ROUND(E51*H51,2)</f>
        <v>0</v>
      </c>
      <c r="J51" s="341"/>
      <c r="K51" s="342">
        <f>ROUND(E51*J51,2)</f>
        <v>0</v>
      </c>
      <c r="L51" s="342">
        <v>21</v>
      </c>
      <c r="M51" s="342">
        <f>G51*(1+L51/100)</f>
        <v>0</v>
      </c>
      <c r="N51" s="342">
        <v>1.4400000000000001E-3</v>
      </c>
      <c r="O51" s="342">
        <f>ROUND(E51*N51,2)</f>
        <v>0.02</v>
      </c>
      <c r="P51" s="342">
        <v>0</v>
      </c>
      <c r="Q51" s="342">
        <f>ROUND(E51*P51,2)</f>
        <v>0</v>
      </c>
      <c r="R51" s="342"/>
      <c r="S51" s="342" t="s">
        <v>4698</v>
      </c>
      <c r="T51" s="343" t="s">
        <v>4699</v>
      </c>
      <c r="U51" s="344">
        <v>0.8</v>
      </c>
      <c r="V51" s="344">
        <f>ROUND(E51*U51,2)</f>
        <v>10.16</v>
      </c>
      <c r="W51" s="344"/>
      <c r="X51" s="344" t="s">
        <v>4628</v>
      </c>
      <c r="Y51" s="345"/>
      <c r="Z51" s="345"/>
      <c r="AA51" s="345"/>
      <c r="AB51" s="345"/>
      <c r="AC51" s="345"/>
      <c r="AD51" s="345"/>
      <c r="AE51" s="345"/>
      <c r="AF51" s="345"/>
      <c r="AG51" s="345" t="s">
        <v>4629</v>
      </c>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row>
    <row r="52" spans="1:60" outlineLevel="1">
      <c r="A52" s="346"/>
      <c r="B52" s="347"/>
      <c r="C52" s="521" t="s">
        <v>4670</v>
      </c>
      <c r="D52" s="522"/>
      <c r="E52" s="522"/>
      <c r="F52" s="522"/>
      <c r="G52" s="522"/>
      <c r="H52" s="344"/>
      <c r="I52" s="344"/>
      <c r="J52" s="344"/>
      <c r="K52" s="344"/>
      <c r="L52" s="344"/>
      <c r="M52" s="344"/>
      <c r="N52" s="344"/>
      <c r="O52" s="344"/>
      <c r="P52" s="344"/>
      <c r="Q52" s="344"/>
      <c r="R52" s="344"/>
      <c r="S52" s="344"/>
      <c r="T52" s="344"/>
      <c r="U52" s="344"/>
      <c r="V52" s="344"/>
      <c r="W52" s="344"/>
      <c r="X52" s="344"/>
      <c r="Y52" s="345"/>
      <c r="Z52" s="345"/>
      <c r="AA52" s="345"/>
      <c r="AB52" s="345"/>
      <c r="AC52" s="345"/>
      <c r="AD52" s="345"/>
      <c r="AE52" s="345"/>
      <c r="AF52" s="345"/>
      <c r="AG52" s="345" t="s">
        <v>4671</v>
      </c>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row>
    <row r="53" spans="1:60" outlineLevel="1">
      <c r="A53" s="346"/>
      <c r="B53" s="347"/>
      <c r="C53" s="506"/>
      <c r="D53" s="507"/>
      <c r="E53" s="507"/>
      <c r="F53" s="507"/>
      <c r="G53" s="507"/>
      <c r="H53" s="344"/>
      <c r="I53" s="344"/>
      <c r="J53" s="344"/>
      <c r="K53" s="344"/>
      <c r="L53" s="344"/>
      <c r="M53" s="344"/>
      <c r="N53" s="344"/>
      <c r="O53" s="344"/>
      <c r="P53" s="344"/>
      <c r="Q53" s="344"/>
      <c r="R53" s="344"/>
      <c r="S53" s="344"/>
      <c r="T53" s="344"/>
      <c r="U53" s="344"/>
      <c r="V53" s="344"/>
      <c r="W53" s="344"/>
      <c r="X53" s="344"/>
      <c r="Y53" s="345"/>
      <c r="Z53" s="345"/>
      <c r="AA53" s="345"/>
      <c r="AB53" s="345"/>
      <c r="AC53" s="345"/>
      <c r="AD53" s="345"/>
      <c r="AE53" s="345"/>
      <c r="AF53" s="345"/>
      <c r="AG53" s="345" t="s">
        <v>4632</v>
      </c>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row>
    <row r="54" spans="1:60" outlineLevel="1">
      <c r="A54" s="336">
        <v>16</v>
      </c>
      <c r="B54" s="337" t="s">
        <v>4722</v>
      </c>
      <c r="C54" s="338" t="s">
        <v>4723</v>
      </c>
      <c r="D54" s="339" t="s">
        <v>707</v>
      </c>
      <c r="E54" s="340">
        <v>2</v>
      </c>
      <c r="F54" s="341"/>
      <c r="G54" s="342">
        <f>ROUND(E54*F54,2)</f>
        <v>0</v>
      </c>
      <c r="H54" s="341"/>
      <c r="I54" s="342">
        <f>ROUND(E54*H54,2)</f>
        <v>0</v>
      </c>
      <c r="J54" s="341"/>
      <c r="K54" s="342">
        <f>ROUND(E54*J54,2)</f>
        <v>0</v>
      </c>
      <c r="L54" s="342">
        <v>21</v>
      </c>
      <c r="M54" s="342">
        <f>G54*(1+L54/100)</f>
        <v>0</v>
      </c>
      <c r="N54" s="342">
        <v>1.97E-3</v>
      </c>
      <c r="O54" s="342">
        <f>ROUND(E54*N54,2)</f>
        <v>0</v>
      </c>
      <c r="P54" s="342">
        <v>0</v>
      </c>
      <c r="Q54" s="342">
        <f>ROUND(E54*P54,2)</f>
        <v>0</v>
      </c>
      <c r="R54" s="342"/>
      <c r="S54" s="342" t="s">
        <v>4698</v>
      </c>
      <c r="T54" s="343" t="s">
        <v>4699</v>
      </c>
      <c r="U54" s="344">
        <v>0.66</v>
      </c>
      <c r="V54" s="344">
        <f>ROUND(E54*U54,2)</f>
        <v>1.32</v>
      </c>
      <c r="W54" s="344"/>
      <c r="X54" s="344" t="s">
        <v>4628</v>
      </c>
      <c r="Y54" s="345"/>
      <c r="Z54" s="345"/>
      <c r="AA54" s="345"/>
      <c r="AB54" s="345"/>
      <c r="AC54" s="345"/>
      <c r="AD54" s="345"/>
      <c r="AE54" s="345"/>
      <c r="AF54" s="345"/>
      <c r="AG54" s="345" t="s">
        <v>4629</v>
      </c>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row>
    <row r="55" spans="1:60" outlineLevel="1">
      <c r="A55" s="346"/>
      <c r="B55" s="347"/>
      <c r="C55" s="508"/>
      <c r="D55" s="509"/>
      <c r="E55" s="509"/>
      <c r="F55" s="509"/>
      <c r="G55" s="509"/>
      <c r="H55" s="344"/>
      <c r="I55" s="344"/>
      <c r="J55" s="344"/>
      <c r="K55" s="344"/>
      <c r="L55" s="344"/>
      <c r="M55" s="344"/>
      <c r="N55" s="344"/>
      <c r="O55" s="344"/>
      <c r="P55" s="344"/>
      <c r="Q55" s="344"/>
      <c r="R55" s="344"/>
      <c r="S55" s="344"/>
      <c r="T55" s="344"/>
      <c r="U55" s="344"/>
      <c r="V55" s="344"/>
      <c r="W55" s="344"/>
      <c r="X55" s="344"/>
      <c r="Y55" s="345"/>
      <c r="Z55" s="345"/>
      <c r="AA55" s="345"/>
      <c r="AB55" s="345"/>
      <c r="AC55" s="345"/>
      <c r="AD55" s="345"/>
      <c r="AE55" s="345"/>
      <c r="AF55" s="345"/>
      <c r="AG55" s="345" t="s">
        <v>4632</v>
      </c>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row>
    <row r="56" spans="1:60" outlineLevel="1">
      <c r="A56" s="336">
        <v>17</v>
      </c>
      <c r="B56" s="337" t="s">
        <v>4700</v>
      </c>
      <c r="C56" s="338" t="s">
        <v>4701</v>
      </c>
      <c r="D56" s="339" t="s">
        <v>707</v>
      </c>
      <c r="E56" s="340">
        <v>2</v>
      </c>
      <c r="F56" s="341"/>
      <c r="G56" s="342">
        <f>ROUND(E56*F56,2)</f>
        <v>0</v>
      </c>
      <c r="H56" s="341"/>
      <c r="I56" s="342">
        <f>ROUND(E56*H56,2)</f>
        <v>0</v>
      </c>
      <c r="J56" s="341"/>
      <c r="K56" s="342">
        <f>ROUND(E56*J56,2)</f>
        <v>0</v>
      </c>
      <c r="L56" s="342">
        <v>21</v>
      </c>
      <c r="M56" s="342">
        <f>G56*(1+L56/100)</f>
        <v>0</v>
      </c>
      <c r="N56" s="342">
        <v>2.7E-4</v>
      </c>
      <c r="O56" s="342">
        <f>ROUND(E56*N56,2)</f>
        <v>0</v>
      </c>
      <c r="P56" s="342">
        <v>0</v>
      </c>
      <c r="Q56" s="342">
        <f>ROUND(E56*P56,2)</f>
        <v>0</v>
      </c>
      <c r="R56" s="342"/>
      <c r="S56" s="342" t="s">
        <v>4698</v>
      </c>
      <c r="T56" s="343" t="s">
        <v>4699</v>
      </c>
      <c r="U56" s="344">
        <v>0.33</v>
      </c>
      <c r="V56" s="344">
        <f>ROUND(E56*U56,2)</f>
        <v>0.66</v>
      </c>
      <c r="W56" s="344"/>
      <c r="X56" s="344" t="s">
        <v>4628</v>
      </c>
      <c r="Y56" s="345"/>
      <c r="Z56" s="345"/>
      <c r="AA56" s="345"/>
      <c r="AB56" s="345"/>
      <c r="AC56" s="345"/>
      <c r="AD56" s="345"/>
      <c r="AE56" s="345"/>
      <c r="AF56" s="345"/>
      <c r="AG56" s="345" t="s">
        <v>4629</v>
      </c>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45"/>
      <c r="BG56" s="345"/>
      <c r="BH56" s="345"/>
    </row>
    <row r="57" spans="1:60" outlineLevel="1">
      <c r="A57" s="346"/>
      <c r="B57" s="347"/>
      <c r="C57" s="508"/>
      <c r="D57" s="509"/>
      <c r="E57" s="509"/>
      <c r="F57" s="509"/>
      <c r="G57" s="509"/>
      <c r="H57" s="344"/>
      <c r="I57" s="344"/>
      <c r="J57" s="344"/>
      <c r="K57" s="344"/>
      <c r="L57" s="344"/>
      <c r="M57" s="344"/>
      <c r="N57" s="344"/>
      <c r="O57" s="344"/>
      <c r="P57" s="344"/>
      <c r="Q57" s="344"/>
      <c r="R57" s="344"/>
      <c r="S57" s="344"/>
      <c r="T57" s="344"/>
      <c r="U57" s="344"/>
      <c r="V57" s="344"/>
      <c r="W57" s="344"/>
      <c r="X57" s="344"/>
      <c r="Y57" s="345"/>
      <c r="Z57" s="345"/>
      <c r="AA57" s="345"/>
      <c r="AB57" s="345"/>
      <c r="AC57" s="345"/>
      <c r="AD57" s="345"/>
      <c r="AE57" s="345"/>
      <c r="AF57" s="345"/>
      <c r="AG57" s="345" t="s">
        <v>4632</v>
      </c>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row>
    <row r="58" spans="1:60" outlineLevel="1">
      <c r="A58" s="336">
        <v>18</v>
      </c>
      <c r="B58" s="337" t="s">
        <v>4702</v>
      </c>
      <c r="C58" s="338" t="s">
        <v>4703</v>
      </c>
      <c r="D58" s="339" t="s">
        <v>3474</v>
      </c>
      <c r="E58" s="340">
        <v>1</v>
      </c>
      <c r="F58" s="341"/>
      <c r="G58" s="342">
        <f>ROUND(E58*F58,2)</f>
        <v>0</v>
      </c>
      <c r="H58" s="341"/>
      <c r="I58" s="342">
        <f>ROUND(E58*H58,2)</f>
        <v>0</v>
      </c>
      <c r="J58" s="341"/>
      <c r="K58" s="342">
        <f>ROUND(E58*J58,2)</f>
        <v>0</v>
      </c>
      <c r="L58" s="342">
        <v>21</v>
      </c>
      <c r="M58" s="342">
        <f>G58*(1+L58/100)</f>
        <v>0</v>
      </c>
      <c r="N58" s="342">
        <v>0</v>
      </c>
      <c r="O58" s="342">
        <f>ROUND(E58*N58,2)</f>
        <v>0</v>
      </c>
      <c r="P58" s="342">
        <v>0</v>
      </c>
      <c r="Q58" s="342">
        <f>ROUND(E58*P58,2)</f>
        <v>0</v>
      </c>
      <c r="R58" s="342"/>
      <c r="S58" s="342" t="s">
        <v>4698</v>
      </c>
      <c r="T58" s="343" t="s">
        <v>4699</v>
      </c>
      <c r="U58" s="344">
        <v>0</v>
      </c>
      <c r="V58" s="344">
        <f>ROUND(E58*U58,2)</f>
        <v>0</v>
      </c>
      <c r="W58" s="344"/>
      <c r="X58" s="344" t="s">
        <v>4628</v>
      </c>
      <c r="Y58" s="345"/>
      <c r="Z58" s="345"/>
      <c r="AA58" s="345"/>
      <c r="AB58" s="345"/>
      <c r="AC58" s="345"/>
      <c r="AD58" s="345"/>
      <c r="AE58" s="345"/>
      <c r="AF58" s="345"/>
      <c r="AG58" s="345" t="s">
        <v>4629</v>
      </c>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row>
    <row r="59" spans="1:60" outlineLevel="1">
      <c r="A59" s="346"/>
      <c r="B59" s="347"/>
      <c r="C59" s="508"/>
      <c r="D59" s="509"/>
      <c r="E59" s="509"/>
      <c r="F59" s="509"/>
      <c r="G59" s="509"/>
      <c r="H59" s="344"/>
      <c r="I59" s="344"/>
      <c r="J59" s="344"/>
      <c r="K59" s="344"/>
      <c r="L59" s="344"/>
      <c r="M59" s="344"/>
      <c r="N59" s="344"/>
      <c r="O59" s="344"/>
      <c r="P59" s="344"/>
      <c r="Q59" s="344"/>
      <c r="R59" s="344"/>
      <c r="S59" s="344"/>
      <c r="T59" s="344"/>
      <c r="U59" s="344"/>
      <c r="V59" s="344"/>
      <c r="W59" s="344"/>
      <c r="X59" s="344"/>
      <c r="Y59" s="345"/>
      <c r="Z59" s="345"/>
      <c r="AA59" s="345"/>
      <c r="AB59" s="345"/>
      <c r="AC59" s="345"/>
      <c r="AD59" s="345"/>
      <c r="AE59" s="345"/>
      <c r="AF59" s="345"/>
      <c r="AG59" s="345" t="s">
        <v>4632</v>
      </c>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row>
    <row r="60" spans="1:60" outlineLevel="1">
      <c r="A60" s="336">
        <v>19</v>
      </c>
      <c r="B60" s="337" t="s">
        <v>4704</v>
      </c>
      <c r="C60" s="338" t="s">
        <v>4705</v>
      </c>
      <c r="D60" s="339" t="s">
        <v>3474</v>
      </c>
      <c r="E60" s="340">
        <v>1</v>
      </c>
      <c r="F60" s="341"/>
      <c r="G60" s="342">
        <f>ROUND(E60*F60,2)</f>
        <v>0</v>
      </c>
      <c r="H60" s="341"/>
      <c r="I60" s="342">
        <f>ROUND(E60*H60,2)</f>
        <v>0</v>
      </c>
      <c r="J60" s="341"/>
      <c r="K60" s="342">
        <f>ROUND(E60*J60,2)</f>
        <v>0</v>
      </c>
      <c r="L60" s="342">
        <v>21</v>
      </c>
      <c r="M60" s="342">
        <f>G60*(1+L60/100)</f>
        <v>0</v>
      </c>
      <c r="N60" s="342">
        <v>0</v>
      </c>
      <c r="O60" s="342">
        <f>ROUND(E60*N60,2)</f>
        <v>0</v>
      </c>
      <c r="P60" s="342">
        <v>0</v>
      </c>
      <c r="Q60" s="342">
        <f>ROUND(E60*P60,2)</f>
        <v>0</v>
      </c>
      <c r="R60" s="342"/>
      <c r="S60" s="342" t="s">
        <v>4698</v>
      </c>
      <c r="T60" s="343" t="s">
        <v>4699</v>
      </c>
      <c r="U60" s="344">
        <v>0</v>
      </c>
      <c r="V60" s="344">
        <f>ROUND(E60*U60,2)</f>
        <v>0</v>
      </c>
      <c r="W60" s="344"/>
      <c r="X60" s="344" t="s">
        <v>4628</v>
      </c>
      <c r="Y60" s="345"/>
      <c r="Z60" s="345"/>
      <c r="AA60" s="345"/>
      <c r="AB60" s="345"/>
      <c r="AC60" s="345"/>
      <c r="AD60" s="345"/>
      <c r="AE60" s="345"/>
      <c r="AF60" s="345"/>
      <c r="AG60" s="345" t="s">
        <v>4629</v>
      </c>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row>
    <row r="61" spans="1:60" outlineLevel="1">
      <c r="A61" s="346"/>
      <c r="B61" s="347"/>
      <c r="C61" s="508"/>
      <c r="D61" s="509"/>
      <c r="E61" s="509"/>
      <c r="F61" s="509"/>
      <c r="G61" s="509"/>
      <c r="H61" s="344"/>
      <c r="I61" s="344"/>
      <c r="J61" s="344"/>
      <c r="K61" s="344"/>
      <c r="L61" s="344"/>
      <c r="M61" s="344"/>
      <c r="N61" s="344"/>
      <c r="O61" s="344"/>
      <c r="P61" s="344"/>
      <c r="Q61" s="344"/>
      <c r="R61" s="344"/>
      <c r="S61" s="344"/>
      <c r="T61" s="344"/>
      <c r="U61" s="344"/>
      <c r="V61" s="344"/>
      <c r="W61" s="344"/>
      <c r="X61" s="344"/>
      <c r="Y61" s="345"/>
      <c r="Z61" s="345"/>
      <c r="AA61" s="345"/>
      <c r="AB61" s="345"/>
      <c r="AC61" s="345"/>
      <c r="AD61" s="345"/>
      <c r="AE61" s="345"/>
      <c r="AF61" s="345"/>
      <c r="AG61" s="345" t="s">
        <v>4632</v>
      </c>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345"/>
      <c r="BE61" s="345"/>
      <c r="BF61" s="345"/>
      <c r="BG61" s="345"/>
      <c r="BH61" s="345"/>
    </row>
    <row r="62" spans="1:60" outlineLevel="1">
      <c r="A62" s="336">
        <v>20</v>
      </c>
      <c r="B62" s="337" t="s">
        <v>4706</v>
      </c>
      <c r="C62" s="338" t="s">
        <v>4707</v>
      </c>
      <c r="D62" s="339" t="s">
        <v>3474</v>
      </c>
      <c r="E62" s="340">
        <v>1</v>
      </c>
      <c r="F62" s="341"/>
      <c r="G62" s="342">
        <f>ROUND(E62*F62,2)</f>
        <v>0</v>
      </c>
      <c r="H62" s="341"/>
      <c r="I62" s="342">
        <f>ROUND(E62*H62,2)</f>
        <v>0</v>
      </c>
      <c r="J62" s="341"/>
      <c r="K62" s="342">
        <f>ROUND(E62*J62,2)</f>
        <v>0</v>
      </c>
      <c r="L62" s="342">
        <v>21</v>
      </c>
      <c r="M62" s="342">
        <f>G62*(1+L62/100)</f>
        <v>0</v>
      </c>
      <c r="N62" s="342">
        <v>0</v>
      </c>
      <c r="O62" s="342">
        <f>ROUND(E62*N62,2)</f>
        <v>0</v>
      </c>
      <c r="P62" s="342">
        <v>0</v>
      </c>
      <c r="Q62" s="342">
        <f>ROUND(E62*P62,2)</f>
        <v>0</v>
      </c>
      <c r="R62" s="342"/>
      <c r="S62" s="342" t="s">
        <v>4698</v>
      </c>
      <c r="T62" s="343" t="s">
        <v>4699</v>
      </c>
      <c r="U62" s="344">
        <v>0</v>
      </c>
      <c r="V62" s="344">
        <f>ROUND(E62*U62,2)</f>
        <v>0</v>
      </c>
      <c r="W62" s="344"/>
      <c r="X62" s="344" t="s">
        <v>4628</v>
      </c>
      <c r="Y62" s="345"/>
      <c r="Z62" s="345"/>
      <c r="AA62" s="345"/>
      <c r="AB62" s="345"/>
      <c r="AC62" s="345"/>
      <c r="AD62" s="345"/>
      <c r="AE62" s="345"/>
      <c r="AF62" s="345"/>
      <c r="AG62" s="345" t="s">
        <v>4629</v>
      </c>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row>
    <row r="63" spans="1:60" outlineLevel="1">
      <c r="A63" s="346"/>
      <c r="B63" s="347"/>
      <c r="C63" s="508"/>
      <c r="D63" s="509"/>
      <c r="E63" s="509"/>
      <c r="F63" s="509"/>
      <c r="G63" s="509"/>
      <c r="H63" s="344"/>
      <c r="I63" s="344"/>
      <c r="J63" s="344"/>
      <c r="K63" s="344"/>
      <c r="L63" s="344"/>
      <c r="M63" s="344"/>
      <c r="N63" s="344"/>
      <c r="O63" s="344"/>
      <c r="P63" s="344"/>
      <c r="Q63" s="344"/>
      <c r="R63" s="344"/>
      <c r="S63" s="344"/>
      <c r="T63" s="344"/>
      <c r="U63" s="344"/>
      <c r="V63" s="344"/>
      <c r="W63" s="344"/>
      <c r="X63" s="344"/>
      <c r="Y63" s="345"/>
      <c r="Z63" s="345"/>
      <c r="AA63" s="345"/>
      <c r="AB63" s="345"/>
      <c r="AC63" s="345"/>
      <c r="AD63" s="345"/>
      <c r="AE63" s="345"/>
      <c r="AF63" s="345"/>
      <c r="AG63" s="345" t="s">
        <v>4632</v>
      </c>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row>
    <row r="64" spans="1:60" outlineLevel="1">
      <c r="A64" s="336">
        <v>21</v>
      </c>
      <c r="B64" s="337" t="s">
        <v>4712</v>
      </c>
      <c r="C64" s="338" t="s">
        <v>4713</v>
      </c>
      <c r="D64" s="339" t="s">
        <v>430</v>
      </c>
      <c r="E64" s="340">
        <v>6.7059999999999995E-2</v>
      </c>
      <c r="F64" s="341"/>
      <c r="G64" s="342">
        <f>ROUND(E64*F64,2)</f>
        <v>0</v>
      </c>
      <c r="H64" s="341"/>
      <c r="I64" s="342">
        <f>ROUND(E64*H64,2)</f>
        <v>0</v>
      </c>
      <c r="J64" s="341"/>
      <c r="K64" s="342">
        <f>ROUND(E64*J64,2)</f>
        <v>0</v>
      </c>
      <c r="L64" s="342">
        <v>21</v>
      </c>
      <c r="M64" s="342">
        <f>G64*(1+L64/100)</f>
        <v>0</v>
      </c>
      <c r="N64" s="342">
        <v>0</v>
      </c>
      <c r="O64" s="342">
        <f>ROUND(E64*N64,2)</f>
        <v>0</v>
      </c>
      <c r="P64" s="342">
        <v>0</v>
      </c>
      <c r="Q64" s="342">
        <f>ROUND(E64*P64,2)</f>
        <v>0</v>
      </c>
      <c r="R64" s="342" t="s">
        <v>4668</v>
      </c>
      <c r="S64" s="342" t="s">
        <v>4627</v>
      </c>
      <c r="T64" s="343" t="s">
        <v>4627</v>
      </c>
      <c r="U64" s="344">
        <v>1.47</v>
      </c>
      <c r="V64" s="344">
        <f>ROUND(E64*U64,2)</f>
        <v>0.1</v>
      </c>
      <c r="W64" s="344"/>
      <c r="X64" s="344" t="s">
        <v>1489</v>
      </c>
      <c r="Y64" s="345"/>
      <c r="Z64" s="345"/>
      <c r="AA64" s="345"/>
      <c r="AB64" s="345"/>
      <c r="AC64" s="345"/>
      <c r="AD64" s="345"/>
      <c r="AE64" s="345"/>
      <c r="AF64" s="345"/>
      <c r="AG64" s="345" t="s">
        <v>4662</v>
      </c>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45"/>
      <c r="BG64" s="345"/>
      <c r="BH64" s="345"/>
    </row>
    <row r="65" spans="1:60" outlineLevel="1">
      <c r="A65" s="346"/>
      <c r="B65" s="347"/>
      <c r="C65" s="517" t="s">
        <v>4714</v>
      </c>
      <c r="D65" s="518"/>
      <c r="E65" s="518"/>
      <c r="F65" s="518"/>
      <c r="G65" s="518"/>
      <c r="H65" s="344"/>
      <c r="I65" s="344"/>
      <c r="J65" s="344"/>
      <c r="K65" s="344"/>
      <c r="L65" s="344"/>
      <c r="M65" s="344"/>
      <c r="N65" s="344"/>
      <c r="O65" s="344"/>
      <c r="P65" s="344"/>
      <c r="Q65" s="344"/>
      <c r="R65" s="344"/>
      <c r="S65" s="344"/>
      <c r="T65" s="344"/>
      <c r="U65" s="344"/>
      <c r="V65" s="344"/>
      <c r="W65" s="344"/>
      <c r="X65" s="344"/>
      <c r="Y65" s="345"/>
      <c r="Z65" s="345"/>
      <c r="AA65" s="345"/>
      <c r="AB65" s="345"/>
      <c r="AC65" s="345"/>
      <c r="AD65" s="345"/>
      <c r="AE65" s="345"/>
      <c r="AF65" s="345"/>
      <c r="AG65" s="345" t="s">
        <v>4631</v>
      </c>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45"/>
      <c r="BD65" s="345"/>
      <c r="BE65" s="345"/>
      <c r="BF65" s="345"/>
      <c r="BG65" s="345"/>
      <c r="BH65" s="345"/>
    </row>
    <row r="66" spans="1:60" outlineLevel="1">
      <c r="A66" s="346"/>
      <c r="B66" s="347"/>
      <c r="C66" s="506"/>
      <c r="D66" s="507"/>
      <c r="E66" s="507"/>
      <c r="F66" s="507"/>
      <c r="G66" s="507"/>
      <c r="H66" s="344"/>
      <c r="I66" s="344"/>
      <c r="J66" s="344"/>
      <c r="K66" s="344"/>
      <c r="L66" s="344"/>
      <c r="M66" s="344"/>
      <c r="N66" s="344"/>
      <c r="O66" s="344"/>
      <c r="P66" s="344"/>
      <c r="Q66" s="344"/>
      <c r="R66" s="344"/>
      <c r="S66" s="344"/>
      <c r="T66" s="344"/>
      <c r="U66" s="344"/>
      <c r="V66" s="344"/>
      <c r="W66" s="344"/>
      <c r="X66" s="344"/>
      <c r="Y66" s="345"/>
      <c r="Z66" s="345"/>
      <c r="AA66" s="345"/>
      <c r="AB66" s="345"/>
      <c r="AC66" s="345"/>
      <c r="AD66" s="345"/>
      <c r="AE66" s="345"/>
      <c r="AF66" s="345"/>
      <c r="AG66" s="345" t="s">
        <v>4632</v>
      </c>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row>
    <row r="67" spans="1:60">
      <c r="A67" s="323"/>
      <c r="B67" s="324"/>
      <c r="C67" s="352"/>
      <c r="D67" s="325"/>
      <c r="E67" s="323"/>
      <c r="F67" s="323"/>
      <c r="G67" s="323"/>
      <c r="H67" s="323"/>
      <c r="I67" s="323"/>
      <c r="J67" s="323"/>
      <c r="K67" s="323"/>
      <c r="L67" s="323"/>
      <c r="M67" s="323"/>
      <c r="N67" s="323"/>
      <c r="O67" s="323"/>
      <c r="P67" s="323"/>
      <c r="Q67" s="323"/>
      <c r="R67" s="323"/>
      <c r="S67" s="323"/>
      <c r="T67" s="323"/>
      <c r="U67" s="323"/>
      <c r="V67" s="323"/>
      <c r="W67" s="323"/>
      <c r="X67" s="323"/>
      <c r="AE67" s="311">
        <v>15</v>
      </c>
      <c r="AF67" s="311">
        <v>21</v>
      </c>
      <c r="AG67" s="311" t="s">
        <v>44</v>
      </c>
    </row>
    <row r="68" spans="1:60">
      <c r="A68" s="353"/>
      <c r="B68" s="354" t="s">
        <v>4606</v>
      </c>
      <c r="C68" s="355"/>
      <c r="D68" s="356"/>
      <c r="E68" s="357"/>
      <c r="F68" s="357"/>
      <c r="G68" s="358">
        <f>G8+G38+G42</f>
        <v>0</v>
      </c>
      <c r="H68" s="323"/>
      <c r="I68" s="323"/>
      <c r="J68" s="323"/>
      <c r="K68" s="323"/>
      <c r="L68" s="323"/>
      <c r="M68" s="323"/>
      <c r="N68" s="323"/>
      <c r="O68" s="323"/>
      <c r="P68" s="323"/>
      <c r="Q68" s="323"/>
      <c r="R68" s="323"/>
      <c r="S68" s="323"/>
      <c r="T68" s="323"/>
      <c r="U68" s="323"/>
      <c r="V68" s="323"/>
      <c r="W68" s="323"/>
      <c r="X68" s="323"/>
      <c r="AE68" s="311">
        <f>SUMIF(L7:L66,AE67,G7:G66)</f>
        <v>0</v>
      </c>
      <c r="AF68" s="311">
        <f>SUMIF(L7:L66,AF67,G7:G66)</f>
        <v>0</v>
      </c>
      <c r="AG68" s="311" t="s">
        <v>4715</v>
      </c>
    </row>
    <row r="69" spans="1:60">
      <c r="C69" s="359"/>
      <c r="D69" s="317"/>
      <c r="AG69" s="311" t="s">
        <v>4716</v>
      </c>
    </row>
    <row r="70" spans="1:60">
      <c r="D70" s="317"/>
    </row>
    <row r="71" spans="1:60">
      <c r="D71" s="317"/>
    </row>
    <row r="72" spans="1:60">
      <c r="D72" s="317"/>
    </row>
    <row r="73" spans="1:60">
      <c r="D73" s="317"/>
    </row>
    <row r="74" spans="1:60">
      <c r="D74" s="317"/>
    </row>
    <row r="75" spans="1:60">
      <c r="D75" s="317"/>
    </row>
    <row r="76" spans="1:60">
      <c r="D76" s="317"/>
    </row>
    <row r="77" spans="1:60">
      <c r="D77" s="317"/>
    </row>
    <row r="78" spans="1:60">
      <c r="D78" s="317"/>
    </row>
    <row r="79" spans="1:60">
      <c r="D79" s="317"/>
    </row>
    <row r="80" spans="1:60">
      <c r="D80" s="317"/>
    </row>
    <row r="81" spans="4:4">
      <c r="D81" s="317"/>
    </row>
    <row r="82" spans="4:4">
      <c r="D82" s="317"/>
    </row>
    <row r="83" spans="4:4">
      <c r="D83" s="317"/>
    </row>
    <row r="84" spans="4:4">
      <c r="D84" s="317"/>
    </row>
    <row r="85" spans="4:4">
      <c r="D85" s="317"/>
    </row>
    <row r="86" spans="4:4">
      <c r="D86" s="317"/>
    </row>
    <row r="87" spans="4:4">
      <c r="D87" s="317"/>
    </row>
    <row r="88" spans="4:4">
      <c r="D88" s="317"/>
    </row>
    <row r="89" spans="4:4">
      <c r="D89" s="317"/>
    </row>
    <row r="90" spans="4:4">
      <c r="D90" s="317"/>
    </row>
    <row r="91" spans="4:4">
      <c r="D91" s="317"/>
    </row>
    <row r="92" spans="4:4">
      <c r="D92" s="317"/>
    </row>
    <row r="93" spans="4:4">
      <c r="D93" s="317"/>
    </row>
    <row r="94" spans="4:4">
      <c r="D94" s="317"/>
    </row>
    <row r="95" spans="4:4">
      <c r="D95" s="317"/>
    </row>
    <row r="96" spans="4:4">
      <c r="D96" s="317"/>
    </row>
    <row r="97" spans="4:4">
      <c r="D97" s="317"/>
    </row>
    <row r="98" spans="4:4">
      <c r="D98" s="317"/>
    </row>
    <row r="99" spans="4:4">
      <c r="D99" s="317"/>
    </row>
    <row r="100" spans="4:4">
      <c r="D100" s="317"/>
    </row>
    <row r="101" spans="4:4">
      <c r="D101" s="317"/>
    </row>
    <row r="102" spans="4:4">
      <c r="D102" s="317"/>
    </row>
    <row r="103" spans="4:4">
      <c r="D103" s="317"/>
    </row>
    <row r="104" spans="4:4">
      <c r="D104" s="317"/>
    </row>
    <row r="105" spans="4:4">
      <c r="D105" s="317"/>
    </row>
    <row r="106" spans="4:4">
      <c r="D106" s="317"/>
    </row>
    <row r="107" spans="4:4">
      <c r="D107" s="317"/>
    </row>
    <row r="108" spans="4:4">
      <c r="D108" s="317"/>
    </row>
    <row r="109" spans="4:4">
      <c r="D109" s="317"/>
    </row>
    <row r="110" spans="4:4">
      <c r="D110" s="317"/>
    </row>
    <row r="111" spans="4:4">
      <c r="D111" s="317"/>
    </row>
    <row r="112" spans="4:4">
      <c r="D112" s="317"/>
    </row>
    <row r="113" spans="4:4">
      <c r="D113" s="317"/>
    </row>
    <row r="114" spans="4:4">
      <c r="D114" s="317"/>
    </row>
    <row r="115" spans="4:4">
      <c r="D115" s="317"/>
    </row>
    <row r="116" spans="4:4">
      <c r="D116" s="317"/>
    </row>
    <row r="117" spans="4:4">
      <c r="D117" s="317"/>
    </row>
    <row r="118" spans="4:4">
      <c r="D118" s="317"/>
    </row>
    <row r="119" spans="4:4">
      <c r="D119" s="317"/>
    </row>
    <row r="120" spans="4:4">
      <c r="D120" s="317"/>
    </row>
    <row r="121" spans="4:4">
      <c r="D121" s="317"/>
    </row>
    <row r="122" spans="4:4">
      <c r="D122" s="317"/>
    </row>
    <row r="123" spans="4:4">
      <c r="D123" s="317"/>
    </row>
    <row r="124" spans="4:4">
      <c r="D124" s="317"/>
    </row>
    <row r="125" spans="4:4">
      <c r="D125" s="317"/>
    </row>
    <row r="126" spans="4:4">
      <c r="D126" s="317"/>
    </row>
    <row r="127" spans="4:4">
      <c r="D127" s="317"/>
    </row>
    <row r="128" spans="4:4">
      <c r="D128" s="317"/>
    </row>
    <row r="129" spans="4:4">
      <c r="D129" s="317"/>
    </row>
    <row r="130" spans="4:4">
      <c r="D130" s="317"/>
    </row>
    <row r="131" spans="4:4">
      <c r="D131" s="317"/>
    </row>
    <row r="132" spans="4:4">
      <c r="D132" s="317"/>
    </row>
    <row r="133" spans="4:4">
      <c r="D133" s="317"/>
    </row>
    <row r="134" spans="4:4">
      <c r="D134" s="317"/>
    </row>
    <row r="135" spans="4:4">
      <c r="D135" s="317"/>
    </row>
    <row r="136" spans="4:4">
      <c r="D136" s="317"/>
    </row>
    <row r="137" spans="4:4">
      <c r="D137" s="317"/>
    </row>
    <row r="138" spans="4:4">
      <c r="D138" s="317"/>
    </row>
    <row r="139" spans="4:4">
      <c r="D139" s="317"/>
    </row>
    <row r="140" spans="4:4">
      <c r="D140" s="317"/>
    </row>
    <row r="141" spans="4:4">
      <c r="D141" s="317"/>
    </row>
    <row r="142" spans="4:4">
      <c r="D142" s="317"/>
    </row>
    <row r="143" spans="4:4">
      <c r="D143" s="317"/>
    </row>
    <row r="144" spans="4:4">
      <c r="D144" s="317"/>
    </row>
    <row r="145" spans="4:4">
      <c r="D145" s="317"/>
    </row>
    <row r="146" spans="4:4">
      <c r="D146" s="317"/>
    </row>
    <row r="147" spans="4:4">
      <c r="D147" s="317"/>
    </row>
    <row r="148" spans="4:4">
      <c r="D148" s="317"/>
    </row>
    <row r="149" spans="4:4">
      <c r="D149" s="317"/>
    </row>
    <row r="150" spans="4:4">
      <c r="D150" s="317"/>
    </row>
    <row r="151" spans="4:4">
      <c r="D151" s="317"/>
    </row>
    <row r="152" spans="4:4">
      <c r="D152" s="317"/>
    </row>
    <row r="153" spans="4:4">
      <c r="D153" s="317"/>
    </row>
    <row r="154" spans="4:4">
      <c r="D154" s="317"/>
    </row>
    <row r="155" spans="4:4">
      <c r="D155" s="317"/>
    </row>
    <row r="156" spans="4:4">
      <c r="D156" s="317"/>
    </row>
    <row r="157" spans="4:4">
      <c r="D157" s="317"/>
    </row>
    <row r="158" spans="4:4">
      <c r="D158" s="317"/>
    </row>
    <row r="159" spans="4:4">
      <c r="D159" s="317"/>
    </row>
    <row r="160" spans="4:4">
      <c r="D160" s="317"/>
    </row>
    <row r="161" spans="4:4">
      <c r="D161" s="317"/>
    </row>
    <row r="162" spans="4:4">
      <c r="D162" s="317"/>
    </row>
    <row r="163" spans="4:4">
      <c r="D163" s="317"/>
    </row>
    <row r="164" spans="4:4">
      <c r="D164" s="317"/>
    </row>
    <row r="165" spans="4:4">
      <c r="D165" s="317"/>
    </row>
    <row r="166" spans="4:4">
      <c r="D166" s="317"/>
    </row>
    <row r="167" spans="4:4">
      <c r="D167" s="317"/>
    </row>
    <row r="168" spans="4:4">
      <c r="D168" s="317"/>
    </row>
    <row r="169" spans="4:4">
      <c r="D169" s="317"/>
    </row>
    <row r="170" spans="4:4">
      <c r="D170" s="317"/>
    </row>
    <row r="171" spans="4:4">
      <c r="D171" s="317"/>
    </row>
    <row r="172" spans="4:4">
      <c r="D172" s="317"/>
    </row>
    <row r="173" spans="4:4">
      <c r="D173" s="317"/>
    </row>
    <row r="174" spans="4:4">
      <c r="D174" s="317"/>
    </row>
    <row r="175" spans="4:4">
      <c r="D175" s="317"/>
    </row>
    <row r="176" spans="4:4">
      <c r="D176" s="317"/>
    </row>
    <row r="177" spans="4:4">
      <c r="D177" s="317"/>
    </row>
    <row r="178" spans="4:4">
      <c r="D178" s="317"/>
    </row>
    <row r="179" spans="4:4">
      <c r="D179" s="317"/>
    </row>
    <row r="180" spans="4:4">
      <c r="D180" s="317"/>
    </row>
    <row r="181" spans="4:4">
      <c r="D181" s="317"/>
    </row>
    <row r="182" spans="4:4">
      <c r="D182" s="317"/>
    </row>
    <row r="183" spans="4:4">
      <c r="D183" s="317"/>
    </row>
    <row r="184" spans="4:4">
      <c r="D184" s="317"/>
    </row>
    <row r="185" spans="4:4">
      <c r="D185" s="317"/>
    </row>
    <row r="186" spans="4:4">
      <c r="D186" s="317"/>
    </row>
    <row r="187" spans="4:4">
      <c r="D187" s="317"/>
    </row>
    <row r="188" spans="4:4">
      <c r="D188" s="317"/>
    </row>
    <row r="189" spans="4:4">
      <c r="D189" s="317"/>
    </row>
    <row r="190" spans="4:4">
      <c r="D190" s="317"/>
    </row>
    <row r="191" spans="4:4">
      <c r="D191" s="317"/>
    </row>
    <row r="192" spans="4:4">
      <c r="D192" s="317"/>
    </row>
    <row r="193" spans="4:4">
      <c r="D193" s="317"/>
    </row>
    <row r="194" spans="4:4">
      <c r="D194" s="317"/>
    </row>
    <row r="195" spans="4:4">
      <c r="D195" s="317"/>
    </row>
    <row r="196" spans="4:4">
      <c r="D196" s="317"/>
    </row>
    <row r="197" spans="4:4">
      <c r="D197" s="317"/>
    </row>
    <row r="198" spans="4:4">
      <c r="D198" s="317"/>
    </row>
    <row r="199" spans="4:4">
      <c r="D199" s="317"/>
    </row>
    <row r="200" spans="4:4">
      <c r="D200" s="317"/>
    </row>
    <row r="201" spans="4:4">
      <c r="D201" s="317"/>
    </row>
    <row r="202" spans="4:4">
      <c r="D202" s="317"/>
    </row>
    <row r="203" spans="4:4">
      <c r="D203" s="317"/>
    </row>
    <row r="204" spans="4:4">
      <c r="D204" s="317"/>
    </row>
    <row r="205" spans="4:4">
      <c r="D205" s="317"/>
    </row>
    <row r="206" spans="4:4">
      <c r="D206" s="317"/>
    </row>
    <row r="207" spans="4:4">
      <c r="D207" s="317"/>
    </row>
    <row r="208" spans="4:4">
      <c r="D208" s="317"/>
    </row>
    <row r="209" spans="4:4">
      <c r="D209" s="317"/>
    </row>
    <row r="210" spans="4:4">
      <c r="D210" s="317"/>
    </row>
    <row r="211" spans="4:4">
      <c r="D211" s="317"/>
    </row>
    <row r="212" spans="4:4">
      <c r="D212" s="317"/>
    </row>
    <row r="213" spans="4:4">
      <c r="D213" s="317"/>
    </row>
    <row r="214" spans="4:4">
      <c r="D214" s="317"/>
    </row>
    <row r="215" spans="4:4">
      <c r="D215" s="317"/>
    </row>
    <row r="216" spans="4:4">
      <c r="D216" s="317"/>
    </row>
    <row r="217" spans="4:4">
      <c r="D217" s="317"/>
    </row>
    <row r="218" spans="4:4">
      <c r="D218" s="317"/>
    </row>
    <row r="219" spans="4:4">
      <c r="D219" s="317"/>
    </row>
    <row r="220" spans="4:4">
      <c r="D220" s="317"/>
    </row>
    <row r="221" spans="4:4">
      <c r="D221" s="317"/>
    </row>
    <row r="222" spans="4:4">
      <c r="D222" s="317"/>
    </row>
    <row r="223" spans="4:4">
      <c r="D223" s="317"/>
    </row>
    <row r="224" spans="4:4">
      <c r="D224" s="317"/>
    </row>
    <row r="225" spans="4:4">
      <c r="D225" s="317"/>
    </row>
    <row r="226" spans="4:4">
      <c r="D226" s="317"/>
    </row>
    <row r="227" spans="4:4">
      <c r="D227" s="317"/>
    </row>
    <row r="228" spans="4:4">
      <c r="D228" s="317"/>
    </row>
    <row r="229" spans="4:4">
      <c r="D229" s="317"/>
    </row>
    <row r="230" spans="4:4">
      <c r="D230" s="317"/>
    </row>
    <row r="231" spans="4:4">
      <c r="D231" s="317"/>
    </row>
    <row r="232" spans="4:4">
      <c r="D232" s="317"/>
    </row>
    <row r="233" spans="4:4">
      <c r="D233" s="317"/>
    </row>
    <row r="234" spans="4:4">
      <c r="D234" s="317"/>
    </row>
    <row r="235" spans="4:4">
      <c r="D235" s="317"/>
    </row>
    <row r="236" spans="4:4">
      <c r="D236" s="317"/>
    </row>
    <row r="237" spans="4:4">
      <c r="D237" s="317"/>
    </row>
    <row r="238" spans="4:4">
      <c r="D238" s="317"/>
    </row>
    <row r="239" spans="4:4">
      <c r="D239" s="317"/>
    </row>
    <row r="240" spans="4:4">
      <c r="D240" s="317"/>
    </row>
    <row r="241" spans="4:4">
      <c r="D241" s="317"/>
    </row>
    <row r="242" spans="4:4">
      <c r="D242" s="317"/>
    </row>
    <row r="243" spans="4:4">
      <c r="D243" s="317"/>
    </row>
    <row r="244" spans="4:4">
      <c r="D244" s="317"/>
    </row>
    <row r="245" spans="4:4">
      <c r="D245" s="317"/>
    </row>
    <row r="246" spans="4:4">
      <c r="D246" s="317"/>
    </row>
    <row r="247" spans="4:4">
      <c r="D247" s="317"/>
    </row>
    <row r="248" spans="4:4">
      <c r="D248" s="317"/>
    </row>
    <row r="249" spans="4:4">
      <c r="D249" s="317"/>
    </row>
    <row r="250" spans="4:4">
      <c r="D250" s="317"/>
    </row>
    <row r="251" spans="4:4">
      <c r="D251" s="317"/>
    </row>
    <row r="252" spans="4:4">
      <c r="D252" s="317"/>
    </row>
    <row r="253" spans="4:4">
      <c r="D253" s="317"/>
    </row>
    <row r="254" spans="4:4">
      <c r="D254" s="317"/>
    </row>
    <row r="255" spans="4:4">
      <c r="D255" s="317"/>
    </row>
    <row r="256" spans="4:4">
      <c r="D256" s="317"/>
    </row>
    <row r="257" spans="4:4">
      <c r="D257" s="317"/>
    </row>
    <row r="258" spans="4:4">
      <c r="D258" s="317"/>
    </row>
    <row r="259" spans="4:4">
      <c r="D259" s="317"/>
    </row>
    <row r="260" spans="4:4">
      <c r="D260" s="317"/>
    </row>
    <row r="261" spans="4:4">
      <c r="D261" s="317"/>
    </row>
    <row r="262" spans="4:4">
      <c r="D262" s="317"/>
    </row>
    <row r="263" spans="4:4">
      <c r="D263" s="317"/>
    </row>
    <row r="264" spans="4:4">
      <c r="D264" s="317"/>
    </row>
    <row r="265" spans="4:4">
      <c r="D265" s="317"/>
    </row>
    <row r="266" spans="4:4">
      <c r="D266" s="317"/>
    </row>
    <row r="267" spans="4:4">
      <c r="D267" s="317"/>
    </row>
    <row r="268" spans="4:4">
      <c r="D268" s="317"/>
    </row>
    <row r="269" spans="4:4">
      <c r="D269" s="317"/>
    </row>
    <row r="270" spans="4:4">
      <c r="D270" s="317"/>
    </row>
    <row r="271" spans="4:4">
      <c r="D271" s="317"/>
    </row>
    <row r="272" spans="4:4">
      <c r="D272" s="317"/>
    </row>
    <row r="273" spans="4:4">
      <c r="D273" s="317"/>
    </row>
    <row r="274" spans="4:4">
      <c r="D274" s="317"/>
    </row>
    <row r="275" spans="4:4">
      <c r="D275" s="317"/>
    </row>
    <row r="276" spans="4:4">
      <c r="D276" s="317"/>
    </row>
    <row r="277" spans="4:4">
      <c r="D277" s="317"/>
    </row>
    <row r="278" spans="4:4">
      <c r="D278" s="317"/>
    </row>
    <row r="279" spans="4:4">
      <c r="D279" s="317"/>
    </row>
    <row r="280" spans="4:4">
      <c r="D280" s="317"/>
    </row>
    <row r="281" spans="4:4">
      <c r="D281" s="317"/>
    </row>
    <row r="282" spans="4:4">
      <c r="D282" s="317"/>
    </row>
    <row r="283" spans="4:4">
      <c r="D283" s="317"/>
    </row>
    <row r="284" spans="4:4">
      <c r="D284" s="317"/>
    </row>
    <row r="285" spans="4:4">
      <c r="D285" s="317"/>
    </row>
    <row r="286" spans="4:4">
      <c r="D286" s="317"/>
    </row>
    <row r="287" spans="4:4">
      <c r="D287" s="317"/>
    </row>
    <row r="288" spans="4:4">
      <c r="D288" s="317"/>
    </row>
    <row r="289" spans="4:4">
      <c r="D289" s="317"/>
    </row>
    <row r="290" spans="4:4">
      <c r="D290" s="317"/>
    </row>
    <row r="291" spans="4:4">
      <c r="D291" s="317"/>
    </row>
    <row r="292" spans="4:4">
      <c r="D292" s="317"/>
    </row>
    <row r="293" spans="4:4">
      <c r="D293" s="317"/>
    </row>
    <row r="294" spans="4:4">
      <c r="D294" s="317"/>
    </row>
    <row r="295" spans="4:4">
      <c r="D295" s="317"/>
    </row>
    <row r="296" spans="4:4">
      <c r="D296" s="317"/>
    </row>
    <row r="297" spans="4:4">
      <c r="D297" s="317"/>
    </row>
    <row r="298" spans="4:4">
      <c r="D298" s="317"/>
    </row>
    <row r="299" spans="4:4">
      <c r="D299" s="317"/>
    </row>
    <row r="300" spans="4:4">
      <c r="D300" s="317"/>
    </row>
    <row r="301" spans="4:4">
      <c r="D301" s="317"/>
    </row>
    <row r="302" spans="4:4">
      <c r="D302" s="317"/>
    </row>
    <row r="303" spans="4:4">
      <c r="D303" s="317"/>
    </row>
    <row r="304" spans="4:4">
      <c r="D304" s="317"/>
    </row>
    <row r="305" spans="4:4">
      <c r="D305" s="317"/>
    </row>
    <row r="306" spans="4:4">
      <c r="D306" s="317"/>
    </row>
    <row r="307" spans="4:4">
      <c r="D307" s="317"/>
    </row>
    <row r="308" spans="4:4">
      <c r="D308" s="317"/>
    </row>
    <row r="309" spans="4:4">
      <c r="D309" s="317"/>
    </row>
    <row r="310" spans="4:4">
      <c r="D310" s="317"/>
    </row>
    <row r="311" spans="4:4">
      <c r="D311" s="317"/>
    </row>
    <row r="312" spans="4:4">
      <c r="D312" s="317"/>
    </row>
    <row r="313" spans="4:4">
      <c r="D313" s="317"/>
    </row>
    <row r="314" spans="4:4">
      <c r="D314" s="317"/>
    </row>
    <row r="315" spans="4:4">
      <c r="D315" s="317"/>
    </row>
    <row r="316" spans="4:4">
      <c r="D316" s="317"/>
    </row>
    <row r="317" spans="4:4">
      <c r="D317" s="317"/>
    </row>
    <row r="318" spans="4:4">
      <c r="D318" s="317"/>
    </row>
    <row r="319" spans="4:4">
      <c r="D319" s="317"/>
    </row>
    <row r="320" spans="4:4">
      <c r="D320" s="317"/>
    </row>
    <row r="321" spans="4:4">
      <c r="D321" s="317"/>
    </row>
    <row r="322" spans="4:4">
      <c r="D322" s="317"/>
    </row>
    <row r="323" spans="4:4">
      <c r="D323" s="317"/>
    </row>
    <row r="324" spans="4:4">
      <c r="D324" s="317"/>
    </row>
    <row r="325" spans="4:4">
      <c r="D325" s="317"/>
    </row>
    <row r="326" spans="4:4">
      <c r="D326" s="317"/>
    </row>
    <row r="327" spans="4:4">
      <c r="D327" s="317"/>
    </row>
    <row r="328" spans="4:4">
      <c r="D328" s="317"/>
    </row>
    <row r="329" spans="4:4">
      <c r="D329" s="317"/>
    </row>
    <row r="330" spans="4:4">
      <c r="D330" s="317"/>
    </row>
    <row r="331" spans="4:4">
      <c r="D331" s="317"/>
    </row>
    <row r="332" spans="4:4">
      <c r="D332" s="317"/>
    </row>
    <row r="333" spans="4:4">
      <c r="D333" s="317"/>
    </row>
    <row r="334" spans="4:4">
      <c r="D334" s="317"/>
    </row>
    <row r="335" spans="4:4">
      <c r="D335" s="317"/>
    </row>
    <row r="336" spans="4:4">
      <c r="D336" s="317"/>
    </row>
    <row r="337" spans="4:4">
      <c r="D337" s="317"/>
    </row>
    <row r="338" spans="4:4">
      <c r="D338" s="317"/>
    </row>
    <row r="339" spans="4:4">
      <c r="D339" s="317"/>
    </row>
    <row r="340" spans="4:4">
      <c r="D340" s="317"/>
    </row>
    <row r="341" spans="4:4">
      <c r="D341" s="317"/>
    </row>
    <row r="342" spans="4:4">
      <c r="D342" s="317"/>
    </row>
    <row r="343" spans="4:4">
      <c r="D343" s="317"/>
    </row>
    <row r="344" spans="4:4">
      <c r="D344" s="317"/>
    </row>
    <row r="345" spans="4:4">
      <c r="D345" s="317"/>
    </row>
    <row r="346" spans="4:4">
      <c r="D346" s="317"/>
    </row>
    <row r="347" spans="4:4">
      <c r="D347" s="317"/>
    </row>
    <row r="348" spans="4:4">
      <c r="D348" s="317"/>
    </row>
    <row r="349" spans="4:4">
      <c r="D349" s="317"/>
    </row>
    <row r="350" spans="4:4">
      <c r="D350" s="317"/>
    </row>
    <row r="351" spans="4:4">
      <c r="D351" s="317"/>
    </row>
    <row r="352" spans="4:4">
      <c r="D352" s="317"/>
    </row>
    <row r="353" spans="4:4">
      <c r="D353" s="317"/>
    </row>
    <row r="354" spans="4:4">
      <c r="D354" s="317"/>
    </row>
    <row r="355" spans="4:4">
      <c r="D355" s="317"/>
    </row>
    <row r="356" spans="4:4">
      <c r="D356" s="317"/>
    </row>
    <row r="357" spans="4:4">
      <c r="D357" s="317"/>
    </row>
    <row r="358" spans="4:4">
      <c r="D358" s="317"/>
    </row>
    <row r="359" spans="4:4">
      <c r="D359" s="317"/>
    </row>
    <row r="360" spans="4:4">
      <c r="D360" s="317"/>
    </row>
    <row r="361" spans="4:4">
      <c r="D361" s="317"/>
    </row>
    <row r="362" spans="4:4">
      <c r="D362" s="317"/>
    </row>
    <row r="363" spans="4:4">
      <c r="D363" s="317"/>
    </row>
    <row r="364" spans="4:4">
      <c r="D364" s="317"/>
    </row>
    <row r="365" spans="4:4">
      <c r="D365" s="317"/>
    </row>
    <row r="366" spans="4:4">
      <c r="D366" s="317"/>
    </row>
    <row r="367" spans="4:4">
      <c r="D367" s="317"/>
    </row>
    <row r="368" spans="4:4">
      <c r="D368" s="317"/>
    </row>
    <row r="369" spans="4:4">
      <c r="D369" s="317"/>
    </row>
    <row r="370" spans="4:4">
      <c r="D370" s="317"/>
    </row>
    <row r="371" spans="4:4">
      <c r="D371" s="317"/>
    </row>
    <row r="372" spans="4:4">
      <c r="D372" s="317"/>
    </row>
    <row r="373" spans="4:4">
      <c r="D373" s="317"/>
    </row>
    <row r="374" spans="4:4">
      <c r="D374" s="317"/>
    </row>
    <row r="375" spans="4:4">
      <c r="D375" s="317"/>
    </row>
    <row r="376" spans="4:4">
      <c r="D376" s="317"/>
    </row>
    <row r="377" spans="4:4">
      <c r="D377" s="317"/>
    </row>
    <row r="378" spans="4:4">
      <c r="D378" s="317"/>
    </row>
    <row r="379" spans="4:4">
      <c r="D379" s="317"/>
    </row>
    <row r="380" spans="4:4">
      <c r="D380" s="317"/>
    </row>
    <row r="381" spans="4:4">
      <c r="D381" s="317"/>
    </row>
    <row r="382" spans="4:4">
      <c r="D382" s="317"/>
    </row>
    <row r="383" spans="4:4">
      <c r="D383" s="317"/>
    </row>
    <row r="384" spans="4:4">
      <c r="D384" s="317"/>
    </row>
    <row r="385" spans="4:4">
      <c r="D385" s="317"/>
    </row>
    <row r="386" spans="4:4">
      <c r="D386" s="317"/>
    </row>
    <row r="387" spans="4:4">
      <c r="D387" s="317"/>
    </row>
    <row r="388" spans="4:4">
      <c r="D388" s="317"/>
    </row>
    <row r="389" spans="4:4">
      <c r="D389" s="317"/>
    </row>
    <row r="390" spans="4:4">
      <c r="D390" s="317"/>
    </row>
    <row r="391" spans="4:4">
      <c r="D391" s="317"/>
    </row>
    <row r="392" spans="4:4">
      <c r="D392" s="317"/>
    </row>
    <row r="393" spans="4:4">
      <c r="D393" s="317"/>
    </row>
    <row r="394" spans="4:4">
      <c r="D394" s="317"/>
    </row>
    <row r="395" spans="4:4">
      <c r="D395" s="317"/>
    </row>
    <row r="396" spans="4:4">
      <c r="D396" s="317"/>
    </row>
    <row r="397" spans="4:4">
      <c r="D397" s="317"/>
    </row>
    <row r="398" spans="4:4">
      <c r="D398" s="317"/>
    </row>
    <row r="399" spans="4:4">
      <c r="D399" s="317"/>
    </row>
    <row r="400" spans="4:4">
      <c r="D400" s="317"/>
    </row>
    <row r="401" spans="4:4">
      <c r="D401" s="317"/>
    </row>
    <row r="402" spans="4:4">
      <c r="D402" s="317"/>
    </row>
    <row r="403" spans="4:4">
      <c r="D403" s="317"/>
    </row>
    <row r="404" spans="4:4">
      <c r="D404" s="317"/>
    </row>
    <row r="405" spans="4:4">
      <c r="D405" s="317"/>
    </row>
    <row r="406" spans="4:4">
      <c r="D406" s="317"/>
    </row>
    <row r="407" spans="4:4">
      <c r="D407" s="317"/>
    </row>
    <row r="408" spans="4:4">
      <c r="D408" s="317"/>
    </row>
    <row r="409" spans="4:4">
      <c r="D409" s="317"/>
    </row>
    <row r="410" spans="4:4">
      <c r="D410" s="317"/>
    </row>
    <row r="411" spans="4:4">
      <c r="D411" s="317"/>
    </row>
    <row r="412" spans="4:4">
      <c r="D412" s="317"/>
    </row>
    <row r="413" spans="4:4">
      <c r="D413" s="317"/>
    </row>
    <row r="414" spans="4:4">
      <c r="D414" s="317"/>
    </row>
    <row r="415" spans="4:4">
      <c r="D415" s="317"/>
    </row>
    <row r="416" spans="4:4">
      <c r="D416" s="317"/>
    </row>
    <row r="417" spans="4:4">
      <c r="D417" s="317"/>
    </row>
    <row r="418" spans="4:4">
      <c r="D418" s="317"/>
    </row>
    <row r="419" spans="4:4">
      <c r="D419" s="317"/>
    </row>
    <row r="420" spans="4:4">
      <c r="D420" s="317"/>
    </row>
    <row r="421" spans="4:4">
      <c r="D421" s="317"/>
    </row>
    <row r="422" spans="4:4">
      <c r="D422" s="317"/>
    </row>
    <row r="423" spans="4:4">
      <c r="D423" s="317"/>
    </row>
    <row r="424" spans="4:4">
      <c r="D424" s="317"/>
    </row>
    <row r="425" spans="4:4">
      <c r="D425" s="317"/>
    </row>
    <row r="426" spans="4:4">
      <c r="D426" s="317"/>
    </row>
    <row r="427" spans="4:4">
      <c r="D427" s="317"/>
    </row>
    <row r="428" spans="4:4">
      <c r="D428" s="317"/>
    </row>
    <row r="429" spans="4:4">
      <c r="D429" s="317"/>
    </row>
    <row r="430" spans="4:4">
      <c r="D430" s="317"/>
    </row>
    <row r="431" spans="4:4">
      <c r="D431" s="317"/>
    </row>
    <row r="432" spans="4:4">
      <c r="D432" s="317"/>
    </row>
    <row r="433" spans="4:4">
      <c r="D433" s="317"/>
    </row>
    <row r="434" spans="4:4">
      <c r="D434" s="317"/>
    </row>
    <row r="435" spans="4:4">
      <c r="D435" s="317"/>
    </row>
    <row r="436" spans="4:4">
      <c r="D436" s="317"/>
    </row>
    <row r="437" spans="4:4">
      <c r="D437" s="317"/>
    </row>
    <row r="438" spans="4:4">
      <c r="D438" s="317"/>
    </row>
    <row r="439" spans="4:4">
      <c r="D439" s="317"/>
    </row>
    <row r="440" spans="4:4">
      <c r="D440" s="317"/>
    </row>
    <row r="441" spans="4:4">
      <c r="D441" s="317"/>
    </row>
    <row r="442" spans="4:4">
      <c r="D442" s="317"/>
    </row>
    <row r="443" spans="4:4">
      <c r="D443" s="317"/>
    </row>
    <row r="444" spans="4:4">
      <c r="D444" s="317"/>
    </row>
    <row r="445" spans="4:4">
      <c r="D445" s="317"/>
    </row>
    <row r="446" spans="4:4">
      <c r="D446" s="317"/>
    </row>
    <row r="447" spans="4:4">
      <c r="D447" s="317"/>
    </row>
    <row r="448" spans="4:4">
      <c r="D448" s="317"/>
    </row>
    <row r="449" spans="4:4">
      <c r="D449" s="317"/>
    </row>
    <row r="450" spans="4:4">
      <c r="D450" s="317"/>
    </row>
    <row r="451" spans="4:4">
      <c r="D451" s="317"/>
    </row>
    <row r="452" spans="4:4">
      <c r="D452" s="317"/>
    </row>
    <row r="453" spans="4:4">
      <c r="D453" s="317"/>
    </row>
    <row r="454" spans="4:4">
      <c r="D454" s="317"/>
    </row>
    <row r="455" spans="4:4">
      <c r="D455" s="317"/>
    </row>
    <row r="456" spans="4:4">
      <c r="D456" s="317"/>
    </row>
    <row r="457" spans="4:4">
      <c r="D457" s="317"/>
    </row>
    <row r="458" spans="4:4">
      <c r="D458" s="317"/>
    </row>
    <row r="459" spans="4:4">
      <c r="D459" s="317"/>
    </row>
    <row r="460" spans="4:4">
      <c r="D460" s="317"/>
    </row>
    <row r="461" spans="4:4">
      <c r="D461" s="317"/>
    </row>
    <row r="462" spans="4:4">
      <c r="D462" s="317"/>
    </row>
    <row r="463" spans="4:4">
      <c r="D463" s="317"/>
    </row>
    <row r="464" spans="4:4">
      <c r="D464" s="317"/>
    </row>
    <row r="465" spans="4:4">
      <c r="D465" s="317"/>
    </row>
    <row r="466" spans="4:4">
      <c r="D466" s="317"/>
    </row>
    <row r="467" spans="4:4">
      <c r="D467" s="317"/>
    </row>
    <row r="468" spans="4:4">
      <c r="D468" s="317"/>
    </row>
    <row r="469" spans="4:4">
      <c r="D469" s="317"/>
    </row>
    <row r="470" spans="4:4">
      <c r="D470" s="317"/>
    </row>
    <row r="471" spans="4:4">
      <c r="D471" s="317"/>
    </row>
    <row r="472" spans="4:4">
      <c r="D472" s="317"/>
    </row>
    <row r="473" spans="4:4">
      <c r="D473" s="317"/>
    </row>
    <row r="474" spans="4:4">
      <c r="D474" s="317"/>
    </row>
    <row r="475" spans="4:4">
      <c r="D475" s="317"/>
    </row>
    <row r="476" spans="4:4">
      <c r="D476" s="317"/>
    </row>
    <row r="477" spans="4:4">
      <c r="D477" s="317"/>
    </row>
    <row r="478" spans="4:4">
      <c r="D478" s="317"/>
    </row>
    <row r="479" spans="4:4">
      <c r="D479" s="317"/>
    </row>
    <row r="480" spans="4:4">
      <c r="D480" s="317"/>
    </row>
    <row r="481" spans="4:4">
      <c r="D481" s="317"/>
    </row>
    <row r="482" spans="4:4">
      <c r="D482" s="317"/>
    </row>
    <row r="483" spans="4:4">
      <c r="D483" s="317"/>
    </row>
    <row r="484" spans="4:4">
      <c r="D484" s="317"/>
    </row>
    <row r="485" spans="4:4">
      <c r="D485" s="317"/>
    </row>
    <row r="486" spans="4:4">
      <c r="D486" s="317"/>
    </row>
    <row r="487" spans="4:4">
      <c r="D487" s="317"/>
    </row>
    <row r="488" spans="4:4">
      <c r="D488" s="317"/>
    </row>
    <row r="489" spans="4:4">
      <c r="D489" s="317"/>
    </row>
    <row r="490" spans="4:4">
      <c r="D490" s="317"/>
    </row>
    <row r="491" spans="4:4">
      <c r="D491" s="317"/>
    </row>
    <row r="492" spans="4:4">
      <c r="D492" s="317"/>
    </row>
    <row r="493" spans="4:4">
      <c r="D493" s="317"/>
    </row>
    <row r="494" spans="4:4">
      <c r="D494" s="317"/>
    </row>
    <row r="495" spans="4:4">
      <c r="D495" s="317"/>
    </row>
    <row r="496" spans="4:4">
      <c r="D496" s="317"/>
    </row>
    <row r="497" spans="4:4">
      <c r="D497" s="317"/>
    </row>
    <row r="498" spans="4:4">
      <c r="D498" s="317"/>
    </row>
    <row r="499" spans="4:4">
      <c r="D499" s="317"/>
    </row>
    <row r="500" spans="4:4">
      <c r="D500" s="317"/>
    </row>
    <row r="501" spans="4:4">
      <c r="D501" s="317"/>
    </row>
    <row r="502" spans="4:4">
      <c r="D502" s="317"/>
    </row>
    <row r="503" spans="4:4">
      <c r="D503" s="317"/>
    </row>
    <row r="504" spans="4:4">
      <c r="D504" s="317"/>
    </row>
    <row r="505" spans="4:4">
      <c r="D505" s="317"/>
    </row>
    <row r="506" spans="4:4">
      <c r="D506" s="317"/>
    </row>
    <row r="507" spans="4:4">
      <c r="D507" s="317"/>
    </row>
    <row r="508" spans="4:4">
      <c r="D508" s="317"/>
    </row>
    <row r="509" spans="4:4">
      <c r="D509" s="317"/>
    </row>
    <row r="510" spans="4:4">
      <c r="D510" s="317"/>
    </row>
    <row r="511" spans="4:4">
      <c r="D511" s="317"/>
    </row>
    <row r="512" spans="4:4">
      <c r="D512" s="317"/>
    </row>
    <row r="513" spans="4:4">
      <c r="D513" s="317"/>
    </row>
    <row r="514" spans="4:4">
      <c r="D514" s="317"/>
    </row>
    <row r="515" spans="4:4">
      <c r="D515" s="317"/>
    </row>
    <row r="516" spans="4:4">
      <c r="D516" s="317"/>
    </row>
    <row r="517" spans="4:4">
      <c r="D517" s="317"/>
    </row>
    <row r="518" spans="4:4">
      <c r="D518" s="317"/>
    </row>
    <row r="519" spans="4:4">
      <c r="D519" s="317"/>
    </row>
    <row r="520" spans="4:4">
      <c r="D520" s="317"/>
    </row>
    <row r="521" spans="4:4">
      <c r="D521" s="317"/>
    </row>
    <row r="522" spans="4:4">
      <c r="D522" s="317"/>
    </row>
    <row r="523" spans="4:4">
      <c r="D523" s="317"/>
    </row>
    <row r="524" spans="4:4">
      <c r="D524" s="317"/>
    </row>
    <row r="525" spans="4:4">
      <c r="D525" s="317"/>
    </row>
    <row r="526" spans="4:4">
      <c r="D526" s="317"/>
    </row>
    <row r="527" spans="4:4">
      <c r="D527" s="317"/>
    </row>
    <row r="528" spans="4:4">
      <c r="D528" s="317"/>
    </row>
    <row r="529" spans="4:4">
      <c r="D529" s="317"/>
    </row>
    <row r="530" spans="4:4">
      <c r="D530" s="317"/>
    </row>
    <row r="531" spans="4:4">
      <c r="D531" s="317"/>
    </row>
    <row r="532" spans="4:4">
      <c r="D532" s="317"/>
    </row>
    <row r="533" spans="4:4">
      <c r="D533" s="317"/>
    </row>
    <row r="534" spans="4:4">
      <c r="D534" s="317"/>
    </row>
    <row r="535" spans="4:4">
      <c r="D535" s="317"/>
    </row>
    <row r="536" spans="4:4">
      <c r="D536" s="317"/>
    </row>
    <row r="537" spans="4:4">
      <c r="D537" s="317"/>
    </row>
    <row r="538" spans="4:4">
      <c r="D538" s="317"/>
    </row>
    <row r="539" spans="4:4">
      <c r="D539" s="317"/>
    </row>
    <row r="540" spans="4:4">
      <c r="D540" s="317"/>
    </row>
    <row r="541" spans="4:4">
      <c r="D541" s="317"/>
    </row>
    <row r="542" spans="4:4">
      <c r="D542" s="317"/>
    </row>
    <row r="543" spans="4:4">
      <c r="D543" s="317"/>
    </row>
    <row r="544" spans="4:4">
      <c r="D544" s="317"/>
    </row>
    <row r="545" spans="4:4">
      <c r="D545" s="317"/>
    </row>
    <row r="546" spans="4:4">
      <c r="D546" s="317"/>
    </row>
    <row r="547" spans="4:4">
      <c r="D547" s="317"/>
    </row>
    <row r="548" spans="4:4">
      <c r="D548" s="317"/>
    </row>
    <row r="549" spans="4:4">
      <c r="D549" s="317"/>
    </row>
    <row r="550" spans="4:4">
      <c r="D550" s="317"/>
    </row>
    <row r="551" spans="4:4">
      <c r="D551" s="317"/>
    </row>
    <row r="552" spans="4:4">
      <c r="D552" s="317"/>
    </row>
    <row r="553" spans="4:4">
      <c r="D553" s="317"/>
    </row>
    <row r="554" spans="4:4">
      <c r="D554" s="317"/>
    </row>
    <row r="555" spans="4:4">
      <c r="D555" s="317"/>
    </row>
    <row r="556" spans="4:4">
      <c r="D556" s="317"/>
    </row>
    <row r="557" spans="4:4">
      <c r="D557" s="317"/>
    </row>
    <row r="558" spans="4:4">
      <c r="D558" s="317"/>
    </row>
    <row r="559" spans="4:4">
      <c r="D559" s="317"/>
    </row>
    <row r="560" spans="4:4">
      <c r="D560" s="317"/>
    </row>
    <row r="561" spans="4:4">
      <c r="D561" s="317"/>
    </row>
    <row r="562" spans="4:4">
      <c r="D562" s="317"/>
    </row>
    <row r="563" spans="4:4">
      <c r="D563" s="317"/>
    </row>
    <row r="564" spans="4:4">
      <c r="D564" s="317"/>
    </row>
    <row r="565" spans="4:4">
      <c r="D565" s="317"/>
    </row>
    <row r="566" spans="4:4">
      <c r="D566" s="317"/>
    </row>
    <row r="567" spans="4:4">
      <c r="D567" s="317"/>
    </row>
    <row r="568" spans="4:4">
      <c r="D568" s="317"/>
    </row>
    <row r="569" spans="4:4">
      <c r="D569" s="317"/>
    </row>
    <row r="570" spans="4:4">
      <c r="D570" s="317"/>
    </row>
    <row r="571" spans="4:4">
      <c r="D571" s="317"/>
    </row>
    <row r="572" spans="4:4">
      <c r="D572" s="317"/>
    </row>
    <row r="573" spans="4:4">
      <c r="D573" s="317"/>
    </row>
    <row r="574" spans="4:4">
      <c r="D574" s="317"/>
    </row>
    <row r="575" spans="4:4">
      <c r="D575" s="317"/>
    </row>
    <row r="576" spans="4:4">
      <c r="D576" s="317"/>
    </row>
    <row r="577" spans="4:4">
      <c r="D577" s="317"/>
    </row>
    <row r="578" spans="4:4">
      <c r="D578" s="317"/>
    </row>
    <row r="579" spans="4:4">
      <c r="D579" s="317"/>
    </row>
    <row r="580" spans="4:4">
      <c r="D580" s="317"/>
    </row>
    <row r="581" spans="4:4">
      <c r="D581" s="317"/>
    </row>
    <row r="582" spans="4:4">
      <c r="D582" s="317"/>
    </row>
    <row r="583" spans="4:4">
      <c r="D583" s="317"/>
    </row>
    <row r="584" spans="4:4">
      <c r="D584" s="317"/>
    </row>
    <row r="585" spans="4:4">
      <c r="D585" s="317"/>
    </row>
    <row r="586" spans="4:4">
      <c r="D586" s="317"/>
    </row>
    <row r="587" spans="4:4">
      <c r="D587" s="317"/>
    </row>
    <row r="588" spans="4:4">
      <c r="D588" s="317"/>
    </row>
    <row r="589" spans="4:4">
      <c r="D589" s="317"/>
    </row>
    <row r="590" spans="4:4">
      <c r="D590" s="317"/>
    </row>
    <row r="591" spans="4:4">
      <c r="D591" s="317"/>
    </row>
    <row r="592" spans="4:4">
      <c r="D592" s="317"/>
    </row>
    <row r="593" spans="4:4">
      <c r="D593" s="317"/>
    </row>
    <row r="594" spans="4:4">
      <c r="D594" s="317"/>
    </row>
    <row r="595" spans="4:4">
      <c r="D595" s="317"/>
    </row>
    <row r="596" spans="4:4">
      <c r="D596" s="317"/>
    </row>
    <row r="597" spans="4:4">
      <c r="D597" s="317"/>
    </row>
    <row r="598" spans="4:4">
      <c r="D598" s="317"/>
    </row>
    <row r="599" spans="4:4">
      <c r="D599" s="317"/>
    </row>
    <row r="600" spans="4:4">
      <c r="D600" s="317"/>
    </row>
    <row r="601" spans="4:4">
      <c r="D601" s="317"/>
    </row>
    <row r="602" spans="4:4">
      <c r="D602" s="317"/>
    </row>
    <row r="603" spans="4:4">
      <c r="D603" s="317"/>
    </row>
    <row r="604" spans="4:4">
      <c r="D604" s="317"/>
    </row>
    <row r="605" spans="4:4">
      <c r="D605" s="317"/>
    </row>
    <row r="606" spans="4:4">
      <c r="D606" s="317"/>
    </row>
    <row r="607" spans="4:4">
      <c r="D607" s="317"/>
    </row>
    <row r="608" spans="4:4">
      <c r="D608" s="317"/>
    </row>
    <row r="609" spans="4:4">
      <c r="D609" s="317"/>
    </row>
    <row r="610" spans="4:4">
      <c r="D610" s="317"/>
    </row>
    <row r="611" spans="4:4">
      <c r="D611" s="317"/>
    </row>
    <row r="612" spans="4:4">
      <c r="D612" s="317"/>
    </row>
    <row r="613" spans="4:4">
      <c r="D613" s="317"/>
    </row>
    <row r="614" spans="4:4">
      <c r="D614" s="317"/>
    </row>
    <row r="615" spans="4:4">
      <c r="D615" s="317"/>
    </row>
    <row r="616" spans="4:4">
      <c r="D616" s="317"/>
    </row>
    <row r="617" spans="4:4">
      <c r="D617" s="317"/>
    </row>
    <row r="618" spans="4:4">
      <c r="D618" s="317"/>
    </row>
    <row r="619" spans="4:4">
      <c r="D619" s="317"/>
    </row>
    <row r="620" spans="4:4">
      <c r="D620" s="317"/>
    </row>
    <row r="621" spans="4:4">
      <c r="D621" s="317"/>
    </row>
    <row r="622" spans="4:4">
      <c r="D622" s="317"/>
    </row>
    <row r="623" spans="4:4">
      <c r="D623" s="317"/>
    </row>
    <row r="624" spans="4:4">
      <c r="D624" s="317"/>
    </row>
    <row r="625" spans="4:4">
      <c r="D625" s="317"/>
    </row>
    <row r="626" spans="4:4">
      <c r="D626" s="317"/>
    </row>
    <row r="627" spans="4:4">
      <c r="D627" s="317"/>
    </row>
    <row r="628" spans="4:4">
      <c r="D628" s="317"/>
    </row>
    <row r="629" spans="4:4">
      <c r="D629" s="317"/>
    </row>
    <row r="630" spans="4:4">
      <c r="D630" s="317"/>
    </row>
    <row r="631" spans="4:4">
      <c r="D631" s="317"/>
    </row>
    <row r="632" spans="4:4">
      <c r="D632" s="317"/>
    </row>
    <row r="633" spans="4:4">
      <c r="D633" s="317"/>
    </row>
    <row r="634" spans="4:4">
      <c r="D634" s="317"/>
    </row>
    <row r="635" spans="4:4">
      <c r="D635" s="317"/>
    </row>
    <row r="636" spans="4:4">
      <c r="D636" s="317"/>
    </row>
    <row r="637" spans="4:4">
      <c r="D637" s="317"/>
    </row>
    <row r="638" spans="4:4">
      <c r="D638" s="317"/>
    </row>
    <row r="639" spans="4:4">
      <c r="D639" s="317"/>
    </row>
    <row r="640" spans="4:4">
      <c r="D640" s="317"/>
    </row>
    <row r="641" spans="4:4">
      <c r="D641" s="317"/>
    </row>
    <row r="642" spans="4:4">
      <c r="D642" s="317"/>
    </row>
    <row r="643" spans="4:4">
      <c r="D643" s="317"/>
    </row>
    <row r="644" spans="4:4">
      <c r="D644" s="317"/>
    </row>
    <row r="645" spans="4:4">
      <c r="D645" s="317"/>
    </row>
    <row r="646" spans="4:4">
      <c r="D646" s="317"/>
    </row>
    <row r="647" spans="4:4">
      <c r="D647" s="317"/>
    </row>
    <row r="648" spans="4:4">
      <c r="D648" s="317"/>
    </row>
    <row r="649" spans="4:4">
      <c r="D649" s="317"/>
    </row>
    <row r="650" spans="4:4">
      <c r="D650" s="317"/>
    </row>
    <row r="651" spans="4:4">
      <c r="D651" s="317"/>
    </row>
    <row r="652" spans="4:4">
      <c r="D652" s="317"/>
    </row>
    <row r="653" spans="4:4">
      <c r="D653" s="317"/>
    </row>
    <row r="654" spans="4:4">
      <c r="D654" s="317"/>
    </row>
    <row r="655" spans="4:4">
      <c r="D655" s="317"/>
    </row>
    <row r="656" spans="4:4">
      <c r="D656" s="317"/>
    </row>
    <row r="657" spans="4:4">
      <c r="D657" s="317"/>
    </row>
    <row r="658" spans="4:4">
      <c r="D658" s="317"/>
    </row>
    <row r="659" spans="4:4">
      <c r="D659" s="317"/>
    </row>
    <row r="660" spans="4:4">
      <c r="D660" s="317"/>
    </row>
    <row r="661" spans="4:4">
      <c r="D661" s="317"/>
    </row>
    <row r="662" spans="4:4">
      <c r="D662" s="317"/>
    </row>
    <row r="663" spans="4:4">
      <c r="D663" s="317"/>
    </row>
    <row r="664" spans="4:4">
      <c r="D664" s="317"/>
    </row>
    <row r="665" spans="4:4">
      <c r="D665" s="317"/>
    </row>
    <row r="666" spans="4:4">
      <c r="D666" s="317"/>
    </row>
    <row r="667" spans="4:4">
      <c r="D667" s="317"/>
    </row>
    <row r="668" spans="4:4">
      <c r="D668" s="317"/>
    </row>
    <row r="669" spans="4:4">
      <c r="D669" s="317"/>
    </row>
    <row r="670" spans="4:4">
      <c r="D670" s="317"/>
    </row>
    <row r="671" spans="4:4">
      <c r="D671" s="317"/>
    </row>
    <row r="672" spans="4:4">
      <c r="D672" s="317"/>
    </row>
    <row r="673" spans="4:4">
      <c r="D673" s="317"/>
    </row>
    <row r="674" spans="4:4">
      <c r="D674" s="317"/>
    </row>
    <row r="675" spans="4:4">
      <c r="D675" s="317"/>
    </row>
    <row r="676" spans="4:4">
      <c r="D676" s="317"/>
    </row>
    <row r="677" spans="4:4">
      <c r="D677" s="317"/>
    </row>
    <row r="678" spans="4:4">
      <c r="D678" s="317"/>
    </row>
    <row r="679" spans="4:4">
      <c r="D679" s="317"/>
    </row>
    <row r="680" spans="4:4">
      <c r="D680" s="317"/>
    </row>
    <row r="681" spans="4:4">
      <c r="D681" s="317"/>
    </row>
    <row r="682" spans="4:4">
      <c r="D682" s="317"/>
    </row>
    <row r="683" spans="4:4">
      <c r="D683" s="317"/>
    </row>
    <row r="684" spans="4:4">
      <c r="D684" s="317"/>
    </row>
    <row r="685" spans="4:4">
      <c r="D685" s="317"/>
    </row>
    <row r="686" spans="4:4">
      <c r="D686" s="317"/>
    </row>
    <row r="687" spans="4:4">
      <c r="D687" s="317"/>
    </row>
    <row r="688" spans="4:4">
      <c r="D688" s="317"/>
    </row>
    <row r="689" spans="4:4">
      <c r="D689" s="317"/>
    </row>
    <row r="690" spans="4:4">
      <c r="D690" s="317"/>
    </row>
    <row r="691" spans="4:4">
      <c r="D691" s="317"/>
    </row>
    <row r="692" spans="4:4">
      <c r="D692" s="317"/>
    </row>
    <row r="693" spans="4:4">
      <c r="D693" s="317"/>
    </row>
    <row r="694" spans="4:4">
      <c r="D694" s="317"/>
    </row>
    <row r="695" spans="4:4">
      <c r="D695" s="317"/>
    </row>
    <row r="696" spans="4:4">
      <c r="D696" s="317"/>
    </row>
    <row r="697" spans="4:4">
      <c r="D697" s="317"/>
    </row>
    <row r="698" spans="4:4">
      <c r="D698" s="317"/>
    </row>
    <row r="699" spans="4:4">
      <c r="D699" s="317"/>
    </row>
    <row r="700" spans="4:4">
      <c r="D700" s="317"/>
    </row>
    <row r="701" spans="4:4">
      <c r="D701" s="317"/>
    </row>
    <row r="702" spans="4:4">
      <c r="D702" s="317"/>
    </row>
    <row r="703" spans="4:4">
      <c r="D703" s="317"/>
    </row>
    <row r="704" spans="4:4">
      <c r="D704" s="317"/>
    </row>
    <row r="705" spans="4:4">
      <c r="D705" s="317"/>
    </row>
    <row r="706" spans="4:4">
      <c r="D706" s="317"/>
    </row>
    <row r="707" spans="4:4">
      <c r="D707" s="317"/>
    </row>
    <row r="708" spans="4:4">
      <c r="D708" s="317"/>
    </row>
    <row r="709" spans="4:4">
      <c r="D709" s="317"/>
    </row>
    <row r="710" spans="4:4">
      <c r="D710" s="317"/>
    </row>
    <row r="711" spans="4:4">
      <c r="D711" s="317"/>
    </row>
    <row r="712" spans="4:4">
      <c r="D712" s="317"/>
    </row>
    <row r="713" spans="4:4">
      <c r="D713" s="317"/>
    </row>
    <row r="714" spans="4:4">
      <c r="D714" s="317"/>
    </row>
    <row r="715" spans="4:4">
      <c r="D715" s="317"/>
    </row>
    <row r="716" spans="4:4">
      <c r="D716" s="317"/>
    </row>
    <row r="717" spans="4:4">
      <c r="D717" s="317"/>
    </row>
    <row r="718" spans="4:4">
      <c r="D718" s="317"/>
    </row>
    <row r="719" spans="4:4">
      <c r="D719" s="317"/>
    </row>
    <row r="720" spans="4:4">
      <c r="D720" s="317"/>
    </row>
    <row r="721" spans="4:4">
      <c r="D721" s="317"/>
    </row>
    <row r="722" spans="4:4">
      <c r="D722" s="317"/>
    </row>
    <row r="723" spans="4:4">
      <c r="D723" s="317"/>
    </row>
    <row r="724" spans="4:4">
      <c r="D724" s="317"/>
    </row>
    <row r="725" spans="4:4">
      <c r="D725" s="317"/>
    </row>
    <row r="726" spans="4:4">
      <c r="D726" s="317"/>
    </row>
    <row r="727" spans="4:4">
      <c r="D727" s="317"/>
    </row>
    <row r="728" spans="4:4">
      <c r="D728" s="317"/>
    </row>
    <row r="729" spans="4:4">
      <c r="D729" s="317"/>
    </row>
    <row r="730" spans="4:4">
      <c r="D730" s="317"/>
    </row>
    <row r="731" spans="4:4">
      <c r="D731" s="317"/>
    </row>
    <row r="732" spans="4:4">
      <c r="D732" s="317"/>
    </row>
    <row r="733" spans="4:4">
      <c r="D733" s="317"/>
    </row>
    <row r="734" spans="4:4">
      <c r="D734" s="317"/>
    </row>
    <row r="735" spans="4:4">
      <c r="D735" s="317"/>
    </row>
    <row r="736" spans="4:4">
      <c r="D736" s="317"/>
    </row>
    <row r="737" spans="4:4">
      <c r="D737" s="317"/>
    </row>
    <row r="738" spans="4:4">
      <c r="D738" s="317"/>
    </row>
    <row r="739" spans="4:4">
      <c r="D739" s="317"/>
    </row>
    <row r="740" spans="4:4">
      <c r="D740" s="317"/>
    </row>
    <row r="741" spans="4:4">
      <c r="D741" s="317"/>
    </row>
    <row r="742" spans="4:4">
      <c r="D742" s="317"/>
    </row>
    <row r="743" spans="4:4">
      <c r="D743" s="317"/>
    </row>
    <row r="744" spans="4:4">
      <c r="D744" s="317"/>
    </row>
    <row r="745" spans="4:4">
      <c r="D745" s="317"/>
    </row>
    <row r="746" spans="4:4">
      <c r="D746" s="317"/>
    </row>
    <row r="747" spans="4:4">
      <c r="D747" s="317"/>
    </row>
    <row r="748" spans="4:4">
      <c r="D748" s="317"/>
    </row>
    <row r="749" spans="4:4">
      <c r="D749" s="317"/>
    </row>
    <row r="750" spans="4:4">
      <c r="D750" s="317"/>
    </row>
    <row r="751" spans="4:4">
      <c r="D751" s="317"/>
    </row>
    <row r="752" spans="4:4">
      <c r="D752" s="317"/>
    </row>
    <row r="753" spans="4:4">
      <c r="D753" s="317"/>
    </row>
    <row r="754" spans="4:4">
      <c r="D754" s="317"/>
    </row>
    <row r="755" spans="4:4">
      <c r="D755" s="317"/>
    </row>
    <row r="756" spans="4:4">
      <c r="D756" s="317"/>
    </row>
    <row r="757" spans="4:4">
      <c r="D757" s="317"/>
    </row>
    <row r="758" spans="4:4">
      <c r="D758" s="317"/>
    </row>
    <row r="759" spans="4:4">
      <c r="D759" s="317"/>
    </row>
    <row r="760" spans="4:4">
      <c r="D760" s="317"/>
    </row>
    <row r="761" spans="4:4">
      <c r="D761" s="317"/>
    </row>
    <row r="762" spans="4:4">
      <c r="D762" s="317"/>
    </row>
    <row r="763" spans="4:4">
      <c r="D763" s="317"/>
    </row>
    <row r="764" spans="4:4">
      <c r="D764" s="317"/>
    </row>
    <row r="765" spans="4:4">
      <c r="D765" s="317"/>
    </row>
    <row r="766" spans="4:4">
      <c r="D766" s="317"/>
    </row>
    <row r="767" spans="4:4">
      <c r="D767" s="317"/>
    </row>
    <row r="768" spans="4:4">
      <c r="D768" s="317"/>
    </row>
    <row r="769" spans="4:4">
      <c r="D769" s="317"/>
    </row>
    <row r="770" spans="4:4">
      <c r="D770" s="317"/>
    </row>
    <row r="771" spans="4:4">
      <c r="D771" s="317"/>
    </row>
    <row r="772" spans="4:4">
      <c r="D772" s="317"/>
    </row>
    <row r="773" spans="4:4">
      <c r="D773" s="317"/>
    </row>
    <row r="774" spans="4:4">
      <c r="D774" s="317"/>
    </row>
    <row r="775" spans="4:4">
      <c r="D775" s="317"/>
    </row>
    <row r="776" spans="4:4">
      <c r="D776" s="317"/>
    </row>
    <row r="777" spans="4:4">
      <c r="D777" s="317"/>
    </row>
    <row r="778" spans="4:4">
      <c r="D778" s="317"/>
    </row>
    <row r="779" spans="4:4">
      <c r="D779" s="317"/>
    </row>
    <row r="780" spans="4:4">
      <c r="D780" s="317"/>
    </row>
    <row r="781" spans="4:4">
      <c r="D781" s="317"/>
    </row>
    <row r="782" spans="4:4">
      <c r="D782" s="317"/>
    </row>
    <row r="783" spans="4:4">
      <c r="D783" s="317"/>
    </row>
    <row r="784" spans="4:4">
      <c r="D784" s="317"/>
    </row>
    <row r="785" spans="4:4">
      <c r="D785" s="317"/>
    </row>
    <row r="786" spans="4:4">
      <c r="D786" s="317"/>
    </row>
    <row r="787" spans="4:4">
      <c r="D787" s="317"/>
    </row>
    <row r="788" spans="4:4">
      <c r="D788" s="317"/>
    </row>
    <row r="789" spans="4:4">
      <c r="D789" s="317"/>
    </row>
    <row r="790" spans="4:4">
      <c r="D790" s="317"/>
    </row>
    <row r="791" spans="4:4">
      <c r="D791" s="317"/>
    </row>
    <row r="792" spans="4:4">
      <c r="D792" s="317"/>
    </row>
    <row r="793" spans="4:4">
      <c r="D793" s="317"/>
    </row>
    <row r="794" spans="4:4">
      <c r="D794" s="317"/>
    </row>
    <row r="795" spans="4:4">
      <c r="D795" s="317"/>
    </row>
    <row r="796" spans="4:4">
      <c r="D796" s="317"/>
    </row>
    <row r="797" spans="4:4">
      <c r="D797" s="317"/>
    </row>
    <row r="798" spans="4:4">
      <c r="D798" s="317"/>
    </row>
    <row r="799" spans="4:4">
      <c r="D799" s="317"/>
    </row>
    <row r="800" spans="4:4">
      <c r="D800" s="317"/>
    </row>
    <row r="801" spans="4:4">
      <c r="D801" s="317"/>
    </row>
    <row r="802" spans="4:4">
      <c r="D802" s="317"/>
    </row>
    <row r="803" spans="4:4">
      <c r="D803" s="317"/>
    </row>
    <row r="804" spans="4:4">
      <c r="D804" s="317"/>
    </row>
    <row r="805" spans="4:4">
      <c r="D805" s="317"/>
    </row>
    <row r="806" spans="4:4">
      <c r="D806" s="317"/>
    </row>
    <row r="807" spans="4:4">
      <c r="D807" s="317"/>
    </row>
    <row r="808" spans="4:4">
      <c r="D808" s="317"/>
    </row>
    <row r="809" spans="4:4">
      <c r="D809" s="317"/>
    </row>
    <row r="810" spans="4:4">
      <c r="D810" s="317"/>
    </row>
    <row r="811" spans="4:4">
      <c r="D811" s="317"/>
    </row>
    <row r="812" spans="4:4">
      <c r="D812" s="317"/>
    </row>
    <row r="813" spans="4:4">
      <c r="D813" s="317"/>
    </row>
    <row r="814" spans="4:4">
      <c r="D814" s="317"/>
    </row>
    <row r="815" spans="4:4">
      <c r="D815" s="317"/>
    </row>
    <row r="816" spans="4:4">
      <c r="D816" s="317"/>
    </row>
    <row r="817" spans="4:4">
      <c r="D817" s="317"/>
    </row>
    <row r="818" spans="4:4">
      <c r="D818" s="317"/>
    </row>
    <row r="819" spans="4:4">
      <c r="D819" s="317"/>
    </row>
    <row r="820" spans="4:4">
      <c r="D820" s="317"/>
    </row>
    <row r="821" spans="4:4">
      <c r="D821" s="317"/>
    </row>
    <row r="822" spans="4:4">
      <c r="D822" s="317"/>
    </row>
    <row r="823" spans="4:4">
      <c r="D823" s="317"/>
    </row>
    <row r="824" spans="4:4">
      <c r="D824" s="317"/>
    </row>
    <row r="825" spans="4:4">
      <c r="D825" s="317"/>
    </row>
    <row r="826" spans="4:4">
      <c r="D826" s="317"/>
    </row>
    <row r="827" spans="4:4">
      <c r="D827" s="317"/>
    </row>
    <row r="828" spans="4:4">
      <c r="D828" s="317"/>
    </row>
    <row r="829" spans="4:4">
      <c r="D829" s="317"/>
    </row>
    <row r="830" spans="4:4">
      <c r="D830" s="317"/>
    </row>
    <row r="831" spans="4:4">
      <c r="D831" s="317"/>
    </row>
    <row r="832" spans="4:4">
      <c r="D832" s="317"/>
    </row>
    <row r="833" spans="4:4">
      <c r="D833" s="317"/>
    </row>
    <row r="834" spans="4:4">
      <c r="D834" s="317"/>
    </row>
    <row r="835" spans="4:4">
      <c r="D835" s="317"/>
    </row>
    <row r="836" spans="4:4">
      <c r="D836" s="317"/>
    </row>
    <row r="837" spans="4:4">
      <c r="D837" s="317"/>
    </row>
    <row r="838" spans="4:4">
      <c r="D838" s="317"/>
    </row>
    <row r="839" spans="4:4">
      <c r="D839" s="317"/>
    </row>
    <row r="840" spans="4:4">
      <c r="D840" s="317"/>
    </row>
    <row r="841" spans="4:4">
      <c r="D841" s="317"/>
    </row>
    <row r="842" spans="4:4">
      <c r="D842" s="317"/>
    </row>
    <row r="843" spans="4:4">
      <c r="D843" s="317"/>
    </row>
    <row r="844" spans="4:4">
      <c r="D844" s="317"/>
    </row>
    <row r="845" spans="4:4">
      <c r="D845" s="317"/>
    </row>
    <row r="846" spans="4:4">
      <c r="D846" s="317"/>
    </row>
    <row r="847" spans="4:4">
      <c r="D847" s="317"/>
    </row>
    <row r="848" spans="4:4">
      <c r="D848" s="317"/>
    </row>
    <row r="849" spans="4:4">
      <c r="D849" s="317"/>
    </row>
    <row r="850" spans="4:4">
      <c r="D850" s="317"/>
    </row>
    <row r="851" spans="4:4">
      <c r="D851" s="317"/>
    </row>
    <row r="852" spans="4:4">
      <c r="D852" s="317"/>
    </row>
    <row r="853" spans="4:4">
      <c r="D853" s="317"/>
    </row>
    <row r="854" spans="4:4">
      <c r="D854" s="317"/>
    </row>
    <row r="855" spans="4:4">
      <c r="D855" s="317"/>
    </row>
    <row r="856" spans="4:4">
      <c r="D856" s="317"/>
    </row>
    <row r="857" spans="4:4">
      <c r="D857" s="317"/>
    </row>
    <row r="858" spans="4:4">
      <c r="D858" s="317"/>
    </row>
    <row r="859" spans="4:4">
      <c r="D859" s="317"/>
    </row>
    <row r="860" spans="4:4">
      <c r="D860" s="317"/>
    </row>
    <row r="861" spans="4:4">
      <c r="D861" s="317"/>
    </row>
    <row r="862" spans="4:4">
      <c r="D862" s="317"/>
    </row>
    <row r="863" spans="4:4">
      <c r="D863" s="317"/>
    </row>
    <row r="864" spans="4:4">
      <c r="D864" s="317"/>
    </row>
    <row r="865" spans="4:4">
      <c r="D865" s="317"/>
    </row>
    <row r="866" spans="4:4">
      <c r="D866" s="317"/>
    </row>
    <row r="867" spans="4:4">
      <c r="D867" s="317"/>
    </row>
    <row r="868" spans="4:4">
      <c r="D868" s="317"/>
    </row>
    <row r="869" spans="4:4">
      <c r="D869" s="317"/>
    </row>
    <row r="870" spans="4:4">
      <c r="D870" s="317"/>
    </row>
    <row r="871" spans="4:4">
      <c r="D871" s="317"/>
    </row>
    <row r="872" spans="4:4">
      <c r="D872" s="317"/>
    </row>
    <row r="873" spans="4:4">
      <c r="D873" s="317"/>
    </row>
    <row r="874" spans="4:4">
      <c r="D874" s="317"/>
    </row>
    <row r="875" spans="4:4">
      <c r="D875" s="317"/>
    </row>
    <row r="876" spans="4:4">
      <c r="D876" s="317"/>
    </row>
    <row r="877" spans="4:4">
      <c r="D877" s="317"/>
    </row>
    <row r="878" spans="4:4">
      <c r="D878" s="317"/>
    </row>
    <row r="879" spans="4:4">
      <c r="D879" s="317"/>
    </row>
    <row r="880" spans="4:4">
      <c r="D880" s="317"/>
    </row>
    <row r="881" spans="4:4">
      <c r="D881" s="317"/>
    </row>
    <row r="882" spans="4:4">
      <c r="D882" s="317"/>
    </row>
    <row r="883" spans="4:4">
      <c r="D883" s="317"/>
    </row>
    <row r="884" spans="4:4">
      <c r="D884" s="317"/>
    </row>
    <row r="885" spans="4:4">
      <c r="D885" s="317"/>
    </row>
    <row r="886" spans="4:4">
      <c r="D886" s="317"/>
    </row>
    <row r="887" spans="4:4">
      <c r="D887" s="317"/>
    </row>
    <row r="888" spans="4:4">
      <c r="D888" s="317"/>
    </row>
    <row r="889" spans="4:4">
      <c r="D889" s="317"/>
    </row>
    <row r="890" spans="4:4">
      <c r="D890" s="317"/>
    </row>
    <row r="891" spans="4:4">
      <c r="D891" s="317"/>
    </row>
    <row r="892" spans="4:4">
      <c r="D892" s="317"/>
    </row>
    <row r="893" spans="4:4">
      <c r="D893" s="317"/>
    </row>
    <row r="894" spans="4:4">
      <c r="D894" s="317"/>
    </row>
    <row r="895" spans="4:4">
      <c r="D895" s="317"/>
    </row>
    <row r="896" spans="4:4">
      <c r="D896" s="317"/>
    </row>
    <row r="897" spans="4:4">
      <c r="D897" s="317"/>
    </row>
    <row r="898" spans="4:4">
      <c r="D898" s="317"/>
    </row>
    <row r="899" spans="4:4">
      <c r="D899" s="317"/>
    </row>
    <row r="900" spans="4:4">
      <c r="D900" s="317"/>
    </row>
    <row r="901" spans="4:4">
      <c r="D901" s="317"/>
    </row>
    <row r="902" spans="4:4">
      <c r="D902" s="317"/>
    </row>
    <row r="903" spans="4:4">
      <c r="D903" s="317"/>
    </row>
    <row r="904" spans="4:4">
      <c r="D904" s="317"/>
    </row>
    <row r="905" spans="4:4">
      <c r="D905" s="317"/>
    </row>
    <row r="906" spans="4:4">
      <c r="D906" s="317"/>
    </row>
    <row r="907" spans="4:4">
      <c r="D907" s="317"/>
    </row>
    <row r="908" spans="4:4">
      <c r="D908" s="317"/>
    </row>
    <row r="909" spans="4:4">
      <c r="D909" s="317"/>
    </row>
    <row r="910" spans="4:4">
      <c r="D910" s="317"/>
    </row>
    <row r="911" spans="4:4">
      <c r="D911" s="317"/>
    </row>
    <row r="912" spans="4:4">
      <c r="D912" s="317"/>
    </row>
    <row r="913" spans="4:4">
      <c r="D913" s="317"/>
    </row>
    <row r="914" spans="4:4">
      <c r="D914" s="317"/>
    </row>
    <row r="915" spans="4:4">
      <c r="D915" s="317"/>
    </row>
    <row r="916" spans="4:4">
      <c r="D916" s="317"/>
    </row>
    <row r="917" spans="4:4">
      <c r="D917" s="317"/>
    </row>
    <row r="918" spans="4:4">
      <c r="D918" s="317"/>
    </row>
    <row r="919" spans="4:4">
      <c r="D919" s="317"/>
    </row>
    <row r="920" spans="4:4">
      <c r="D920" s="317"/>
    </row>
    <row r="921" spans="4:4">
      <c r="D921" s="317"/>
    </row>
    <row r="922" spans="4:4">
      <c r="D922" s="317"/>
    </row>
    <row r="923" spans="4:4">
      <c r="D923" s="317"/>
    </row>
    <row r="924" spans="4:4">
      <c r="D924" s="317"/>
    </row>
    <row r="925" spans="4:4">
      <c r="D925" s="317"/>
    </row>
    <row r="926" spans="4:4">
      <c r="D926" s="317"/>
    </row>
    <row r="927" spans="4:4">
      <c r="D927" s="317"/>
    </row>
    <row r="928" spans="4:4">
      <c r="D928" s="317"/>
    </row>
    <row r="929" spans="4:4">
      <c r="D929" s="317"/>
    </row>
    <row r="930" spans="4:4">
      <c r="D930" s="317"/>
    </row>
    <row r="931" spans="4:4">
      <c r="D931" s="317"/>
    </row>
    <row r="932" spans="4:4">
      <c r="D932" s="317"/>
    </row>
    <row r="933" spans="4:4">
      <c r="D933" s="317"/>
    </row>
    <row r="934" spans="4:4">
      <c r="D934" s="317"/>
    </row>
    <row r="935" spans="4:4">
      <c r="D935" s="317"/>
    </row>
    <row r="936" spans="4:4">
      <c r="D936" s="317"/>
    </row>
    <row r="937" spans="4:4">
      <c r="D937" s="317"/>
    </row>
    <row r="938" spans="4:4">
      <c r="D938" s="317"/>
    </row>
    <row r="939" spans="4:4">
      <c r="D939" s="317"/>
    </row>
    <row r="940" spans="4:4">
      <c r="D940" s="317"/>
    </row>
    <row r="941" spans="4:4">
      <c r="D941" s="317"/>
    </row>
    <row r="942" spans="4:4">
      <c r="D942" s="317"/>
    </row>
    <row r="943" spans="4:4">
      <c r="D943" s="317"/>
    </row>
    <row r="944" spans="4:4">
      <c r="D944" s="317"/>
    </row>
    <row r="945" spans="4:4">
      <c r="D945" s="317"/>
    </row>
    <row r="946" spans="4:4">
      <c r="D946" s="317"/>
    </row>
    <row r="947" spans="4:4">
      <c r="D947" s="317"/>
    </row>
    <row r="948" spans="4:4">
      <c r="D948" s="317"/>
    </row>
    <row r="949" spans="4:4">
      <c r="D949" s="317"/>
    </row>
    <row r="950" spans="4:4">
      <c r="D950" s="317"/>
    </row>
    <row r="951" spans="4:4">
      <c r="D951" s="317"/>
    </row>
    <row r="952" spans="4:4">
      <c r="D952" s="317"/>
    </row>
    <row r="953" spans="4:4">
      <c r="D953" s="317"/>
    </row>
    <row r="954" spans="4:4">
      <c r="D954" s="317"/>
    </row>
    <row r="955" spans="4:4">
      <c r="D955" s="317"/>
    </row>
    <row r="956" spans="4:4">
      <c r="D956" s="317"/>
    </row>
    <row r="957" spans="4:4">
      <c r="D957" s="317"/>
    </row>
    <row r="958" spans="4:4">
      <c r="D958" s="317"/>
    </row>
    <row r="959" spans="4:4">
      <c r="D959" s="317"/>
    </row>
    <row r="960" spans="4:4">
      <c r="D960" s="317"/>
    </row>
    <row r="961" spans="4:4">
      <c r="D961" s="317"/>
    </row>
    <row r="962" spans="4:4">
      <c r="D962" s="317"/>
    </row>
    <row r="963" spans="4:4">
      <c r="D963" s="317"/>
    </row>
    <row r="964" spans="4:4">
      <c r="D964" s="317"/>
    </row>
    <row r="965" spans="4:4">
      <c r="D965" s="317"/>
    </row>
    <row r="966" spans="4:4">
      <c r="D966" s="317"/>
    </row>
    <row r="967" spans="4:4">
      <c r="D967" s="317"/>
    </row>
    <row r="968" spans="4:4">
      <c r="D968" s="317"/>
    </row>
    <row r="969" spans="4:4">
      <c r="D969" s="317"/>
    </row>
    <row r="970" spans="4:4">
      <c r="D970" s="317"/>
    </row>
    <row r="971" spans="4:4">
      <c r="D971" s="317"/>
    </row>
    <row r="972" spans="4:4">
      <c r="D972" s="317"/>
    </row>
    <row r="973" spans="4:4">
      <c r="D973" s="317"/>
    </row>
    <row r="974" spans="4:4">
      <c r="D974" s="317"/>
    </row>
    <row r="975" spans="4:4">
      <c r="D975" s="317"/>
    </row>
    <row r="976" spans="4:4">
      <c r="D976" s="317"/>
    </row>
    <row r="977" spans="4:4">
      <c r="D977" s="317"/>
    </row>
    <row r="978" spans="4:4">
      <c r="D978" s="317"/>
    </row>
    <row r="979" spans="4:4">
      <c r="D979" s="317"/>
    </row>
    <row r="980" spans="4:4">
      <c r="D980" s="317"/>
    </row>
    <row r="981" spans="4:4">
      <c r="D981" s="317"/>
    </row>
    <row r="982" spans="4:4">
      <c r="D982" s="317"/>
    </row>
    <row r="983" spans="4:4">
      <c r="D983" s="317"/>
    </row>
    <row r="984" spans="4:4">
      <c r="D984" s="317"/>
    </row>
    <row r="985" spans="4:4">
      <c r="D985" s="317"/>
    </row>
    <row r="986" spans="4:4">
      <c r="D986" s="317"/>
    </row>
    <row r="987" spans="4:4">
      <c r="D987" s="317"/>
    </row>
    <row r="988" spans="4:4">
      <c r="D988" s="317"/>
    </row>
    <row r="989" spans="4:4">
      <c r="D989" s="317"/>
    </row>
    <row r="990" spans="4:4">
      <c r="D990" s="317"/>
    </row>
    <row r="991" spans="4:4">
      <c r="D991" s="317"/>
    </row>
    <row r="992" spans="4:4">
      <c r="D992" s="317"/>
    </row>
    <row r="993" spans="4:4">
      <c r="D993" s="317"/>
    </row>
    <row r="994" spans="4:4">
      <c r="D994" s="317"/>
    </row>
    <row r="995" spans="4:4">
      <c r="D995" s="317"/>
    </row>
    <row r="996" spans="4:4">
      <c r="D996" s="317"/>
    </row>
    <row r="997" spans="4:4">
      <c r="D997" s="317"/>
    </row>
    <row r="998" spans="4:4">
      <c r="D998" s="317"/>
    </row>
    <row r="999" spans="4:4">
      <c r="D999" s="317"/>
    </row>
    <row r="1000" spans="4:4">
      <c r="D1000" s="317"/>
    </row>
    <row r="1001" spans="4:4">
      <c r="D1001" s="317"/>
    </row>
    <row r="1002" spans="4:4">
      <c r="D1002" s="317"/>
    </row>
    <row r="1003" spans="4:4">
      <c r="D1003" s="317"/>
    </row>
    <row r="1004" spans="4:4">
      <c r="D1004" s="317"/>
    </row>
    <row r="1005" spans="4:4">
      <c r="D1005" s="317"/>
    </row>
    <row r="1006" spans="4:4">
      <c r="D1006" s="317"/>
    </row>
    <row r="1007" spans="4:4">
      <c r="D1007" s="317"/>
    </row>
    <row r="1008" spans="4:4">
      <c r="D1008" s="317"/>
    </row>
    <row r="1009" spans="4:4">
      <c r="D1009" s="317"/>
    </row>
    <row r="1010" spans="4:4">
      <c r="D1010" s="317"/>
    </row>
    <row r="1011" spans="4:4">
      <c r="D1011" s="317"/>
    </row>
    <row r="1012" spans="4:4">
      <c r="D1012" s="317"/>
    </row>
    <row r="1013" spans="4:4">
      <c r="D1013" s="317"/>
    </row>
    <row r="1014" spans="4:4">
      <c r="D1014" s="317"/>
    </row>
    <row r="1015" spans="4:4">
      <c r="D1015" s="317"/>
    </row>
    <row r="1016" spans="4:4">
      <c r="D1016" s="317"/>
    </row>
    <row r="1017" spans="4:4">
      <c r="D1017" s="317"/>
    </row>
    <row r="1018" spans="4:4">
      <c r="D1018" s="317"/>
    </row>
    <row r="1019" spans="4:4">
      <c r="D1019" s="317"/>
    </row>
    <row r="1020" spans="4:4">
      <c r="D1020" s="317"/>
    </row>
    <row r="1021" spans="4:4">
      <c r="D1021" s="317"/>
    </row>
    <row r="1022" spans="4:4">
      <c r="D1022" s="317"/>
    </row>
    <row r="1023" spans="4:4">
      <c r="D1023" s="317"/>
    </row>
    <row r="1024" spans="4:4">
      <c r="D1024" s="317"/>
    </row>
    <row r="1025" spans="4:4">
      <c r="D1025" s="317"/>
    </row>
    <row r="1026" spans="4:4">
      <c r="D1026" s="317"/>
    </row>
    <row r="1027" spans="4:4">
      <c r="D1027" s="317"/>
    </row>
    <row r="1028" spans="4:4">
      <c r="D1028" s="317"/>
    </row>
    <row r="1029" spans="4:4">
      <c r="D1029" s="317"/>
    </row>
    <row r="1030" spans="4:4">
      <c r="D1030" s="317"/>
    </row>
    <row r="1031" spans="4:4">
      <c r="D1031" s="317"/>
    </row>
    <row r="1032" spans="4:4">
      <c r="D1032" s="317"/>
    </row>
    <row r="1033" spans="4:4">
      <c r="D1033" s="317"/>
    </row>
    <row r="1034" spans="4:4">
      <c r="D1034" s="317"/>
    </row>
    <row r="1035" spans="4:4">
      <c r="D1035" s="317"/>
    </row>
    <row r="1036" spans="4:4">
      <c r="D1036" s="317"/>
    </row>
    <row r="1037" spans="4:4">
      <c r="D1037" s="317"/>
    </row>
    <row r="1038" spans="4:4">
      <c r="D1038" s="317"/>
    </row>
    <row r="1039" spans="4:4">
      <c r="D1039" s="317"/>
    </row>
    <row r="1040" spans="4:4">
      <c r="D1040" s="317"/>
    </row>
    <row r="1041" spans="4:4">
      <c r="D1041" s="317"/>
    </row>
    <row r="1042" spans="4:4">
      <c r="D1042" s="317"/>
    </row>
    <row r="1043" spans="4:4">
      <c r="D1043" s="317"/>
    </row>
    <row r="1044" spans="4:4">
      <c r="D1044" s="317"/>
    </row>
    <row r="1045" spans="4:4">
      <c r="D1045" s="317"/>
    </row>
    <row r="1046" spans="4:4">
      <c r="D1046" s="317"/>
    </row>
    <row r="1047" spans="4:4">
      <c r="D1047" s="317"/>
    </row>
    <row r="1048" spans="4:4">
      <c r="D1048" s="317"/>
    </row>
    <row r="1049" spans="4:4">
      <c r="D1049" s="317"/>
    </row>
    <row r="1050" spans="4:4">
      <c r="D1050" s="317"/>
    </row>
    <row r="1051" spans="4:4">
      <c r="D1051" s="317"/>
    </row>
    <row r="1052" spans="4:4">
      <c r="D1052" s="317"/>
    </row>
    <row r="1053" spans="4:4">
      <c r="D1053" s="317"/>
    </row>
    <row r="1054" spans="4:4">
      <c r="D1054" s="317"/>
    </row>
    <row r="1055" spans="4:4">
      <c r="D1055" s="317"/>
    </row>
    <row r="1056" spans="4:4">
      <c r="D1056" s="317"/>
    </row>
    <row r="1057" spans="4:4">
      <c r="D1057" s="317"/>
    </row>
    <row r="1058" spans="4:4">
      <c r="D1058" s="317"/>
    </row>
    <row r="1059" spans="4:4">
      <c r="D1059" s="317"/>
    </row>
    <row r="1060" spans="4:4">
      <c r="D1060" s="317"/>
    </row>
    <row r="1061" spans="4:4">
      <c r="D1061" s="317"/>
    </row>
    <row r="1062" spans="4:4">
      <c r="D1062" s="317"/>
    </row>
    <row r="1063" spans="4:4">
      <c r="D1063" s="317"/>
    </row>
    <row r="1064" spans="4:4">
      <c r="D1064" s="317"/>
    </row>
    <row r="1065" spans="4:4">
      <c r="D1065" s="317"/>
    </row>
    <row r="1066" spans="4:4">
      <c r="D1066" s="317"/>
    </row>
    <row r="1067" spans="4:4">
      <c r="D1067" s="317"/>
    </row>
    <row r="1068" spans="4:4">
      <c r="D1068" s="317"/>
    </row>
    <row r="1069" spans="4:4">
      <c r="D1069" s="317"/>
    </row>
    <row r="1070" spans="4:4">
      <c r="D1070" s="317"/>
    </row>
    <row r="1071" spans="4:4">
      <c r="D1071" s="317"/>
    </row>
    <row r="1072" spans="4:4">
      <c r="D1072" s="317"/>
    </row>
    <row r="1073" spans="4:4">
      <c r="D1073" s="317"/>
    </row>
    <row r="1074" spans="4:4">
      <c r="D1074" s="317"/>
    </row>
    <row r="1075" spans="4:4">
      <c r="D1075" s="317"/>
    </row>
    <row r="1076" spans="4:4">
      <c r="D1076" s="317"/>
    </row>
    <row r="1077" spans="4:4">
      <c r="D1077" s="317"/>
    </row>
    <row r="1078" spans="4:4">
      <c r="D1078" s="317"/>
    </row>
    <row r="1079" spans="4:4">
      <c r="D1079" s="317"/>
    </row>
    <row r="1080" spans="4:4">
      <c r="D1080" s="317"/>
    </row>
    <row r="1081" spans="4:4">
      <c r="D1081" s="317"/>
    </row>
    <row r="1082" spans="4:4">
      <c r="D1082" s="317"/>
    </row>
    <row r="1083" spans="4:4">
      <c r="D1083" s="317"/>
    </row>
    <row r="1084" spans="4:4">
      <c r="D1084" s="317"/>
    </row>
    <row r="1085" spans="4:4">
      <c r="D1085" s="317"/>
    </row>
    <row r="1086" spans="4:4">
      <c r="D1086" s="317"/>
    </row>
    <row r="1087" spans="4:4">
      <c r="D1087" s="317"/>
    </row>
    <row r="1088" spans="4:4">
      <c r="D1088" s="317"/>
    </row>
    <row r="1089" spans="4:4">
      <c r="D1089" s="317"/>
    </row>
    <row r="1090" spans="4:4">
      <c r="D1090" s="317"/>
    </row>
    <row r="1091" spans="4:4">
      <c r="D1091" s="317"/>
    </row>
    <row r="1092" spans="4:4">
      <c r="D1092" s="317"/>
    </row>
    <row r="1093" spans="4:4">
      <c r="D1093" s="317"/>
    </row>
    <row r="1094" spans="4:4">
      <c r="D1094" s="317"/>
    </row>
    <row r="1095" spans="4:4">
      <c r="D1095" s="317"/>
    </row>
    <row r="1096" spans="4:4">
      <c r="D1096" s="317"/>
    </row>
    <row r="1097" spans="4:4">
      <c r="D1097" s="317"/>
    </row>
    <row r="1098" spans="4:4">
      <c r="D1098" s="317"/>
    </row>
    <row r="1099" spans="4:4">
      <c r="D1099" s="317"/>
    </row>
    <row r="1100" spans="4:4">
      <c r="D1100" s="317"/>
    </row>
    <row r="1101" spans="4:4">
      <c r="D1101" s="317"/>
    </row>
    <row r="1102" spans="4:4">
      <c r="D1102" s="317"/>
    </row>
    <row r="1103" spans="4:4">
      <c r="D1103" s="317"/>
    </row>
    <row r="1104" spans="4:4">
      <c r="D1104" s="317"/>
    </row>
    <row r="1105" spans="4:4">
      <c r="D1105" s="317"/>
    </row>
    <row r="1106" spans="4:4">
      <c r="D1106" s="317"/>
    </row>
    <row r="1107" spans="4:4">
      <c r="D1107" s="317"/>
    </row>
    <row r="1108" spans="4:4">
      <c r="D1108" s="317"/>
    </row>
    <row r="1109" spans="4:4">
      <c r="D1109" s="317"/>
    </row>
    <row r="1110" spans="4:4">
      <c r="D1110" s="317"/>
    </row>
    <row r="1111" spans="4:4">
      <c r="D1111" s="317"/>
    </row>
    <row r="1112" spans="4:4">
      <c r="D1112" s="317"/>
    </row>
    <row r="1113" spans="4:4">
      <c r="D1113" s="317"/>
    </row>
    <row r="1114" spans="4:4">
      <c r="D1114" s="317"/>
    </row>
    <row r="1115" spans="4:4">
      <c r="D1115" s="317"/>
    </row>
    <row r="1116" spans="4:4">
      <c r="D1116" s="317"/>
    </row>
    <row r="1117" spans="4:4">
      <c r="D1117" s="317"/>
    </row>
    <row r="1118" spans="4:4">
      <c r="D1118" s="317"/>
    </row>
    <row r="1119" spans="4:4">
      <c r="D1119" s="317"/>
    </row>
    <row r="1120" spans="4:4">
      <c r="D1120" s="317"/>
    </row>
    <row r="1121" spans="4:4">
      <c r="D1121" s="317"/>
    </row>
    <row r="1122" spans="4:4">
      <c r="D1122" s="317"/>
    </row>
    <row r="1123" spans="4:4">
      <c r="D1123" s="317"/>
    </row>
    <row r="1124" spans="4:4">
      <c r="D1124" s="317"/>
    </row>
    <row r="1125" spans="4:4">
      <c r="D1125" s="317"/>
    </row>
    <row r="1126" spans="4:4">
      <c r="D1126" s="317"/>
    </row>
    <row r="1127" spans="4:4">
      <c r="D1127" s="317"/>
    </row>
    <row r="1128" spans="4:4">
      <c r="D1128" s="317"/>
    </row>
    <row r="1129" spans="4:4">
      <c r="D1129" s="317"/>
    </row>
    <row r="1130" spans="4:4">
      <c r="D1130" s="317"/>
    </row>
    <row r="1131" spans="4:4">
      <c r="D1131" s="317"/>
    </row>
    <row r="1132" spans="4:4">
      <c r="D1132" s="317"/>
    </row>
    <row r="1133" spans="4:4">
      <c r="D1133" s="317"/>
    </row>
    <row r="1134" spans="4:4">
      <c r="D1134" s="317"/>
    </row>
    <row r="1135" spans="4:4">
      <c r="D1135" s="317"/>
    </row>
    <row r="1136" spans="4:4">
      <c r="D1136" s="317"/>
    </row>
    <row r="1137" spans="4:4">
      <c r="D1137" s="317"/>
    </row>
    <row r="1138" spans="4:4">
      <c r="D1138" s="317"/>
    </row>
    <row r="1139" spans="4:4">
      <c r="D1139" s="317"/>
    </row>
    <row r="1140" spans="4:4">
      <c r="D1140" s="317"/>
    </row>
    <row r="1141" spans="4:4">
      <c r="D1141" s="317"/>
    </row>
    <row r="1142" spans="4:4">
      <c r="D1142" s="317"/>
    </row>
    <row r="1143" spans="4:4">
      <c r="D1143" s="317"/>
    </row>
    <row r="1144" spans="4:4">
      <c r="D1144" s="317"/>
    </row>
    <row r="1145" spans="4:4">
      <c r="D1145" s="317"/>
    </row>
    <row r="1146" spans="4:4">
      <c r="D1146" s="317"/>
    </row>
    <row r="1147" spans="4:4">
      <c r="D1147" s="317"/>
    </row>
    <row r="1148" spans="4:4">
      <c r="D1148" s="317"/>
    </row>
    <row r="1149" spans="4:4">
      <c r="D1149" s="317"/>
    </row>
    <row r="1150" spans="4:4">
      <c r="D1150" s="317"/>
    </row>
    <row r="1151" spans="4:4">
      <c r="D1151" s="317"/>
    </row>
    <row r="1152" spans="4:4">
      <c r="D1152" s="317"/>
    </row>
    <row r="1153" spans="4:4">
      <c r="D1153" s="317"/>
    </row>
    <row r="1154" spans="4:4">
      <c r="D1154" s="317"/>
    </row>
    <row r="1155" spans="4:4">
      <c r="D1155" s="317"/>
    </row>
    <row r="1156" spans="4:4">
      <c r="D1156" s="317"/>
    </row>
    <row r="1157" spans="4:4">
      <c r="D1157" s="317"/>
    </row>
    <row r="1158" spans="4:4">
      <c r="D1158" s="317"/>
    </row>
    <row r="1159" spans="4:4">
      <c r="D1159" s="317"/>
    </row>
    <row r="1160" spans="4:4">
      <c r="D1160" s="317"/>
    </row>
    <row r="1161" spans="4:4">
      <c r="D1161" s="317"/>
    </row>
    <row r="1162" spans="4:4">
      <c r="D1162" s="317"/>
    </row>
    <row r="1163" spans="4:4">
      <c r="D1163" s="317"/>
    </row>
    <row r="1164" spans="4:4">
      <c r="D1164" s="317"/>
    </row>
    <row r="1165" spans="4:4">
      <c r="D1165" s="317"/>
    </row>
    <row r="1166" spans="4:4">
      <c r="D1166" s="317"/>
    </row>
    <row r="1167" spans="4:4">
      <c r="D1167" s="317"/>
    </row>
    <row r="1168" spans="4:4">
      <c r="D1168" s="317"/>
    </row>
    <row r="1169" spans="4:4">
      <c r="D1169" s="317"/>
    </row>
    <row r="1170" spans="4:4">
      <c r="D1170" s="317"/>
    </row>
    <row r="1171" spans="4:4">
      <c r="D1171" s="317"/>
    </row>
    <row r="1172" spans="4:4">
      <c r="D1172" s="317"/>
    </row>
    <row r="1173" spans="4:4">
      <c r="D1173" s="317"/>
    </row>
    <row r="1174" spans="4:4">
      <c r="D1174" s="317"/>
    </row>
    <row r="1175" spans="4:4">
      <c r="D1175" s="317"/>
    </row>
    <row r="1176" spans="4:4">
      <c r="D1176" s="317"/>
    </row>
    <row r="1177" spans="4:4">
      <c r="D1177" s="317"/>
    </row>
    <row r="1178" spans="4:4">
      <c r="D1178" s="317"/>
    </row>
    <row r="1179" spans="4:4">
      <c r="D1179" s="317"/>
    </row>
    <row r="1180" spans="4:4">
      <c r="D1180" s="317"/>
    </row>
    <row r="1181" spans="4:4">
      <c r="D1181" s="317"/>
    </row>
    <row r="1182" spans="4:4">
      <c r="D1182" s="317"/>
    </row>
    <row r="1183" spans="4:4">
      <c r="D1183" s="317"/>
    </row>
    <row r="1184" spans="4:4">
      <c r="D1184" s="317"/>
    </row>
    <row r="1185" spans="4:4">
      <c r="D1185" s="317"/>
    </row>
    <row r="1186" spans="4:4">
      <c r="D1186" s="317"/>
    </row>
    <row r="1187" spans="4:4">
      <c r="D1187" s="317"/>
    </row>
    <row r="1188" spans="4:4">
      <c r="D1188" s="317"/>
    </row>
    <row r="1189" spans="4:4">
      <c r="D1189" s="317"/>
    </row>
    <row r="1190" spans="4:4">
      <c r="D1190" s="317"/>
    </row>
    <row r="1191" spans="4:4">
      <c r="D1191" s="317"/>
    </row>
    <row r="1192" spans="4:4">
      <c r="D1192" s="317"/>
    </row>
    <row r="1193" spans="4:4">
      <c r="D1193" s="317"/>
    </row>
    <row r="1194" spans="4:4">
      <c r="D1194" s="317"/>
    </row>
    <row r="1195" spans="4:4">
      <c r="D1195" s="317"/>
    </row>
    <row r="1196" spans="4:4">
      <c r="D1196" s="317"/>
    </row>
    <row r="1197" spans="4:4">
      <c r="D1197" s="317"/>
    </row>
    <row r="1198" spans="4:4">
      <c r="D1198" s="317"/>
    </row>
    <row r="1199" spans="4:4">
      <c r="D1199" s="317"/>
    </row>
    <row r="1200" spans="4:4">
      <c r="D1200" s="317"/>
    </row>
    <row r="1201" spans="4:4">
      <c r="D1201" s="317"/>
    </row>
    <row r="1202" spans="4:4">
      <c r="D1202" s="317"/>
    </row>
    <row r="1203" spans="4:4">
      <c r="D1203" s="317"/>
    </row>
    <row r="1204" spans="4:4">
      <c r="D1204" s="317"/>
    </row>
    <row r="1205" spans="4:4">
      <c r="D1205" s="317"/>
    </row>
    <row r="1206" spans="4:4">
      <c r="D1206" s="317"/>
    </row>
    <row r="1207" spans="4:4">
      <c r="D1207" s="317"/>
    </row>
    <row r="1208" spans="4:4">
      <c r="D1208" s="317"/>
    </row>
    <row r="1209" spans="4:4">
      <c r="D1209" s="317"/>
    </row>
    <row r="1210" spans="4:4">
      <c r="D1210" s="317"/>
    </row>
    <row r="1211" spans="4:4">
      <c r="D1211" s="317"/>
    </row>
    <row r="1212" spans="4:4">
      <c r="D1212" s="317"/>
    </row>
    <row r="1213" spans="4:4">
      <c r="D1213" s="317"/>
    </row>
    <row r="1214" spans="4:4">
      <c r="D1214" s="317"/>
    </row>
    <row r="1215" spans="4:4">
      <c r="D1215" s="317"/>
    </row>
    <row r="1216" spans="4:4">
      <c r="D1216" s="317"/>
    </row>
    <row r="1217" spans="4:4">
      <c r="D1217" s="317"/>
    </row>
    <row r="1218" spans="4:4">
      <c r="D1218" s="317"/>
    </row>
    <row r="1219" spans="4:4">
      <c r="D1219" s="317"/>
    </row>
    <row r="1220" spans="4:4">
      <c r="D1220" s="317"/>
    </row>
    <row r="1221" spans="4:4">
      <c r="D1221" s="317"/>
    </row>
    <row r="1222" spans="4:4">
      <c r="D1222" s="317"/>
    </row>
    <row r="1223" spans="4:4">
      <c r="D1223" s="317"/>
    </row>
    <row r="1224" spans="4:4">
      <c r="D1224" s="317"/>
    </row>
    <row r="1225" spans="4:4">
      <c r="D1225" s="317"/>
    </row>
    <row r="1226" spans="4:4">
      <c r="D1226" s="317"/>
    </row>
    <row r="1227" spans="4:4">
      <c r="D1227" s="317"/>
    </row>
    <row r="1228" spans="4:4">
      <c r="D1228" s="317"/>
    </row>
    <row r="1229" spans="4:4">
      <c r="D1229" s="317"/>
    </row>
    <row r="1230" spans="4:4">
      <c r="D1230" s="317"/>
    </row>
    <row r="1231" spans="4:4">
      <c r="D1231" s="317"/>
    </row>
    <row r="1232" spans="4:4">
      <c r="D1232" s="317"/>
    </row>
    <row r="1233" spans="4:4">
      <c r="D1233" s="317"/>
    </row>
    <row r="1234" spans="4:4">
      <c r="D1234" s="317"/>
    </row>
    <row r="1235" spans="4:4">
      <c r="D1235" s="317"/>
    </row>
    <row r="1236" spans="4:4">
      <c r="D1236" s="317"/>
    </row>
    <row r="1237" spans="4:4">
      <c r="D1237" s="317"/>
    </row>
    <row r="1238" spans="4:4">
      <c r="D1238" s="317"/>
    </row>
    <row r="1239" spans="4:4">
      <c r="D1239" s="317"/>
    </row>
    <row r="1240" spans="4:4">
      <c r="D1240" s="317"/>
    </row>
    <row r="1241" spans="4:4">
      <c r="D1241" s="317"/>
    </row>
    <row r="1242" spans="4:4">
      <c r="D1242" s="317"/>
    </row>
    <row r="1243" spans="4:4">
      <c r="D1243" s="317"/>
    </row>
    <row r="1244" spans="4:4">
      <c r="D1244" s="317"/>
    </row>
    <row r="1245" spans="4:4">
      <c r="D1245" s="317"/>
    </row>
    <row r="1246" spans="4:4">
      <c r="D1246" s="317"/>
    </row>
    <row r="1247" spans="4:4">
      <c r="D1247" s="317"/>
    </row>
    <row r="1248" spans="4:4">
      <c r="D1248" s="317"/>
    </row>
    <row r="1249" spans="4:4">
      <c r="D1249" s="317"/>
    </row>
    <row r="1250" spans="4:4">
      <c r="D1250" s="317"/>
    </row>
    <row r="1251" spans="4:4">
      <c r="D1251" s="317"/>
    </row>
    <row r="1252" spans="4:4">
      <c r="D1252" s="317"/>
    </row>
    <row r="1253" spans="4:4">
      <c r="D1253" s="317"/>
    </row>
    <row r="1254" spans="4:4">
      <c r="D1254" s="317"/>
    </row>
    <row r="1255" spans="4:4">
      <c r="D1255" s="317"/>
    </row>
    <row r="1256" spans="4:4">
      <c r="D1256" s="317"/>
    </row>
    <row r="1257" spans="4:4">
      <c r="D1257" s="317"/>
    </row>
    <row r="1258" spans="4:4">
      <c r="D1258" s="317"/>
    </row>
    <row r="1259" spans="4:4">
      <c r="D1259" s="317"/>
    </row>
    <row r="1260" spans="4:4">
      <c r="D1260" s="317"/>
    </row>
    <row r="1261" spans="4:4">
      <c r="D1261" s="317"/>
    </row>
    <row r="1262" spans="4:4">
      <c r="D1262" s="317"/>
    </row>
    <row r="1263" spans="4:4">
      <c r="D1263" s="317"/>
    </row>
    <row r="1264" spans="4:4">
      <c r="D1264" s="317"/>
    </row>
    <row r="1265" spans="4:4">
      <c r="D1265" s="317"/>
    </row>
    <row r="1266" spans="4:4">
      <c r="D1266" s="317"/>
    </row>
    <row r="1267" spans="4:4">
      <c r="D1267" s="317"/>
    </row>
    <row r="1268" spans="4:4">
      <c r="D1268" s="317"/>
    </row>
    <row r="1269" spans="4:4">
      <c r="D1269" s="317"/>
    </row>
    <row r="1270" spans="4:4">
      <c r="D1270" s="317"/>
    </row>
    <row r="1271" spans="4:4">
      <c r="D1271" s="317"/>
    </row>
    <row r="1272" spans="4:4">
      <c r="D1272" s="317"/>
    </row>
    <row r="1273" spans="4:4">
      <c r="D1273" s="317"/>
    </row>
    <row r="1274" spans="4:4">
      <c r="D1274" s="317"/>
    </row>
    <row r="1275" spans="4:4">
      <c r="D1275" s="317"/>
    </row>
    <row r="1276" spans="4:4">
      <c r="D1276" s="317"/>
    </row>
    <row r="1277" spans="4:4">
      <c r="D1277" s="317"/>
    </row>
    <row r="1278" spans="4:4">
      <c r="D1278" s="317"/>
    </row>
    <row r="1279" spans="4:4">
      <c r="D1279" s="317"/>
    </row>
    <row r="1280" spans="4:4">
      <c r="D1280" s="317"/>
    </row>
    <row r="1281" spans="4:4">
      <c r="D1281" s="317"/>
    </row>
    <row r="1282" spans="4:4">
      <c r="D1282" s="317"/>
    </row>
    <row r="1283" spans="4:4">
      <c r="D1283" s="317"/>
    </row>
    <row r="1284" spans="4:4">
      <c r="D1284" s="317"/>
    </row>
    <row r="1285" spans="4:4">
      <c r="D1285" s="317"/>
    </row>
    <row r="1286" spans="4:4">
      <c r="D1286" s="317"/>
    </row>
    <row r="1287" spans="4:4">
      <c r="D1287" s="317"/>
    </row>
    <row r="1288" spans="4:4">
      <c r="D1288" s="317"/>
    </row>
    <row r="1289" spans="4:4">
      <c r="D1289" s="317"/>
    </row>
    <row r="1290" spans="4:4">
      <c r="D1290" s="317"/>
    </row>
    <row r="1291" spans="4:4">
      <c r="D1291" s="317"/>
    </row>
    <row r="1292" spans="4:4">
      <c r="D1292" s="317"/>
    </row>
    <row r="1293" spans="4:4">
      <c r="D1293" s="317"/>
    </row>
    <row r="1294" spans="4:4">
      <c r="D1294" s="317"/>
    </row>
    <row r="1295" spans="4:4">
      <c r="D1295" s="317"/>
    </row>
    <row r="1296" spans="4:4">
      <c r="D1296" s="317"/>
    </row>
    <row r="1297" spans="4:4">
      <c r="D1297" s="317"/>
    </row>
    <row r="1298" spans="4:4">
      <c r="D1298" s="317"/>
    </row>
    <row r="1299" spans="4:4">
      <c r="D1299" s="317"/>
    </row>
    <row r="1300" spans="4:4">
      <c r="D1300" s="317"/>
    </row>
    <row r="1301" spans="4:4">
      <c r="D1301" s="317"/>
    </row>
    <row r="1302" spans="4:4">
      <c r="D1302" s="317"/>
    </row>
    <row r="1303" spans="4:4">
      <c r="D1303" s="317"/>
    </row>
    <row r="1304" spans="4:4">
      <c r="D1304" s="317"/>
    </row>
    <row r="1305" spans="4:4">
      <c r="D1305" s="317"/>
    </row>
    <row r="1306" spans="4:4">
      <c r="D1306" s="317"/>
    </row>
    <row r="1307" spans="4:4">
      <c r="D1307" s="317"/>
    </row>
    <row r="1308" spans="4:4">
      <c r="D1308" s="317"/>
    </row>
    <row r="1309" spans="4:4">
      <c r="D1309" s="317"/>
    </row>
    <row r="1310" spans="4:4">
      <c r="D1310" s="317"/>
    </row>
    <row r="1311" spans="4:4">
      <c r="D1311" s="317"/>
    </row>
    <row r="1312" spans="4:4">
      <c r="D1312" s="317"/>
    </row>
    <row r="1313" spans="4:4">
      <c r="D1313" s="317"/>
    </row>
    <row r="1314" spans="4:4">
      <c r="D1314" s="317"/>
    </row>
    <row r="1315" spans="4:4">
      <c r="D1315" s="317"/>
    </row>
    <row r="1316" spans="4:4">
      <c r="D1316" s="317"/>
    </row>
    <row r="1317" spans="4:4">
      <c r="D1317" s="317"/>
    </row>
    <row r="1318" spans="4:4">
      <c r="D1318" s="317"/>
    </row>
    <row r="1319" spans="4:4">
      <c r="D1319" s="317"/>
    </row>
    <row r="1320" spans="4:4">
      <c r="D1320" s="317"/>
    </row>
    <row r="1321" spans="4:4">
      <c r="D1321" s="317"/>
    </row>
    <row r="1322" spans="4:4">
      <c r="D1322" s="317"/>
    </row>
    <row r="1323" spans="4:4">
      <c r="D1323" s="317"/>
    </row>
    <row r="1324" spans="4:4">
      <c r="D1324" s="317"/>
    </row>
    <row r="1325" spans="4:4">
      <c r="D1325" s="317"/>
    </row>
    <row r="1326" spans="4:4">
      <c r="D1326" s="317"/>
    </row>
    <row r="1327" spans="4:4">
      <c r="D1327" s="317"/>
    </row>
    <row r="1328" spans="4:4">
      <c r="D1328" s="317"/>
    </row>
    <row r="1329" spans="4:4">
      <c r="D1329" s="317"/>
    </row>
    <row r="1330" spans="4:4">
      <c r="D1330" s="317"/>
    </row>
    <row r="1331" spans="4:4">
      <c r="D1331" s="317"/>
    </row>
    <row r="1332" spans="4:4">
      <c r="D1332" s="317"/>
    </row>
    <row r="1333" spans="4:4">
      <c r="D1333" s="317"/>
    </row>
    <row r="1334" spans="4:4">
      <c r="D1334" s="317"/>
    </row>
    <row r="1335" spans="4:4">
      <c r="D1335" s="317"/>
    </row>
    <row r="1336" spans="4:4">
      <c r="D1336" s="317"/>
    </row>
    <row r="1337" spans="4:4">
      <c r="D1337" s="317"/>
    </row>
    <row r="1338" spans="4:4">
      <c r="D1338" s="317"/>
    </row>
    <row r="1339" spans="4:4">
      <c r="D1339" s="317"/>
    </row>
    <row r="1340" spans="4:4">
      <c r="D1340" s="317"/>
    </row>
    <row r="1341" spans="4:4">
      <c r="D1341" s="317"/>
    </row>
    <row r="1342" spans="4:4">
      <c r="D1342" s="317"/>
    </row>
    <row r="1343" spans="4:4">
      <c r="D1343" s="317"/>
    </row>
    <row r="1344" spans="4:4">
      <c r="D1344" s="317"/>
    </row>
    <row r="1345" spans="4:4">
      <c r="D1345" s="317"/>
    </row>
    <row r="1346" spans="4:4">
      <c r="D1346" s="317"/>
    </row>
    <row r="1347" spans="4:4">
      <c r="D1347" s="317"/>
    </row>
    <row r="1348" spans="4:4">
      <c r="D1348" s="317"/>
    </row>
    <row r="1349" spans="4:4">
      <c r="D1349" s="317"/>
    </row>
    <row r="1350" spans="4:4">
      <c r="D1350" s="317"/>
    </row>
    <row r="1351" spans="4:4">
      <c r="D1351" s="317"/>
    </row>
    <row r="1352" spans="4:4">
      <c r="D1352" s="317"/>
    </row>
    <row r="1353" spans="4:4">
      <c r="D1353" s="317"/>
    </row>
    <row r="1354" spans="4:4">
      <c r="D1354" s="317"/>
    </row>
    <row r="1355" spans="4:4">
      <c r="D1355" s="317"/>
    </row>
    <row r="1356" spans="4:4">
      <c r="D1356" s="317"/>
    </row>
    <row r="1357" spans="4:4">
      <c r="D1357" s="317"/>
    </row>
    <row r="1358" spans="4:4">
      <c r="D1358" s="317"/>
    </row>
    <row r="1359" spans="4:4">
      <c r="D1359" s="317"/>
    </row>
    <row r="1360" spans="4:4">
      <c r="D1360" s="317"/>
    </row>
    <row r="1361" spans="4:4">
      <c r="D1361" s="317"/>
    </row>
    <row r="1362" spans="4:4">
      <c r="D1362" s="317"/>
    </row>
    <row r="1363" spans="4:4">
      <c r="D1363" s="317"/>
    </row>
    <row r="1364" spans="4:4">
      <c r="D1364" s="317"/>
    </row>
    <row r="1365" spans="4:4">
      <c r="D1365" s="317"/>
    </row>
    <row r="1366" spans="4:4">
      <c r="D1366" s="317"/>
    </row>
    <row r="1367" spans="4:4">
      <c r="D1367" s="317"/>
    </row>
    <row r="1368" spans="4:4">
      <c r="D1368" s="317"/>
    </row>
    <row r="1369" spans="4:4">
      <c r="D1369" s="317"/>
    </row>
    <row r="1370" spans="4:4">
      <c r="D1370" s="317"/>
    </row>
    <row r="1371" spans="4:4">
      <c r="D1371" s="317"/>
    </row>
    <row r="1372" spans="4:4">
      <c r="D1372" s="317"/>
    </row>
    <row r="1373" spans="4:4">
      <c r="D1373" s="317"/>
    </row>
    <row r="1374" spans="4:4">
      <c r="D1374" s="317"/>
    </row>
    <row r="1375" spans="4:4">
      <c r="D1375" s="317"/>
    </row>
    <row r="1376" spans="4:4">
      <c r="D1376" s="317"/>
    </row>
    <row r="1377" spans="4:4">
      <c r="D1377" s="317"/>
    </row>
    <row r="1378" spans="4:4">
      <c r="D1378" s="317"/>
    </row>
    <row r="1379" spans="4:4">
      <c r="D1379" s="317"/>
    </row>
    <row r="1380" spans="4:4">
      <c r="D1380" s="317"/>
    </row>
    <row r="1381" spans="4:4">
      <c r="D1381" s="317"/>
    </row>
    <row r="1382" spans="4:4">
      <c r="D1382" s="317"/>
    </row>
    <row r="1383" spans="4:4">
      <c r="D1383" s="317"/>
    </row>
    <row r="1384" spans="4:4">
      <c r="D1384" s="317"/>
    </row>
    <row r="1385" spans="4:4">
      <c r="D1385" s="317"/>
    </row>
    <row r="1386" spans="4:4">
      <c r="D1386" s="317"/>
    </row>
    <row r="1387" spans="4:4">
      <c r="D1387" s="317"/>
    </row>
    <row r="1388" spans="4:4">
      <c r="D1388" s="317"/>
    </row>
    <row r="1389" spans="4:4">
      <c r="D1389" s="317"/>
    </row>
    <row r="1390" spans="4:4">
      <c r="D1390" s="317"/>
    </row>
    <row r="1391" spans="4:4">
      <c r="D1391" s="317"/>
    </row>
    <row r="1392" spans="4:4">
      <c r="D1392" s="317"/>
    </row>
    <row r="1393" spans="4:4">
      <c r="D1393" s="317"/>
    </row>
    <row r="1394" spans="4:4">
      <c r="D1394" s="317"/>
    </row>
    <row r="1395" spans="4:4">
      <c r="D1395" s="317"/>
    </row>
    <row r="1396" spans="4:4">
      <c r="D1396" s="317"/>
    </row>
    <row r="1397" spans="4:4">
      <c r="D1397" s="317"/>
    </row>
    <row r="1398" spans="4:4">
      <c r="D1398" s="317"/>
    </row>
    <row r="1399" spans="4:4">
      <c r="D1399" s="317"/>
    </row>
    <row r="1400" spans="4:4">
      <c r="D1400" s="317"/>
    </row>
    <row r="1401" spans="4:4">
      <c r="D1401" s="317"/>
    </row>
    <row r="1402" spans="4:4">
      <c r="D1402" s="317"/>
    </row>
    <row r="1403" spans="4:4">
      <c r="D1403" s="317"/>
    </row>
    <row r="1404" spans="4:4">
      <c r="D1404" s="317"/>
    </row>
    <row r="1405" spans="4:4">
      <c r="D1405" s="317"/>
    </row>
    <row r="1406" spans="4:4">
      <c r="D1406" s="317"/>
    </row>
    <row r="1407" spans="4:4">
      <c r="D1407" s="317"/>
    </row>
    <row r="1408" spans="4:4">
      <c r="D1408" s="317"/>
    </row>
    <row r="1409" spans="4:4">
      <c r="D1409" s="317"/>
    </row>
    <row r="1410" spans="4:4">
      <c r="D1410" s="317"/>
    </row>
    <row r="1411" spans="4:4">
      <c r="D1411" s="317"/>
    </row>
    <row r="1412" spans="4:4">
      <c r="D1412" s="317"/>
    </row>
    <row r="1413" spans="4:4">
      <c r="D1413" s="317"/>
    </row>
    <row r="1414" spans="4:4">
      <c r="D1414" s="317"/>
    </row>
    <row r="1415" spans="4:4">
      <c r="D1415" s="317"/>
    </row>
    <row r="1416" spans="4:4">
      <c r="D1416" s="317"/>
    </row>
    <row r="1417" spans="4:4">
      <c r="D1417" s="317"/>
    </row>
    <row r="1418" spans="4:4">
      <c r="D1418" s="317"/>
    </row>
    <row r="1419" spans="4:4">
      <c r="D1419" s="317"/>
    </row>
    <row r="1420" spans="4:4">
      <c r="D1420" s="317"/>
    </row>
    <row r="1421" spans="4:4">
      <c r="D1421" s="317"/>
    </row>
    <row r="1422" spans="4:4">
      <c r="D1422" s="317"/>
    </row>
    <row r="1423" spans="4:4">
      <c r="D1423" s="317"/>
    </row>
    <row r="1424" spans="4:4">
      <c r="D1424" s="317"/>
    </row>
    <row r="1425" spans="4:4">
      <c r="D1425" s="317"/>
    </row>
    <row r="1426" spans="4:4">
      <c r="D1426" s="317"/>
    </row>
    <row r="1427" spans="4:4">
      <c r="D1427" s="317"/>
    </row>
    <row r="1428" spans="4:4">
      <c r="D1428" s="317"/>
    </row>
    <row r="1429" spans="4:4">
      <c r="D1429" s="317"/>
    </row>
    <row r="1430" spans="4:4">
      <c r="D1430" s="317"/>
    </row>
    <row r="1431" spans="4:4">
      <c r="D1431" s="317"/>
    </row>
    <row r="1432" spans="4:4">
      <c r="D1432" s="317"/>
    </row>
    <row r="1433" spans="4:4">
      <c r="D1433" s="317"/>
    </row>
    <row r="1434" spans="4:4">
      <c r="D1434" s="317"/>
    </row>
    <row r="1435" spans="4:4">
      <c r="D1435" s="317"/>
    </row>
    <row r="1436" spans="4:4">
      <c r="D1436" s="317"/>
    </row>
    <row r="1437" spans="4:4">
      <c r="D1437" s="317"/>
    </row>
    <row r="1438" spans="4:4">
      <c r="D1438" s="317"/>
    </row>
    <row r="1439" spans="4:4">
      <c r="D1439" s="317"/>
    </row>
    <row r="1440" spans="4:4">
      <c r="D1440" s="317"/>
    </row>
    <row r="1441" spans="4:4">
      <c r="D1441" s="317"/>
    </row>
    <row r="1442" spans="4:4">
      <c r="D1442" s="317"/>
    </row>
    <row r="1443" spans="4:4">
      <c r="D1443" s="317"/>
    </row>
    <row r="1444" spans="4:4">
      <c r="D1444" s="317"/>
    </row>
    <row r="1445" spans="4:4">
      <c r="D1445" s="317"/>
    </row>
    <row r="1446" spans="4:4">
      <c r="D1446" s="317"/>
    </row>
    <row r="1447" spans="4:4">
      <c r="D1447" s="317"/>
    </row>
    <row r="1448" spans="4:4">
      <c r="D1448" s="317"/>
    </row>
    <row r="1449" spans="4:4">
      <c r="D1449" s="317"/>
    </row>
    <row r="1450" spans="4:4">
      <c r="D1450" s="317"/>
    </row>
    <row r="1451" spans="4:4">
      <c r="D1451" s="317"/>
    </row>
    <row r="1452" spans="4:4">
      <c r="D1452" s="317"/>
    </row>
    <row r="1453" spans="4:4">
      <c r="D1453" s="317"/>
    </row>
    <row r="1454" spans="4:4">
      <c r="D1454" s="317"/>
    </row>
    <row r="1455" spans="4:4">
      <c r="D1455" s="317"/>
    </row>
    <row r="1456" spans="4:4">
      <c r="D1456" s="317"/>
    </row>
    <row r="1457" spans="4:4">
      <c r="D1457" s="317"/>
    </row>
    <row r="1458" spans="4:4">
      <c r="D1458" s="317"/>
    </row>
    <row r="1459" spans="4:4">
      <c r="D1459" s="317"/>
    </row>
    <row r="1460" spans="4:4">
      <c r="D1460" s="317"/>
    </row>
    <row r="1461" spans="4:4">
      <c r="D1461" s="317"/>
    </row>
    <row r="1462" spans="4:4">
      <c r="D1462" s="317"/>
    </row>
    <row r="1463" spans="4:4">
      <c r="D1463" s="317"/>
    </row>
    <row r="1464" spans="4:4">
      <c r="D1464" s="317"/>
    </row>
    <row r="1465" spans="4:4">
      <c r="D1465" s="317"/>
    </row>
    <row r="1466" spans="4:4">
      <c r="D1466" s="317"/>
    </row>
    <row r="1467" spans="4:4">
      <c r="D1467" s="317"/>
    </row>
    <row r="1468" spans="4:4">
      <c r="D1468" s="317"/>
    </row>
    <row r="1469" spans="4:4">
      <c r="D1469" s="317"/>
    </row>
    <row r="1470" spans="4:4">
      <c r="D1470" s="317"/>
    </row>
    <row r="1471" spans="4:4">
      <c r="D1471" s="317"/>
    </row>
    <row r="1472" spans="4:4">
      <c r="D1472" s="317"/>
    </row>
    <row r="1473" spans="4:4">
      <c r="D1473" s="317"/>
    </row>
    <row r="1474" spans="4:4">
      <c r="D1474" s="317"/>
    </row>
    <row r="1475" spans="4:4">
      <c r="D1475" s="317"/>
    </row>
    <row r="1476" spans="4:4">
      <c r="D1476" s="317"/>
    </row>
    <row r="1477" spans="4:4">
      <c r="D1477" s="317"/>
    </row>
    <row r="1478" spans="4:4">
      <c r="D1478" s="317"/>
    </row>
    <row r="1479" spans="4:4">
      <c r="D1479" s="317"/>
    </row>
    <row r="1480" spans="4:4">
      <c r="D1480" s="317"/>
    </row>
    <row r="1481" spans="4:4">
      <c r="D1481" s="317"/>
    </row>
    <row r="1482" spans="4:4">
      <c r="D1482" s="317"/>
    </row>
    <row r="1483" spans="4:4">
      <c r="D1483" s="317"/>
    </row>
    <row r="1484" spans="4:4">
      <c r="D1484" s="317"/>
    </row>
    <row r="1485" spans="4:4">
      <c r="D1485" s="317"/>
    </row>
    <row r="1486" spans="4:4">
      <c r="D1486" s="317"/>
    </row>
    <row r="1487" spans="4:4">
      <c r="D1487" s="317"/>
    </row>
    <row r="1488" spans="4:4">
      <c r="D1488" s="317"/>
    </row>
    <row r="1489" spans="4:4">
      <c r="D1489" s="317"/>
    </row>
    <row r="1490" spans="4:4">
      <c r="D1490" s="317"/>
    </row>
    <row r="1491" spans="4:4">
      <c r="D1491" s="317"/>
    </row>
    <row r="1492" spans="4:4">
      <c r="D1492" s="317"/>
    </row>
    <row r="1493" spans="4:4">
      <c r="D1493" s="317"/>
    </row>
    <row r="1494" spans="4:4">
      <c r="D1494" s="317"/>
    </row>
    <row r="1495" spans="4:4">
      <c r="D1495" s="317"/>
    </row>
    <row r="1496" spans="4:4">
      <c r="D1496" s="317"/>
    </row>
    <row r="1497" spans="4:4">
      <c r="D1497" s="317"/>
    </row>
    <row r="1498" spans="4:4">
      <c r="D1498" s="317"/>
    </row>
    <row r="1499" spans="4:4">
      <c r="D1499" s="317"/>
    </row>
    <row r="1500" spans="4:4">
      <c r="D1500" s="317"/>
    </row>
    <row r="1501" spans="4:4">
      <c r="D1501" s="317"/>
    </row>
    <row r="1502" spans="4:4">
      <c r="D1502" s="317"/>
    </row>
    <row r="1503" spans="4:4">
      <c r="D1503" s="317"/>
    </row>
    <row r="1504" spans="4:4">
      <c r="D1504" s="317"/>
    </row>
    <row r="1505" spans="4:4">
      <c r="D1505" s="317"/>
    </row>
    <row r="1506" spans="4:4">
      <c r="D1506" s="317"/>
    </row>
    <row r="1507" spans="4:4">
      <c r="D1507" s="317"/>
    </row>
    <row r="1508" spans="4:4">
      <c r="D1508" s="317"/>
    </row>
    <row r="1509" spans="4:4">
      <c r="D1509" s="317"/>
    </row>
    <row r="1510" spans="4:4">
      <c r="D1510" s="317"/>
    </row>
    <row r="1511" spans="4:4">
      <c r="D1511" s="317"/>
    </row>
    <row r="1512" spans="4:4">
      <c r="D1512" s="317"/>
    </row>
    <row r="1513" spans="4:4">
      <c r="D1513" s="317"/>
    </row>
    <row r="1514" spans="4:4">
      <c r="D1514" s="317"/>
    </row>
    <row r="1515" spans="4:4">
      <c r="D1515" s="317"/>
    </row>
    <row r="1516" spans="4:4">
      <c r="D1516" s="317"/>
    </row>
    <row r="1517" spans="4:4">
      <c r="D1517" s="317"/>
    </row>
    <row r="1518" spans="4:4">
      <c r="D1518" s="317"/>
    </row>
    <row r="1519" spans="4:4">
      <c r="D1519" s="317"/>
    </row>
    <row r="1520" spans="4:4">
      <c r="D1520" s="317"/>
    </row>
    <row r="1521" spans="4:4">
      <c r="D1521" s="317"/>
    </row>
    <row r="1522" spans="4:4">
      <c r="D1522" s="317"/>
    </row>
    <row r="1523" spans="4:4">
      <c r="D1523" s="317"/>
    </row>
    <row r="1524" spans="4:4">
      <c r="D1524" s="317"/>
    </row>
    <row r="1525" spans="4:4">
      <c r="D1525" s="317"/>
    </row>
    <row r="1526" spans="4:4">
      <c r="D1526" s="317"/>
    </row>
    <row r="1527" spans="4:4">
      <c r="D1527" s="317"/>
    </row>
    <row r="1528" spans="4:4">
      <c r="D1528" s="317"/>
    </row>
    <row r="1529" spans="4:4">
      <c r="D1529" s="317"/>
    </row>
    <row r="1530" spans="4:4">
      <c r="D1530" s="317"/>
    </row>
    <row r="1531" spans="4:4">
      <c r="D1531" s="317"/>
    </row>
    <row r="1532" spans="4:4">
      <c r="D1532" s="317"/>
    </row>
    <row r="1533" spans="4:4">
      <c r="D1533" s="317"/>
    </row>
    <row r="1534" spans="4:4">
      <c r="D1534" s="317"/>
    </row>
    <row r="1535" spans="4:4">
      <c r="D1535" s="317"/>
    </row>
    <row r="1536" spans="4:4">
      <c r="D1536" s="317"/>
    </row>
    <row r="1537" spans="4:4">
      <c r="D1537" s="317"/>
    </row>
    <row r="1538" spans="4:4">
      <c r="D1538" s="317"/>
    </row>
    <row r="1539" spans="4:4">
      <c r="D1539" s="317"/>
    </row>
    <row r="1540" spans="4:4">
      <c r="D1540" s="317"/>
    </row>
    <row r="1541" spans="4:4">
      <c r="D1541" s="317"/>
    </row>
    <row r="1542" spans="4:4">
      <c r="D1542" s="317"/>
    </row>
    <row r="1543" spans="4:4">
      <c r="D1543" s="317"/>
    </row>
    <row r="1544" spans="4:4">
      <c r="D1544" s="317"/>
    </row>
    <row r="1545" spans="4:4">
      <c r="D1545" s="317"/>
    </row>
    <row r="1546" spans="4:4">
      <c r="D1546" s="317"/>
    </row>
    <row r="1547" spans="4:4">
      <c r="D1547" s="317"/>
    </row>
    <row r="1548" spans="4:4">
      <c r="D1548" s="317"/>
    </row>
    <row r="1549" spans="4:4">
      <c r="D1549" s="317"/>
    </row>
    <row r="1550" spans="4:4">
      <c r="D1550" s="317"/>
    </row>
    <row r="1551" spans="4:4">
      <c r="D1551" s="317"/>
    </row>
    <row r="1552" spans="4:4">
      <c r="D1552" s="317"/>
    </row>
    <row r="1553" spans="4:4">
      <c r="D1553" s="317"/>
    </row>
    <row r="1554" spans="4:4">
      <c r="D1554" s="317"/>
    </row>
    <row r="1555" spans="4:4">
      <c r="D1555" s="317"/>
    </row>
    <row r="1556" spans="4:4">
      <c r="D1556" s="317"/>
    </row>
    <row r="1557" spans="4:4">
      <c r="D1557" s="317"/>
    </row>
    <row r="1558" spans="4:4">
      <c r="D1558" s="317"/>
    </row>
    <row r="1559" spans="4:4">
      <c r="D1559" s="317"/>
    </row>
    <row r="1560" spans="4:4">
      <c r="D1560" s="317"/>
    </row>
    <row r="1561" spans="4:4">
      <c r="D1561" s="317"/>
    </row>
    <row r="1562" spans="4:4">
      <c r="D1562" s="317"/>
    </row>
    <row r="1563" spans="4:4">
      <c r="D1563" s="317"/>
    </row>
    <row r="1564" spans="4:4">
      <c r="D1564" s="317"/>
    </row>
    <row r="1565" spans="4:4">
      <c r="D1565" s="317"/>
    </row>
    <row r="1566" spans="4:4">
      <c r="D1566" s="317"/>
    </row>
    <row r="1567" spans="4:4">
      <c r="D1567" s="317"/>
    </row>
    <row r="1568" spans="4:4">
      <c r="D1568" s="317"/>
    </row>
    <row r="1569" spans="4:4">
      <c r="D1569" s="317"/>
    </row>
    <row r="1570" spans="4:4">
      <c r="D1570" s="317"/>
    </row>
    <row r="1571" spans="4:4">
      <c r="D1571" s="317"/>
    </row>
    <row r="1572" spans="4:4">
      <c r="D1572" s="317"/>
    </row>
    <row r="1573" spans="4:4">
      <c r="D1573" s="317"/>
    </row>
    <row r="1574" spans="4:4">
      <c r="D1574" s="317"/>
    </row>
    <row r="1575" spans="4:4">
      <c r="D1575" s="317"/>
    </row>
    <row r="1576" spans="4:4">
      <c r="D1576" s="317"/>
    </row>
    <row r="1577" spans="4:4">
      <c r="D1577" s="317"/>
    </row>
    <row r="1578" spans="4:4">
      <c r="D1578" s="317"/>
    </row>
    <row r="1579" spans="4:4">
      <c r="D1579" s="317"/>
    </row>
    <row r="1580" spans="4:4">
      <c r="D1580" s="317"/>
    </row>
    <row r="1581" spans="4:4">
      <c r="D1581" s="317"/>
    </row>
    <row r="1582" spans="4:4">
      <c r="D1582" s="317"/>
    </row>
    <row r="1583" spans="4:4">
      <c r="D1583" s="317"/>
    </row>
    <row r="1584" spans="4:4">
      <c r="D1584" s="317"/>
    </row>
    <row r="1585" spans="4:4">
      <c r="D1585" s="317"/>
    </row>
    <row r="1586" spans="4:4">
      <c r="D1586" s="317"/>
    </row>
    <row r="1587" spans="4:4">
      <c r="D1587" s="317"/>
    </row>
    <row r="1588" spans="4:4">
      <c r="D1588" s="317"/>
    </row>
    <row r="1589" spans="4:4">
      <c r="D1589" s="317"/>
    </row>
    <row r="1590" spans="4:4">
      <c r="D1590" s="317"/>
    </row>
    <row r="1591" spans="4:4">
      <c r="D1591" s="317"/>
    </row>
    <row r="1592" spans="4:4">
      <c r="D1592" s="317"/>
    </row>
    <row r="1593" spans="4:4">
      <c r="D1593" s="317"/>
    </row>
    <row r="1594" spans="4:4">
      <c r="D1594" s="317"/>
    </row>
    <row r="1595" spans="4:4">
      <c r="D1595" s="317"/>
    </row>
    <row r="1596" spans="4:4">
      <c r="D1596" s="317"/>
    </row>
    <row r="1597" spans="4:4">
      <c r="D1597" s="317"/>
    </row>
    <row r="1598" spans="4:4">
      <c r="D1598" s="317"/>
    </row>
    <row r="1599" spans="4:4">
      <c r="D1599" s="317"/>
    </row>
    <row r="1600" spans="4:4">
      <c r="D1600" s="317"/>
    </row>
    <row r="1601" spans="4:4">
      <c r="D1601" s="317"/>
    </row>
    <row r="1602" spans="4:4">
      <c r="D1602" s="317"/>
    </row>
    <row r="1603" spans="4:4">
      <c r="D1603" s="317"/>
    </row>
    <row r="1604" spans="4:4">
      <c r="D1604" s="317"/>
    </row>
    <row r="1605" spans="4:4">
      <c r="D1605" s="317"/>
    </row>
    <row r="1606" spans="4:4">
      <c r="D1606" s="317"/>
    </row>
    <row r="1607" spans="4:4">
      <c r="D1607" s="317"/>
    </row>
    <row r="1608" spans="4:4">
      <c r="D1608" s="317"/>
    </row>
    <row r="1609" spans="4:4">
      <c r="D1609" s="317"/>
    </row>
    <row r="1610" spans="4:4">
      <c r="D1610" s="317"/>
    </row>
    <row r="1611" spans="4:4">
      <c r="D1611" s="317"/>
    </row>
    <row r="1612" spans="4:4">
      <c r="D1612" s="317"/>
    </row>
    <row r="1613" spans="4:4">
      <c r="D1613" s="317"/>
    </row>
    <row r="1614" spans="4:4">
      <c r="D1614" s="317"/>
    </row>
    <row r="1615" spans="4:4">
      <c r="D1615" s="317"/>
    </row>
    <row r="1616" spans="4:4">
      <c r="D1616" s="317"/>
    </row>
    <row r="1617" spans="4:4">
      <c r="D1617" s="317"/>
    </row>
    <row r="1618" spans="4:4">
      <c r="D1618" s="317"/>
    </row>
    <row r="1619" spans="4:4">
      <c r="D1619" s="317"/>
    </row>
    <row r="1620" spans="4:4">
      <c r="D1620" s="317"/>
    </row>
    <row r="1621" spans="4:4">
      <c r="D1621" s="317"/>
    </row>
    <row r="1622" spans="4:4">
      <c r="D1622" s="317"/>
    </row>
    <row r="1623" spans="4:4">
      <c r="D1623" s="317"/>
    </row>
    <row r="1624" spans="4:4">
      <c r="D1624" s="317"/>
    </row>
    <row r="1625" spans="4:4">
      <c r="D1625" s="317"/>
    </row>
    <row r="1626" spans="4:4">
      <c r="D1626" s="317"/>
    </row>
    <row r="1627" spans="4:4">
      <c r="D1627" s="317"/>
    </row>
    <row r="1628" spans="4:4">
      <c r="D1628" s="317"/>
    </row>
    <row r="1629" spans="4:4">
      <c r="D1629" s="317"/>
    </row>
    <row r="1630" spans="4:4">
      <c r="D1630" s="317"/>
    </row>
    <row r="1631" spans="4:4">
      <c r="D1631" s="317"/>
    </row>
    <row r="1632" spans="4:4">
      <c r="D1632" s="317"/>
    </row>
    <row r="1633" spans="4:4">
      <c r="D1633" s="317"/>
    </row>
    <row r="1634" spans="4:4">
      <c r="D1634" s="317"/>
    </row>
    <row r="1635" spans="4:4">
      <c r="D1635" s="317"/>
    </row>
    <row r="1636" spans="4:4">
      <c r="D1636" s="317"/>
    </row>
    <row r="1637" spans="4:4">
      <c r="D1637" s="317"/>
    </row>
    <row r="1638" spans="4:4">
      <c r="D1638" s="317"/>
    </row>
    <row r="1639" spans="4:4">
      <c r="D1639" s="317"/>
    </row>
    <row r="1640" spans="4:4">
      <c r="D1640" s="317"/>
    </row>
    <row r="1641" spans="4:4">
      <c r="D1641" s="317"/>
    </row>
    <row r="1642" spans="4:4">
      <c r="D1642" s="317"/>
    </row>
    <row r="1643" spans="4:4">
      <c r="D1643" s="317"/>
    </row>
    <row r="1644" spans="4:4">
      <c r="D1644" s="317"/>
    </row>
    <row r="1645" spans="4:4">
      <c r="D1645" s="317"/>
    </row>
    <row r="1646" spans="4:4">
      <c r="D1646" s="317"/>
    </row>
    <row r="1647" spans="4:4">
      <c r="D1647" s="317"/>
    </row>
    <row r="1648" spans="4:4">
      <c r="D1648" s="317"/>
    </row>
    <row r="1649" spans="4:4">
      <c r="D1649" s="317"/>
    </row>
    <row r="1650" spans="4:4">
      <c r="D1650" s="317"/>
    </row>
    <row r="1651" spans="4:4">
      <c r="D1651" s="317"/>
    </row>
    <row r="1652" spans="4:4">
      <c r="D1652" s="317"/>
    </row>
    <row r="1653" spans="4:4">
      <c r="D1653" s="317"/>
    </row>
    <row r="1654" spans="4:4">
      <c r="D1654" s="317"/>
    </row>
    <row r="1655" spans="4:4">
      <c r="D1655" s="317"/>
    </row>
    <row r="1656" spans="4:4">
      <c r="D1656" s="317"/>
    </row>
    <row r="1657" spans="4:4">
      <c r="D1657" s="317"/>
    </row>
    <row r="1658" spans="4:4">
      <c r="D1658" s="317"/>
    </row>
    <row r="1659" spans="4:4">
      <c r="D1659" s="317"/>
    </row>
    <row r="1660" spans="4:4">
      <c r="D1660" s="317"/>
    </row>
    <row r="1661" spans="4:4">
      <c r="D1661" s="317"/>
    </row>
    <row r="1662" spans="4:4">
      <c r="D1662" s="317"/>
    </row>
    <row r="1663" spans="4:4">
      <c r="D1663" s="317"/>
    </row>
    <row r="1664" spans="4:4">
      <c r="D1664" s="317"/>
    </row>
    <row r="1665" spans="4:4">
      <c r="D1665" s="317"/>
    </row>
    <row r="1666" spans="4:4">
      <c r="D1666" s="317"/>
    </row>
    <row r="1667" spans="4:4">
      <c r="D1667" s="317"/>
    </row>
    <row r="1668" spans="4:4">
      <c r="D1668" s="317"/>
    </row>
    <row r="1669" spans="4:4">
      <c r="D1669" s="317"/>
    </row>
    <row r="1670" spans="4:4">
      <c r="D1670" s="317"/>
    </row>
    <row r="1671" spans="4:4">
      <c r="D1671" s="317"/>
    </row>
    <row r="1672" spans="4:4">
      <c r="D1672" s="317"/>
    </row>
    <row r="1673" spans="4:4">
      <c r="D1673" s="317"/>
    </row>
    <row r="1674" spans="4:4">
      <c r="D1674" s="317"/>
    </row>
    <row r="1675" spans="4:4">
      <c r="D1675" s="317"/>
    </row>
    <row r="1676" spans="4:4">
      <c r="D1676" s="317"/>
    </row>
    <row r="1677" spans="4:4">
      <c r="D1677" s="317"/>
    </row>
    <row r="1678" spans="4:4">
      <c r="D1678" s="317"/>
    </row>
    <row r="1679" spans="4:4">
      <c r="D1679" s="317"/>
    </row>
    <row r="1680" spans="4:4">
      <c r="D1680" s="317"/>
    </row>
    <row r="1681" spans="4:4">
      <c r="D1681" s="317"/>
    </row>
    <row r="1682" spans="4:4">
      <c r="D1682" s="317"/>
    </row>
    <row r="1683" spans="4:4">
      <c r="D1683" s="317"/>
    </row>
    <row r="1684" spans="4:4">
      <c r="D1684" s="317"/>
    </row>
    <row r="1685" spans="4:4">
      <c r="D1685" s="317"/>
    </row>
    <row r="1686" spans="4:4">
      <c r="D1686" s="317"/>
    </row>
    <row r="1687" spans="4:4">
      <c r="D1687" s="317"/>
    </row>
    <row r="1688" spans="4:4">
      <c r="D1688" s="317"/>
    </row>
    <row r="1689" spans="4:4">
      <c r="D1689" s="317"/>
    </row>
    <row r="1690" spans="4:4">
      <c r="D1690" s="317"/>
    </row>
    <row r="1691" spans="4:4">
      <c r="D1691" s="317"/>
    </row>
    <row r="1692" spans="4:4">
      <c r="D1692" s="317"/>
    </row>
    <row r="1693" spans="4:4">
      <c r="D1693" s="317"/>
    </row>
    <row r="1694" spans="4:4">
      <c r="D1694" s="317"/>
    </row>
    <row r="1695" spans="4:4">
      <c r="D1695" s="317"/>
    </row>
    <row r="1696" spans="4:4">
      <c r="D1696" s="317"/>
    </row>
    <row r="1697" spans="4:4">
      <c r="D1697" s="317"/>
    </row>
    <row r="1698" spans="4:4">
      <c r="D1698" s="317"/>
    </row>
    <row r="1699" spans="4:4">
      <c r="D1699" s="317"/>
    </row>
    <row r="1700" spans="4:4">
      <c r="D1700" s="317"/>
    </row>
    <row r="1701" spans="4:4">
      <c r="D1701" s="317"/>
    </row>
    <row r="1702" spans="4:4">
      <c r="D1702" s="317"/>
    </row>
    <row r="1703" spans="4:4">
      <c r="D1703" s="317"/>
    </row>
    <row r="1704" spans="4:4">
      <c r="D1704" s="317"/>
    </row>
    <row r="1705" spans="4:4">
      <c r="D1705" s="317"/>
    </row>
    <row r="1706" spans="4:4">
      <c r="D1706" s="317"/>
    </row>
    <row r="1707" spans="4:4">
      <c r="D1707" s="317"/>
    </row>
    <row r="1708" spans="4:4">
      <c r="D1708" s="317"/>
    </row>
    <row r="1709" spans="4:4">
      <c r="D1709" s="317"/>
    </row>
    <row r="1710" spans="4:4">
      <c r="D1710" s="317"/>
    </row>
    <row r="1711" spans="4:4">
      <c r="D1711" s="317"/>
    </row>
    <row r="1712" spans="4:4">
      <c r="D1712" s="317"/>
    </row>
    <row r="1713" spans="4:4">
      <c r="D1713" s="317"/>
    </row>
    <row r="1714" spans="4:4">
      <c r="D1714" s="317"/>
    </row>
    <row r="1715" spans="4:4">
      <c r="D1715" s="317"/>
    </row>
    <row r="1716" spans="4:4">
      <c r="D1716" s="317"/>
    </row>
    <row r="1717" spans="4:4">
      <c r="D1717" s="317"/>
    </row>
    <row r="1718" spans="4:4">
      <c r="D1718" s="317"/>
    </row>
    <row r="1719" spans="4:4">
      <c r="D1719" s="317"/>
    </row>
    <row r="1720" spans="4:4">
      <c r="D1720" s="317"/>
    </row>
    <row r="1721" spans="4:4">
      <c r="D1721" s="317"/>
    </row>
    <row r="1722" spans="4:4">
      <c r="D1722" s="317"/>
    </row>
    <row r="1723" spans="4:4">
      <c r="D1723" s="317"/>
    </row>
    <row r="1724" spans="4:4">
      <c r="D1724" s="317"/>
    </row>
    <row r="1725" spans="4:4">
      <c r="D1725" s="317"/>
    </row>
    <row r="1726" spans="4:4">
      <c r="D1726" s="317"/>
    </row>
    <row r="1727" spans="4:4">
      <c r="D1727" s="317"/>
    </row>
    <row r="1728" spans="4:4">
      <c r="D1728" s="317"/>
    </row>
    <row r="1729" spans="4:4">
      <c r="D1729" s="317"/>
    </row>
    <row r="1730" spans="4:4">
      <c r="D1730" s="317"/>
    </row>
    <row r="1731" spans="4:4">
      <c r="D1731" s="317"/>
    </row>
    <row r="1732" spans="4:4">
      <c r="D1732" s="317"/>
    </row>
    <row r="1733" spans="4:4">
      <c r="D1733" s="317"/>
    </row>
    <row r="1734" spans="4:4">
      <c r="D1734" s="317"/>
    </row>
    <row r="1735" spans="4:4">
      <c r="D1735" s="317"/>
    </row>
    <row r="1736" spans="4:4">
      <c r="D1736" s="317"/>
    </row>
    <row r="1737" spans="4:4">
      <c r="D1737" s="317"/>
    </row>
    <row r="1738" spans="4:4">
      <c r="D1738" s="317"/>
    </row>
    <row r="1739" spans="4:4">
      <c r="D1739" s="317"/>
    </row>
    <row r="1740" spans="4:4">
      <c r="D1740" s="317"/>
    </row>
    <row r="1741" spans="4:4">
      <c r="D1741" s="317"/>
    </row>
    <row r="1742" spans="4:4">
      <c r="D1742" s="317"/>
    </row>
    <row r="1743" spans="4:4">
      <c r="D1743" s="317"/>
    </row>
    <row r="1744" spans="4:4">
      <c r="D1744" s="317"/>
    </row>
    <row r="1745" spans="4:4">
      <c r="D1745" s="317"/>
    </row>
    <row r="1746" spans="4:4">
      <c r="D1746" s="317"/>
    </row>
    <row r="1747" spans="4:4">
      <c r="D1747" s="317"/>
    </row>
    <row r="1748" spans="4:4">
      <c r="D1748" s="317"/>
    </row>
    <row r="1749" spans="4:4">
      <c r="D1749" s="317"/>
    </row>
    <row r="1750" spans="4:4">
      <c r="D1750" s="317"/>
    </row>
    <row r="1751" spans="4:4">
      <c r="D1751" s="317"/>
    </row>
    <row r="1752" spans="4:4">
      <c r="D1752" s="317"/>
    </row>
    <row r="1753" spans="4:4">
      <c r="D1753" s="317"/>
    </row>
    <row r="1754" spans="4:4">
      <c r="D1754" s="317"/>
    </row>
    <row r="1755" spans="4:4">
      <c r="D1755" s="317"/>
    </row>
    <row r="1756" spans="4:4">
      <c r="D1756" s="317"/>
    </row>
    <row r="1757" spans="4:4">
      <c r="D1757" s="317"/>
    </row>
    <row r="1758" spans="4:4">
      <c r="D1758" s="317"/>
    </row>
    <row r="1759" spans="4:4">
      <c r="D1759" s="317"/>
    </row>
    <row r="1760" spans="4:4">
      <c r="D1760" s="317"/>
    </row>
    <row r="1761" spans="4:4">
      <c r="D1761" s="317"/>
    </row>
    <row r="1762" spans="4:4">
      <c r="D1762" s="317"/>
    </row>
    <row r="1763" spans="4:4">
      <c r="D1763" s="317"/>
    </row>
    <row r="1764" spans="4:4">
      <c r="D1764" s="317"/>
    </row>
    <row r="1765" spans="4:4">
      <c r="D1765" s="317"/>
    </row>
    <row r="1766" spans="4:4">
      <c r="D1766" s="317"/>
    </row>
    <row r="1767" spans="4:4">
      <c r="D1767" s="317"/>
    </row>
    <row r="1768" spans="4:4">
      <c r="D1768" s="317"/>
    </row>
    <row r="1769" spans="4:4">
      <c r="D1769" s="317"/>
    </row>
    <row r="1770" spans="4:4">
      <c r="D1770" s="317"/>
    </row>
    <row r="1771" spans="4:4">
      <c r="D1771" s="317"/>
    </row>
    <row r="1772" spans="4:4">
      <c r="D1772" s="317"/>
    </row>
    <row r="1773" spans="4:4">
      <c r="D1773" s="317"/>
    </row>
    <row r="1774" spans="4:4">
      <c r="D1774" s="317"/>
    </row>
    <row r="1775" spans="4:4">
      <c r="D1775" s="317"/>
    </row>
    <row r="1776" spans="4:4">
      <c r="D1776" s="317"/>
    </row>
    <row r="1777" spans="4:4">
      <c r="D1777" s="317"/>
    </row>
    <row r="1778" spans="4:4">
      <c r="D1778" s="317"/>
    </row>
    <row r="1779" spans="4:4">
      <c r="D1779" s="317"/>
    </row>
    <row r="1780" spans="4:4">
      <c r="D1780" s="317"/>
    </row>
    <row r="1781" spans="4:4">
      <c r="D1781" s="317"/>
    </row>
    <row r="1782" spans="4:4">
      <c r="D1782" s="317"/>
    </row>
    <row r="1783" spans="4:4">
      <c r="D1783" s="317"/>
    </row>
    <row r="1784" spans="4:4">
      <c r="D1784" s="317"/>
    </row>
    <row r="1785" spans="4:4">
      <c r="D1785" s="317"/>
    </row>
    <row r="1786" spans="4:4">
      <c r="D1786" s="317"/>
    </row>
    <row r="1787" spans="4:4">
      <c r="D1787" s="317"/>
    </row>
    <row r="1788" spans="4:4">
      <c r="D1788" s="317"/>
    </row>
    <row r="1789" spans="4:4">
      <c r="D1789" s="317"/>
    </row>
    <row r="1790" spans="4:4">
      <c r="D1790" s="317"/>
    </row>
    <row r="1791" spans="4:4">
      <c r="D1791" s="317"/>
    </row>
    <row r="1792" spans="4:4">
      <c r="D1792" s="317"/>
    </row>
    <row r="1793" spans="4:4">
      <c r="D1793" s="317"/>
    </row>
    <row r="1794" spans="4:4">
      <c r="D1794" s="317"/>
    </row>
    <row r="1795" spans="4:4">
      <c r="D1795" s="317"/>
    </row>
    <row r="1796" spans="4:4">
      <c r="D1796" s="317"/>
    </row>
    <row r="1797" spans="4:4">
      <c r="D1797" s="317"/>
    </row>
    <row r="1798" spans="4:4">
      <c r="D1798" s="317"/>
    </row>
    <row r="1799" spans="4:4">
      <c r="D1799" s="317"/>
    </row>
    <row r="1800" spans="4:4">
      <c r="D1800" s="317"/>
    </row>
    <row r="1801" spans="4:4">
      <c r="D1801" s="317"/>
    </row>
    <row r="1802" spans="4:4">
      <c r="D1802" s="317"/>
    </row>
    <row r="1803" spans="4:4">
      <c r="D1803" s="317"/>
    </row>
    <row r="1804" spans="4:4">
      <c r="D1804" s="317"/>
    </row>
    <row r="1805" spans="4:4">
      <c r="D1805" s="317"/>
    </row>
    <row r="1806" spans="4:4">
      <c r="D1806" s="317"/>
    </row>
    <row r="1807" spans="4:4">
      <c r="D1807" s="317"/>
    </row>
    <row r="1808" spans="4:4">
      <c r="D1808" s="317"/>
    </row>
    <row r="1809" spans="4:4">
      <c r="D1809" s="317"/>
    </row>
    <row r="1810" spans="4:4">
      <c r="D1810" s="317"/>
    </row>
    <row r="1811" spans="4:4">
      <c r="D1811" s="317"/>
    </row>
    <row r="1812" spans="4:4">
      <c r="D1812" s="317"/>
    </row>
    <row r="1813" spans="4:4">
      <c r="D1813" s="317"/>
    </row>
    <row r="1814" spans="4:4">
      <c r="D1814" s="317"/>
    </row>
    <row r="1815" spans="4:4">
      <c r="D1815" s="317"/>
    </row>
    <row r="1816" spans="4:4">
      <c r="D1816" s="317"/>
    </row>
    <row r="1817" spans="4:4">
      <c r="D1817" s="317"/>
    </row>
    <row r="1818" spans="4:4">
      <c r="D1818" s="317"/>
    </row>
    <row r="1819" spans="4:4">
      <c r="D1819" s="317"/>
    </row>
    <row r="1820" spans="4:4">
      <c r="D1820" s="317"/>
    </row>
    <row r="1821" spans="4:4">
      <c r="D1821" s="317"/>
    </row>
    <row r="1822" spans="4:4">
      <c r="D1822" s="317"/>
    </row>
    <row r="1823" spans="4:4">
      <c r="D1823" s="317"/>
    </row>
    <row r="1824" spans="4:4">
      <c r="D1824" s="317"/>
    </row>
    <row r="1825" spans="4:4">
      <c r="D1825" s="317"/>
    </row>
    <row r="1826" spans="4:4">
      <c r="D1826" s="317"/>
    </row>
    <row r="1827" spans="4:4">
      <c r="D1827" s="317"/>
    </row>
    <row r="1828" spans="4:4">
      <c r="D1828" s="317"/>
    </row>
    <row r="1829" spans="4:4">
      <c r="D1829" s="317"/>
    </row>
    <row r="1830" spans="4:4">
      <c r="D1830" s="317"/>
    </row>
    <row r="1831" spans="4:4">
      <c r="D1831" s="317"/>
    </row>
    <row r="1832" spans="4:4">
      <c r="D1832" s="317"/>
    </row>
    <row r="1833" spans="4:4">
      <c r="D1833" s="317"/>
    </row>
    <row r="1834" spans="4:4">
      <c r="D1834" s="317"/>
    </row>
    <row r="1835" spans="4:4">
      <c r="D1835" s="317"/>
    </row>
    <row r="1836" spans="4:4">
      <c r="D1836" s="317"/>
    </row>
    <row r="1837" spans="4:4">
      <c r="D1837" s="317"/>
    </row>
    <row r="1838" spans="4:4">
      <c r="D1838" s="317"/>
    </row>
    <row r="1839" spans="4:4">
      <c r="D1839" s="317"/>
    </row>
    <row r="1840" spans="4:4">
      <c r="D1840" s="317"/>
    </row>
    <row r="1841" spans="4:4">
      <c r="D1841" s="317"/>
    </row>
    <row r="1842" spans="4:4">
      <c r="D1842" s="317"/>
    </row>
    <row r="1843" spans="4:4">
      <c r="D1843" s="317"/>
    </row>
    <row r="1844" spans="4:4">
      <c r="D1844" s="317"/>
    </row>
    <row r="1845" spans="4:4">
      <c r="D1845" s="317"/>
    </row>
    <row r="1846" spans="4:4">
      <c r="D1846" s="317"/>
    </row>
    <row r="1847" spans="4:4">
      <c r="D1847" s="317"/>
    </row>
    <row r="1848" spans="4:4">
      <c r="D1848" s="317"/>
    </row>
    <row r="1849" spans="4:4">
      <c r="D1849" s="317"/>
    </row>
    <row r="1850" spans="4:4">
      <c r="D1850" s="317"/>
    </row>
    <row r="1851" spans="4:4">
      <c r="D1851" s="317"/>
    </row>
    <row r="1852" spans="4:4">
      <c r="D1852" s="317"/>
    </row>
    <row r="1853" spans="4:4">
      <c r="D1853" s="317"/>
    </row>
    <row r="1854" spans="4:4">
      <c r="D1854" s="317"/>
    </row>
    <row r="1855" spans="4:4">
      <c r="D1855" s="317"/>
    </row>
    <row r="1856" spans="4:4">
      <c r="D1856" s="317"/>
    </row>
    <row r="1857" spans="4:4">
      <c r="D1857" s="317"/>
    </row>
    <row r="1858" spans="4:4">
      <c r="D1858" s="317"/>
    </row>
    <row r="1859" spans="4:4">
      <c r="D1859" s="317"/>
    </row>
    <row r="1860" spans="4:4">
      <c r="D1860" s="317"/>
    </row>
    <row r="1861" spans="4:4">
      <c r="D1861" s="317"/>
    </row>
    <row r="1862" spans="4:4">
      <c r="D1862" s="317"/>
    </row>
    <row r="1863" spans="4:4">
      <c r="D1863" s="317"/>
    </row>
    <row r="1864" spans="4:4">
      <c r="D1864" s="317"/>
    </row>
    <row r="1865" spans="4:4">
      <c r="D1865" s="317"/>
    </row>
    <row r="1866" spans="4:4">
      <c r="D1866" s="317"/>
    </row>
    <row r="1867" spans="4:4">
      <c r="D1867" s="317"/>
    </row>
    <row r="1868" spans="4:4">
      <c r="D1868" s="317"/>
    </row>
    <row r="1869" spans="4:4">
      <c r="D1869" s="317"/>
    </row>
    <row r="1870" spans="4:4">
      <c r="D1870" s="317"/>
    </row>
    <row r="1871" spans="4:4">
      <c r="D1871" s="317"/>
    </row>
    <row r="1872" spans="4:4">
      <c r="D1872" s="317"/>
    </row>
    <row r="1873" spans="4:4">
      <c r="D1873" s="317"/>
    </row>
    <row r="1874" spans="4:4">
      <c r="D1874" s="317"/>
    </row>
    <row r="1875" spans="4:4">
      <c r="D1875" s="317"/>
    </row>
    <row r="1876" spans="4:4">
      <c r="D1876" s="317"/>
    </row>
    <row r="1877" spans="4:4">
      <c r="D1877" s="317"/>
    </row>
    <row r="1878" spans="4:4">
      <c r="D1878" s="317"/>
    </row>
    <row r="1879" spans="4:4">
      <c r="D1879" s="317"/>
    </row>
    <row r="1880" spans="4:4">
      <c r="D1880" s="317"/>
    </row>
    <row r="1881" spans="4:4">
      <c r="D1881" s="317"/>
    </row>
    <row r="1882" spans="4:4">
      <c r="D1882" s="317"/>
    </row>
    <row r="1883" spans="4:4">
      <c r="D1883" s="317"/>
    </row>
    <row r="1884" spans="4:4">
      <c r="D1884" s="317"/>
    </row>
    <row r="1885" spans="4:4">
      <c r="D1885" s="317"/>
    </row>
    <row r="1886" spans="4:4">
      <c r="D1886" s="317"/>
    </row>
    <row r="1887" spans="4:4">
      <c r="D1887" s="317"/>
    </row>
    <row r="1888" spans="4:4">
      <c r="D1888" s="317"/>
    </row>
    <row r="1889" spans="4:4">
      <c r="D1889" s="317"/>
    </row>
    <row r="1890" spans="4:4">
      <c r="D1890" s="317"/>
    </row>
    <row r="1891" spans="4:4">
      <c r="D1891" s="317"/>
    </row>
    <row r="1892" spans="4:4">
      <c r="D1892" s="317"/>
    </row>
    <row r="1893" spans="4:4">
      <c r="D1893" s="317"/>
    </row>
    <row r="1894" spans="4:4">
      <c r="D1894" s="317"/>
    </row>
    <row r="1895" spans="4:4">
      <c r="D1895" s="317"/>
    </row>
    <row r="1896" spans="4:4">
      <c r="D1896" s="317"/>
    </row>
    <row r="1897" spans="4:4">
      <c r="D1897" s="317"/>
    </row>
    <row r="1898" spans="4:4">
      <c r="D1898" s="317"/>
    </row>
    <row r="1899" spans="4:4">
      <c r="D1899" s="317"/>
    </row>
    <row r="1900" spans="4:4">
      <c r="D1900" s="317"/>
    </row>
    <row r="1901" spans="4:4">
      <c r="D1901" s="317"/>
    </row>
    <row r="1902" spans="4:4">
      <c r="D1902" s="317"/>
    </row>
    <row r="1903" spans="4:4">
      <c r="D1903" s="317"/>
    </row>
    <row r="1904" spans="4:4">
      <c r="D1904" s="317"/>
    </row>
    <row r="1905" spans="4:4">
      <c r="D1905" s="317"/>
    </row>
    <row r="1906" spans="4:4">
      <c r="D1906" s="317"/>
    </row>
    <row r="1907" spans="4:4">
      <c r="D1907" s="317"/>
    </row>
    <row r="1908" spans="4:4">
      <c r="D1908" s="317"/>
    </row>
    <row r="1909" spans="4:4">
      <c r="D1909" s="317"/>
    </row>
    <row r="1910" spans="4:4">
      <c r="D1910" s="317"/>
    </row>
    <row r="1911" spans="4:4">
      <c r="D1911" s="317"/>
    </row>
    <row r="1912" spans="4:4">
      <c r="D1912" s="317"/>
    </row>
    <row r="1913" spans="4:4">
      <c r="D1913" s="317"/>
    </row>
    <row r="1914" spans="4:4">
      <c r="D1914" s="317"/>
    </row>
    <row r="1915" spans="4:4">
      <c r="D1915" s="317"/>
    </row>
    <row r="1916" spans="4:4">
      <c r="D1916" s="317"/>
    </row>
    <row r="1917" spans="4:4">
      <c r="D1917" s="317"/>
    </row>
    <row r="1918" spans="4:4">
      <c r="D1918" s="317"/>
    </row>
    <row r="1919" spans="4:4">
      <c r="D1919" s="317"/>
    </row>
    <row r="1920" spans="4:4">
      <c r="D1920" s="317"/>
    </row>
    <row r="1921" spans="4:4">
      <c r="D1921" s="317"/>
    </row>
    <row r="1922" spans="4:4">
      <c r="D1922" s="317"/>
    </row>
    <row r="1923" spans="4:4">
      <c r="D1923" s="317"/>
    </row>
    <row r="1924" spans="4:4">
      <c r="D1924" s="317"/>
    </row>
    <row r="1925" spans="4:4">
      <c r="D1925" s="317"/>
    </row>
    <row r="1926" spans="4:4">
      <c r="D1926" s="317"/>
    </row>
    <row r="1927" spans="4:4">
      <c r="D1927" s="317"/>
    </row>
    <row r="1928" spans="4:4">
      <c r="D1928" s="317"/>
    </row>
    <row r="1929" spans="4:4">
      <c r="D1929" s="317"/>
    </row>
    <row r="1930" spans="4:4">
      <c r="D1930" s="317"/>
    </row>
    <row r="1931" spans="4:4">
      <c r="D1931" s="317"/>
    </row>
    <row r="1932" spans="4:4">
      <c r="D1932" s="317"/>
    </row>
    <row r="1933" spans="4:4">
      <c r="D1933" s="317"/>
    </row>
    <row r="1934" spans="4:4">
      <c r="D1934" s="317"/>
    </row>
    <row r="1935" spans="4:4">
      <c r="D1935" s="317"/>
    </row>
    <row r="1936" spans="4:4">
      <c r="D1936" s="317"/>
    </row>
    <row r="1937" spans="4:4">
      <c r="D1937" s="317"/>
    </row>
    <row r="1938" spans="4:4">
      <c r="D1938" s="317"/>
    </row>
    <row r="1939" spans="4:4">
      <c r="D1939" s="317"/>
    </row>
    <row r="1940" spans="4:4">
      <c r="D1940" s="317"/>
    </row>
    <row r="1941" spans="4:4">
      <c r="D1941" s="317"/>
    </row>
    <row r="1942" spans="4:4">
      <c r="D1942" s="317"/>
    </row>
    <row r="1943" spans="4:4">
      <c r="D1943" s="317"/>
    </row>
    <row r="1944" spans="4:4">
      <c r="D1944" s="317"/>
    </row>
    <row r="1945" spans="4:4">
      <c r="D1945" s="317"/>
    </row>
    <row r="1946" spans="4:4">
      <c r="D1946" s="317"/>
    </row>
    <row r="1947" spans="4:4">
      <c r="D1947" s="317"/>
    </row>
    <row r="1948" spans="4:4">
      <c r="D1948" s="317"/>
    </row>
    <row r="1949" spans="4:4">
      <c r="D1949" s="317"/>
    </row>
    <row r="1950" spans="4:4">
      <c r="D1950" s="317"/>
    </row>
    <row r="1951" spans="4:4">
      <c r="D1951" s="317"/>
    </row>
    <row r="1952" spans="4:4">
      <c r="D1952" s="317"/>
    </row>
    <row r="1953" spans="4:4">
      <c r="D1953" s="317"/>
    </row>
    <row r="1954" spans="4:4">
      <c r="D1954" s="317"/>
    </row>
    <row r="1955" spans="4:4">
      <c r="D1955" s="317"/>
    </row>
    <row r="1956" spans="4:4">
      <c r="D1956" s="317"/>
    </row>
    <row r="1957" spans="4:4">
      <c r="D1957" s="317"/>
    </row>
    <row r="1958" spans="4:4">
      <c r="D1958" s="317"/>
    </row>
    <row r="1959" spans="4:4">
      <c r="D1959" s="317"/>
    </row>
    <row r="1960" spans="4:4">
      <c r="D1960" s="317"/>
    </row>
    <row r="1961" spans="4:4">
      <c r="D1961" s="317"/>
    </row>
    <row r="1962" spans="4:4">
      <c r="D1962" s="317"/>
    </row>
    <row r="1963" spans="4:4">
      <c r="D1963" s="317"/>
    </row>
    <row r="1964" spans="4:4">
      <c r="D1964" s="317"/>
    </row>
    <row r="1965" spans="4:4">
      <c r="D1965" s="317"/>
    </row>
    <row r="1966" spans="4:4">
      <c r="D1966" s="317"/>
    </row>
    <row r="1967" spans="4:4">
      <c r="D1967" s="317"/>
    </row>
    <row r="1968" spans="4:4">
      <c r="D1968" s="317"/>
    </row>
    <row r="1969" spans="4:4">
      <c r="D1969" s="317"/>
    </row>
    <row r="1970" spans="4:4">
      <c r="D1970" s="317"/>
    </row>
    <row r="1971" spans="4:4">
      <c r="D1971" s="317"/>
    </row>
    <row r="1972" spans="4:4">
      <c r="D1972" s="317"/>
    </row>
    <row r="1973" spans="4:4">
      <c r="D1973" s="317"/>
    </row>
    <row r="1974" spans="4:4">
      <c r="D1974" s="317"/>
    </row>
    <row r="1975" spans="4:4">
      <c r="D1975" s="317"/>
    </row>
    <row r="1976" spans="4:4">
      <c r="D1976" s="317"/>
    </row>
    <row r="1977" spans="4:4">
      <c r="D1977" s="317"/>
    </row>
    <row r="1978" spans="4:4">
      <c r="D1978" s="317"/>
    </row>
    <row r="1979" spans="4:4">
      <c r="D1979" s="317"/>
    </row>
    <row r="1980" spans="4:4">
      <c r="D1980" s="317"/>
    </row>
    <row r="1981" spans="4:4">
      <c r="D1981" s="317"/>
    </row>
    <row r="1982" spans="4:4">
      <c r="D1982" s="317"/>
    </row>
    <row r="1983" spans="4:4">
      <c r="D1983" s="317"/>
    </row>
    <row r="1984" spans="4:4">
      <c r="D1984" s="317"/>
    </row>
    <row r="1985" spans="4:4">
      <c r="D1985" s="317"/>
    </row>
    <row r="1986" spans="4:4">
      <c r="D1986" s="317"/>
    </row>
    <row r="1987" spans="4:4">
      <c r="D1987" s="317"/>
    </row>
    <row r="1988" spans="4:4">
      <c r="D1988" s="317"/>
    </row>
    <row r="1989" spans="4:4">
      <c r="D1989" s="317"/>
    </row>
    <row r="1990" spans="4:4">
      <c r="D1990" s="317"/>
    </row>
    <row r="1991" spans="4:4">
      <c r="D1991" s="317"/>
    </row>
    <row r="1992" spans="4:4">
      <c r="D1992" s="317"/>
    </row>
    <row r="1993" spans="4:4">
      <c r="D1993" s="317"/>
    </row>
    <row r="1994" spans="4:4">
      <c r="D1994" s="317"/>
    </row>
    <row r="1995" spans="4:4">
      <c r="D1995" s="317"/>
    </row>
    <row r="1996" spans="4:4">
      <c r="D1996" s="317"/>
    </row>
    <row r="1997" spans="4:4">
      <c r="D1997" s="317"/>
    </row>
    <row r="1998" spans="4:4">
      <c r="D1998" s="317"/>
    </row>
    <row r="1999" spans="4:4">
      <c r="D1999" s="317"/>
    </row>
    <row r="2000" spans="4:4">
      <c r="D2000" s="317"/>
    </row>
    <row r="2001" spans="4:4">
      <c r="D2001" s="317"/>
    </row>
    <row r="2002" spans="4:4">
      <c r="D2002" s="317"/>
    </row>
    <row r="2003" spans="4:4">
      <c r="D2003" s="317"/>
    </row>
    <row r="2004" spans="4:4">
      <c r="D2004" s="317"/>
    </row>
    <row r="2005" spans="4:4">
      <c r="D2005" s="317"/>
    </row>
    <row r="2006" spans="4:4">
      <c r="D2006" s="317"/>
    </row>
    <row r="2007" spans="4:4">
      <c r="D2007" s="317"/>
    </row>
    <row r="2008" spans="4:4">
      <c r="D2008" s="317"/>
    </row>
    <row r="2009" spans="4:4">
      <c r="D2009" s="317"/>
    </row>
    <row r="2010" spans="4:4">
      <c r="D2010" s="317"/>
    </row>
    <row r="2011" spans="4:4">
      <c r="D2011" s="317"/>
    </row>
    <row r="2012" spans="4:4">
      <c r="D2012" s="317"/>
    </row>
    <row r="2013" spans="4:4">
      <c r="D2013" s="317"/>
    </row>
    <row r="2014" spans="4:4">
      <c r="D2014" s="317"/>
    </row>
    <row r="2015" spans="4:4">
      <c r="D2015" s="317"/>
    </row>
    <row r="2016" spans="4:4">
      <c r="D2016" s="317"/>
    </row>
    <row r="2017" spans="4:4">
      <c r="D2017" s="317"/>
    </row>
    <row r="2018" spans="4:4">
      <c r="D2018" s="317"/>
    </row>
    <row r="2019" spans="4:4">
      <c r="D2019" s="317"/>
    </row>
    <row r="2020" spans="4:4">
      <c r="D2020" s="317"/>
    </row>
    <row r="2021" spans="4:4">
      <c r="D2021" s="317"/>
    </row>
    <row r="2022" spans="4:4">
      <c r="D2022" s="317"/>
    </row>
    <row r="2023" spans="4:4">
      <c r="D2023" s="317"/>
    </row>
    <row r="2024" spans="4:4">
      <c r="D2024" s="317"/>
    </row>
    <row r="2025" spans="4:4">
      <c r="D2025" s="317"/>
    </row>
    <row r="2026" spans="4:4">
      <c r="D2026" s="317"/>
    </row>
    <row r="2027" spans="4:4">
      <c r="D2027" s="317"/>
    </row>
    <row r="2028" spans="4:4">
      <c r="D2028" s="317"/>
    </row>
    <row r="2029" spans="4:4">
      <c r="D2029" s="317"/>
    </row>
    <row r="2030" spans="4:4">
      <c r="D2030" s="317"/>
    </row>
    <row r="2031" spans="4:4">
      <c r="D2031" s="317"/>
    </row>
    <row r="2032" spans="4:4">
      <c r="D2032" s="317"/>
    </row>
    <row r="2033" spans="4:4">
      <c r="D2033" s="317"/>
    </row>
    <row r="2034" spans="4:4">
      <c r="D2034" s="317"/>
    </row>
    <row r="2035" spans="4:4">
      <c r="D2035" s="317"/>
    </row>
    <row r="2036" spans="4:4">
      <c r="D2036" s="317"/>
    </row>
    <row r="2037" spans="4:4">
      <c r="D2037" s="317"/>
    </row>
    <row r="2038" spans="4:4">
      <c r="D2038" s="317"/>
    </row>
    <row r="2039" spans="4:4">
      <c r="D2039" s="317"/>
    </row>
    <row r="2040" spans="4:4">
      <c r="D2040" s="317"/>
    </row>
    <row r="2041" spans="4:4">
      <c r="D2041" s="317"/>
    </row>
    <row r="2042" spans="4:4">
      <c r="D2042" s="317"/>
    </row>
    <row r="2043" spans="4:4">
      <c r="D2043" s="317"/>
    </row>
    <row r="2044" spans="4:4">
      <c r="D2044" s="317"/>
    </row>
    <row r="2045" spans="4:4">
      <c r="D2045" s="317"/>
    </row>
    <row r="2046" spans="4:4">
      <c r="D2046" s="317"/>
    </row>
    <row r="2047" spans="4:4">
      <c r="D2047" s="317"/>
    </row>
    <row r="2048" spans="4:4">
      <c r="D2048" s="317"/>
    </row>
    <row r="2049" spans="4:4">
      <c r="D2049" s="317"/>
    </row>
    <row r="2050" spans="4:4">
      <c r="D2050" s="317"/>
    </row>
    <row r="2051" spans="4:4">
      <c r="D2051" s="317"/>
    </row>
    <row r="2052" spans="4:4">
      <c r="D2052" s="317"/>
    </row>
    <row r="2053" spans="4:4">
      <c r="D2053" s="317"/>
    </row>
    <row r="2054" spans="4:4">
      <c r="D2054" s="317"/>
    </row>
    <row r="2055" spans="4:4">
      <c r="D2055" s="317"/>
    </row>
    <row r="2056" spans="4:4">
      <c r="D2056" s="317"/>
    </row>
    <row r="2057" spans="4:4">
      <c r="D2057" s="317"/>
    </row>
    <row r="2058" spans="4:4">
      <c r="D2058" s="317"/>
    </row>
    <row r="2059" spans="4:4">
      <c r="D2059" s="317"/>
    </row>
    <row r="2060" spans="4:4">
      <c r="D2060" s="317"/>
    </row>
    <row r="2061" spans="4:4">
      <c r="D2061" s="317"/>
    </row>
    <row r="2062" spans="4:4">
      <c r="D2062" s="317"/>
    </row>
    <row r="2063" spans="4:4">
      <c r="D2063" s="317"/>
    </row>
    <row r="2064" spans="4:4">
      <c r="D2064" s="317"/>
    </row>
    <row r="2065" spans="4:4">
      <c r="D2065" s="317"/>
    </row>
    <row r="2066" spans="4:4">
      <c r="D2066" s="317"/>
    </row>
    <row r="2067" spans="4:4">
      <c r="D2067" s="317"/>
    </row>
    <row r="2068" spans="4:4">
      <c r="D2068" s="317"/>
    </row>
    <row r="2069" spans="4:4">
      <c r="D2069" s="317"/>
    </row>
    <row r="2070" spans="4:4">
      <c r="D2070" s="317"/>
    </row>
    <row r="2071" spans="4:4">
      <c r="D2071" s="317"/>
    </row>
    <row r="2072" spans="4:4">
      <c r="D2072" s="317"/>
    </row>
    <row r="2073" spans="4:4">
      <c r="D2073" s="317"/>
    </row>
    <row r="2074" spans="4:4">
      <c r="D2074" s="317"/>
    </row>
    <row r="2075" spans="4:4">
      <c r="D2075" s="317"/>
    </row>
    <row r="2076" spans="4:4">
      <c r="D2076" s="317"/>
    </row>
    <row r="2077" spans="4:4">
      <c r="D2077" s="317"/>
    </row>
    <row r="2078" spans="4:4">
      <c r="D2078" s="317"/>
    </row>
    <row r="2079" spans="4:4">
      <c r="D2079" s="317"/>
    </row>
    <row r="2080" spans="4:4">
      <c r="D2080" s="317"/>
    </row>
    <row r="2081" spans="4:4">
      <c r="D2081" s="317"/>
    </row>
    <row r="2082" spans="4:4">
      <c r="D2082" s="317"/>
    </row>
    <row r="2083" spans="4:4">
      <c r="D2083" s="317"/>
    </row>
    <row r="2084" spans="4:4">
      <c r="D2084" s="317"/>
    </row>
    <row r="2085" spans="4:4">
      <c r="D2085" s="317"/>
    </row>
    <row r="2086" spans="4:4">
      <c r="D2086" s="317"/>
    </row>
    <row r="2087" spans="4:4">
      <c r="D2087" s="317"/>
    </row>
    <row r="2088" spans="4:4">
      <c r="D2088" s="317"/>
    </row>
    <row r="2089" spans="4:4">
      <c r="D2089" s="317"/>
    </row>
    <row r="2090" spans="4:4">
      <c r="D2090" s="317"/>
    </row>
    <row r="2091" spans="4:4">
      <c r="D2091" s="317"/>
    </row>
    <row r="2092" spans="4:4">
      <c r="D2092" s="317"/>
    </row>
    <row r="2093" spans="4:4">
      <c r="D2093" s="317"/>
    </row>
    <row r="2094" spans="4:4">
      <c r="D2094" s="317"/>
    </row>
    <row r="2095" spans="4:4">
      <c r="D2095" s="317"/>
    </row>
    <row r="2096" spans="4:4">
      <c r="D2096" s="317"/>
    </row>
    <row r="2097" spans="4:4">
      <c r="D2097" s="317"/>
    </row>
    <row r="2098" spans="4:4">
      <c r="D2098" s="317"/>
    </row>
    <row r="2099" spans="4:4">
      <c r="D2099" s="317"/>
    </row>
    <row r="2100" spans="4:4">
      <c r="D2100" s="317"/>
    </row>
    <row r="2101" spans="4:4">
      <c r="D2101" s="317"/>
    </row>
    <row r="2102" spans="4:4">
      <c r="D2102" s="317"/>
    </row>
    <row r="2103" spans="4:4">
      <c r="D2103" s="317"/>
    </row>
    <row r="2104" spans="4:4">
      <c r="D2104" s="317"/>
    </row>
    <row r="2105" spans="4:4">
      <c r="D2105" s="317"/>
    </row>
    <row r="2106" spans="4:4">
      <c r="D2106" s="317"/>
    </row>
    <row r="2107" spans="4:4">
      <c r="D2107" s="317"/>
    </row>
    <row r="2108" spans="4:4">
      <c r="D2108" s="317"/>
    </row>
    <row r="2109" spans="4:4">
      <c r="D2109" s="317"/>
    </row>
    <row r="2110" spans="4:4">
      <c r="D2110" s="317"/>
    </row>
    <row r="2111" spans="4:4">
      <c r="D2111" s="317"/>
    </row>
    <row r="2112" spans="4:4">
      <c r="D2112" s="317"/>
    </row>
    <row r="2113" spans="4:4">
      <c r="D2113" s="317"/>
    </row>
    <row r="2114" spans="4:4">
      <c r="D2114" s="317"/>
    </row>
    <row r="2115" spans="4:4">
      <c r="D2115" s="317"/>
    </row>
    <row r="2116" spans="4:4">
      <c r="D2116" s="317"/>
    </row>
    <row r="2117" spans="4:4">
      <c r="D2117" s="317"/>
    </row>
    <row r="2118" spans="4:4">
      <c r="D2118" s="317"/>
    </row>
    <row r="2119" spans="4:4">
      <c r="D2119" s="317"/>
    </row>
    <row r="2120" spans="4:4">
      <c r="D2120" s="317"/>
    </row>
    <row r="2121" spans="4:4">
      <c r="D2121" s="317"/>
    </row>
    <row r="2122" spans="4:4">
      <c r="D2122" s="317"/>
    </row>
    <row r="2123" spans="4:4">
      <c r="D2123" s="317"/>
    </row>
    <row r="2124" spans="4:4">
      <c r="D2124" s="317"/>
    </row>
    <row r="2125" spans="4:4">
      <c r="D2125" s="317"/>
    </row>
    <row r="2126" spans="4:4">
      <c r="D2126" s="317"/>
    </row>
    <row r="2127" spans="4:4">
      <c r="D2127" s="317"/>
    </row>
    <row r="2128" spans="4:4">
      <c r="D2128" s="317"/>
    </row>
    <row r="2129" spans="4:4">
      <c r="D2129" s="317"/>
    </row>
    <row r="2130" spans="4:4">
      <c r="D2130" s="317"/>
    </row>
    <row r="2131" spans="4:4">
      <c r="D2131" s="317"/>
    </row>
    <row r="2132" spans="4:4">
      <c r="D2132" s="317"/>
    </row>
    <row r="2133" spans="4:4">
      <c r="D2133" s="317"/>
    </row>
    <row r="2134" spans="4:4">
      <c r="D2134" s="317"/>
    </row>
    <row r="2135" spans="4:4">
      <c r="D2135" s="317"/>
    </row>
    <row r="2136" spans="4:4">
      <c r="D2136" s="317"/>
    </row>
    <row r="2137" spans="4:4">
      <c r="D2137" s="317"/>
    </row>
    <row r="2138" spans="4:4">
      <c r="D2138" s="317"/>
    </row>
    <row r="2139" spans="4:4">
      <c r="D2139" s="317"/>
    </row>
    <row r="2140" spans="4:4">
      <c r="D2140" s="317"/>
    </row>
    <row r="2141" spans="4:4">
      <c r="D2141" s="317"/>
    </row>
    <row r="2142" spans="4:4">
      <c r="D2142" s="317"/>
    </row>
    <row r="2143" spans="4:4">
      <c r="D2143" s="317"/>
    </row>
    <row r="2144" spans="4:4">
      <c r="D2144" s="317"/>
    </row>
    <row r="2145" spans="4:4">
      <c r="D2145" s="317"/>
    </row>
    <row r="2146" spans="4:4">
      <c r="D2146" s="317"/>
    </row>
    <row r="2147" spans="4:4">
      <c r="D2147" s="317"/>
    </row>
    <row r="2148" spans="4:4">
      <c r="D2148" s="317"/>
    </row>
    <row r="2149" spans="4:4">
      <c r="D2149" s="317"/>
    </row>
    <row r="2150" spans="4:4">
      <c r="D2150" s="317"/>
    </row>
    <row r="2151" spans="4:4">
      <c r="D2151" s="317"/>
    </row>
    <row r="2152" spans="4:4">
      <c r="D2152" s="317"/>
    </row>
    <row r="2153" spans="4:4">
      <c r="D2153" s="317"/>
    </row>
    <row r="2154" spans="4:4">
      <c r="D2154" s="317"/>
    </row>
    <row r="2155" spans="4:4">
      <c r="D2155" s="317"/>
    </row>
    <row r="2156" spans="4:4">
      <c r="D2156" s="317"/>
    </row>
    <row r="2157" spans="4:4">
      <c r="D2157" s="317"/>
    </row>
    <row r="2158" spans="4:4">
      <c r="D2158" s="317"/>
    </row>
    <row r="2159" spans="4:4">
      <c r="D2159" s="317"/>
    </row>
    <row r="2160" spans="4:4">
      <c r="D2160" s="317"/>
    </row>
    <row r="2161" spans="4:4">
      <c r="D2161" s="317"/>
    </row>
    <row r="2162" spans="4:4">
      <c r="D2162" s="317"/>
    </row>
    <row r="2163" spans="4:4">
      <c r="D2163" s="317"/>
    </row>
    <row r="2164" spans="4:4">
      <c r="D2164" s="317"/>
    </row>
    <row r="2165" spans="4:4">
      <c r="D2165" s="317"/>
    </row>
    <row r="2166" spans="4:4">
      <c r="D2166" s="317"/>
    </row>
    <row r="2167" spans="4:4">
      <c r="D2167" s="317"/>
    </row>
    <row r="2168" spans="4:4">
      <c r="D2168" s="317"/>
    </row>
    <row r="2169" spans="4:4">
      <c r="D2169" s="317"/>
    </row>
    <row r="2170" spans="4:4">
      <c r="D2170" s="317"/>
    </row>
    <row r="2171" spans="4:4">
      <c r="D2171" s="317"/>
    </row>
    <row r="2172" spans="4:4">
      <c r="D2172" s="317"/>
    </row>
    <row r="2173" spans="4:4">
      <c r="D2173" s="317"/>
    </row>
    <row r="2174" spans="4:4">
      <c r="D2174" s="317"/>
    </row>
    <row r="2175" spans="4:4">
      <c r="D2175" s="317"/>
    </row>
    <row r="2176" spans="4:4">
      <c r="D2176" s="317"/>
    </row>
    <row r="2177" spans="4:4">
      <c r="D2177" s="317"/>
    </row>
    <row r="2178" spans="4:4">
      <c r="D2178" s="317"/>
    </row>
    <row r="2179" spans="4:4">
      <c r="D2179" s="317"/>
    </row>
    <row r="2180" spans="4:4">
      <c r="D2180" s="317"/>
    </row>
    <row r="2181" spans="4:4">
      <c r="D2181" s="317"/>
    </row>
    <row r="2182" spans="4:4">
      <c r="D2182" s="317"/>
    </row>
    <row r="2183" spans="4:4">
      <c r="D2183" s="317"/>
    </row>
    <row r="2184" spans="4:4">
      <c r="D2184" s="317"/>
    </row>
    <row r="2185" spans="4:4">
      <c r="D2185" s="317"/>
    </row>
    <row r="2186" spans="4:4">
      <c r="D2186" s="317"/>
    </row>
    <row r="2187" spans="4:4">
      <c r="D2187" s="317"/>
    </row>
    <row r="2188" spans="4:4">
      <c r="D2188" s="317"/>
    </row>
    <row r="2189" spans="4:4">
      <c r="D2189" s="317"/>
    </row>
    <row r="2190" spans="4:4">
      <c r="D2190" s="317"/>
    </row>
    <row r="2191" spans="4:4">
      <c r="D2191" s="317"/>
    </row>
    <row r="2192" spans="4:4">
      <c r="D2192" s="317"/>
    </row>
    <row r="2193" spans="4:4">
      <c r="D2193" s="317"/>
    </row>
    <row r="2194" spans="4:4">
      <c r="D2194" s="317"/>
    </row>
    <row r="2195" spans="4:4">
      <c r="D2195" s="317"/>
    </row>
    <row r="2196" spans="4:4">
      <c r="D2196" s="317"/>
    </row>
    <row r="2197" spans="4:4">
      <c r="D2197" s="317"/>
    </row>
    <row r="2198" spans="4:4">
      <c r="D2198" s="317"/>
    </row>
    <row r="2199" spans="4:4">
      <c r="D2199" s="317"/>
    </row>
    <row r="2200" spans="4:4">
      <c r="D2200" s="317"/>
    </row>
    <row r="2201" spans="4:4">
      <c r="D2201" s="317"/>
    </row>
    <row r="2202" spans="4:4">
      <c r="D2202" s="317"/>
    </row>
    <row r="2203" spans="4:4">
      <c r="D2203" s="317"/>
    </row>
    <row r="2204" spans="4:4">
      <c r="D2204" s="317"/>
    </row>
    <row r="2205" spans="4:4">
      <c r="D2205" s="317"/>
    </row>
    <row r="2206" spans="4:4">
      <c r="D2206" s="317"/>
    </row>
    <row r="2207" spans="4:4">
      <c r="D2207" s="317"/>
    </row>
    <row r="2208" spans="4:4">
      <c r="D2208" s="317"/>
    </row>
    <row r="2209" spans="4:4">
      <c r="D2209" s="317"/>
    </row>
    <row r="2210" spans="4:4">
      <c r="D2210" s="317"/>
    </row>
    <row r="2211" spans="4:4">
      <c r="D2211" s="317"/>
    </row>
    <row r="2212" spans="4:4">
      <c r="D2212" s="317"/>
    </row>
    <row r="2213" spans="4:4">
      <c r="D2213" s="317"/>
    </row>
    <row r="2214" spans="4:4">
      <c r="D2214" s="317"/>
    </row>
    <row r="2215" spans="4:4">
      <c r="D2215" s="317"/>
    </row>
    <row r="2216" spans="4:4">
      <c r="D2216" s="317"/>
    </row>
    <row r="2217" spans="4:4">
      <c r="D2217" s="317"/>
    </row>
    <row r="2218" spans="4:4">
      <c r="D2218" s="317"/>
    </row>
    <row r="2219" spans="4:4">
      <c r="D2219" s="317"/>
    </row>
    <row r="2220" spans="4:4">
      <c r="D2220" s="317"/>
    </row>
    <row r="2221" spans="4:4">
      <c r="D2221" s="317"/>
    </row>
    <row r="2222" spans="4:4">
      <c r="D2222" s="317"/>
    </row>
    <row r="2223" spans="4:4">
      <c r="D2223" s="317"/>
    </row>
    <row r="2224" spans="4:4">
      <c r="D2224" s="317"/>
    </row>
    <row r="2225" spans="4:4">
      <c r="D2225" s="317"/>
    </row>
    <row r="2226" spans="4:4">
      <c r="D2226" s="317"/>
    </row>
    <row r="2227" spans="4:4">
      <c r="D2227" s="317"/>
    </row>
    <row r="2228" spans="4:4">
      <c r="D2228" s="317"/>
    </row>
    <row r="2229" spans="4:4">
      <c r="D2229" s="317"/>
    </row>
    <row r="2230" spans="4:4">
      <c r="D2230" s="317"/>
    </row>
    <row r="2231" spans="4:4">
      <c r="D2231" s="317"/>
    </row>
    <row r="2232" spans="4:4">
      <c r="D2232" s="317"/>
    </row>
    <row r="2233" spans="4:4">
      <c r="D2233" s="317"/>
    </row>
    <row r="2234" spans="4:4">
      <c r="D2234" s="317"/>
    </row>
    <row r="2235" spans="4:4">
      <c r="D2235" s="317"/>
    </row>
    <row r="2236" spans="4:4">
      <c r="D2236" s="317"/>
    </row>
    <row r="2237" spans="4:4">
      <c r="D2237" s="317"/>
    </row>
    <row r="2238" spans="4:4">
      <c r="D2238" s="317"/>
    </row>
    <row r="2239" spans="4:4">
      <c r="D2239" s="317"/>
    </row>
    <row r="2240" spans="4:4">
      <c r="D2240" s="317"/>
    </row>
    <row r="2241" spans="4:4">
      <c r="D2241" s="317"/>
    </row>
    <row r="2242" spans="4:4">
      <c r="D2242" s="317"/>
    </row>
    <row r="2243" spans="4:4">
      <c r="D2243" s="317"/>
    </row>
    <row r="2244" spans="4:4">
      <c r="D2244" s="317"/>
    </row>
    <row r="2245" spans="4:4">
      <c r="D2245" s="317"/>
    </row>
    <row r="2246" spans="4:4">
      <c r="D2246" s="317"/>
    </row>
    <row r="2247" spans="4:4">
      <c r="D2247" s="317"/>
    </row>
    <row r="2248" spans="4:4">
      <c r="D2248" s="317"/>
    </row>
    <row r="2249" spans="4:4">
      <c r="D2249" s="317"/>
    </row>
    <row r="2250" spans="4:4">
      <c r="D2250" s="317"/>
    </row>
    <row r="2251" spans="4:4">
      <c r="D2251" s="317"/>
    </row>
    <row r="2252" spans="4:4">
      <c r="D2252" s="317"/>
    </row>
    <row r="2253" spans="4:4">
      <c r="D2253" s="317"/>
    </row>
    <row r="2254" spans="4:4">
      <c r="D2254" s="317"/>
    </row>
    <row r="2255" spans="4:4">
      <c r="D2255" s="317"/>
    </row>
    <row r="2256" spans="4:4">
      <c r="D2256" s="317"/>
    </row>
    <row r="2257" spans="4:4">
      <c r="D2257" s="317"/>
    </row>
    <row r="2258" spans="4:4">
      <c r="D2258" s="317"/>
    </row>
    <row r="2259" spans="4:4">
      <c r="D2259" s="317"/>
    </row>
    <row r="2260" spans="4:4">
      <c r="D2260" s="317"/>
    </row>
    <row r="2261" spans="4:4">
      <c r="D2261" s="317"/>
    </row>
    <row r="2262" spans="4:4">
      <c r="D2262" s="317"/>
    </row>
    <row r="2263" spans="4:4">
      <c r="D2263" s="317"/>
    </row>
    <row r="2264" spans="4:4">
      <c r="D2264" s="317"/>
    </row>
    <row r="2265" spans="4:4">
      <c r="D2265" s="317"/>
    </row>
    <row r="2266" spans="4:4">
      <c r="D2266" s="317"/>
    </row>
    <row r="2267" spans="4:4">
      <c r="D2267" s="317"/>
    </row>
    <row r="2268" spans="4:4">
      <c r="D2268" s="317"/>
    </row>
    <row r="2269" spans="4:4">
      <c r="D2269" s="317"/>
    </row>
    <row r="2270" spans="4:4">
      <c r="D2270" s="317"/>
    </row>
    <row r="2271" spans="4:4">
      <c r="D2271" s="317"/>
    </row>
    <row r="2272" spans="4:4">
      <c r="D2272" s="317"/>
    </row>
    <row r="2273" spans="4:4">
      <c r="D2273" s="317"/>
    </row>
    <row r="2274" spans="4:4">
      <c r="D2274" s="317"/>
    </row>
    <row r="2275" spans="4:4">
      <c r="D2275" s="317"/>
    </row>
    <row r="2276" spans="4:4">
      <c r="D2276" s="317"/>
    </row>
    <row r="2277" spans="4:4">
      <c r="D2277" s="317"/>
    </row>
    <row r="2278" spans="4:4">
      <c r="D2278" s="317"/>
    </row>
    <row r="2279" spans="4:4">
      <c r="D2279" s="317"/>
    </row>
    <row r="2280" spans="4:4">
      <c r="D2280" s="317"/>
    </row>
    <row r="2281" spans="4:4">
      <c r="D2281" s="317"/>
    </row>
    <row r="2282" spans="4:4">
      <c r="D2282" s="317"/>
    </row>
    <row r="2283" spans="4:4">
      <c r="D2283" s="317"/>
    </row>
    <row r="2284" spans="4:4">
      <c r="D2284" s="317"/>
    </row>
    <row r="2285" spans="4:4">
      <c r="D2285" s="317"/>
    </row>
    <row r="2286" spans="4:4">
      <c r="D2286" s="317"/>
    </row>
    <row r="2287" spans="4:4">
      <c r="D2287" s="317"/>
    </row>
    <row r="2288" spans="4:4">
      <c r="D2288" s="317"/>
    </row>
    <row r="2289" spans="4:4">
      <c r="D2289" s="317"/>
    </row>
    <row r="2290" spans="4:4">
      <c r="D2290" s="317"/>
    </row>
    <row r="2291" spans="4:4">
      <c r="D2291" s="317"/>
    </row>
    <row r="2292" spans="4:4">
      <c r="D2292" s="317"/>
    </row>
    <row r="2293" spans="4:4">
      <c r="D2293" s="317"/>
    </row>
    <row r="2294" spans="4:4">
      <c r="D2294" s="317"/>
    </row>
    <row r="2295" spans="4:4">
      <c r="D2295" s="317"/>
    </row>
    <row r="2296" spans="4:4">
      <c r="D2296" s="317"/>
    </row>
    <row r="2297" spans="4:4">
      <c r="D2297" s="317"/>
    </row>
    <row r="2298" spans="4:4">
      <c r="D2298" s="317"/>
    </row>
    <row r="2299" spans="4:4">
      <c r="D2299" s="317"/>
    </row>
    <row r="2300" spans="4:4">
      <c r="D2300" s="317"/>
    </row>
    <row r="2301" spans="4:4">
      <c r="D2301" s="317"/>
    </row>
    <row r="2302" spans="4:4">
      <c r="D2302" s="317"/>
    </row>
    <row r="2303" spans="4:4">
      <c r="D2303" s="317"/>
    </row>
    <row r="2304" spans="4:4">
      <c r="D2304" s="317"/>
    </row>
    <row r="2305" spans="4:4">
      <c r="D2305" s="317"/>
    </row>
    <row r="2306" spans="4:4">
      <c r="D2306" s="317"/>
    </row>
    <row r="2307" spans="4:4">
      <c r="D2307" s="317"/>
    </row>
    <row r="2308" spans="4:4">
      <c r="D2308" s="317"/>
    </row>
    <row r="2309" spans="4:4">
      <c r="D2309" s="317"/>
    </row>
    <row r="2310" spans="4:4">
      <c r="D2310" s="317"/>
    </row>
    <row r="2311" spans="4:4">
      <c r="D2311" s="317"/>
    </row>
    <row r="2312" spans="4:4">
      <c r="D2312" s="317"/>
    </row>
    <row r="2313" spans="4:4">
      <c r="D2313" s="317"/>
    </row>
    <row r="2314" spans="4:4">
      <c r="D2314" s="317"/>
    </row>
    <row r="2315" spans="4:4">
      <c r="D2315" s="317"/>
    </row>
    <row r="2316" spans="4:4">
      <c r="D2316" s="317"/>
    </row>
    <row r="2317" spans="4:4">
      <c r="D2317" s="317"/>
    </row>
    <row r="2318" spans="4:4">
      <c r="D2318" s="317"/>
    </row>
    <row r="2319" spans="4:4">
      <c r="D2319" s="317"/>
    </row>
    <row r="2320" spans="4:4">
      <c r="D2320" s="317"/>
    </row>
    <row r="2321" spans="4:4">
      <c r="D2321" s="317"/>
    </row>
    <row r="2322" spans="4:4">
      <c r="D2322" s="317"/>
    </row>
    <row r="2323" spans="4:4">
      <c r="D2323" s="317"/>
    </row>
    <row r="2324" spans="4:4">
      <c r="D2324" s="317"/>
    </row>
    <row r="2325" spans="4:4">
      <c r="D2325" s="317"/>
    </row>
    <row r="2326" spans="4:4">
      <c r="D2326" s="317"/>
    </row>
    <row r="2327" spans="4:4">
      <c r="D2327" s="317"/>
    </row>
    <row r="2328" spans="4:4">
      <c r="D2328" s="317"/>
    </row>
    <row r="2329" spans="4:4">
      <c r="D2329" s="317"/>
    </row>
    <row r="2330" spans="4:4">
      <c r="D2330" s="317"/>
    </row>
    <row r="2331" spans="4:4">
      <c r="D2331" s="317"/>
    </row>
    <row r="2332" spans="4:4">
      <c r="D2332" s="317"/>
    </row>
    <row r="2333" spans="4:4">
      <c r="D2333" s="317"/>
    </row>
    <row r="2334" spans="4:4">
      <c r="D2334" s="317"/>
    </row>
    <row r="2335" spans="4:4">
      <c r="D2335" s="317"/>
    </row>
    <row r="2336" spans="4:4">
      <c r="D2336" s="317"/>
    </row>
    <row r="2337" spans="4:4">
      <c r="D2337" s="317"/>
    </row>
    <row r="2338" spans="4:4">
      <c r="D2338" s="317"/>
    </row>
    <row r="2339" spans="4:4">
      <c r="D2339" s="317"/>
    </row>
    <row r="2340" spans="4:4">
      <c r="D2340" s="317"/>
    </row>
    <row r="2341" spans="4:4">
      <c r="D2341" s="317"/>
    </row>
    <row r="2342" spans="4:4">
      <c r="D2342" s="317"/>
    </row>
    <row r="2343" spans="4:4">
      <c r="D2343" s="317"/>
    </row>
    <row r="2344" spans="4:4">
      <c r="D2344" s="317"/>
    </row>
    <row r="2345" spans="4:4">
      <c r="D2345" s="317"/>
    </row>
    <row r="2346" spans="4:4">
      <c r="D2346" s="317"/>
    </row>
    <row r="2347" spans="4:4">
      <c r="D2347" s="317"/>
    </row>
    <row r="2348" spans="4:4">
      <c r="D2348" s="317"/>
    </row>
    <row r="2349" spans="4:4">
      <c r="D2349" s="317"/>
    </row>
    <row r="2350" spans="4:4">
      <c r="D2350" s="317"/>
    </row>
    <row r="2351" spans="4:4">
      <c r="D2351" s="317"/>
    </row>
    <row r="2352" spans="4:4">
      <c r="D2352" s="317"/>
    </row>
    <row r="2353" spans="4:4">
      <c r="D2353" s="317"/>
    </row>
    <row r="2354" spans="4:4">
      <c r="D2354" s="317"/>
    </row>
    <row r="2355" spans="4:4">
      <c r="D2355" s="317"/>
    </row>
    <row r="2356" spans="4:4">
      <c r="D2356" s="317"/>
    </row>
    <row r="2357" spans="4:4">
      <c r="D2357" s="317"/>
    </row>
    <row r="2358" spans="4:4">
      <c r="D2358" s="317"/>
    </row>
    <row r="2359" spans="4:4">
      <c r="D2359" s="317"/>
    </row>
    <row r="2360" spans="4:4">
      <c r="D2360" s="317"/>
    </row>
    <row r="2361" spans="4:4">
      <c r="D2361" s="317"/>
    </row>
    <row r="2362" spans="4:4">
      <c r="D2362" s="317"/>
    </row>
    <row r="2363" spans="4:4">
      <c r="D2363" s="317"/>
    </row>
    <row r="2364" spans="4:4">
      <c r="D2364" s="317"/>
    </row>
    <row r="2365" spans="4:4">
      <c r="D2365" s="317"/>
    </row>
    <row r="2366" spans="4:4">
      <c r="D2366" s="317"/>
    </row>
    <row r="2367" spans="4:4">
      <c r="D2367" s="317"/>
    </row>
    <row r="2368" spans="4:4">
      <c r="D2368" s="317"/>
    </row>
    <row r="2369" spans="4:4">
      <c r="D2369" s="317"/>
    </row>
    <row r="2370" spans="4:4">
      <c r="D2370" s="317"/>
    </row>
    <row r="2371" spans="4:4">
      <c r="D2371" s="317"/>
    </row>
    <row r="2372" spans="4:4">
      <c r="D2372" s="317"/>
    </row>
    <row r="2373" spans="4:4">
      <c r="D2373" s="317"/>
    </row>
    <row r="2374" spans="4:4">
      <c r="D2374" s="317"/>
    </row>
    <row r="2375" spans="4:4">
      <c r="D2375" s="317"/>
    </row>
    <row r="2376" spans="4:4">
      <c r="D2376" s="317"/>
    </row>
    <row r="2377" spans="4:4">
      <c r="D2377" s="317"/>
    </row>
    <row r="2378" spans="4:4">
      <c r="D2378" s="317"/>
    </row>
    <row r="2379" spans="4:4">
      <c r="D2379" s="317"/>
    </row>
    <row r="2380" spans="4:4">
      <c r="D2380" s="317"/>
    </row>
    <row r="2381" spans="4:4">
      <c r="D2381" s="317"/>
    </row>
    <row r="2382" spans="4:4">
      <c r="D2382" s="317"/>
    </row>
    <row r="2383" spans="4:4">
      <c r="D2383" s="317"/>
    </row>
    <row r="2384" spans="4:4">
      <c r="D2384" s="317"/>
    </row>
    <row r="2385" spans="4:4">
      <c r="D2385" s="317"/>
    </row>
    <row r="2386" spans="4:4">
      <c r="D2386" s="317"/>
    </row>
    <row r="2387" spans="4:4">
      <c r="D2387" s="317"/>
    </row>
    <row r="2388" spans="4:4">
      <c r="D2388" s="317"/>
    </row>
    <row r="2389" spans="4:4">
      <c r="D2389" s="317"/>
    </row>
    <row r="2390" spans="4:4">
      <c r="D2390" s="317"/>
    </row>
    <row r="2391" spans="4:4">
      <c r="D2391" s="317"/>
    </row>
    <row r="2392" spans="4:4">
      <c r="D2392" s="317"/>
    </row>
    <row r="2393" spans="4:4">
      <c r="D2393" s="317"/>
    </row>
    <row r="2394" spans="4:4">
      <c r="D2394" s="317"/>
    </row>
    <row r="2395" spans="4:4">
      <c r="D2395" s="317"/>
    </row>
    <row r="2396" spans="4:4">
      <c r="D2396" s="317"/>
    </row>
    <row r="2397" spans="4:4">
      <c r="D2397" s="317"/>
    </row>
    <row r="2398" spans="4:4">
      <c r="D2398" s="317"/>
    </row>
    <row r="2399" spans="4:4">
      <c r="D2399" s="317"/>
    </row>
    <row r="2400" spans="4:4">
      <c r="D2400" s="317"/>
    </row>
    <row r="2401" spans="4:4">
      <c r="D2401" s="317"/>
    </row>
    <row r="2402" spans="4:4">
      <c r="D2402" s="317"/>
    </row>
    <row r="2403" spans="4:4">
      <c r="D2403" s="317"/>
    </row>
    <row r="2404" spans="4:4">
      <c r="D2404" s="317"/>
    </row>
    <row r="2405" spans="4:4">
      <c r="D2405" s="317"/>
    </row>
    <row r="2406" spans="4:4">
      <c r="D2406" s="317"/>
    </row>
    <row r="2407" spans="4:4">
      <c r="D2407" s="317"/>
    </row>
    <row r="2408" spans="4:4">
      <c r="D2408" s="317"/>
    </row>
    <row r="2409" spans="4:4">
      <c r="D2409" s="317"/>
    </row>
    <row r="2410" spans="4:4">
      <c r="D2410" s="317"/>
    </row>
    <row r="2411" spans="4:4">
      <c r="D2411" s="317"/>
    </row>
    <row r="2412" spans="4:4">
      <c r="D2412" s="317"/>
    </row>
    <row r="2413" spans="4:4">
      <c r="D2413" s="317"/>
    </row>
    <row r="2414" spans="4:4">
      <c r="D2414" s="317"/>
    </row>
    <row r="2415" spans="4:4">
      <c r="D2415" s="317"/>
    </row>
    <row r="2416" spans="4:4">
      <c r="D2416" s="317"/>
    </row>
    <row r="2417" spans="4:4">
      <c r="D2417" s="317"/>
    </row>
    <row r="2418" spans="4:4">
      <c r="D2418" s="317"/>
    </row>
    <row r="2419" spans="4:4">
      <c r="D2419" s="317"/>
    </row>
    <row r="2420" spans="4:4">
      <c r="D2420" s="317"/>
    </row>
    <row r="2421" spans="4:4">
      <c r="D2421" s="317"/>
    </row>
    <row r="2422" spans="4:4">
      <c r="D2422" s="317"/>
    </row>
    <row r="2423" spans="4:4">
      <c r="D2423" s="317"/>
    </row>
    <row r="2424" spans="4:4">
      <c r="D2424" s="317"/>
    </row>
    <row r="2425" spans="4:4">
      <c r="D2425" s="317"/>
    </row>
    <row r="2426" spans="4:4">
      <c r="D2426" s="317"/>
    </row>
    <row r="2427" spans="4:4">
      <c r="D2427" s="317"/>
    </row>
    <row r="2428" spans="4:4">
      <c r="D2428" s="317"/>
    </row>
    <row r="2429" spans="4:4">
      <c r="D2429" s="317"/>
    </row>
    <row r="2430" spans="4:4">
      <c r="D2430" s="317"/>
    </row>
    <row r="2431" spans="4:4">
      <c r="D2431" s="317"/>
    </row>
    <row r="2432" spans="4:4">
      <c r="D2432" s="317"/>
    </row>
    <row r="2433" spans="4:4">
      <c r="D2433" s="317"/>
    </row>
    <row r="2434" spans="4:4">
      <c r="D2434" s="317"/>
    </row>
    <row r="2435" spans="4:4">
      <c r="D2435" s="317"/>
    </row>
    <row r="2436" spans="4:4">
      <c r="D2436" s="317"/>
    </row>
    <row r="2437" spans="4:4">
      <c r="D2437" s="317"/>
    </row>
    <row r="2438" spans="4:4">
      <c r="D2438" s="317"/>
    </row>
    <row r="2439" spans="4:4">
      <c r="D2439" s="317"/>
    </row>
    <row r="2440" spans="4:4">
      <c r="D2440" s="317"/>
    </row>
    <row r="2441" spans="4:4">
      <c r="D2441" s="317"/>
    </row>
    <row r="2442" spans="4:4">
      <c r="D2442" s="317"/>
    </row>
    <row r="2443" spans="4:4">
      <c r="D2443" s="317"/>
    </row>
    <row r="2444" spans="4:4">
      <c r="D2444" s="317"/>
    </row>
    <row r="2445" spans="4:4">
      <c r="D2445" s="317"/>
    </row>
    <row r="2446" spans="4:4">
      <c r="D2446" s="317"/>
    </row>
    <row r="2447" spans="4:4">
      <c r="D2447" s="317"/>
    </row>
    <row r="2448" spans="4:4">
      <c r="D2448" s="317"/>
    </row>
    <row r="2449" spans="4:4">
      <c r="D2449" s="317"/>
    </row>
    <row r="2450" spans="4:4">
      <c r="D2450" s="317"/>
    </row>
    <row r="2451" spans="4:4">
      <c r="D2451" s="317"/>
    </row>
    <row r="2452" spans="4:4">
      <c r="D2452" s="317"/>
    </row>
    <row r="2453" spans="4:4">
      <c r="D2453" s="317"/>
    </row>
    <row r="2454" spans="4:4">
      <c r="D2454" s="317"/>
    </row>
    <row r="2455" spans="4:4">
      <c r="D2455" s="317"/>
    </row>
    <row r="2456" spans="4:4">
      <c r="D2456" s="317"/>
    </row>
    <row r="2457" spans="4:4">
      <c r="D2457" s="317"/>
    </row>
    <row r="2458" spans="4:4">
      <c r="D2458" s="317"/>
    </row>
    <row r="2459" spans="4:4">
      <c r="D2459" s="317"/>
    </row>
    <row r="2460" spans="4:4">
      <c r="D2460" s="317"/>
    </row>
    <row r="2461" spans="4:4">
      <c r="D2461" s="317"/>
    </row>
    <row r="2462" spans="4:4">
      <c r="D2462" s="317"/>
    </row>
    <row r="2463" spans="4:4">
      <c r="D2463" s="317"/>
    </row>
    <row r="2464" spans="4:4">
      <c r="D2464" s="317"/>
    </row>
    <row r="2465" spans="4:4">
      <c r="D2465" s="317"/>
    </row>
    <row r="2466" spans="4:4">
      <c r="D2466" s="317"/>
    </row>
    <row r="2467" spans="4:4">
      <c r="D2467" s="317"/>
    </row>
    <row r="2468" spans="4:4">
      <c r="D2468" s="317"/>
    </row>
    <row r="2469" spans="4:4">
      <c r="D2469" s="317"/>
    </row>
    <row r="2470" spans="4:4">
      <c r="D2470" s="317"/>
    </row>
    <row r="2471" spans="4:4">
      <c r="D2471" s="317"/>
    </row>
    <row r="2472" spans="4:4">
      <c r="D2472" s="317"/>
    </row>
    <row r="2473" spans="4:4">
      <c r="D2473" s="317"/>
    </row>
    <row r="2474" spans="4:4">
      <c r="D2474" s="317"/>
    </row>
    <row r="2475" spans="4:4">
      <c r="D2475" s="317"/>
    </row>
    <row r="2476" spans="4:4">
      <c r="D2476" s="317"/>
    </row>
    <row r="2477" spans="4:4">
      <c r="D2477" s="317"/>
    </row>
    <row r="2478" spans="4:4">
      <c r="D2478" s="317"/>
    </row>
    <row r="2479" spans="4:4">
      <c r="D2479" s="317"/>
    </row>
    <row r="2480" spans="4:4">
      <c r="D2480" s="317"/>
    </row>
    <row r="2481" spans="4:4">
      <c r="D2481" s="317"/>
    </row>
    <row r="2482" spans="4:4">
      <c r="D2482" s="317"/>
    </row>
    <row r="2483" spans="4:4">
      <c r="D2483" s="317"/>
    </row>
    <row r="2484" spans="4:4">
      <c r="D2484" s="317"/>
    </row>
    <row r="2485" spans="4:4">
      <c r="D2485" s="317"/>
    </row>
    <row r="2486" spans="4:4">
      <c r="D2486" s="317"/>
    </row>
    <row r="2487" spans="4:4">
      <c r="D2487" s="317"/>
    </row>
    <row r="2488" spans="4:4">
      <c r="D2488" s="317"/>
    </row>
    <row r="2489" spans="4:4">
      <c r="D2489" s="317"/>
    </row>
    <row r="2490" spans="4:4">
      <c r="D2490" s="317"/>
    </row>
    <row r="2491" spans="4:4">
      <c r="D2491" s="317"/>
    </row>
    <row r="2492" spans="4:4">
      <c r="D2492" s="317"/>
    </row>
    <row r="2493" spans="4:4">
      <c r="D2493" s="317"/>
    </row>
    <row r="2494" spans="4:4">
      <c r="D2494" s="317"/>
    </row>
    <row r="2495" spans="4:4">
      <c r="D2495" s="317"/>
    </row>
    <row r="2496" spans="4:4">
      <c r="D2496" s="317"/>
    </row>
    <row r="2497" spans="4:4">
      <c r="D2497" s="317"/>
    </row>
    <row r="2498" spans="4:4">
      <c r="D2498" s="317"/>
    </row>
    <row r="2499" spans="4:4">
      <c r="D2499" s="317"/>
    </row>
    <row r="2500" spans="4:4">
      <c r="D2500" s="317"/>
    </row>
    <row r="2501" spans="4:4">
      <c r="D2501" s="317"/>
    </row>
    <row r="2502" spans="4:4">
      <c r="D2502" s="317"/>
    </row>
    <row r="2503" spans="4:4">
      <c r="D2503" s="317"/>
    </row>
    <row r="2504" spans="4:4">
      <c r="D2504" s="317"/>
    </row>
    <row r="2505" spans="4:4">
      <c r="D2505" s="317"/>
    </row>
    <row r="2506" spans="4:4">
      <c r="D2506" s="317"/>
    </row>
    <row r="2507" spans="4:4">
      <c r="D2507" s="317"/>
    </row>
    <row r="2508" spans="4:4">
      <c r="D2508" s="317"/>
    </row>
    <row r="2509" spans="4:4">
      <c r="D2509" s="317"/>
    </row>
    <row r="2510" spans="4:4">
      <c r="D2510" s="317"/>
    </row>
    <row r="2511" spans="4:4">
      <c r="D2511" s="317"/>
    </row>
    <row r="2512" spans="4:4">
      <c r="D2512" s="317"/>
    </row>
    <row r="2513" spans="4:4">
      <c r="D2513" s="317"/>
    </row>
    <row r="2514" spans="4:4">
      <c r="D2514" s="317"/>
    </row>
    <row r="2515" spans="4:4">
      <c r="D2515" s="317"/>
    </row>
    <row r="2516" spans="4:4">
      <c r="D2516" s="317"/>
    </row>
    <row r="2517" spans="4:4">
      <c r="D2517" s="317"/>
    </row>
    <row r="2518" spans="4:4">
      <c r="D2518" s="317"/>
    </row>
    <row r="2519" spans="4:4">
      <c r="D2519" s="317"/>
    </row>
    <row r="2520" spans="4:4">
      <c r="D2520" s="317"/>
    </row>
    <row r="2521" spans="4:4">
      <c r="D2521" s="317"/>
    </row>
    <row r="2522" spans="4:4">
      <c r="D2522" s="317"/>
    </row>
    <row r="2523" spans="4:4">
      <c r="D2523" s="317"/>
    </row>
    <row r="2524" spans="4:4">
      <c r="D2524" s="317"/>
    </row>
    <row r="2525" spans="4:4">
      <c r="D2525" s="317"/>
    </row>
    <row r="2526" spans="4:4">
      <c r="D2526" s="317"/>
    </row>
    <row r="2527" spans="4:4">
      <c r="D2527" s="317"/>
    </row>
    <row r="2528" spans="4:4">
      <c r="D2528" s="317"/>
    </row>
    <row r="2529" spans="4:4">
      <c r="D2529" s="317"/>
    </row>
    <row r="2530" spans="4:4">
      <c r="D2530" s="317"/>
    </row>
    <row r="2531" spans="4:4">
      <c r="D2531" s="317"/>
    </row>
    <row r="2532" spans="4:4">
      <c r="D2532" s="317"/>
    </row>
    <row r="2533" spans="4:4">
      <c r="D2533" s="317"/>
    </row>
    <row r="2534" spans="4:4">
      <c r="D2534" s="317"/>
    </row>
    <row r="2535" spans="4:4">
      <c r="D2535" s="317"/>
    </row>
    <row r="2536" spans="4:4">
      <c r="D2536" s="317"/>
    </row>
    <row r="2537" spans="4:4">
      <c r="D2537" s="317"/>
    </row>
    <row r="2538" spans="4:4">
      <c r="D2538" s="317"/>
    </row>
    <row r="2539" spans="4:4">
      <c r="D2539" s="317"/>
    </row>
    <row r="2540" spans="4:4">
      <c r="D2540" s="317"/>
    </row>
    <row r="2541" spans="4:4">
      <c r="D2541" s="317"/>
    </row>
    <row r="2542" spans="4:4">
      <c r="D2542" s="317"/>
    </row>
    <row r="2543" spans="4:4">
      <c r="D2543" s="317"/>
    </row>
    <row r="2544" spans="4:4">
      <c r="D2544" s="317"/>
    </row>
    <row r="2545" spans="4:4">
      <c r="D2545" s="317"/>
    </row>
    <row r="2546" spans="4:4">
      <c r="D2546" s="317"/>
    </row>
    <row r="2547" spans="4:4">
      <c r="D2547" s="317"/>
    </row>
    <row r="2548" spans="4:4">
      <c r="D2548" s="317"/>
    </row>
    <row r="2549" spans="4:4">
      <c r="D2549" s="317"/>
    </row>
    <row r="2550" spans="4:4">
      <c r="D2550" s="317"/>
    </row>
    <row r="2551" spans="4:4">
      <c r="D2551" s="317"/>
    </row>
    <row r="2552" spans="4:4">
      <c r="D2552" s="317"/>
    </row>
    <row r="2553" spans="4:4">
      <c r="D2553" s="317"/>
    </row>
    <row r="2554" spans="4:4">
      <c r="D2554" s="317"/>
    </row>
    <row r="2555" spans="4:4">
      <c r="D2555" s="317"/>
    </row>
    <row r="2556" spans="4:4">
      <c r="D2556" s="317"/>
    </row>
    <row r="2557" spans="4:4">
      <c r="D2557" s="317"/>
    </row>
    <row r="2558" spans="4:4">
      <c r="D2558" s="317"/>
    </row>
    <row r="2559" spans="4:4">
      <c r="D2559" s="317"/>
    </row>
    <row r="2560" spans="4:4">
      <c r="D2560" s="317"/>
    </row>
    <row r="2561" spans="4:4">
      <c r="D2561" s="317"/>
    </row>
    <row r="2562" spans="4:4">
      <c r="D2562" s="317"/>
    </row>
    <row r="2563" spans="4:4">
      <c r="D2563" s="317"/>
    </row>
    <row r="2564" spans="4:4">
      <c r="D2564" s="317"/>
    </row>
    <row r="2565" spans="4:4">
      <c r="D2565" s="317"/>
    </row>
    <row r="2566" spans="4:4">
      <c r="D2566" s="317"/>
    </row>
    <row r="2567" spans="4:4">
      <c r="D2567" s="317"/>
    </row>
    <row r="2568" spans="4:4">
      <c r="D2568" s="317"/>
    </row>
    <row r="2569" spans="4:4">
      <c r="D2569" s="317"/>
    </row>
    <row r="2570" spans="4:4">
      <c r="D2570" s="317"/>
    </row>
    <row r="2571" spans="4:4">
      <c r="D2571" s="317"/>
    </row>
    <row r="2572" spans="4:4">
      <c r="D2572" s="317"/>
    </row>
    <row r="2573" spans="4:4">
      <c r="D2573" s="317"/>
    </row>
    <row r="2574" spans="4:4">
      <c r="D2574" s="317"/>
    </row>
    <row r="2575" spans="4:4">
      <c r="D2575" s="317"/>
    </row>
    <row r="2576" spans="4:4">
      <c r="D2576" s="317"/>
    </row>
    <row r="2577" spans="4:4">
      <c r="D2577" s="317"/>
    </row>
    <row r="2578" spans="4:4">
      <c r="D2578" s="317"/>
    </row>
    <row r="2579" spans="4:4">
      <c r="D2579" s="317"/>
    </row>
    <row r="2580" spans="4:4">
      <c r="D2580" s="317"/>
    </row>
    <row r="2581" spans="4:4">
      <c r="D2581" s="317"/>
    </row>
    <row r="2582" spans="4:4">
      <c r="D2582" s="317"/>
    </row>
    <row r="2583" spans="4:4">
      <c r="D2583" s="317"/>
    </row>
    <row r="2584" spans="4:4">
      <c r="D2584" s="317"/>
    </row>
    <row r="2585" spans="4:4">
      <c r="D2585" s="317"/>
    </row>
    <row r="2586" spans="4:4">
      <c r="D2586" s="317"/>
    </row>
    <row r="2587" spans="4:4">
      <c r="D2587" s="317"/>
    </row>
    <row r="2588" spans="4:4">
      <c r="D2588" s="317"/>
    </row>
    <row r="2589" spans="4:4">
      <c r="D2589" s="317"/>
    </row>
    <row r="2590" spans="4:4">
      <c r="D2590" s="317"/>
    </row>
    <row r="2591" spans="4:4">
      <c r="D2591" s="317"/>
    </row>
    <row r="2592" spans="4:4">
      <c r="D2592" s="317"/>
    </row>
    <row r="2593" spans="4:4">
      <c r="D2593" s="317"/>
    </row>
    <row r="2594" spans="4:4">
      <c r="D2594" s="317"/>
    </row>
    <row r="2595" spans="4:4">
      <c r="D2595" s="317"/>
    </row>
    <row r="2596" spans="4:4">
      <c r="D2596" s="317"/>
    </row>
    <row r="2597" spans="4:4">
      <c r="D2597" s="317"/>
    </row>
    <row r="2598" spans="4:4">
      <c r="D2598" s="317"/>
    </row>
    <row r="2599" spans="4:4">
      <c r="D2599" s="317"/>
    </row>
    <row r="2600" spans="4:4">
      <c r="D2600" s="317"/>
    </row>
    <row r="2601" spans="4:4">
      <c r="D2601" s="317"/>
    </row>
    <row r="2602" spans="4:4">
      <c r="D2602" s="317"/>
    </row>
    <row r="2603" spans="4:4">
      <c r="D2603" s="317"/>
    </row>
    <row r="2604" spans="4:4">
      <c r="D2604" s="317"/>
    </row>
    <row r="2605" spans="4:4">
      <c r="D2605" s="317"/>
    </row>
    <row r="2606" spans="4:4">
      <c r="D2606" s="317"/>
    </row>
    <row r="2607" spans="4:4">
      <c r="D2607" s="317"/>
    </row>
    <row r="2608" spans="4:4">
      <c r="D2608" s="317"/>
    </row>
    <row r="2609" spans="4:4">
      <c r="D2609" s="317"/>
    </row>
    <row r="2610" spans="4:4">
      <c r="D2610" s="317"/>
    </row>
    <row r="2611" spans="4:4">
      <c r="D2611" s="317"/>
    </row>
    <row r="2612" spans="4:4">
      <c r="D2612" s="317"/>
    </row>
    <row r="2613" spans="4:4">
      <c r="D2613" s="317"/>
    </row>
    <row r="2614" spans="4:4">
      <c r="D2614" s="317"/>
    </row>
    <row r="2615" spans="4:4">
      <c r="D2615" s="317"/>
    </row>
    <row r="2616" spans="4:4">
      <c r="D2616" s="317"/>
    </row>
    <row r="2617" spans="4:4">
      <c r="D2617" s="317"/>
    </row>
    <row r="2618" spans="4:4">
      <c r="D2618" s="317"/>
    </row>
    <row r="2619" spans="4:4">
      <c r="D2619" s="317"/>
    </row>
    <row r="2620" spans="4:4">
      <c r="D2620" s="317"/>
    </row>
    <row r="2621" spans="4:4">
      <c r="D2621" s="317"/>
    </row>
    <row r="2622" spans="4:4">
      <c r="D2622" s="317"/>
    </row>
    <row r="2623" spans="4:4">
      <c r="D2623" s="317"/>
    </row>
    <row r="2624" spans="4:4">
      <c r="D2624" s="317"/>
    </row>
    <row r="2625" spans="4:4">
      <c r="D2625" s="317"/>
    </row>
    <row r="2626" spans="4:4">
      <c r="D2626" s="317"/>
    </row>
    <row r="2627" spans="4:4">
      <c r="D2627" s="317"/>
    </row>
    <row r="2628" spans="4:4">
      <c r="D2628" s="317"/>
    </row>
    <row r="2629" spans="4:4">
      <c r="D2629" s="317"/>
    </row>
    <row r="2630" spans="4:4">
      <c r="D2630" s="317"/>
    </row>
    <row r="2631" spans="4:4">
      <c r="D2631" s="317"/>
    </row>
    <row r="2632" spans="4:4">
      <c r="D2632" s="317"/>
    </row>
    <row r="2633" spans="4:4">
      <c r="D2633" s="317"/>
    </row>
    <row r="2634" spans="4:4">
      <c r="D2634" s="317"/>
    </row>
    <row r="2635" spans="4:4">
      <c r="D2635" s="317"/>
    </row>
    <row r="2636" spans="4:4">
      <c r="D2636" s="317"/>
    </row>
    <row r="2637" spans="4:4">
      <c r="D2637" s="317"/>
    </row>
    <row r="2638" spans="4:4">
      <c r="D2638" s="317"/>
    </row>
    <row r="2639" spans="4:4">
      <c r="D2639" s="317"/>
    </row>
    <row r="2640" spans="4:4">
      <c r="D2640" s="317"/>
    </row>
    <row r="2641" spans="4:4">
      <c r="D2641" s="317"/>
    </row>
    <row r="2642" spans="4:4">
      <c r="D2642" s="317"/>
    </row>
    <row r="2643" spans="4:4">
      <c r="D2643" s="317"/>
    </row>
    <row r="2644" spans="4:4">
      <c r="D2644" s="317"/>
    </row>
    <row r="2645" spans="4:4">
      <c r="D2645" s="317"/>
    </row>
    <row r="2646" spans="4:4">
      <c r="D2646" s="317"/>
    </row>
    <row r="2647" spans="4:4">
      <c r="D2647" s="317"/>
    </row>
    <row r="2648" spans="4:4">
      <c r="D2648" s="317"/>
    </row>
    <row r="2649" spans="4:4">
      <c r="D2649" s="317"/>
    </row>
    <row r="2650" spans="4:4">
      <c r="D2650" s="317"/>
    </row>
    <row r="2651" spans="4:4">
      <c r="D2651" s="317"/>
    </row>
    <row r="2652" spans="4:4">
      <c r="D2652" s="317"/>
    </row>
    <row r="2653" spans="4:4">
      <c r="D2653" s="317"/>
    </row>
    <row r="2654" spans="4:4">
      <c r="D2654" s="317"/>
    </row>
    <row r="2655" spans="4:4">
      <c r="D2655" s="317"/>
    </row>
    <row r="2656" spans="4:4">
      <c r="D2656" s="317"/>
    </row>
    <row r="2657" spans="4:4">
      <c r="D2657" s="317"/>
    </row>
    <row r="2658" spans="4:4">
      <c r="D2658" s="317"/>
    </row>
    <row r="2659" spans="4:4">
      <c r="D2659" s="317"/>
    </row>
    <row r="2660" spans="4:4">
      <c r="D2660" s="317"/>
    </row>
    <row r="2661" spans="4:4">
      <c r="D2661" s="317"/>
    </row>
    <row r="2662" spans="4:4">
      <c r="D2662" s="317"/>
    </row>
    <row r="2663" spans="4:4">
      <c r="D2663" s="317"/>
    </row>
    <row r="2664" spans="4:4">
      <c r="D2664" s="317"/>
    </row>
    <row r="2665" spans="4:4">
      <c r="D2665" s="317"/>
    </row>
    <row r="2666" spans="4:4">
      <c r="D2666" s="317"/>
    </row>
    <row r="2667" spans="4:4">
      <c r="D2667" s="317"/>
    </row>
    <row r="2668" spans="4:4">
      <c r="D2668" s="317"/>
    </row>
    <row r="2669" spans="4:4">
      <c r="D2669" s="317"/>
    </row>
    <row r="2670" spans="4:4">
      <c r="D2670" s="317"/>
    </row>
    <row r="2671" spans="4:4">
      <c r="D2671" s="317"/>
    </row>
    <row r="2672" spans="4:4">
      <c r="D2672" s="317"/>
    </row>
    <row r="2673" spans="4:4">
      <c r="D2673" s="317"/>
    </row>
    <row r="2674" spans="4:4">
      <c r="D2674" s="317"/>
    </row>
    <row r="2675" spans="4:4">
      <c r="D2675" s="317"/>
    </row>
    <row r="2676" spans="4:4">
      <c r="D2676" s="317"/>
    </row>
    <row r="2677" spans="4:4">
      <c r="D2677" s="317"/>
    </row>
    <row r="2678" spans="4:4">
      <c r="D2678" s="317"/>
    </row>
    <row r="2679" spans="4:4">
      <c r="D2679" s="317"/>
    </row>
    <row r="2680" spans="4:4">
      <c r="D2680" s="317"/>
    </row>
    <row r="2681" spans="4:4">
      <c r="D2681" s="317"/>
    </row>
    <row r="2682" spans="4:4">
      <c r="D2682" s="317"/>
    </row>
    <row r="2683" spans="4:4">
      <c r="D2683" s="317"/>
    </row>
    <row r="2684" spans="4:4">
      <c r="D2684" s="317"/>
    </row>
    <row r="2685" spans="4:4">
      <c r="D2685" s="317"/>
    </row>
    <row r="2686" spans="4:4">
      <c r="D2686" s="317"/>
    </row>
    <row r="2687" spans="4:4">
      <c r="D2687" s="317"/>
    </row>
    <row r="2688" spans="4:4">
      <c r="D2688" s="317"/>
    </row>
    <row r="2689" spans="4:4">
      <c r="D2689" s="317"/>
    </row>
    <row r="2690" spans="4:4">
      <c r="D2690" s="317"/>
    </row>
    <row r="2691" spans="4:4">
      <c r="D2691" s="317"/>
    </row>
    <row r="2692" spans="4:4">
      <c r="D2692" s="317"/>
    </row>
    <row r="2693" spans="4:4">
      <c r="D2693" s="317"/>
    </row>
    <row r="2694" spans="4:4">
      <c r="D2694" s="317"/>
    </row>
    <row r="2695" spans="4:4">
      <c r="D2695" s="317"/>
    </row>
    <row r="2696" spans="4:4">
      <c r="D2696" s="317"/>
    </row>
    <row r="2697" spans="4:4">
      <c r="D2697" s="317"/>
    </row>
    <row r="2698" spans="4:4">
      <c r="D2698" s="317"/>
    </row>
    <row r="2699" spans="4:4">
      <c r="D2699" s="317"/>
    </row>
    <row r="2700" spans="4:4">
      <c r="D2700" s="317"/>
    </row>
    <row r="2701" spans="4:4">
      <c r="D2701" s="317"/>
    </row>
    <row r="2702" spans="4:4">
      <c r="D2702" s="317"/>
    </row>
    <row r="2703" spans="4:4">
      <c r="D2703" s="317"/>
    </row>
    <row r="2704" spans="4:4">
      <c r="D2704" s="317"/>
    </row>
    <row r="2705" spans="4:4">
      <c r="D2705" s="317"/>
    </row>
    <row r="2706" spans="4:4">
      <c r="D2706" s="317"/>
    </row>
    <row r="2707" spans="4:4">
      <c r="D2707" s="317"/>
    </row>
    <row r="2708" spans="4:4">
      <c r="D2708" s="317"/>
    </row>
    <row r="2709" spans="4:4">
      <c r="D2709" s="317"/>
    </row>
    <row r="2710" spans="4:4">
      <c r="D2710" s="317"/>
    </row>
    <row r="2711" spans="4:4">
      <c r="D2711" s="317"/>
    </row>
    <row r="2712" spans="4:4">
      <c r="D2712" s="317"/>
    </row>
    <row r="2713" spans="4:4">
      <c r="D2713" s="317"/>
    </row>
    <row r="2714" spans="4:4">
      <c r="D2714" s="317"/>
    </row>
    <row r="2715" spans="4:4">
      <c r="D2715" s="317"/>
    </row>
    <row r="2716" spans="4:4">
      <c r="D2716" s="317"/>
    </row>
    <row r="2717" spans="4:4">
      <c r="D2717" s="317"/>
    </row>
    <row r="2718" spans="4:4">
      <c r="D2718" s="317"/>
    </row>
    <row r="2719" spans="4:4">
      <c r="D2719" s="317"/>
    </row>
    <row r="2720" spans="4:4">
      <c r="D2720" s="317"/>
    </row>
    <row r="2721" spans="4:4">
      <c r="D2721" s="317"/>
    </row>
    <row r="2722" spans="4:4">
      <c r="D2722" s="317"/>
    </row>
    <row r="2723" spans="4:4">
      <c r="D2723" s="317"/>
    </row>
    <row r="2724" spans="4:4">
      <c r="D2724" s="317"/>
    </row>
    <row r="2725" spans="4:4">
      <c r="D2725" s="317"/>
    </row>
    <row r="2726" spans="4:4">
      <c r="D2726" s="317"/>
    </row>
    <row r="2727" spans="4:4">
      <c r="D2727" s="317"/>
    </row>
    <row r="2728" spans="4:4">
      <c r="D2728" s="317"/>
    </row>
    <row r="2729" spans="4:4">
      <c r="D2729" s="317"/>
    </row>
    <row r="2730" spans="4:4">
      <c r="D2730" s="317"/>
    </row>
    <row r="2731" spans="4:4">
      <c r="D2731" s="317"/>
    </row>
    <row r="2732" spans="4:4">
      <c r="D2732" s="317"/>
    </row>
    <row r="2733" spans="4:4">
      <c r="D2733" s="317"/>
    </row>
    <row r="2734" spans="4:4">
      <c r="D2734" s="317"/>
    </row>
    <row r="2735" spans="4:4">
      <c r="D2735" s="317"/>
    </row>
    <row r="2736" spans="4:4">
      <c r="D2736" s="317"/>
    </row>
    <row r="2737" spans="4:4">
      <c r="D2737" s="317"/>
    </row>
    <row r="2738" spans="4:4">
      <c r="D2738" s="317"/>
    </row>
    <row r="2739" spans="4:4">
      <c r="D2739" s="317"/>
    </row>
    <row r="2740" spans="4:4">
      <c r="D2740" s="317"/>
    </row>
    <row r="2741" spans="4:4">
      <c r="D2741" s="317"/>
    </row>
    <row r="2742" spans="4:4">
      <c r="D2742" s="317"/>
    </row>
    <row r="2743" spans="4:4">
      <c r="D2743" s="317"/>
    </row>
    <row r="2744" spans="4:4">
      <c r="D2744" s="317"/>
    </row>
    <row r="2745" spans="4:4">
      <c r="D2745" s="317"/>
    </row>
    <row r="2746" spans="4:4">
      <c r="D2746" s="317"/>
    </row>
    <row r="2747" spans="4:4">
      <c r="D2747" s="317"/>
    </row>
    <row r="2748" spans="4:4">
      <c r="D2748" s="317"/>
    </row>
    <row r="2749" spans="4:4">
      <c r="D2749" s="317"/>
    </row>
    <row r="2750" spans="4:4">
      <c r="D2750" s="317"/>
    </row>
    <row r="2751" spans="4:4">
      <c r="D2751" s="317"/>
    </row>
    <row r="2752" spans="4:4">
      <c r="D2752" s="317"/>
    </row>
    <row r="2753" spans="4:4">
      <c r="D2753" s="317"/>
    </row>
    <row r="2754" spans="4:4">
      <c r="D2754" s="317"/>
    </row>
    <row r="2755" spans="4:4">
      <c r="D2755" s="317"/>
    </row>
    <row r="2756" spans="4:4">
      <c r="D2756" s="317"/>
    </row>
    <row r="2757" spans="4:4">
      <c r="D2757" s="317"/>
    </row>
    <row r="2758" spans="4:4">
      <c r="D2758" s="317"/>
    </row>
    <row r="2759" spans="4:4">
      <c r="D2759" s="317"/>
    </row>
    <row r="2760" spans="4:4">
      <c r="D2760" s="317"/>
    </row>
    <row r="2761" spans="4:4">
      <c r="D2761" s="317"/>
    </row>
    <row r="2762" spans="4:4">
      <c r="D2762" s="317"/>
    </row>
    <row r="2763" spans="4:4">
      <c r="D2763" s="317"/>
    </row>
    <row r="2764" spans="4:4">
      <c r="D2764" s="317"/>
    </row>
    <row r="2765" spans="4:4">
      <c r="D2765" s="317"/>
    </row>
    <row r="2766" spans="4:4">
      <c r="D2766" s="317"/>
    </row>
    <row r="2767" spans="4:4">
      <c r="D2767" s="317"/>
    </row>
    <row r="2768" spans="4:4">
      <c r="D2768" s="317"/>
    </row>
    <row r="2769" spans="4:4">
      <c r="D2769" s="317"/>
    </row>
    <row r="2770" spans="4:4">
      <c r="D2770" s="317"/>
    </row>
    <row r="2771" spans="4:4">
      <c r="D2771" s="317"/>
    </row>
    <row r="2772" spans="4:4">
      <c r="D2772" s="317"/>
    </row>
    <row r="2773" spans="4:4">
      <c r="D2773" s="317"/>
    </row>
    <row r="2774" spans="4:4">
      <c r="D2774" s="317"/>
    </row>
    <row r="2775" spans="4:4">
      <c r="D2775" s="317"/>
    </row>
    <row r="2776" spans="4:4">
      <c r="D2776" s="317"/>
    </row>
    <row r="2777" spans="4:4">
      <c r="D2777" s="317"/>
    </row>
    <row r="2778" spans="4:4">
      <c r="D2778" s="317"/>
    </row>
    <row r="2779" spans="4:4">
      <c r="D2779" s="317"/>
    </row>
    <row r="2780" spans="4:4">
      <c r="D2780" s="317"/>
    </row>
    <row r="2781" spans="4:4">
      <c r="D2781" s="317"/>
    </row>
    <row r="2782" spans="4:4">
      <c r="D2782" s="317"/>
    </row>
    <row r="2783" spans="4:4">
      <c r="D2783" s="317"/>
    </row>
    <row r="2784" spans="4:4">
      <c r="D2784" s="317"/>
    </row>
    <row r="2785" spans="4:4">
      <c r="D2785" s="317"/>
    </row>
    <row r="2786" spans="4:4">
      <c r="D2786" s="317"/>
    </row>
    <row r="2787" spans="4:4">
      <c r="D2787" s="317"/>
    </row>
    <row r="2788" spans="4:4">
      <c r="D2788" s="317"/>
    </row>
    <row r="2789" spans="4:4">
      <c r="D2789" s="317"/>
    </row>
    <row r="2790" spans="4:4">
      <c r="D2790" s="317"/>
    </row>
    <row r="2791" spans="4:4">
      <c r="D2791" s="317"/>
    </row>
    <row r="2792" spans="4:4">
      <c r="D2792" s="317"/>
    </row>
    <row r="2793" spans="4:4">
      <c r="D2793" s="317"/>
    </row>
    <row r="2794" spans="4:4">
      <c r="D2794" s="317"/>
    </row>
    <row r="2795" spans="4:4">
      <c r="D2795" s="317"/>
    </row>
    <row r="2796" spans="4:4">
      <c r="D2796" s="317"/>
    </row>
    <row r="2797" spans="4:4">
      <c r="D2797" s="317"/>
    </row>
    <row r="2798" spans="4:4">
      <c r="D2798" s="317"/>
    </row>
    <row r="2799" spans="4:4">
      <c r="D2799" s="317"/>
    </row>
    <row r="2800" spans="4:4">
      <c r="D2800" s="317"/>
    </row>
    <row r="2801" spans="4:4">
      <c r="D2801" s="317"/>
    </row>
    <row r="2802" spans="4:4">
      <c r="D2802" s="317"/>
    </row>
    <row r="2803" spans="4:4">
      <c r="D2803" s="317"/>
    </row>
    <row r="2804" spans="4:4">
      <c r="D2804" s="317"/>
    </row>
    <row r="2805" spans="4:4">
      <c r="D2805" s="317"/>
    </row>
    <row r="2806" spans="4:4">
      <c r="D2806" s="317"/>
    </row>
    <row r="2807" spans="4:4">
      <c r="D2807" s="317"/>
    </row>
    <row r="2808" spans="4:4">
      <c r="D2808" s="317"/>
    </row>
    <row r="2809" spans="4:4">
      <c r="D2809" s="317"/>
    </row>
    <row r="2810" spans="4:4">
      <c r="D2810" s="317"/>
    </row>
    <row r="2811" spans="4:4">
      <c r="D2811" s="317"/>
    </row>
    <row r="2812" spans="4:4">
      <c r="D2812" s="317"/>
    </row>
    <row r="2813" spans="4:4">
      <c r="D2813" s="317"/>
    </row>
    <row r="2814" spans="4:4">
      <c r="D2814" s="317"/>
    </row>
    <row r="2815" spans="4:4">
      <c r="D2815" s="317"/>
    </row>
    <row r="2816" spans="4:4">
      <c r="D2816" s="317"/>
    </row>
    <row r="2817" spans="4:4">
      <c r="D2817" s="317"/>
    </row>
    <row r="2818" spans="4:4">
      <c r="D2818" s="317"/>
    </row>
    <row r="2819" spans="4:4">
      <c r="D2819" s="317"/>
    </row>
    <row r="2820" spans="4:4">
      <c r="D2820" s="317"/>
    </row>
    <row r="2821" spans="4:4">
      <c r="D2821" s="317"/>
    </row>
    <row r="2822" spans="4:4">
      <c r="D2822" s="317"/>
    </row>
    <row r="2823" spans="4:4">
      <c r="D2823" s="317"/>
    </row>
    <row r="2824" spans="4:4">
      <c r="D2824" s="317"/>
    </row>
    <row r="2825" spans="4:4">
      <c r="D2825" s="317"/>
    </row>
    <row r="2826" spans="4:4">
      <c r="D2826" s="317"/>
    </row>
    <row r="2827" spans="4:4">
      <c r="D2827" s="317"/>
    </row>
    <row r="2828" spans="4:4">
      <c r="D2828" s="317"/>
    </row>
    <row r="2829" spans="4:4">
      <c r="D2829" s="317"/>
    </row>
    <row r="2830" spans="4:4">
      <c r="D2830" s="317"/>
    </row>
    <row r="2831" spans="4:4">
      <c r="D2831" s="317"/>
    </row>
    <row r="2832" spans="4:4">
      <c r="D2832" s="317"/>
    </row>
    <row r="2833" spans="4:4">
      <c r="D2833" s="317"/>
    </row>
    <row r="2834" spans="4:4">
      <c r="D2834" s="317"/>
    </row>
    <row r="2835" spans="4:4">
      <c r="D2835" s="317"/>
    </row>
    <row r="2836" spans="4:4">
      <c r="D2836" s="317"/>
    </row>
    <row r="2837" spans="4:4">
      <c r="D2837" s="317"/>
    </row>
    <row r="2838" spans="4:4">
      <c r="D2838" s="317"/>
    </row>
    <row r="2839" spans="4:4">
      <c r="D2839" s="317"/>
    </row>
    <row r="2840" spans="4:4">
      <c r="D2840" s="317"/>
    </row>
    <row r="2841" spans="4:4">
      <c r="D2841" s="317"/>
    </row>
    <row r="2842" spans="4:4">
      <c r="D2842" s="317"/>
    </row>
    <row r="2843" spans="4:4">
      <c r="D2843" s="317"/>
    </row>
    <row r="2844" spans="4:4">
      <c r="D2844" s="317"/>
    </row>
    <row r="2845" spans="4:4">
      <c r="D2845" s="317"/>
    </row>
    <row r="2846" spans="4:4">
      <c r="D2846" s="317"/>
    </row>
    <row r="2847" spans="4:4">
      <c r="D2847" s="317"/>
    </row>
    <row r="2848" spans="4:4">
      <c r="D2848" s="317"/>
    </row>
    <row r="2849" spans="4:4">
      <c r="D2849" s="317"/>
    </row>
    <row r="2850" spans="4:4">
      <c r="D2850" s="317"/>
    </row>
    <row r="2851" spans="4:4">
      <c r="D2851" s="317"/>
    </row>
    <row r="2852" spans="4:4">
      <c r="D2852" s="317"/>
    </row>
    <row r="2853" spans="4:4">
      <c r="D2853" s="317"/>
    </row>
    <row r="2854" spans="4:4">
      <c r="D2854" s="317"/>
    </row>
    <row r="2855" spans="4:4">
      <c r="D2855" s="317"/>
    </row>
    <row r="2856" spans="4:4">
      <c r="D2856" s="317"/>
    </row>
    <row r="2857" spans="4:4">
      <c r="D2857" s="317"/>
    </row>
    <row r="2858" spans="4:4">
      <c r="D2858" s="317"/>
    </row>
    <row r="2859" spans="4:4">
      <c r="D2859" s="317"/>
    </row>
    <row r="2860" spans="4:4">
      <c r="D2860" s="317"/>
    </row>
    <row r="2861" spans="4:4">
      <c r="D2861" s="317"/>
    </row>
    <row r="2862" spans="4:4">
      <c r="D2862" s="317"/>
    </row>
    <row r="2863" spans="4:4">
      <c r="D2863" s="317"/>
    </row>
    <row r="2864" spans="4:4">
      <c r="D2864" s="317"/>
    </row>
    <row r="2865" spans="4:4">
      <c r="D2865" s="317"/>
    </row>
    <row r="2866" spans="4:4">
      <c r="D2866" s="317"/>
    </row>
    <row r="2867" spans="4:4">
      <c r="D2867" s="317"/>
    </row>
    <row r="2868" spans="4:4">
      <c r="D2868" s="317"/>
    </row>
    <row r="2869" spans="4:4">
      <c r="D2869" s="317"/>
    </row>
    <row r="2870" spans="4:4">
      <c r="D2870" s="317"/>
    </row>
    <row r="2871" spans="4:4">
      <c r="D2871" s="317"/>
    </row>
    <row r="2872" spans="4:4">
      <c r="D2872" s="317"/>
    </row>
    <row r="2873" spans="4:4">
      <c r="D2873" s="317"/>
    </row>
    <row r="2874" spans="4:4">
      <c r="D2874" s="317"/>
    </row>
    <row r="2875" spans="4:4">
      <c r="D2875" s="317"/>
    </row>
    <row r="2876" spans="4:4">
      <c r="D2876" s="317"/>
    </row>
    <row r="2877" spans="4:4">
      <c r="D2877" s="317"/>
    </row>
    <row r="2878" spans="4:4">
      <c r="D2878" s="317"/>
    </row>
    <row r="2879" spans="4:4">
      <c r="D2879" s="317"/>
    </row>
    <row r="2880" spans="4:4">
      <c r="D2880" s="317"/>
    </row>
    <row r="2881" spans="4:4">
      <c r="D2881" s="317"/>
    </row>
    <row r="2882" spans="4:4">
      <c r="D2882" s="317"/>
    </row>
    <row r="2883" spans="4:4">
      <c r="D2883" s="317"/>
    </row>
    <row r="2884" spans="4:4">
      <c r="D2884" s="317"/>
    </row>
    <row r="2885" spans="4:4">
      <c r="D2885" s="317"/>
    </row>
    <row r="2886" spans="4:4">
      <c r="D2886" s="317"/>
    </row>
    <row r="2887" spans="4:4">
      <c r="D2887" s="317"/>
    </row>
    <row r="2888" spans="4:4">
      <c r="D2888" s="317"/>
    </row>
    <row r="2889" spans="4:4">
      <c r="D2889" s="317"/>
    </row>
    <row r="2890" spans="4:4">
      <c r="D2890" s="317"/>
    </row>
    <row r="2891" spans="4:4">
      <c r="D2891" s="317"/>
    </row>
    <row r="2892" spans="4:4">
      <c r="D2892" s="317"/>
    </row>
    <row r="2893" spans="4:4">
      <c r="D2893" s="317"/>
    </row>
    <row r="2894" spans="4:4">
      <c r="D2894" s="317"/>
    </row>
    <row r="2895" spans="4:4">
      <c r="D2895" s="317"/>
    </row>
    <row r="2896" spans="4:4">
      <c r="D2896" s="317"/>
    </row>
    <row r="2897" spans="4:4">
      <c r="D2897" s="317"/>
    </row>
    <row r="2898" spans="4:4">
      <c r="D2898" s="317"/>
    </row>
    <row r="2899" spans="4:4">
      <c r="D2899" s="317"/>
    </row>
    <row r="2900" spans="4:4">
      <c r="D2900" s="317"/>
    </row>
    <row r="2901" spans="4:4">
      <c r="D2901" s="317"/>
    </row>
    <row r="2902" spans="4:4">
      <c r="D2902" s="317"/>
    </row>
    <row r="2903" spans="4:4">
      <c r="D2903" s="317"/>
    </row>
    <row r="2904" spans="4:4">
      <c r="D2904" s="317"/>
    </row>
    <row r="2905" spans="4:4">
      <c r="D2905" s="317"/>
    </row>
    <row r="2906" spans="4:4">
      <c r="D2906" s="317"/>
    </row>
    <row r="2907" spans="4:4">
      <c r="D2907" s="317"/>
    </row>
    <row r="2908" spans="4:4">
      <c r="D2908" s="317"/>
    </row>
    <row r="2909" spans="4:4">
      <c r="D2909" s="317"/>
    </row>
    <row r="2910" spans="4:4">
      <c r="D2910" s="317"/>
    </row>
    <row r="2911" spans="4:4">
      <c r="D2911" s="317"/>
    </row>
    <row r="2912" spans="4:4">
      <c r="D2912" s="317"/>
    </row>
    <row r="2913" spans="4:4">
      <c r="D2913" s="317"/>
    </row>
    <row r="2914" spans="4:4">
      <c r="D2914" s="317"/>
    </row>
    <row r="2915" spans="4:4">
      <c r="D2915" s="317"/>
    </row>
    <row r="2916" spans="4:4">
      <c r="D2916" s="317"/>
    </row>
    <row r="2917" spans="4:4">
      <c r="D2917" s="317"/>
    </row>
    <row r="2918" spans="4:4">
      <c r="D2918" s="317"/>
    </row>
    <row r="2919" spans="4:4">
      <c r="D2919" s="317"/>
    </row>
    <row r="2920" spans="4:4">
      <c r="D2920" s="317"/>
    </row>
    <row r="2921" spans="4:4">
      <c r="D2921" s="317"/>
    </row>
    <row r="2922" spans="4:4">
      <c r="D2922" s="317"/>
    </row>
    <row r="2923" spans="4:4">
      <c r="D2923" s="317"/>
    </row>
    <row r="2924" spans="4:4">
      <c r="D2924" s="317"/>
    </row>
    <row r="2925" spans="4:4">
      <c r="D2925" s="317"/>
    </row>
    <row r="2926" spans="4:4">
      <c r="D2926" s="317"/>
    </row>
    <row r="2927" spans="4:4">
      <c r="D2927" s="317"/>
    </row>
    <row r="2928" spans="4:4">
      <c r="D2928" s="317"/>
    </row>
    <row r="2929" spans="4:4">
      <c r="D2929" s="317"/>
    </row>
    <row r="2930" spans="4:4">
      <c r="D2930" s="317"/>
    </row>
    <row r="2931" spans="4:4">
      <c r="D2931" s="317"/>
    </row>
    <row r="2932" spans="4:4">
      <c r="D2932" s="317"/>
    </row>
    <row r="2933" spans="4:4">
      <c r="D2933" s="317"/>
    </row>
    <row r="2934" spans="4:4">
      <c r="D2934" s="317"/>
    </row>
    <row r="2935" spans="4:4">
      <c r="D2935" s="317"/>
    </row>
    <row r="2936" spans="4:4">
      <c r="D2936" s="317"/>
    </row>
    <row r="2937" spans="4:4">
      <c r="D2937" s="317"/>
    </row>
    <row r="2938" spans="4:4">
      <c r="D2938" s="317"/>
    </row>
    <row r="2939" spans="4:4">
      <c r="D2939" s="317"/>
    </row>
    <row r="2940" spans="4:4">
      <c r="D2940" s="317"/>
    </row>
    <row r="2941" spans="4:4">
      <c r="D2941" s="317"/>
    </row>
    <row r="2942" spans="4:4">
      <c r="D2942" s="317"/>
    </row>
    <row r="2943" spans="4:4">
      <c r="D2943" s="317"/>
    </row>
    <row r="2944" spans="4:4">
      <c r="D2944" s="317"/>
    </row>
    <row r="2945" spans="4:4">
      <c r="D2945" s="317"/>
    </row>
    <row r="2946" spans="4:4">
      <c r="D2946" s="317"/>
    </row>
    <row r="2947" spans="4:4">
      <c r="D2947" s="317"/>
    </row>
    <row r="2948" spans="4:4">
      <c r="D2948" s="317"/>
    </row>
    <row r="2949" spans="4:4">
      <c r="D2949" s="317"/>
    </row>
    <row r="2950" spans="4:4">
      <c r="D2950" s="317"/>
    </row>
    <row r="2951" spans="4:4">
      <c r="D2951" s="317"/>
    </row>
    <row r="2952" spans="4:4">
      <c r="D2952" s="317"/>
    </row>
    <row r="2953" spans="4:4">
      <c r="D2953" s="317"/>
    </row>
    <row r="2954" spans="4:4">
      <c r="D2954" s="317"/>
    </row>
    <row r="2955" spans="4:4">
      <c r="D2955" s="317"/>
    </row>
    <row r="2956" spans="4:4">
      <c r="D2956" s="317"/>
    </row>
    <row r="2957" spans="4:4">
      <c r="D2957" s="317"/>
    </row>
    <row r="2958" spans="4:4">
      <c r="D2958" s="317"/>
    </row>
    <row r="2959" spans="4:4">
      <c r="D2959" s="317"/>
    </row>
    <row r="2960" spans="4:4">
      <c r="D2960" s="317"/>
    </row>
    <row r="2961" spans="4:4">
      <c r="D2961" s="317"/>
    </row>
    <row r="2962" spans="4:4">
      <c r="D2962" s="317"/>
    </row>
    <row r="2963" spans="4:4">
      <c r="D2963" s="317"/>
    </row>
    <row r="2964" spans="4:4">
      <c r="D2964" s="317"/>
    </row>
    <row r="2965" spans="4:4">
      <c r="D2965" s="317"/>
    </row>
    <row r="2966" spans="4:4">
      <c r="D2966" s="317"/>
    </row>
    <row r="2967" spans="4:4">
      <c r="D2967" s="317"/>
    </row>
    <row r="2968" spans="4:4">
      <c r="D2968" s="317"/>
    </row>
    <row r="2969" spans="4:4">
      <c r="D2969" s="317"/>
    </row>
    <row r="2970" spans="4:4">
      <c r="D2970" s="317"/>
    </row>
    <row r="2971" spans="4:4">
      <c r="D2971" s="317"/>
    </row>
    <row r="2972" spans="4:4">
      <c r="D2972" s="317"/>
    </row>
    <row r="2973" spans="4:4">
      <c r="D2973" s="317"/>
    </row>
    <row r="2974" spans="4:4">
      <c r="D2974" s="317"/>
    </row>
    <row r="2975" spans="4:4">
      <c r="D2975" s="317"/>
    </row>
    <row r="2976" spans="4:4">
      <c r="D2976" s="317"/>
    </row>
    <row r="2977" spans="4:4">
      <c r="D2977" s="317"/>
    </row>
    <row r="2978" spans="4:4">
      <c r="D2978" s="317"/>
    </row>
    <row r="2979" spans="4:4">
      <c r="D2979" s="317"/>
    </row>
    <row r="2980" spans="4:4">
      <c r="D2980" s="317"/>
    </row>
    <row r="2981" spans="4:4">
      <c r="D2981" s="317"/>
    </row>
    <row r="2982" spans="4:4">
      <c r="D2982" s="317"/>
    </row>
    <row r="2983" spans="4:4">
      <c r="D2983" s="317"/>
    </row>
    <row r="2984" spans="4:4">
      <c r="D2984" s="317"/>
    </row>
    <row r="2985" spans="4:4">
      <c r="D2985" s="317"/>
    </row>
    <row r="2986" spans="4:4">
      <c r="D2986" s="317"/>
    </row>
    <row r="2987" spans="4:4">
      <c r="D2987" s="317"/>
    </row>
    <row r="2988" spans="4:4">
      <c r="D2988" s="317"/>
    </row>
    <row r="2989" spans="4:4">
      <c r="D2989" s="317"/>
    </row>
    <row r="2990" spans="4:4">
      <c r="D2990" s="317"/>
    </row>
    <row r="2991" spans="4:4">
      <c r="D2991" s="317"/>
    </row>
    <row r="2992" spans="4:4">
      <c r="D2992" s="317"/>
    </row>
    <row r="2993" spans="4:4">
      <c r="D2993" s="317"/>
    </row>
    <row r="2994" spans="4:4">
      <c r="D2994" s="317"/>
    </row>
    <row r="2995" spans="4:4">
      <c r="D2995" s="317"/>
    </row>
    <row r="2996" spans="4:4">
      <c r="D2996" s="317"/>
    </row>
    <row r="2997" spans="4:4">
      <c r="D2997" s="317"/>
    </row>
    <row r="2998" spans="4:4">
      <c r="D2998" s="317"/>
    </row>
    <row r="2999" spans="4:4">
      <c r="D2999" s="317"/>
    </row>
    <row r="3000" spans="4:4">
      <c r="D3000" s="317"/>
    </row>
    <row r="3001" spans="4:4">
      <c r="D3001" s="317"/>
    </row>
    <row r="3002" spans="4:4">
      <c r="D3002" s="317"/>
    </row>
    <row r="3003" spans="4:4">
      <c r="D3003" s="317"/>
    </row>
    <row r="3004" spans="4:4">
      <c r="D3004" s="317"/>
    </row>
    <row r="3005" spans="4:4">
      <c r="D3005" s="317"/>
    </row>
    <row r="3006" spans="4:4">
      <c r="D3006" s="317"/>
    </row>
    <row r="3007" spans="4:4">
      <c r="D3007" s="317"/>
    </row>
    <row r="3008" spans="4:4">
      <c r="D3008" s="317"/>
    </row>
    <row r="3009" spans="4:4">
      <c r="D3009" s="317"/>
    </row>
    <row r="3010" spans="4:4">
      <c r="D3010" s="317"/>
    </row>
    <row r="3011" spans="4:4">
      <c r="D3011" s="317"/>
    </row>
    <row r="3012" spans="4:4">
      <c r="D3012" s="317"/>
    </row>
    <row r="3013" spans="4:4">
      <c r="D3013" s="317"/>
    </row>
    <row r="3014" spans="4:4">
      <c r="D3014" s="317"/>
    </row>
    <row r="3015" spans="4:4">
      <c r="D3015" s="317"/>
    </row>
    <row r="3016" spans="4:4">
      <c r="D3016" s="317"/>
    </row>
    <row r="3017" spans="4:4">
      <c r="D3017" s="317"/>
    </row>
    <row r="3018" spans="4:4">
      <c r="D3018" s="317"/>
    </row>
    <row r="3019" spans="4:4">
      <c r="D3019" s="317"/>
    </row>
    <row r="3020" spans="4:4">
      <c r="D3020" s="317"/>
    </row>
    <row r="3021" spans="4:4">
      <c r="D3021" s="317"/>
    </row>
    <row r="3022" spans="4:4">
      <c r="D3022" s="317"/>
    </row>
    <row r="3023" spans="4:4">
      <c r="D3023" s="317"/>
    </row>
    <row r="3024" spans="4:4">
      <c r="D3024" s="317"/>
    </row>
    <row r="3025" spans="4:4">
      <c r="D3025" s="317"/>
    </row>
    <row r="3026" spans="4:4">
      <c r="D3026" s="317"/>
    </row>
    <row r="3027" spans="4:4">
      <c r="D3027" s="317"/>
    </row>
    <row r="3028" spans="4:4">
      <c r="D3028" s="317"/>
    </row>
    <row r="3029" spans="4:4">
      <c r="D3029" s="317"/>
    </row>
    <row r="3030" spans="4:4">
      <c r="D3030" s="317"/>
    </row>
    <row r="3031" spans="4:4">
      <c r="D3031" s="317"/>
    </row>
    <row r="3032" spans="4:4">
      <c r="D3032" s="317"/>
    </row>
    <row r="3033" spans="4:4">
      <c r="D3033" s="317"/>
    </row>
    <row r="3034" spans="4:4">
      <c r="D3034" s="317"/>
    </row>
    <row r="3035" spans="4:4">
      <c r="D3035" s="317"/>
    </row>
    <row r="3036" spans="4:4">
      <c r="D3036" s="317"/>
    </row>
    <row r="3037" spans="4:4">
      <c r="D3037" s="317"/>
    </row>
    <row r="3038" spans="4:4">
      <c r="D3038" s="317"/>
    </row>
    <row r="3039" spans="4:4">
      <c r="D3039" s="317"/>
    </row>
    <row r="3040" spans="4:4">
      <c r="D3040" s="317"/>
    </row>
    <row r="3041" spans="4:4">
      <c r="D3041" s="317"/>
    </row>
    <row r="3042" spans="4:4">
      <c r="D3042" s="317"/>
    </row>
    <row r="3043" spans="4:4">
      <c r="D3043" s="317"/>
    </row>
    <row r="3044" spans="4:4">
      <c r="D3044" s="317"/>
    </row>
    <row r="3045" spans="4:4">
      <c r="D3045" s="317"/>
    </row>
    <row r="3046" spans="4:4">
      <c r="D3046" s="317"/>
    </row>
    <row r="3047" spans="4:4">
      <c r="D3047" s="317"/>
    </row>
    <row r="3048" spans="4:4">
      <c r="D3048" s="317"/>
    </row>
    <row r="3049" spans="4:4">
      <c r="D3049" s="317"/>
    </row>
    <row r="3050" spans="4:4">
      <c r="D3050" s="317"/>
    </row>
    <row r="3051" spans="4:4">
      <c r="D3051" s="317"/>
    </row>
    <row r="3052" spans="4:4">
      <c r="D3052" s="317"/>
    </row>
    <row r="3053" spans="4:4">
      <c r="D3053" s="317"/>
    </row>
    <row r="3054" spans="4:4">
      <c r="D3054" s="317"/>
    </row>
    <row r="3055" spans="4:4">
      <c r="D3055" s="317"/>
    </row>
    <row r="3056" spans="4:4">
      <c r="D3056" s="317"/>
    </row>
    <row r="3057" spans="4:4">
      <c r="D3057" s="317"/>
    </row>
    <row r="3058" spans="4:4">
      <c r="D3058" s="317"/>
    </row>
    <row r="3059" spans="4:4">
      <c r="D3059" s="317"/>
    </row>
    <row r="3060" spans="4:4">
      <c r="D3060" s="317"/>
    </row>
    <row r="3061" spans="4:4">
      <c r="D3061" s="317"/>
    </row>
    <row r="3062" spans="4:4">
      <c r="D3062" s="317"/>
    </row>
    <row r="3063" spans="4:4">
      <c r="D3063" s="317"/>
    </row>
    <row r="3064" spans="4:4">
      <c r="D3064" s="317"/>
    </row>
    <row r="3065" spans="4:4">
      <c r="D3065" s="317"/>
    </row>
    <row r="3066" spans="4:4">
      <c r="D3066" s="317"/>
    </row>
    <row r="3067" spans="4:4">
      <c r="D3067" s="317"/>
    </row>
    <row r="3068" spans="4:4">
      <c r="D3068" s="317"/>
    </row>
    <row r="3069" spans="4:4">
      <c r="D3069" s="317"/>
    </row>
    <row r="3070" spans="4:4">
      <c r="D3070" s="317"/>
    </row>
    <row r="3071" spans="4:4">
      <c r="D3071" s="317"/>
    </row>
    <row r="3072" spans="4:4">
      <c r="D3072" s="317"/>
    </row>
    <row r="3073" spans="4:4">
      <c r="D3073" s="317"/>
    </row>
    <row r="3074" spans="4:4">
      <c r="D3074" s="317"/>
    </row>
    <row r="3075" spans="4:4">
      <c r="D3075" s="317"/>
    </row>
    <row r="3076" spans="4:4">
      <c r="D3076" s="317"/>
    </row>
    <row r="3077" spans="4:4">
      <c r="D3077" s="317"/>
    </row>
    <row r="3078" spans="4:4">
      <c r="D3078" s="317"/>
    </row>
    <row r="3079" spans="4:4">
      <c r="D3079" s="317"/>
    </row>
    <row r="3080" spans="4:4">
      <c r="D3080" s="317"/>
    </row>
    <row r="3081" spans="4:4">
      <c r="D3081" s="317"/>
    </row>
    <row r="3082" spans="4:4">
      <c r="D3082" s="317"/>
    </row>
    <row r="3083" spans="4:4">
      <c r="D3083" s="317"/>
    </row>
    <row r="3084" spans="4:4">
      <c r="D3084" s="317"/>
    </row>
    <row r="3085" spans="4:4">
      <c r="D3085" s="317"/>
    </row>
    <row r="3086" spans="4:4">
      <c r="D3086" s="317"/>
    </row>
    <row r="3087" spans="4:4">
      <c r="D3087" s="317"/>
    </row>
    <row r="3088" spans="4:4">
      <c r="D3088" s="317"/>
    </row>
    <row r="3089" spans="4:4">
      <c r="D3089" s="317"/>
    </row>
    <row r="3090" spans="4:4">
      <c r="D3090" s="317"/>
    </row>
    <row r="3091" spans="4:4">
      <c r="D3091" s="317"/>
    </row>
    <row r="3092" spans="4:4">
      <c r="D3092" s="317"/>
    </row>
    <row r="3093" spans="4:4">
      <c r="D3093" s="317"/>
    </row>
    <row r="3094" spans="4:4">
      <c r="D3094" s="317"/>
    </row>
    <row r="3095" spans="4:4">
      <c r="D3095" s="317"/>
    </row>
    <row r="3096" spans="4:4">
      <c r="D3096" s="317"/>
    </row>
    <row r="3097" spans="4:4">
      <c r="D3097" s="317"/>
    </row>
    <row r="3098" spans="4:4">
      <c r="D3098" s="317"/>
    </row>
    <row r="3099" spans="4:4">
      <c r="D3099" s="317"/>
    </row>
    <row r="3100" spans="4:4">
      <c r="D3100" s="317"/>
    </row>
    <row r="3101" spans="4:4">
      <c r="D3101" s="317"/>
    </row>
    <row r="3102" spans="4:4">
      <c r="D3102" s="317"/>
    </row>
    <row r="3103" spans="4:4">
      <c r="D3103" s="317"/>
    </row>
    <row r="3104" spans="4:4">
      <c r="D3104" s="317"/>
    </row>
    <row r="3105" spans="4:4">
      <c r="D3105" s="317"/>
    </row>
    <row r="3106" spans="4:4">
      <c r="D3106" s="317"/>
    </row>
    <row r="3107" spans="4:4">
      <c r="D3107" s="317"/>
    </row>
    <row r="3108" spans="4:4">
      <c r="D3108" s="317"/>
    </row>
    <row r="3109" spans="4:4">
      <c r="D3109" s="317"/>
    </row>
    <row r="3110" spans="4:4">
      <c r="D3110" s="317"/>
    </row>
    <row r="3111" spans="4:4">
      <c r="D3111" s="317"/>
    </row>
    <row r="3112" spans="4:4">
      <c r="D3112" s="317"/>
    </row>
    <row r="3113" spans="4:4">
      <c r="D3113" s="317"/>
    </row>
    <row r="3114" spans="4:4">
      <c r="D3114" s="317"/>
    </row>
    <row r="3115" spans="4:4">
      <c r="D3115" s="317"/>
    </row>
    <row r="3116" spans="4:4">
      <c r="D3116" s="317"/>
    </row>
    <row r="3117" spans="4:4">
      <c r="D3117" s="317"/>
    </row>
    <row r="3118" spans="4:4">
      <c r="D3118" s="317"/>
    </row>
    <row r="3119" spans="4:4">
      <c r="D3119" s="317"/>
    </row>
    <row r="3120" spans="4:4">
      <c r="D3120" s="317"/>
    </row>
    <row r="3121" spans="4:4">
      <c r="D3121" s="317"/>
    </row>
    <row r="3122" spans="4:4">
      <c r="D3122" s="317"/>
    </row>
    <row r="3123" spans="4:4">
      <c r="D3123" s="317"/>
    </row>
    <row r="3124" spans="4:4">
      <c r="D3124" s="317"/>
    </row>
    <row r="3125" spans="4:4">
      <c r="D3125" s="317"/>
    </row>
    <row r="3126" spans="4:4">
      <c r="D3126" s="317"/>
    </row>
    <row r="3127" spans="4:4">
      <c r="D3127" s="317"/>
    </row>
    <row r="3128" spans="4:4">
      <c r="D3128" s="317"/>
    </row>
    <row r="3129" spans="4:4">
      <c r="D3129" s="317"/>
    </row>
    <row r="3130" spans="4:4">
      <c r="D3130" s="317"/>
    </row>
    <row r="3131" spans="4:4">
      <c r="D3131" s="317"/>
    </row>
    <row r="3132" spans="4:4">
      <c r="D3132" s="317"/>
    </row>
    <row r="3133" spans="4:4">
      <c r="D3133" s="317"/>
    </row>
    <row r="3134" spans="4:4">
      <c r="D3134" s="317"/>
    </row>
    <row r="3135" spans="4:4">
      <c r="D3135" s="317"/>
    </row>
    <row r="3136" spans="4:4">
      <c r="D3136" s="317"/>
    </row>
    <row r="3137" spans="4:4">
      <c r="D3137" s="317"/>
    </row>
    <row r="3138" spans="4:4">
      <c r="D3138" s="317"/>
    </row>
    <row r="3139" spans="4:4">
      <c r="D3139" s="317"/>
    </row>
    <row r="3140" spans="4:4">
      <c r="D3140" s="317"/>
    </row>
    <row r="3141" spans="4:4">
      <c r="D3141" s="317"/>
    </row>
    <row r="3142" spans="4:4">
      <c r="D3142" s="317"/>
    </row>
    <row r="3143" spans="4:4">
      <c r="D3143" s="317"/>
    </row>
    <row r="3144" spans="4:4">
      <c r="D3144" s="317"/>
    </row>
    <row r="3145" spans="4:4">
      <c r="D3145" s="317"/>
    </row>
    <row r="3146" spans="4:4">
      <c r="D3146" s="317"/>
    </row>
    <row r="3147" spans="4:4">
      <c r="D3147" s="317"/>
    </row>
    <row r="3148" spans="4:4">
      <c r="D3148" s="317"/>
    </row>
    <row r="3149" spans="4:4">
      <c r="D3149" s="317"/>
    </row>
    <row r="3150" spans="4:4">
      <c r="D3150" s="317"/>
    </row>
    <row r="3151" spans="4:4">
      <c r="D3151" s="317"/>
    </row>
    <row r="3152" spans="4:4">
      <c r="D3152" s="317"/>
    </row>
    <row r="3153" spans="4:4">
      <c r="D3153" s="317"/>
    </row>
    <row r="3154" spans="4:4">
      <c r="D3154" s="317"/>
    </row>
    <row r="3155" spans="4:4">
      <c r="D3155" s="317"/>
    </row>
    <row r="3156" spans="4:4">
      <c r="D3156" s="317"/>
    </row>
    <row r="3157" spans="4:4">
      <c r="D3157" s="317"/>
    </row>
    <row r="3158" spans="4:4">
      <c r="D3158" s="317"/>
    </row>
    <row r="3159" spans="4:4">
      <c r="D3159" s="317"/>
    </row>
    <row r="3160" spans="4:4">
      <c r="D3160" s="317"/>
    </row>
    <row r="3161" spans="4:4">
      <c r="D3161" s="317"/>
    </row>
    <row r="3162" spans="4:4">
      <c r="D3162" s="317"/>
    </row>
    <row r="3163" spans="4:4">
      <c r="D3163" s="317"/>
    </row>
    <row r="3164" spans="4:4">
      <c r="D3164" s="317"/>
    </row>
    <row r="3165" spans="4:4">
      <c r="D3165" s="317"/>
    </row>
    <row r="3166" spans="4:4">
      <c r="D3166" s="317"/>
    </row>
    <row r="3167" spans="4:4">
      <c r="D3167" s="317"/>
    </row>
    <row r="3168" spans="4:4">
      <c r="D3168" s="317"/>
    </row>
    <row r="3169" spans="4:4">
      <c r="D3169" s="317"/>
    </row>
    <row r="3170" spans="4:4">
      <c r="D3170" s="317"/>
    </row>
    <row r="3171" spans="4:4">
      <c r="D3171" s="317"/>
    </row>
    <row r="3172" spans="4:4">
      <c r="D3172" s="317"/>
    </row>
    <row r="3173" spans="4:4">
      <c r="D3173" s="317"/>
    </row>
    <row r="3174" spans="4:4">
      <c r="D3174" s="317"/>
    </row>
    <row r="3175" spans="4:4">
      <c r="D3175" s="317"/>
    </row>
    <row r="3176" spans="4:4">
      <c r="D3176" s="317"/>
    </row>
    <row r="3177" spans="4:4">
      <c r="D3177" s="317"/>
    </row>
    <row r="3178" spans="4:4">
      <c r="D3178" s="317"/>
    </row>
    <row r="3179" spans="4:4">
      <c r="D3179" s="317"/>
    </row>
    <row r="3180" spans="4:4">
      <c r="D3180" s="317"/>
    </row>
    <row r="3181" spans="4:4">
      <c r="D3181" s="317"/>
    </row>
    <row r="3182" spans="4:4">
      <c r="D3182" s="317"/>
    </row>
    <row r="3183" spans="4:4">
      <c r="D3183" s="317"/>
    </row>
    <row r="3184" spans="4:4">
      <c r="D3184" s="317"/>
    </row>
    <row r="3185" spans="4:4">
      <c r="D3185" s="317"/>
    </row>
    <row r="3186" spans="4:4">
      <c r="D3186" s="317"/>
    </row>
    <row r="3187" spans="4:4">
      <c r="D3187" s="317"/>
    </row>
    <row r="3188" spans="4:4">
      <c r="D3188" s="317"/>
    </row>
    <row r="3189" spans="4:4">
      <c r="D3189" s="317"/>
    </row>
    <row r="3190" spans="4:4">
      <c r="D3190" s="317"/>
    </row>
    <row r="3191" spans="4:4">
      <c r="D3191" s="317"/>
    </row>
    <row r="3192" spans="4:4">
      <c r="D3192" s="317"/>
    </row>
    <row r="3193" spans="4:4">
      <c r="D3193" s="317"/>
    </row>
    <row r="3194" spans="4:4">
      <c r="D3194" s="317"/>
    </row>
    <row r="3195" spans="4:4">
      <c r="D3195" s="317"/>
    </row>
    <row r="3196" spans="4:4">
      <c r="D3196" s="317"/>
    </row>
    <row r="3197" spans="4:4">
      <c r="D3197" s="317"/>
    </row>
    <row r="3198" spans="4:4">
      <c r="D3198" s="317"/>
    </row>
    <row r="3199" spans="4:4">
      <c r="D3199" s="317"/>
    </row>
    <row r="3200" spans="4:4">
      <c r="D3200" s="317"/>
    </row>
    <row r="3201" spans="4:4">
      <c r="D3201" s="317"/>
    </row>
    <row r="3202" spans="4:4">
      <c r="D3202" s="317"/>
    </row>
    <row r="3203" spans="4:4">
      <c r="D3203" s="317"/>
    </row>
    <row r="3204" spans="4:4">
      <c r="D3204" s="317"/>
    </row>
    <row r="3205" spans="4:4">
      <c r="D3205" s="317"/>
    </row>
    <row r="3206" spans="4:4">
      <c r="D3206" s="317"/>
    </row>
    <row r="3207" spans="4:4">
      <c r="D3207" s="317"/>
    </row>
    <row r="3208" spans="4:4">
      <c r="D3208" s="317"/>
    </row>
    <row r="3209" spans="4:4">
      <c r="D3209" s="317"/>
    </row>
    <row r="3210" spans="4:4">
      <c r="D3210" s="317"/>
    </row>
    <row r="3211" spans="4:4">
      <c r="D3211" s="317"/>
    </row>
    <row r="3212" spans="4:4">
      <c r="D3212" s="317"/>
    </row>
    <row r="3213" spans="4:4">
      <c r="D3213" s="317"/>
    </row>
    <row r="3214" spans="4:4">
      <c r="D3214" s="317"/>
    </row>
    <row r="3215" spans="4:4">
      <c r="D3215" s="317"/>
    </row>
    <row r="3216" spans="4:4">
      <c r="D3216" s="317"/>
    </row>
    <row r="3217" spans="4:4">
      <c r="D3217" s="317"/>
    </row>
    <row r="3218" spans="4:4">
      <c r="D3218" s="317"/>
    </row>
    <row r="3219" spans="4:4">
      <c r="D3219" s="317"/>
    </row>
    <row r="3220" spans="4:4">
      <c r="D3220" s="317"/>
    </row>
    <row r="3221" spans="4:4">
      <c r="D3221" s="317"/>
    </row>
    <row r="3222" spans="4:4">
      <c r="D3222" s="317"/>
    </row>
    <row r="3223" spans="4:4">
      <c r="D3223" s="317"/>
    </row>
    <row r="3224" spans="4:4">
      <c r="D3224" s="317"/>
    </row>
    <row r="3225" spans="4:4">
      <c r="D3225" s="317"/>
    </row>
    <row r="3226" spans="4:4">
      <c r="D3226" s="317"/>
    </row>
    <row r="3227" spans="4:4">
      <c r="D3227" s="317"/>
    </row>
    <row r="3228" spans="4:4">
      <c r="D3228" s="317"/>
    </row>
    <row r="3229" spans="4:4">
      <c r="D3229" s="317"/>
    </row>
    <row r="3230" spans="4:4">
      <c r="D3230" s="317"/>
    </row>
    <row r="3231" spans="4:4">
      <c r="D3231" s="317"/>
    </row>
    <row r="3232" spans="4:4">
      <c r="D3232" s="317"/>
    </row>
    <row r="3233" spans="4:4">
      <c r="D3233" s="317"/>
    </row>
    <row r="3234" spans="4:4">
      <c r="D3234" s="317"/>
    </row>
    <row r="3235" spans="4:4">
      <c r="D3235" s="317"/>
    </row>
    <row r="3236" spans="4:4">
      <c r="D3236" s="317"/>
    </row>
    <row r="3237" spans="4:4">
      <c r="D3237" s="317"/>
    </row>
    <row r="3238" spans="4:4">
      <c r="D3238" s="317"/>
    </row>
    <row r="3239" spans="4:4">
      <c r="D3239" s="317"/>
    </row>
    <row r="3240" spans="4:4">
      <c r="D3240" s="317"/>
    </row>
    <row r="3241" spans="4:4">
      <c r="D3241" s="317"/>
    </row>
    <row r="3242" spans="4:4">
      <c r="D3242" s="317"/>
    </row>
    <row r="3243" spans="4:4">
      <c r="D3243" s="317"/>
    </row>
    <row r="3244" spans="4:4">
      <c r="D3244" s="317"/>
    </row>
    <row r="3245" spans="4:4">
      <c r="D3245" s="317"/>
    </row>
    <row r="3246" spans="4:4">
      <c r="D3246" s="317"/>
    </row>
    <row r="3247" spans="4:4">
      <c r="D3247" s="317"/>
    </row>
    <row r="3248" spans="4:4">
      <c r="D3248" s="317"/>
    </row>
    <row r="3249" spans="4:4">
      <c r="D3249" s="317"/>
    </row>
    <row r="3250" spans="4:4">
      <c r="D3250" s="317"/>
    </row>
    <row r="3251" spans="4:4">
      <c r="D3251" s="317"/>
    </row>
    <row r="3252" spans="4:4">
      <c r="D3252" s="317"/>
    </row>
    <row r="3253" spans="4:4">
      <c r="D3253" s="317"/>
    </row>
    <row r="3254" spans="4:4">
      <c r="D3254" s="317"/>
    </row>
    <row r="3255" spans="4:4">
      <c r="D3255" s="317"/>
    </row>
    <row r="3256" spans="4:4">
      <c r="D3256" s="317"/>
    </row>
    <row r="3257" spans="4:4">
      <c r="D3257" s="317"/>
    </row>
    <row r="3258" spans="4:4">
      <c r="D3258" s="317"/>
    </row>
    <row r="3259" spans="4:4">
      <c r="D3259" s="317"/>
    </row>
    <row r="3260" spans="4:4">
      <c r="D3260" s="317"/>
    </row>
    <row r="3261" spans="4:4">
      <c r="D3261" s="317"/>
    </row>
    <row r="3262" spans="4:4">
      <c r="D3262" s="317"/>
    </row>
    <row r="3263" spans="4:4">
      <c r="D3263" s="317"/>
    </row>
    <row r="3264" spans="4:4">
      <c r="D3264" s="317"/>
    </row>
    <row r="3265" spans="4:4">
      <c r="D3265" s="317"/>
    </row>
    <row r="3266" spans="4:4">
      <c r="D3266" s="317"/>
    </row>
    <row r="3267" spans="4:4">
      <c r="D3267" s="317"/>
    </row>
    <row r="3268" spans="4:4">
      <c r="D3268" s="317"/>
    </row>
    <row r="3269" spans="4:4">
      <c r="D3269" s="317"/>
    </row>
    <row r="3270" spans="4:4">
      <c r="D3270" s="317"/>
    </row>
    <row r="3271" spans="4:4">
      <c r="D3271" s="317"/>
    </row>
    <row r="3272" spans="4:4">
      <c r="D3272" s="317"/>
    </row>
    <row r="3273" spans="4:4">
      <c r="D3273" s="317"/>
    </row>
    <row r="3274" spans="4:4">
      <c r="D3274" s="317"/>
    </row>
    <row r="3275" spans="4:4">
      <c r="D3275" s="317"/>
    </row>
    <row r="3276" spans="4:4">
      <c r="D3276" s="317"/>
    </row>
    <row r="3277" spans="4:4">
      <c r="D3277" s="317"/>
    </row>
    <row r="3278" spans="4:4">
      <c r="D3278" s="317"/>
    </row>
    <row r="3279" spans="4:4">
      <c r="D3279" s="317"/>
    </row>
    <row r="3280" spans="4:4">
      <c r="D3280" s="317"/>
    </row>
    <row r="3281" spans="4:4">
      <c r="D3281" s="317"/>
    </row>
    <row r="3282" spans="4:4">
      <c r="D3282" s="317"/>
    </row>
    <row r="3283" spans="4:4">
      <c r="D3283" s="317"/>
    </row>
    <row r="3284" spans="4:4">
      <c r="D3284" s="317"/>
    </row>
    <row r="3285" spans="4:4">
      <c r="D3285" s="317"/>
    </row>
    <row r="3286" spans="4:4">
      <c r="D3286" s="317"/>
    </row>
    <row r="3287" spans="4:4">
      <c r="D3287" s="317"/>
    </row>
    <row r="3288" spans="4:4">
      <c r="D3288" s="317"/>
    </row>
    <row r="3289" spans="4:4">
      <c r="D3289" s="317"/>
    </row>
    <row r="3290" spans="4:4">
      <c r="D3290" s="317"/>
    </row>
    <row r="3291" spans="4:4">
      <c r="D3291" s="317"/>
    </row>
    <row r="3292" spans="4:4">
      <c r="D3292" s="317"/>
    </row>
    <row r="3293" spans="4:4">
      <c r="D3293" s="317"/>
    </row>
    <row r="3294" spans="4:4">
      <c r="D3294" s="317"/>
    </row>
    <row r="3295" spans="4:4">
      <c r="D3295" s="317"/>
    </row>
    <row r="3296" spans="4:4">
      <c r="D3296" s="317"/>
    </row>
    <row r="3297" spans="4:4">
      <c r="D3297" s="317"/>
    </row>
    <row r="3298" spans="4:4">
      <c r="D3298" s="317"/>
    </row>
    <row r="3299" spans="4:4">
      <c r="D3299" s="317"/>
    </row>
    <row r="3300" spans="4:4">
      <c r="D3300" s="317"/>
    </row>
    <row r="3301" spans="4:4">
      <c r="D3301" s="317"/>
    </row>
    <row r="3302" spans="4:4">
      <c r="D3302" s="317"/>
    </row>
    <row r="3303" spans="4:4">
      <c r="D3303" s="317"/>
    </row>
    <row r="3304" spans="4:4">
      <c r="D3304" s="317"/>
    </row>
    <row r="3305" spans="4:4">
      <c r="D3305" s="317"/>
    </row>
    <row r="3306" spans="4:4">
      <c r="D3306" s="317"/>
    </row>
    <row r="3307" spans="4:4">
      <c r="D3307" s="317"/>
    </row>
    <row r="3308" spans="4:4">
      <c r="D3308" s="317"/>
    </row>
    <row r="3309" spans="4:4">
      <c r="D3309" s="317"/>
    </row>
    <row r="3310" spans="4:4">
      <c r="D3310" s="317"/>
    </row>
    <row r="3311" spans="4:4">
      <c r="D3311" s="317"/>
    </row>
    <row r="3312" spans="4:4">
      <c r="D3312" s="317"/>
    </row>
    <row r="3313" spans="4:4">
      <c r="D3313" s="317"/>
    </row>
    <row r="3314" spans="4:4">
      <c r="D3314" s="317"/>
    </row>
    <row r="3315" spans="4:4">
      <c r="D3315" s="317"/>
    </row>
    <row r="3316" spans="4:4">
      <c r="D3316" s="317"/>
    </row>
    <row r="3317" spans="4:4">
      <c r="D3317" s="317"/>
    </row>
    <row r="3318" spans="4:4">
      <c r="D3318" s="317"/>
    </row>
    <row r="3319" spans="4:4">
      <c r="D3319" s="317"/>
    </row>
    <row r="3320" spans="4:4">
      <c r="D3320" s="317"/>
    </row>
    <row r="3321" spans="4:4">
      <c r="D3321" s="317"/>
    </row>
    <row r="3322" spans="4:4">
      <c r="D3322" s="317"/>
    </row>
    <row r="3323" spans="4:4">
      <c r="D3323" s="317"/>
    </row>
    <row r="3324" spans="4:4">
      <c r="D3324" s="317"/>
    </row>
    <row r="3325" spans="4:4">
      <c r="D3325" s="317"/>
    </row>
    <row r="3326" spans="4:4">
      <c r="D3326" s="317"/>
    </row>
    <row r="3327" spans="4:4">
      <c r="D3327" s="317"/>
    </row>
    <row r="3328" spans="4:4">
      <c r="D3328" s="317"/>
    </row>
    <row r="3329" spans="4:4">
      <c r="D3329" s="317"/>
    </row>
    <row r="3330" spans="4:4">
      <c r="D3330" s="317"/>
    </row>
    <row r="3331" spans="4:4">
      <c r="D3331" s="317"/>
    </row>
    <row r="3332" spans="4:4">
      <c r="D3332" s="317"/>
    </row>
    <row r="3333" spans="4:4">
      <c r="D3333" s="317"/>
    </row>
    <row r="3334" spans="4:4">
      <c r="D3334" s="317"/>
    </row>
    <row r="3335" spans="4:4">
      <c r="D3335" s="317"/>
    </row>
    <row r="3336" spans="4:4">
      <c r="D3336" s="317"/>
    </row>
    <row r="3337" spans="4:4">
      <c r="D3337" s="317"/>
    </row>
    <row r="3338" spans="4:4">
      <c r="D3338" s="317"/>
    </row>
    <row r="3339" spans="4:4">
      <c r="D3339" s="317"/>
    </row>
    <row r="3340" spans="4:4">
      <c r="D3340" s="317"/>
    </row>
    <row r="3341" spans="4:4">
      <c r="D3341" s="317"/>
    </row>
    <row r="3342" spans="4:4">
      <c r="D3342" s="317"/>
    </row>
    <row r="3343" spans="4:4">
      <c r="D3343" s="317"/>
    </row>
    <row r="3344" spans="4:4">
      <c r="D3344" s="317"/>
    </row>
    <row r="3345" spans="4:4">
      <c r="D3345" s="317"/>
    </row>
    <row r="3346" spans="4:4">
      <c r="D3346" s="317"/>
    </row>
    <row r="3347" spans="4:4">
      <c r="D3347" s="317"/>
    </row>
    <row r="3348" spans="4:4">
      <c r="D3348" s="317"/>
    </row>
    <row r="3349" spans="4:4">
      <c r="D3349" s="317"/>
    </row>
    <row r="3350" spans="4:4">
      <c r="D3350" s="317"/>
    </row>
    <row r="3351" spans="4:4">
      <c r="D3351" s="317"/>
    </row>
    <row r="3352" spans="4:4">
      <c r="D3352" s="317"/>
    </row>
    <row r="3353" spans="4:4">
      <c r="D3353" s="317"/>
    </row>
    <row r="3354" spans="4:4">
      <c r="D3354" s="317"/>
    </row>
    <row r="3355" spans="4:4">
      <c r="D3355" s="317"/>
    </row>
    <row r="3356" spans="4:4">
      <c r="D3356" s="317"/>
    </row>
    <row r="3357" spans="4:4">
      <c r="D3357" s="317"/>
    </row>
    <row r="3358" spans="4:4">
      <c r="D3358" s="317"/>
    </row>
    <row r="3359" spans="4:4">
      <c r="D3359" s="317"/>
    </row>
    <row r="3360" spans="4:4">
      <c r="D3360" s="317"/>
    </row>
    <row r="3361" spans="4:4">
      <c r="D3361" s="317"/>
    </row>
    <row r="3362" spans="4:4">
      <c r="D3362" s="317"/>
    </row>
    <row r="3363" spans="4:4">
      <c r="D3363" s="317"/>
    </row>
    <row r="3364" spans="4:4">
      <c r="D3364" s="317"/>
    </row>
    <row r="3365" spans="4:4">
      <c r="D3365" s="317"/>
    </row>
    <row r="3366" spans="4:4">
      <c r="D3366" s="317"/>
    </row>
    <row r="3367" spans="4:4">
      <c r="D3367" s="317"/>
    </row>
    <row r="3368" spans="4:4">
      <c r="D3368" s="317"/>
    </row>
    <row r="3369" spans="4:4">
      <c r="D3369" s="317"/>
    </row>
    <row r="3370" spans="4:4">
      <c r="D3370" s="317"/>
    </row>
    <row r="3371" spans="4:4">
      <c r="D3371" s="317"/>
    </row>
    <row r="3372" spans="4:4">
      <c r="D3372" s="317"/>
    </row>
    <row r="3373" spans="4:4">
      <c r="D3373" s="317"/>
    </row>
    <row r="3374" spans="4:4">
      <c r="D3374" s="317"/>
    </row>
    <row r="3375" spans="4:4">
      <c r="D3375" s="317"/>
    </row>
    <row r="3376" spans="4:4">
      <c r="D3376" s="317"/>
    </row>
    <row r="3377" spans="4:4">
      <c r="D3377" s="317"/>
    </row>
    <row r="3378" spans="4:4">
      <c r="D3378" s="317"/>
    </row>
    <row r="3379" spans="4:4">
      <c r="D3379" s="317"/>
    </row>
    <row r="3380" spans="4:4">
      <c r="D3380" s="317"/>
    </row>
    <row r="3381" spans="4:4">
      <c r="D3381" s="317"/>
    </row>
    <row r="3382" spans="4:4">
      <c r="D3382" s="317"/>
    </row>
    <row r="3383" spans="4:4">
      <c r="D3383" s="317"/>
    </row>
    <row r="3384" spans="4:4">
      <c r="D3384" s="317"/>
    </row>
    <row r="3385" spans="4:4">
      <c r="D3385" s="317"/>
    </row>
    <row r="3386" spans="4:4">
      <c r="D3386" s="317"/>
    </row>
    <row r="3387" spans="4:4">
      <c r="D3387" s="317"/>
    </row>
    <row r="3388" spans="4:4">
      <c r="D3388" s="317"/>
    </row>
    <row r="3389" spans="4:4">
      <c r="D3389" s="317"/>
    </row>
    <row r="3390" spans="4:4">
      <c r="D3390" s="317"/>
    </row>
    <row r="3391" spans="4:4">
      <c r="D3391" s="317"/>
    </row>
    <row r="3392" spans="4:4">
      <c r="D3392" s="317"/>
    </row>
    <row r="3393" spans="4:4">
      <c r="D3393" s="317"/>
    </row>
    <row r="3394" spans="4:4">
      <c r="D3394" s="317"/>
    </row>
    <row r="3395" spans="4:4">
      <c r="D3395" s="317"/>
    </row>
    <row r="3396" spans="4:4">
      <c r="D3396" s="317"/>
    </row>
    <row r="3397" spans="4:4">
      <c r="D3397" s="317"/>
    </row>
    <row r="3398" spans="4:4">
      <c r="D3398" s="317"/>
    </row>
    <row r="3399" spans="4:4">
      <c r="D3399" s="317"/>
    </row>
    <row r="3400" spans="4:4">
      <c r="D3400" s="317"/>
    </row>
    <row r="3401" spans="4:4">
      <c r="D3401" s="317"/>
    </row>
    <row r="3402" spans="4:4">
      <c r="D3402" s="317"/>
    </row>
    <row r="3403" spans="4:4">
      <c r="D3403" s="317"/>
    </row>
    <row r="3404" spans="4:4">
      <c r="D3404" s="317"/>
    </row>
    <row r="3405" spans="4:4">
      <c r="D3405" s="317"/>
    </row>
    <row r="3406" spans="4:4">
      <c r="D3406" s="317"/>
    </row>
    <row r="3407" spans="4:4">
      <c r="D3407" s="317"/>
    </row>
    <row r="3408" spans="4:4">
      <c r="D3408" s="317"/>
    </row>
    <row r="3409" spans="4:4">
      <c r="D3409" s="317"/>
    </row>
    <row r="3410" spans="4:4">
      <c r="D3410" s="317"/>
    </row>
    <row r="3411" spans="4:4">
      <c r="D3411" s="317"/>
    </row>
    <row r="3412" spans="4:4">
      <c r="D3412" s="317"/>
    </row>
    <row r="3413" spans="4:4">
      <c r="D3413" s="317"/>
    </row>
    <row r="3414" spans="4:4">
      <c r="D3414" s="317"/>
    </row>
    <row r="3415" spans="4:4">
      <c r="D3415" s="317"/>
    </row>
    <row r="3416" spans="4:4">
      <c r="D3416" s="317"/>
    </row>
    <row r="3417" spans="4:4">
      <c r="D3417" s="317"/>
    </row>
    <row r="3418" spans="4:4">
      <c r="D3418" s="317"/>
    </row>
    <row r="3419" spans="4:4">
      <c r="D3419" s="317"/>
    </row>
    <row r="3420" spans="4:4">
      <c r="D3420" s="317"/>
    </row>
    <row r="3421" spans="4:4">
      <c r="D3421" s="317"/>
    </row>
    <row r="3422" spans="4:4">
      <c r="D3422" s="317"/>
    </row>
    <row r="3423" spans="4:4">
      <c r="D3423" s="317"/>
    </row>
    <row r="3424" spans="4:4">
      <c r="D3424" s="317"/>
    </row>
    <row r="3425" spans="4:4">
      <c r="D3425" s="317"/>
    </row>
    <row r="3426" spans="4:4">
      <c r="D3426" s="317"/>
    </row>
    <row r="3427" spans="4:4">
      <c r="D3427" s="317"/>
    </row>
    <row r="3428" spans="4:4">
      <c r="D3428" s="317"/>
    </row>
    <row r="3429" spans="4:4">
      <c r="D3429" s="317"/>
    </row>
    <row r="3430" spans="4:4">
      <c r="D3430" s="317"/>
    </row>
    <row r="3431" spans="4:4">
      <c r="D3431" s="317"/>
    </row>
    <row r="3432" spans="4:4">
      <c r="D3432" s="317"/>
    </row>
    <row r="3433" spans="4:4">
      <c r="D3433" s="317"/>
    </row>
    <row r="3434" spans="4:4">
      <c r="D3434" s="317"/>
    </row>
    <row r="3435" spans="4:4">
      <c r="D3435" s="317"/>
    </row>
    <row r="3436" spans="4:4">
      <c r="D3436" s="317"/>
    </row>
    <row r="3437" spans="4:4">
      <c r="D3437" s="317"/>
    </row>
    <row r="3438" spans="4:4">
      <c r="D3438" s="317"/>
    </row>
    <row r="3439" spans="4:4">
      <c r="D3439" s="317"/>
    </row>
    <row r="3440" spans="4:4">
      <c r="D3440" s="317"/>
    </row>
    <row r="3441" spans="4:4">
      <c r="D3441" s="317"/>
    </row>
    <row r="3442" spans="4:4">
      <c r="D3442" s="317"/>
    </row>
    <row r="3443" spans="4:4">
      <c r="D3443" s="317"/>
    </row>
    <row r="3444" spans="4:4">
      <c r="D3444" s="317"/>
    </row>
    <row r="3445" spans="4:4">
      <c r="D3445" s="317"/>
    </row>
    <row r="3446" spans="4:4">
      <c r="D3446" s="317"/>
    </row>
    <row r="3447" spans="4:4">
      <c r="D3447" s="317"/>
    </row>
    <row r="3448" spans="4:4">
      <c r="D3448" s="317"/>
    </row>
    <row r="3449" spans="4:4">
      <c r="D3449" s="317"/>
    </row>
    <row r="3450" spans="4:4">
      <c r="D3450" s="317"/>
    </row>
    <row r="3451" spans="4:4">
      <c r="D3451" s="317"/>
    </row>
    <row r="3452" spans="4:4">
      <c r="D3452" s="317"/>
    </row>
    <row r="3453" spans="4:4">
      <c r="D3453" s="317"/>
    </row>
    <row r="3454" spans="4:4">
      <c r="D3454" s="317"/>
    </row>
    <row r="3455" spans="4:4">
      <c r="D3455" s="317"/>
    </row>
    <row r="3456" spans="4:4">
      <c r="D3456" s="317"/>
    </row>
    <row r="3457" spans="4:4">
      <c r="D3457" s="317"/>
    </row>
    <row r="3458" spans="4:4">
      <c r="D3458" s="317"/>
    </row>
    <row r="3459" spans="4:4">
      <c r="D3459" s="317"/>
    </row>
    <row r="3460" spans="4:4">
      <c r="D3460" s="317"/>
    </row>
    <row r="3461" spans="4:4">
      <c r="D3461" s="317"/>
    </row>
    <row r="3462" spans="4:4">
      <c r="D3462" s="317"/>
    </row>
    <row r="3463" spans="4:4">
      <c r="D3463" s="317"/>
    </row>
    <row r="3464" spans="4:4">
      <c r="D3464" s="317"/>
    </row>
    <row r="3465" spans="4:4">
      <c r="D3465" s="317"/>
    </row>
    <row r="3466" spans="4:4">
      <c r="D3466" s="317"/>
    </row>
    <row r="3467" spans="4:4">
      <c r="D3467" s="317"/>
    </row>
    <row r="3468" spans="4:4">
      <c r="D3468" s="317"/>
    </row>
    <row r="3469" spans="4:4">
      <c r="D3469" s="317"/>
    </row>
    <row r="3470" spans="4:4">
      <c r="D3470" s="317"/>
    </row>
    <row r="3471" spans="4:4">
      <c r="D3471" s="317"/>
    </row>
    <row r="3472" spans="4:4">
      <c r="D3472" s="317"/>
    </row>
    <row r="3473" spans="4:4">
      <c r="D3473" s="317"/>
    </row>
    <row r="3474" spans="4:4">
      <c r="D3474" s="317"/>
    </row>
    <row r="3475" spans="4:4">
      <c r="D3475" s="317"/>
    </row>
    <row r="3476" spans="4:4">
      <c r="D3476" s="317"/>
    </row>
    <row r="3477" spans="4:4">
      <c r="D3477" s="317"/>
    </row>
    <row r="3478" spans="4:4">
      <c r="D3478" s="317"/>
    </row>
    <row r="3479" spans="4:4">
      <c r="D3479" s="317"/>
    </row>
    <row r="3480" spans="4:4">
      <c r="D3480" s="317"/>
    </row>
    <row r="3481" spans="4:4">
      <c r="D3481" s="317"/>
    </row>
    <row r="3482" spans="4:4">
      <c r="D3482" s="317"/>
    </row>
    <row r="3483" spans="4:4">
      <c r="D3483" s="317"/>
    </row>
    <row r="3484" spans="4:4">
      <c r="D3484" s="317"/>
    </row>
    <row r="3485" spans="4:4">
      <c r="D3485" s="317"/>
    </row>
    <row r="3486" spans="4:4">
      <c r="D3486" s="317"/>
    </row>
    <row r="3487" spans="4:4">
      <c r="D3487" s="317"/>
    </row>
    <row r="3488" spans="4:4">
      <c r="D3488" s="317"/>
    </row>
    <row r="3489" spans="4:4">
      <c r="D3489" s="317"/>
    </row>
    <row r="3490" spans="4:4">
      <c r="D3490" s="317"/>
    </row>
    <row r="3491" spans="4:4">
      <c r="D3491" s="317"/>
    </row>
    <row r="3492" spans="4:4">
      <c r="D3492" s="317"/>
    </row>
    <row r="3493" spans="4:4">
      <c r="D3493" s="317"/>
    </row>
    <row r="3494" spans="4:4">
      <c r="D3494" s="317"/>
    </row>
    <row r="3495" spans="4:4">
      <c r="D3495" s="317"/>
    </row>
    <row r="3496" spans="4:4">
      <c r="D3496" s="317"/>
    </row>
    <row r="3497" spans="4:4">
      <c r="D3497" s="317"/>
    </row>
    <row r="3498" spans="4:4">
      <c r="D3498" s="317"/>
    </row>
    <row r="3499" spans="4:4">
      <c r="D3499" s="317"/>
    </row>
    <row r="3500" spans="4:4">
      <c r="D3500" s="317"/>
    </row>
    <row r="3501" spans="4:4">
      <c r="D3501" s="317"/>
    </row>
    <row r="3502" spans="4:4">
      <c r="D3502" s="317"/>
    </row>
    <row r="3503" spans="4:4">
      <c r="D3503" s="317"/>
    </row>
    <row r="3504" spans="4:4">
      <c r="D3504" s="317"/>
    </row>
    <row r="3505" spans="4:4">
      <c r="D3505" s="317"/>
    </row>
    <row r="3506" spans="4:4">
      <c r="D3506" s="317"/>
    </row>
    <row r="3507" spans="4:4">
      <c r="D3507" s="317"/>
    </row>
    <row r="3508" spans="4:4">
      <c r="D3508" s="317"/>
    </row>
    <row r="3509" spans="4:4">
      <c r="D3509" s="317"/>
    </row>
    <row r="3510" spans="4:4">
      <c r="D3510" s="317"/>
    </row>
    <row r="3511" spans="4:4">
      <c r="D3511" s="317"/>
    </row>
    <row r="3512" spans="4:4">
      <c r="D3512" s="317"/>
    </row>
    <row r="3513" spans="4:4">
      <c r="D3513" s="317"/>
    </row>
    <row r="3514" spans="4:4">
      <c r="D3514" s="317"/>
    </row>
    <row r="3515" spans="4:4">
      <c r="D3515" s="317"/>
    </row>
    <row r="3516" spans="4:4">
      <c r="D3516" s="317"/>
    </row>
    <row r="3517" spans="4:4">
      <c r="D3517" s="317"/>
    </row>
    <row r="3518" spans="4:4">
      <c r="D3518" s="317"/>
    </row>
    <row r="3519" spans="4:4">
      <c r="D3519" s="317"/>
    </row>
    <row r="3520" spans="4:4">
      <c r="D3520" s="317"/>
    </row>
    <row r="3521" spans="4:4">
      <c r="D3521" s="317"/>
    </row>
    <row r="3522" spans="4:4">
      <c r="D3522" s="317"/>
    </row>
    <row r="3523" spans="4:4">
      <c r="D3523" s="317"/>
    </row>
    <row r="3524" spans="4:4">
      <c r="D3524" s="317"/>
    </row>
    <row r="3525" spans="4:4">
      <c r="D3525" s="317"/>
    </row>
    <row r="3526" spans="4:4">
      <c r="D3526" s="317"/>
    </row>
    <row r="3527" spans="4:4">
      <c r="D3527" s="317"/>
    </row>
    <row r="3528" spans="4:4">
      <c r="D3528" s="317"/>
    </row>
    <row r="3529" spans="4:4">
      <c r="D3529" s="317"/>
    </row>
    <row r="3530" spans="4:4">
      <c r="D3530" s="317"/>
    </row>
    <row r="3531" spans="4:4">
      <c r="D3531" s="317"/>
    </row>
    <row r="3532" spans="4:4">
      <c r="D3532" s="317"/>
    </row>
    <row r="3533" spans="4:4">
      <c r="D3533" s="317"/>
    </row>
    <row r="3534" spans="4:4">
      <c r="D3534" s="317"/>
    </row>
    <row r="3535" spans="4:4">
      <c r="D3535" s="317"/>
    </row>
    <row r="3536" spans="4:4">
      <c r="D3536" s="317"/>
    </row>
    <row r="3537" spans="4:4">
      <c r="D3537" s="317"/>
    </row>
    <row r="3538" spans="4:4">
      <c r="D3538" s="317"/>
    </row>
    <row r="3539" spans="4:4">
      <c r="D3539" s="317"/>
    </row>
    <row r="3540" spans="4:4">
      <c r="D3540" s="317"/>
    </row>
    <row r="3541" spans="4:4">
      <c r="D3541" s="317"/>
    </row>
    <row r="3542" spans="4:4">
      <c r="D3542" s="317"/>
    </row>
    <row r="3543" spans="4:4">
      <c r="D3543" s="317"/>
    </row>
    <row r="3544" spans="4:4">
      <c r="D3544" s="317"/>
    </row>
    <row r="3545" spans="4:4">
      <c r="D3545" s="317"/>
    </row>
    <row r="3546" spans="4:4">
      <c r="D3546" s="317"/>
    </row>
    <row r="3547" spans="4:4">
      <c r="D3547" s="317"/>
    </row>
    <row r="3548" spans="4:4">
      <c r="D3548" s="317"/>
    </row>
    <row r="3549" spans="4:4">
      <c r="D3549" s="317"/>
    </row>
    <row r="3550" spans="4:4">
      <c r="D3550" s="317"/>
    </row>
    <row r="3551" spans="4:4">
      <c r="D3551" s="317"/>
    </row>
    <row r="3552" spans="4:4">
      <c r="D3552" s="317"/>
    </row>
    <row r="3553" spans="4:4">
      <c r="D3553" s="317"/>
    </row>
    <row r="3554" spans="4:4">
      <c r="D3554" s="317"/>
    </row>
    <row r="3555" spans="4:4">
      <c r="D3555" s="317"/>
    </row>
    <row r="3556" spans="4:4">
      <c r="D3556" s="317"/>
    </row>
    <row r="3557" spans="4:4">
      <c r="D3557" s="317"/>
    </row>
    <row r="3558" spans="4:4">
      <c r="D3558" s="317"/>
    </row>
    <row r="3559" spans="4:4">
      <c r="D3559" s="317"/>
    </row>
    <row r="3560" spans="4:4">
      <c r="D3560" s="317"/>
    </row>
    <row r="3561" spans="4:4">
      <c r="D3561" s="317"/>
    </row>
    <row r="3562" spans="4:4">
      <c r="D3562" s="317"/>
    </row>
    <row r="3563" spans="4:4">
      <c r="D3563" s="317"/>
    </row>
    <row r="3564" spans="4:4">
      <c r="D3564" s="317"/>
    </row>
    <row r="3565" spans="4:4">
      <c r="D3565" s="317"/>
    </row>
    <row r="3566" spans="4:4">
      <c r="D3566" s="317"/>
    </row>
    <row r="3567" spans="4:4">
      <c r="D3567" s="317"/>
    </row>
    <row r="3568" spans="4:4">
      <c r="D3568" s="317"/>
    </row>
    <row r="3569" spans="4:4">
      <c r="D3569" s="317"/>
    </row>
    <row r="3570" spans="4:4">
      <c r="D3570" s="317"/>
    </row>
    <row r="3571" spans="4:4">
      <c r="D3571" s="317"/>
    </row>
    <row r="3572" spans="4:4">
      <c r="D3572" s="317"/>
    </row>
    <row r="3573" spans="4:4">
      <c r="D3573" s="317"/>
    </row>
    <row r="3574" spans="4:4">
      <c r="D3574" s="317"/>
    </row>
    <row r="3575" spans="4:4">
      <c r="D3575" s="317"/>
    </row>
    <row r="3576" spans="4:4">
      <c r="D3576" s="317"/>
    </row>
    <row r="3577" spans="4:4">
      <c r="D3577" s="317"/>
    </row>
    <row r="3578" spans="4:4">
      <c r="D3578" s="317"/>
    </row>
    <row r="3579" spans="4:4">
      <c r="D3579" s="317"/>
    </row>
    <row r="3580" spans="4:4">
      <c r="D3580" s="317"/>
    </row>
    <row r="3581" spans="4:4">
      <c r="D3581" s="317"/>
    </row>
    <row r="3582" spans="4:4">
      <c r="D3582" s="317"/>
    </row>
    <row r="3583" spans="4:4">
      <c r="D3583" s="317"/>
    </row>
    <row r="3584" spans="4:4">
      <c r="D3584" s="317"/>
    </row>
    <row r="3585" spans="4:4">
      <c r="D3585" s="317"/>
    </row>
    <row r="3586" spans="4:4">
      <c r="D3586" s="317"/>
    </row>
    <row r="3587" spans="4:4">
      <c r="D3587" s="317"/>
    </row>
    <row r="3588" spans="4:4">
      <c r="D3588" s="317"/>
    </row>
    <row r="3589" spans="4:4">
      <c r="D3589" s="317"/>
    </row>
    <row r="3590" spans="4:4">
      <c r="D3590" s="317"/>
    </row>
    <row r="3591" spans="4:4">
      <c r="D3591" s="317"/>
    </row>
    <row r="3592" spans="4:4">
      <c r="D3592" s="317"/>
    </row>
    <row r="3593" spans="4:4">
      <c r="D3593" s="317"/>
    </row>
    <row r="3594" spans="4:4">
      <c r="D3594" s="317"/>
    </row>
    <row r="3595" spans="4:4">
      <c r="D3595" s="317"/>
    </row>
    <row r="3596" spans="4:4">
      <c r="D3596" s="317"/>
    </row>
    <row r="3597" spans="4:4">
      <c r="D3597" s="317"/>
    </row>
    <row r="3598" spans="4:4">
      <c r="D3598" s="317"/>
    </row>
    <row r="3599" spans="4:4">
      <c r="D3599" s="317"/>
    </row>
    <row r="3600" spans="4:4">
      <c r="D3600" s="317"/>
    </row>
    <row r="3601" spans="4:4">
      <c r="D3601" s="317"/>
    </row>
    <row r="3602" spans="4:4">
      <c r="D3602" s="317"/>
    </row>
    <row r="3603" spans="4:4">
      <c r="D3603" s="317"/>
    </row>
    <row r="3604" spans="4:4">
      <c r="D3604" s="317"/>
    </row>
    <row r="3605" spans="4:4">
      <c r="D3605" s="317"/>
    </row>
    <row r="3606" spans="4:4">
      <c r="D3606" s="317"/>
    </row>
    <row r="3607" spans="4:4">
      <c r="D3607" s="317"/>
    </row>
    <row r="3608" spans="4:4">
      <c r="D3608" s="317"/>
    </row>
    <row r="3609" spans="4:4">
      <c r="D3609" s="317"/>
    </row>
    <row r="3610" spans="4:4">
      <c r="D3610" s="317"/>
    </row>
    <row r="3611" spans="4:4">
      <c r="D3611" s="317"/>
    </row>
    <row r="3612" spans="4:4">
      <c r="D3612" s="317"/>
    </row>
    <row r="3613" spans="4:4">
      <c r="D3613" s="317"/>
    </row>
    <row r="3614" spans="4:4">
      <c r="D3614" s="317"/>
    </row>
    <row r="3615" spans="4:4">
      <c r="D3615" s="317"/>
    </row>
    <row r="3616" spans="4:4">
      <c r="D3616" s="317"/>
    </row>
    <row r="3617" spans="4:4">
      <c r="D3617" s="317"/>
    </row>
    <row r="3618" spans="4:4">
      <c r="D3618" s="317"/>
    </row>
    <row r="3619" spans="4:4">
      <c r="D3619" s="317"/>
    </row>
    <row r="3620" spans="4:4">
      <c r="D3620" s="317"/>
    </row>
    <row r="3621" spans="4:4">
      <c r="D3621" s="317"/>
    </row>
    <row r="3622" spans="4:4">
      <c r="D3622" s="317"/>
    </row>
    <row r="3623" spans="4:4">
      <c r="D3623" s="317"/>
    </row>
    <row r="3624" spans="4:4">
      <c r="D3624" s="317"/>
    </row>
    <row r="3625" spans="4:4">
      <c r="D3625" s="317"/>
    </row>
    <row r="3626" spans="4:4">
      <c r="D3626" s="317"/>
    </row>
    <row r="3627" spans="4:4">
      <c r="D3627" s="317"/>
    </row>
    <row r="3628" spans="4:4">
      <c r="D3628" s="317"/>
    </row>
    <row r="3629" spans="4:4">
      <c r="D3629" s="317"/>
    </row>
    <row r="3630" spans="4:4">
      <c r="D3630" s="317"/>
    </row>
    <row r="3631" spans="4:4">
      <c r="D3631" s="317"/>
    </row>
    <row r="3632" spans="4:4">
      <c r="D3632" s="317"/>
    </row>
    <row r="3633" spans="4:4">
      <c r="D3633" s="317"/>
    </row>
    <row r="3634" spans="4:4">
      <c r="D3634" s="317"/>
    </row>
    <row r="3635" spans="4:4">
      <c r="D3635" s="317"/>
    </row>
    <row r="3636" spans="4:4">
      <c r="D3636" s="317"/>
    </row>
    <row r="3637" spans="4:4">
      <c r="D3637" s="317"/>
    </row>
    <row r="3638" spans="4:4">
      <c r="D3638" s="317"/>
    </row>
    <row r="3639" spans="4:4">
      <c r="D3639" s="317"/>
    </row>
    <row r="3640" spans="4:4">
      <c r="D3640" s="317"/>
    </row>
    <row r="3641" spans="4:4">
      <c r="D3641" s="317"/>
    </row>
    <row r="3642" spans="4:4">
      <c r="D3642" s="317"/>
    </row>
    <row r="3643" spans="4:4">
      <c r="D3643" s="317"/>
    </row>
    <row r="3644" spans="4:4">
      <c r="D3644" s="317"/>
    </row>
    <row r="3645" spans="4:4">
      <c r="D3645" s="317"/>
    </row>
    <row r="3646" spans="4:4">
      <c r="D3646" s="317"/>
    </row>
    <row r="3647" spans="4:4">
      <c r="D3647" s="317"/>
    </row>
    <row r="3648" spans="4:4">
      <c r="D3648" s="317"/>
    </row>
    <row r="3649" spans="4:4">
      <c r="D3649" s="317"/>
    </row>
    <row r="3650" spans="4:4">
      <c r="D3650" s="317"/>
    </row>
    <row r="3651" spans="4:4">
      <c r="D3651" s="317"/>
    </row>
    <row r="3652" spans="4:4">
      <c r="D3652" s="317"/>
    </row>
    <row r="3653" spans="4:4">
      <c r="D3653" s="317"/>
    </row>
    <row r="3654" spans="4:4">
      <c r="D3654" s="317"/>
    </row>
    <row r="3655" spans="4:4">
      <c r="D3655" s="317"/>
    </row>
    <row r="3656" spans="4:4">
      <c r="D3656" s="317"/>
    </row>
    <row r="3657" spans="4:4">
      <c r="D3657" s="317"/>
    </row>
    <row r="3658" spans="4:4">
      <c r="D3658" s="317"/>
    </row>
    <row r="3659" spans="4:4">
      <c r="D3659" s="317"/>
    </row>
    <row r="3660" spans="4:4">
      <c r="D3660" s="317"/>
    </row>
    <row r="3661" spans="4:4">
      <c r="D3661" s="317"/>
    </row>
    <row r="3662" spans="4:4">
      <c r="D3662" s="317"/>
    </row>
    <row r="3663" spans="4:4">
      <c r="D3663" s="317"/>
    </row>
    <row r="3664" spans="4:4">
      <c r="D3664" s="317"/>
    </row>
    <row r="3665" spans="4:4">
      <c r="D3665" s="317"/>
    </row>
    <row r="3666" spans="4:4">
      <c r="D3666" s="317"/>
    </row>
    <row r="3667" spans="4:4">
      <c r="D3667" s="317"/>
    </row>
    <row r="3668" spans="4:4">
      <c r="D3668" s="317"/>
    </row>
    <row r="3669" spans="4:4">
      <c r="D3669" s="317"/>
    </row>
    <row r="3670" spans="4:4">
      <c r="D3670" s="317"/>
    </row>
    <row r="3671" spans="4:4">
      <c r="D3671" s="317"/>
    </row>
    <row r="3672" spans="4:4">
      <c r="D3672" s="317"/>
    </row>
    <row r="3673" spans="4:4">
      <c r="D3673" s="317"/>
    </row>
    <row r="3674" spans="4:4">
      <c r="D3674" s="317"/>
    </row>
    <row r="3675" spans="4:4">
      <c r="D3675" s="317"/>
    </row>
    <row r="3676" spans="4:4">
      <c r="D3676" s="317"/>
    </row>
    <row r="3677" spans="4:4">
      <c r="D3677" s="317"/>
    </row>
    <row r="3678" spans="4:4">
      <c r="D3678" s="317"/>
    </row>
    <row r="3679" spans="4:4">
      <c r="D3679" s="317"/>
    </row>
    <row r="3680" spans="4:4">
      <c r="D3680" s="317"/>
    </row>
    <row r="3681" spans="4:4">
      <c r="D3681" s="317"/>
    </row>
    <row r="3682" spans="4:4">
      <c r="D3682" s="317"/>
    </row>
    <row r="3683" spans="4:4">
      <c r="D3683" s="317"/>
    </row>
    <row r="3684" spans="4:4">
      <c r="D3684" s="317"/>
    </row>
    <row r="3685" spans="4:4">
      <c r="D3685" s="317"/>
    </row>
    <row r="3686" spans="4:4">
      <c r="D3686" s="317"/>
    </row>
    <row r="3687" spans="4:4">
      <c r="D3687" s="317"/>
    </row>
    <row r="3688" spans="4:4">
      <c r="D3688" s="317"/>
    </row>
    <row r="3689" spans="4:4">
      <c r="D3689" s="317"/>
    </row>
    <row r="3690" spans="4:4">
      <c r="D3690" s="317"/>
    </row>
    <row r="3691" spans="4:4">
      <c r="D3691" s="317"/>
    </row>
    <row r="3692" spans="4:4">
      <c r="D3692" s="317"/>
    </row>
    <row r="3693" spans="4:4">
      <c r="D3693" s="317"/>
    </row>
    <row r="3694" spans="4:4">
      <c r="D3694" s="317"/>
    </row>
    <row r="3695" spans="4:4">
      <c r="D3695" s="317"/>
    </row>
    <row r="3696" spans="4:4">
      <c r="D3696" s="317"/>
    </row>
    <row r="3697" spans="4:4">
      <c r="D3697" s="317"/>
    </row>
    <row r="3698" spans="4:4">
      <c r="D3698" s="317"/>
    </row>
    <row r="3699" spans="4:4">
      <c r="D3699" s="317"/>
    </row>
    <row r="3700" spans="4:4">
      <c r="D3700" s="317"/>
    </row>
    <row r="3701" spans="4:4">
      <c r="D3701" s="317"/>
    </row>
    <row r="3702" spans="4:4">
      <c r="D3702" s="317"/>
    </row>
    <row r="3703" spans="4:4">
      <c r="D3703" s="317"/>
    </row>
    <row r="3704" spans="4:4">
      <c r="D3704" s="317"/>
    </row>
    <row r="3705" spans="4:4">
      <c r="D3705" s="317"/>
    </row>
    <row r="3706" spans="4:4">
      <c r="D3706" s="317"/>
    </row>
    <row r="3707" spans="4:4">
      <c r="D3707" s="317"/>
    </row>
    <row r="3708" spans="4:4">
      <c r="D3708" s="317"/>
    </row>
    <row r="3709" spans="4:4">
      <c r="D3709" s="317"/>
    </row>
    <row r="3710" spans="4:4">
      <c r="D3710" s="317"/>
    </row>
    <row r="3711" spans="4:4">
      <c r="D3711" s="317"/>
    </row>
    <row r="3712" spans="4:4">
      <c r="D3712" s="317"/>
    </row>
    <row r="3713" spans="4:4">
      <c r="D3713" s="317"/>
    </row>
    <row r="3714" spans="4:4">
      <c r="D3714" s="317"/>
    </row>
    <row r="3715" spans="4:4">
      <c r="D3715" s="317"/>
    </row>
    <row r="3716" spans="4:4">
      <c r="D3716" s="317"/>
    </row>
    <row r="3717" spans="4:4">
      <c r="D3717" s="317"/>
    </row>
    <row r="3718" spans="4:4">
      <c r="D3718" s="317"/>
    </row>
    <row r="3719" spans="4:4">
      <c r="D3719" s="317"/>
    </row>
    <row r="3720" spans="4:4">
      <c r="D3720" s="317"/>
    </row>
    <row r="3721" spans="4:4">
      <c r="D3721" s="317"/>
    </row>
    <row r="3722" spans="4:4">
      <c r="D3722" s="317"/>
    </row>
    <row r="3723" spans="4:4">
      <c r="D3723" s="317"/>
    </row>
    <row r="3724" spans="4:4">
      <c r="D3724" s="317"/>
    </row>
    <row r="3725" spans="4:4">
      <c r="D3725" s="317"/>
    </row>
    <row r="3726" spans="4:4">
      <c r="D3726" s="317"/>
    </row>
    <row r="3727" spans="4:4">
      <c r="D3727" s="317"/>
    </row>
    <row r="3728" spans="4:4">
      <c r="D3728" s="317"/>
    </row>
    <row r="3729" spans="4:4">
      <c r="D3729" s="317"/>
    </row>
    <row r="3730" spans="4:4">
      <c r="D3730" s="317"/>
    </row>
    <row r="3731" spans="4:4">
      <c r="D3731" s="317"/>
    </row>
    <row r="3732" spans="4:4">
      <c r="D3732" s="317"/>
    </row>
    <row r="3733" spans="4:4">
      <c r="D3733" s="317"/>
    </row>
    <row r="3734" spans="4:4">
      <c r="D3734" s="317"/>
    </row>
    <row r="3735" spans="4:4">
      <c r="D3735" s="317"/>
    </row>
    <row r="3736" spans="4:4">
      <c r="D3736" s="317"/>
    </row>
    <row r="3737" spans="4:4">
      <c r="D3737" s="317"/>
    </row>
    <row r="3738" spans="4:4">
      <c r="D3738" s="317"/>
    </row>
    <row r="3739" spans="4:4">
      <c r="D3739" s="317"/>
    </row>
    <row r="3740" spans="4:4">
      <c r="D3740" s="317"/>
    </row>
    <row r="3741" spans="4:4">
      <c r="D3741" s="317"/>
    </row>
    <row r="3742" spans="4:4">
      <c r="D3742" s="317"/>
    </row>
    <row r="3743" spans="4:4">
      <c r="D3743" s="317"/>
    </row>
    <row r="3744" spans="4:4">
      <c r="D3744" s="317"/>
    </row>
    <row r="3745" spans="4:4">
      <c r="D3745" s="317"/>
    </row>
    <row r="3746" spans="4:4">
      <c r="D3746" s="317"/>
    </row>
    <row r="3747" spans="4:4">
      <c r="D3747" s="317"/>
    </row>
    <row r="3748" spans="4:4">
      <c r="D3748" s="317"/>
    </row>
    <row r="3749" spans="4:4">
      <c r="D3749" s="317"/>
    </row>
    <row r="3750" spans="4:4">
      <c r="D3750" s="317"/>
    </row>
    <row r="3751" spans="4:4">
      <c r="D3751" s="317"/>
    </row>
    <row r="3752" spans="4:4">
      <c r="D3752" s="317"/>
    </row>
    <row r="3753" spans="4:4">
      <c r="D3753" s="317"/>
    </row>
    <row r="3754" spans="4:4">
      <c r="D3754" s="317"/>
    </row>
    <row r="3755" spans="4:4">
      <c r="D3755" s="317"/>
    </row>
    <row r="3756" spans="4:4">
      <c r="D3756" s="317"/>
    </row>
    <row r="3757" spans="4:4">
      <c r="D3757" s="317"/>
    </row>
    <row r="3758" spans="4:4">
      <c r="D3758" s="317"/>
    </row>
    <row r="3759" spans="4:4">
      <c r="D3759" s="317"/>
    </row>
    <row r="3760" spans="4:4">
      <c r="D3760" s="317"/>
    </row>
    <row r="3761" spans="4:4">
      <c r="D3761" s="317"/>
    </row>
    <row r="3762" spans="4:4">
      <c r="D3762" s="317"/>
    </row>
    <row r="3763" spans="4:4">
      <c r="D3763" s="317"/>
    </row>
    <row r="3764" spans="4:4">
      <c r="D3764" s="317"/>
    </row>
    <row r="3765" spans="4:4">
      <c r="D3765" s="317"/>
    </row>
    <row r="3766" spans="4:4">
      <c r="D3766" s="317"/>
    </row>
    <row r="3767" spans="4:4">
      <c r="D3767" s="317"/>
    </row>
    <row r="3768" spans="4:4">
      <c r="D3768" s="317"/>
    </row>
    <row r="3769" spans="4:4">
      <c r="D3769" s="317"/>
    </row>
    <row r="3770" spans="4:4">
      <c r="D3770" s="317"/>
    </row>
    <row r="3771" spans="4:4">
      <c r="D3771" s="317"/>
    </row>
    <row r="3772" spans="4:4">
      <c r="D3772" s="317"/>
    </row>
    <row r="3773" spans="4:4">
      <c r="D3773" s="317"/>
    </row>
    <row r="3774" spans="4:4">
      <c r="D3774" s="317"/>
    </row>
    <row r="3775" spans="4:4">
      <c r="D3775" s="317"/>
    </row>
    <row r="3776" spans="4:4">
      <c r="D3776" s="317"/>
    </row>
    <row r="3777" spans="4:4">
      <c r="D3777" s="317"/>
    </row>
    <row r="3778" spans="4:4">
      <c r="D3778" s="317"/>
    </row>
    <row r="3779" spans="4:4">
      <c r="D3779" s="317"/>
    </row>
    <row r="3780" spans="4:4">
      <c r="D3780" s="317"/>
    </row>
    <row r="3781" spans="4:4">
      <c r="D3781" s="317"/>
    </row>
    <row r="3782" spans="4:4">
      <c r="D3782" s="317"/>
    </row>
    <row r="3783" spans="4:4">
      <c r="D3783" s="317"/>
    </row>
    <row r="3784" spans="4:4">
      <c r="D3784" s="317"/>
    </row>
    <row r="3785" spans="4:4">
      <c r="D3785" s="317"/>
    </row>
    <row r="3786" spans="4:4">
      <c r="D3786" s="317"/>
    </row>
    <row r="3787" spans="4:4">
      <c r="D3787" s="317"/>
    </row>
    <row r="3788" spans="4:4">
      <c r="D3788" s="317"/>
    </row>
    <row r="3789" spans="4:4">
      <c r="D3789" s="317"/>
    </row>
    <row r="3790" spans="4:4">
      <c r="D3790" s="317"/>
    </row>
    <row r="3791" spans="4:4">
      <c r="D3791" s="317"/>
    </row>
    <row r="3792" spans="4:4">
      <c r="D3792" s="317"/>
    </row>
    <row r="3793" spans="4:4">
      <c r="D3793" s="317"/>
    </row>
    <row r="3794" spans="4:4">
      <c r="D3794" s="317"/>
    </row>
    <row r="3795" spans="4:4">
      <c r="D3795" s="317"/>
    </row>
    <row r="3796" spans="4:4">
      <c r="D3796" s="317"/>
    </row>
    <row r="3797" spans="4:4">
      <c r="D3797" s="317"/>
    </row>
    <row r="3798" spans="4:4">
      <c r="D3798" s="317"/>
    </row>
    <row r="3799" spans="4:4">
      <c r="D3799" s="317"/>
    </row>
    <row r="3800" spans="4:4">
      <c r="D3800" s="317"/>
    </row>
    <row r="3801" spans="4:4">
      <c r="D3801" s="317"/>
    </row>
    <row r="3802" spans="4:4">
      <c r="D3802" s="317"/>
    </row>
    <row r="3803" spans="4:4">
      <c r="D3803" s="317"/>
    </row>
    <row r="3804" spans="4:4">
      <c r="D3804" s="317"/>
    </row>
    <row r="3805" spans="4:4">
      <c r="D3805" s="317"/>
    </row>
    <row r="3806" spans="4:4">
      <c r="D3806" s="317"/>
    </row>
    <row r="3807" spans="4:4">
      <c r="D3807" s="317"/>
    </row>
    <row r="3808" spans="4:4">
      <c r="D3808" s="317"/>
    </row>
    <row r="3809" spans="4:4">
      <c r="D3809" s="317"/>
    </row>
    <row r="3810" spans="4:4">
      <c r="D3810" s="317"/>
    </row>
    <row r="3811" spans="4:4">
      <c r="D3811" s="317"/>
    </row>
    <row r="3812" spans="4:4">
      <c r="D3812" s="317"/>
    </row>
    <row r="3813" spans="4:4">
      <c r="D3813" s="317"/>
    </row>
    <row r="3814" spans="4:4">
      <c r="D3814" s="317"/>
    </row>
    <row r="3815" spans="4:4">
      <c r="D3815" s="317"/>
    </row>
    <row r="3816" spans="4:4">
      <c r="D3816" s="317"/>
    </row>
    <row r="3817" spans="4:4">
      <c r="D3817" s="317"/>
    </row>
    <row r="3818" spans="4:4">
      <c r="D3818" s="317"/>
    </row>
    <row r="3819" spans="4:4">
      <c r="D3819" s="317"/>
    </row>
    <row r="3820" spans="4:4">
      <c r="D3820" s="317"/>
    </row>
    <row r="3821" spans="4:4">
      <c r="D3821" s="317"/>
    </row>
    <row r="3822" spans="4:4">
      <c r="D3822" s="317"/>
    </row>
    <row r="3823" spans="4:4">
      <c r="D3823" s="317"/>
    </row>
    <row r="3824" spans="4:4">
      <c r="D3824" s="317"/>
    </row>
    <row r="3825" spans="4:4">
      <c r="D3825" s="317"/>
    </row>
    <row r="3826" spans="4:4">
      <c r="D3826" s="317"/>
    </row>
    <row r="3827" spans="4:4">
      <c r="D3827" s="317"/>
    </row>
    <row r="3828" spans="4:4">
      <c r="D3828" s="317"/>
    </row>
    <row r="3829" spans="4:4">
      <c r="D3829" s="317"/>
    </row>
    <row r="3830" spans="4:4">
      <c r="D3830" s="317"/>
    </row>
    <row r="3831" spans="4:4">
      <c r="D3831" s="317"/>
    </row>
    <row r="3832" spans="4:4">
      <c r="D3832" s="317"/>
    </row>
    <row r="3833" spans="4:4">
      <c r="D3833" s="317"/>
    </row>
    <row r="3834" spans="4:4">
      <c r="D3834" s="317"/>
    </row>
    <row r="3835" spans="4:4">
      <c r="D3835" s="317"/>
    </row>
    <row r="3836" spans="4:4">
      <c r="D3836" s="317"/>
    </row>
    <row r="3837" spans="4:4">
      <c r="D3837" s="317"/>
    </row>
    <row r="3838" spans="4:4">
      <c r="D3838" s="317"/>
    </row>
    <row r="3839" spans="4:4">
      <c r="D3839" s="317"/>
    </row>
    <row r="3840" spans="4:4">
      <c r="D3840" s="317"/>
    </row>
    <row r="3841" spans="4:4">
      <c r="D3841" s="317"/>
    </row>
    <row r="3842" spans="4:4">
      <c r="D3842" s="317"/>
    </row>
    <row r="3843" spans="4:4">
      <c r="D3843" s="317"/>
    </row>
    <row r="3844" spans="4:4">
      <c r="D3844" s="317"/>
    </row>
    <row r="3845" spans="4:4">
      <c r="D3845" s="317"/>
    </row>
    <row r="3846" spans="4:4">
      <c r="D3846" s="317"/>
    </row>
    <row r="3847" spans="4:4">
      <c r="D3847" s="317"/>
    </row>
    <row r="3848" spans="4:4">
      <c r="D3848" s="317"/>
    </row>
    <row r="3849" spans="4:4">
      <c r="D3849" s="317"/>
    </row>
    <row r="3850" spans="4:4">
      <c r="D3850" s="317"/>
    </row>
    <row r="3851" spans="4:4">
      <c r="D3851" s="317"/>
    </row>
    <row r="3852" spans="4:4">
      <c r="D3852" s="317"/>
    </row>
    <row r="3853" spans="4:4">
      <c r="D3853" s="317"/>
    </row>
    <row r="3854" spans="4:4">
      <c r="D3854" s="317"/>
    </row>
    <row r="3855" spans="4:4">
      <c r="D3855" s="317"/>
    </row>
    <row r="3856" spans="4:4">
      <c r="D3856" s="317"/>
    </row>
    <row r="3857" spans="4:4">
      <c r="D3857" s="317"/>
    </row>
    <row r="3858" spans="4:4">
      <c r="D3858" s="317"/>
    </row>
    <row r="3859" spans="4:4">
      <c r="D3859" s="317"/>
    </row>
    <row r="3860" spans="4:4">
      <c r="D3860" s="317"/>
    </row>
    <row r="3861" spans="4:4">
      <c r="D3861" s="317"/>
    </row>
    <row r="3862" spans="4:4">
      <c r="D3862" s="317"/>
    </row>
    <row r="3863" spans="4:4">
      <c r="D3863" s="317"/>
    </row>
    <row r="3864" spans="4:4">
      <c r="D3864" s="317"/>
    </row>
    <row r="3865" spans="4:4">
      <c r="D3865" s="317"/>
    </row>
    <row r="3866" spans="4:4">
      <c r="D3866" s="317"/>
    </row>
    <row r="3867" spans="4:4">
      <c r="D3867" s="317"/>
    </row>
    <row r="3868" spans="4:4">
      <c r="D3868" s="317"/>
    </row>
    <row r="3869" spans="4:4">
      <c r="D3869" s="317"/>
    </row>
    <row r="3870" spans="4:4">
      <c r="D3870" s="317"/>
    </row>
    <row r="3871" spans="4:4">
      <c r="D3871" s="317"/>
    </row>
    <row r="3872" spans="4:4">
      <c r="D3872" s="317"/>
    </row>
    <row r="3873" spans="4:4">
      <c r="D3873" s="317"/>
    </row>
    <row r="3874" spans="4:4">
      <c r="D3874" s="317"/>
    </row>
    <row r="3875" spans="4:4">
      <c r="D3875" s="317"/>
    </row>
    <row r="3876" spans="4:4">
      <c r="D3876" s="317"/>
    </row>
    <row r="3877" spans="4:4">
      <c r="D3877" s="317"/>
    </row>
    <row r="3878" spans="4:4">
      <c r="D3878" s="317"/>
    </row>
    <row r="3879" spans="4:4">
      <c r="D3879" s="317"/>
    </row>
    <row r="3880" spans="4:4">
      <c r="D3880" s="317"/>
    </row>
    <row r="3881" spans="4:4">
      <c r="D3881" s="317"/>
    </row>
    <row r="3882" spans="4:4">
      <c r="D3882" s="317"/>
    </row>
    <row r="3883" spans="4:4">
      <c r="D3883" s="317"/>
    </row>
    <row r="3884" spans="4:4">
      <c r="D3884" s="317"/>
    </row>
    <row r="3885" spans="4:4">
      <c r="D3885" s="317"/>
    </row>
    <row r="3886" spans="4:4">
      <c r="D3886" s="317"/>
    </row>
    <row r="3887" spans="4:4">
      <c r="D3887" s="317"/>
    </row>
    <row r="3888" spans="4:4">
      <c r="D3888" s="317"/>
    </row>
    <row r="3889" spans="4:4">
      <c r="D3889" s="317"/>
    </row>
    <row r="3890" spans="4:4">
      <c r="D3890" s="317"/>
    </row>
    <row r="3891" spans="4:4">
      <c r="D3891" s="317"/>
    </row>
    <row r="3892" spans="4:4">
      <c r="D3892" s="317"/>
    </row>
    <row r="3893" spans="4:4">
      <c r="D3893" s="317"/>
    </row>
    <row r="3894" spans="4:4">
      <c r="D3894" s="317"/>
    </row>
    <row r="3895" spans="4:4">
      <c r="D3895" s="317"/>
    </row>
    <row r="3896" spans="4:4">
      <c r="D3896" s="317"/>
    </row>
    <row r="3897" spans="4:4">
      <c r="D3897" s="317"/>
    </row>
    <row r="3898" spans="4:4">
      <c r="D3898" s="317"/>
    </row>
    <row r="3899" spans="4:4">
      <c r="D3899" s="317"/>
    </row>
    <row r="3900" spans="4:4">
      <c r="D3900" s="317"/>
    </row>
    <row r="3901" spans="4:4">
      <c r="D3901" s="317"/>
    </row>
    <row r="3902" spans="4:4">
      <c r="D3902" s="317"/>
    </row>
    <row r="3903" spans="4:4">
      <c r="D3903" s="317"/>
    </row>
    <row r="3904" spans="4:4">
      <c r="D3904" s="317"/>
    </row>
    <row r="3905" spans="4:4">
      <c r="D3905" s="317"/>
    </row>
    <row r="3906" spans="4:4">
      <c r="D3906" s="317"/>
    </row>
    <row r="3907" spans="4:4">
      <c r="D3907" s="317"/>
    </row>
    <row r="3908" spans="4:4">
      <c r="D3908" s="317"/>
    </row>
    <row r="3909" spans="4:4">
      <c r="D3909" s="317"/>
    </row>
    <row r="3910" spans="4:4">
      <c r="D3910" s="317"/>
    </row>
    <row r="3911" spans="4:4">
      <c r="D3911" s="317"/>
    </row>
    <row r="3912" spans="4:4">
      <c r="D3912" s="317"/>
    </row>
    <row r="3913" spans="4:4">
      <c r="D3913" s="317"/>
    </row>
    <row r="3914" spans="4:4">
      <c r="D3914" s="317"/>
    </row>
    <row r="3915" spans="4:4">
      <c r="D3915" s="317"/>
    </row>
    <row r="3916" spans="4:4">
      <c r="D3916" s="317"/>
    </row>
    <row r="3917" spans="4:4">
      <c r="D3917" s="317"/>
    </row>
    <row r="3918" spans="4:4">
      <c r="D3918" s="317"/>
    </row>
    <row r="3919" spans="4:4">
      <c r="D3919" s="317"/>
    </row>
    <row r="3920" spans="4:4">
      <c r="D3920" s="317"/>
    </row>
    <row r="3921" spans="4:4">
      <c r="D3921" s="317"/>
    </row>
    <row r="3922" spans="4:4">
      <c r="D3922" s="317"/>
    </row>
    <row r="3923" spans="4:4">
      <c r="D3923" s="317"/>
    </row>
    <row r="3924" spans="4:4">
      <c r="D3924" s="317"/>
    </row>
    <row r="3925" spans="4:4">
      <c r="D3925" s="317"/>
    </row>
    <row r="3926" spans="4:4">
      <c r="D3926" s="317"/>
    </row>
    <row r="3927" spans="4:4">
      <c r="D3927" s="317"/>
    </row>
    <row r="3928" spans="4:4">
      <c r="D3928" s="317"/>
    </row>
    <row r="3929" spans="4:4">
      <c r="D3929" s="317"/>
    </row>
    <row r="3930" spans="4:4">
      <c r="D3930" s="317"/>
    </row>
    <row r="3931" spans="4:4">
      <c r="D3931" s="317"/>
    </row>
    <row r="3932" spans="4:4">
      <c r="D3932" s="317"/>
    </row>
    <row r="3933" spans="4:4">
      <c r="D3933" s="317"/>
    </row>
    <row r="3934" spans="4:4">
      <c r="D3934" s="317"/>
    </row>
    <row r="3935" spans="4:4">
      <c r="D3935" s="317"/>
    </row>
    <row r="3936" spans="4:4">
      <c r="D3936" s="317"/>
    </row>
    <row r="3937" spans="4:4">
      <c r="D3937" s="317"/>
    </row>
    <row r="3938" spans="4:4">
      <c r="D3938" s="317"/>
    </row>
    <row r="3939" spans="4:4">
      <c r="D3939" s="317"/>
    </row>
    <row r="3940" spans="4:4">
      <c r="D3940" s="317"/>
    </row>
    <row r="3941" spans="4:4">
      <c r="D3941" s="317"/>
    </row>
    <row r="3942" spans="4:4">
      <c r="D3942" s="317"/>
    </row>
    <row r="3943" spans="4:4">
      <c r="D3943" s="317"/>
    </row>
    <row r="3944" spans="4:4">
      <c r="D3944" s="317"/>
    </row>
    <row r="3945" spans="4:4">
      <c r="D3945" s="317"/>
    </row>
    <row r="3946" spans="4:4">
      <c r="D3946" s="317"/>
    </row>
    <row r="3947" spans="4:4">
      <c r="D3947" s="317"/>
    </row>
    <row r="3948" spans="4:4">
      <c r="D3948" s="317"/>
    </row>
    <row r="3949" spans="4:4">
      <c r="D3949" s="317"/>
    </row>
    <row r="3950" spans="4:4">
      <c r="D3950" s="317"/>
    </row>
    <row r="3951" spans="4:4">
      <c r="D3951" s="317"/>
    </row>
    <row r="3952" spans="4:4">
      <c r="D3952" s="317"/>
    </row>
    <row r="3953" spans="4:4">
      <c r="D3953" s="317"/>
    </row>
    <row r="3954" spans="4:4">
      <c r="D3954" s="317"/>
    </row>
    <row r="3955" spans="4:4">
      <c r="D3955" s="317"/>
    </row>
    <row r="3956" spans="4:4">
      <c r="D3956" s="317"/>
    </row>
    <row r="3957" spans="4:4">
      <c r="D3957" s="317"/>
    </row>
    <row r="3958" spans="4:4">
      <c r="D3958" s="317"/>
    </row>
    <row r="3959" spans="4:4">
      <c r="D3959" s="317"/>
    </row>
    <row r="3960" spans="4:4">
      <c r="D3960" s="317"/>
    </row>
    <row r="3961" spans="4:4">
      <c r="D3961" s="317"/>
    </row>
    <row r="3962" spans="4:4">
      <c r="D3962" s="317"/>
    </row>
    <row r="3963" spans="4:4">
      <c r="D3963" s="317"/>
    </row>
    <row r="3964" spans="4:4">
      <c r="D3964" s="317"/>
    </row>
    <row r="3965" spans="4:4">
      <c r="D3965" s="317"/>
    </row>
    <row r="3966" spans="4:4">
      <c r="D3966" s="317"/>
    </row>
    <row r="3967" spans="4:4">
      <c r="D3967" s="317"/>
    </row>
    <row r="3968" spans="4:4">
      <c r="D3968" s="317"/>
    </row>
    <row r="3969" spans="4:4">
      <c r="D3969" s="317"/>
    </row>
    <row r="3970" spans="4:4">
      <c r="D3970" s="317"/>
    </row>
    <row r="3971" spans="4:4">
      <c r="D3971" s="317"/>
    </row>
    <row r="3972" spans="4:4">
      <c r="D3972" s="317"/>
    </row>
    <row r="3973" spans="4:4">
      <c r="D3973" s="317"/>
    </row>
    <row r="3974" spans="4:4">
      <c r="D3974" s="317"/>
    </row>
    <row r="3975" spans="4:4">
      <c r="D3975" s="317"/>
    </row>
    <row r="3976" spans="4:4">
      <c r="D3976" s="317"/>
    </row>
    <row r="3977" spans="4:4">
      <c r="D3977" s="317"/>
    </row>
    <row r="3978" spans="4:4">
      <c r="D3978" s="317"/>
    </row>
    <row r="3979" spans="4:4">
      <c r="D3979" s="317"/>
    </row>
    <row r="3980" spans="4:4">
      <c r="D3980" s="317"/>
    </row>
    <row r="3981" spans="4:4">
      <c r="D3981" s="317"/>
    </row>
    <row r="3982" spans="4:4">
      <c r="D3982" s="317"/>
    </row>
    <row r="3983" spans="4:4">
      <c r="D3983" s="317"/>
    </row>
    <row r="3984" spans="4:4">
      <c r="D3984" s="317"/>
    </row>
    <row r="3985" spans="4:4">
      <c r="D3985" s="317"/>
    </row>
    <row r="3986" spans="4:4">
      <c r="D3986" s="317"/>
    </row>
    <row r="3987" spans="4:4">
      <c r="D3987" s="317"/>
    </row>
    <row r="3988" spans="4:4">
      <c r="D3988" s="317"/>
    </row>
    <row r="3989" spans="4:4">
      <c r="D3989" s="317"/>
    </row>
    <row r="3990" spans="4:4">
      <c r="D3990" s="317"/>
    </row>
    <row r="3991" spans="4:4">
      <c r="D3991" s="317"/>
    </row>
    <row r="3992" spans="4:4">
      <c r="D3992" s="317"/>
    </row>
    <row r="3993" spans="4:4">
      <c r="D3993" s="317"/>
    </row>
    <row r="3994" spans="4:4">
      <c r="D3994" s="317"/>
    </row>
    <row r="3995" spans="4:4">
      <c r="D3995" s="317"/>
    </row>
    <row r="3996" spans="4:4">
      <c r="D3996" s="317"/>
    </row>
    <row r="3997" spans="4:4">
      <c r="D3997" s="317"/>
    </row>
    <row r="3998" spans="4:4">
      <c r="D3998" s="317"/>
    </row>
    <row r="3999" spans="4:4">
      <c r="D3999" s="317"/>
    </row>
    <row r="4000" spans="4:4">
      <c r="D4000" s="317"/>
    </row>
    <row r="4001" spans="4:4">
      <c r="D4001" s="317"/>
    </row>
    <row r="4002" spans="4:4">
      <c r="D4002" s="317"/>
    </row>
    <row r="4003" spans="4:4">
      <c r="D4003" s="317"/>
    </row>
    <row r="4004" spans="4:4">
      <c r="D4004" s="317"/>
    </row>
    <row r="4005" spans="4:4">
      <c r="D4005" s="317"/>
    </row>
    <row r="4006" spans="4:4">
      <c r="D4006" s="317"/>
    </row>
    <row r="4007" spans="4:4">
      <c r="D4007" s="317"/>
    </row>
    <row r="4008" spans="4:4">
      <c r="D4008" s="317"/>
    </row>
    <row r="4009" spans="4:4">
      <c r="D4009" s="317"/>
    </row>
    <row r="4010" spans="4:4">
      <c r="D4010" s="317"/>
    </row>
    <row r="4011" spans="4:4">
      <c r="D4011" s="317"/>
    </row>
    <row r="4012" spans="4:4">
      <c r="D4012" s="317"/>
    </row>
    <row r="4013" spans="4:4">
      <c r="D4013" s="317"/>
    </row>
    <row r="4014" spans="4:4">
      <c r="D4014" s="317"/>
    </row>
    <row r="4015" spans="4:4">
      <c r="D4015" s="317"/>
    </row>
    <row r="4016" spans="4:4">
      <c r="D4016" s="317"/>
    </row>
    <row r="4017" spans="4:4">
      <c r="D4017" s="317"/>
    </row>
    <row r="4018" spans="4:4">
      <c r="D4018" s="317"/>
    </row>
    <row r="4019" spans="4:4">
      <c r="D4019" s="317"/>
    </row>
    <row r="4020" spans="4:4">
      <c r="D4020" s="317"/>
    </row>
    <row r="4021" spans="4:4">
      <c r="D4021" s="317"/>
    </row>
    <row r="4022" spans="4:4">
      <c r="D4022" s="317"/>
    </row>
    <row r="4023" spans="4:4">
      <c r="D4023" s="317"/>
    </row>
    <row r="4024" spans="4:4">
      <c r="D4024" s="317"/>
    </row>
    <row r="4025" spans="4:4">
      <c r="D4025" s="317"/>
    </row>
    <row r="4026" spans="4:4">
      <c r="D4026" s="317"/>
    </row>
    <row r="4027" spans="4:4">
      <c r="D4027" s="317"/>
    </row>
    <row r="4028" spans="4:4">
      <c r="D4028" s="317"/>
    </row>
    <row r="4029" spans="4:4">
      <c r="D4029" s="317"/>
    </row>
    <row r="4030" spans="4:4">
      <c r="D4030" s="317"/>
    </row>
    <row r="4031" spans="4:4">
      <c r="D4031" s="317"/>
    </row>
    <row r="4032" spans="4:4">
      <c r="D4032" s="317"/>
    </row>
    <row r="4033" spans="4:4">
      <c r="D4033" s="317"/>
    </row>
    <row r="4034" spans="4:4">
      <c r="D4034" s="317"/>
    </row>
    <row r="4035" spans="4:4">
      <c r="D4035" s="317"/>
    </row>
    <row r="4036" spans="4:4">
      <c r="D4036" s="317"/>
    </row>
    <row r="4037" spans="4:4">
      <c r="D4037" s="317"/>
    </row>
    <row r="4038" spans="4:4">
      <c r="D4038" s="317"/>
    </row>
    <row r="4039" spans="4:4">
      <c r="D4039" s="317"/>
    </row>
    <row r="4040" spans="4:4">
      <c r="D4040" s="317"/>
    </row>
    <row r="4041" spans="4:4">
      <c r="D4041" s="317"/>
    </row>
    <row r="4042" spans="4:4">
      <c r="D4042" s="317"/>
    </row>
    <row r="4043" spans="4:4">
      <c r="D4043" s="317"/>
    </row>
    <row r="4044" spans="4:4">
      <c r="D4044" s="317"/>
    </row>
    <row r="4045" spans="4:4">
      <c r="D4045" s="317"/>
    </row>
    <row r="4046" spans="4:4">
      <c r="D4046" s="317"/>
    </row>
    <row r="4047" spans="4:4">
      <c r="D4047" s="317"/>
    </row>
    <row r="4048" spans="4:4">
      <c r="D4048" s="317"/>
    </row>
    <row r="4049" spans="4:4">
      <c r="D4049" s="317"/>
    </row>
    <row r="4050" spans="4:4">
      <c r="D4050" s="317"/>
    </row>
    <row r="4051" spans="4:4">
      <c r="D4051" s="317"/>
    </row>
    <row r="4052" spans="4:4">
      <c r="D4052" s="317"/>
    </row>
    <row r="4053" spans="4:4">
      <c r="D4053" s="317"/>
    </row>
    <row r="4054" spans="4:4">
      <c r="D4054" s="317"/>
    </row>
    <row r="4055" spans="4:4">
      <c r="D4055" s="317"/>
    </row>
    <row r="4056" spans="4:4">
      <c r="D4056" s="317"/>
    </row>
    <row r="4057" spans="4:4">
      <c r="D4057" s="317"/>
    </row>
    <row r="4058" spans="4:4">
      <c r="D4058" s="317"/>
    </row>
    <row r="4059" spans="4:4">
      <c r="D4059" s="317"/>
    </row>
    <row r="4060" spans="4:4">
      <c r="D4060" s="317"/>
    </row>
    <row r="4061" spans="4:4">
      <c r="D4061" s="317"/>
    </row>
    <row r="4062" spans="4:4">
      <c r="D4062" s="317"/>
    </row>
    <row r="4063" spans="4:4">
      <c r="D4063" s="317"/>
    </row>
    <row r="4064" spans="4:4">
      <c r="D4064" s="317"/>
    </row>
    <row r="4065" spans="4:4">
      <c r="D4065" s="317"/>
    </row>
    <row r="4066" spans="4:4">
      <c r="D4066" s="317"/>
    </row>
    <row r="4067" spans="4:4">
      <c r="D4067" s="317"/>
    </row>
    <row r="4068" spans="4:4">
      <c r="D4068" s="317"/>
    </row>
    <row r="4069" spans="4:4">
      <c r="D4069" s="317"/>
    </row>
    <row r="4070" spans="4:4">
      <c r="D4070" s="317"/>
    </row>
    <row r="4071" spans="4:4">
      <c r="D4071" s="317"/>
    </row>
    <row r="4072" spans="4:4">
      <c r="D4072" s="317"/>
    </row>
    <row r="4073" spans="4:4">
      <c r="D4073" s="317"/>
    </row>
    <row r="4074" spans="4:4">
      <c r="D4074" s="317"/>
    </row>
    <row r="4075" spans="4:4">
      <c r="D4075" s="317"/>
    </row>
    <row r="4076" spans="4:4">
      <c r="D4076" s="317"/>
    </row>
    <row r="4077" spans="4:4">
      <c r="D4077" s="317"/>
    </row>
    <row r="4078" spans="4:4">
      <c r="D4078" s="317"/>
    </row>
    <row r="4079" spans="4:4">
      <c r="D4079" s="317"/>
    </row>
    <row r="4080" spans="4:4">
      <c r="D4080" s="317"/>
    </row>
    <row r="4081" spans="4:4">
      <c r="D4081" s="317"/>
    </row>
    <row r="4082" spans="4:4">
      <c r="D4082" s="317"/>
    </row>
    <row r="4083" spans="4:4">
      <c r="D4083" s="317"/>
    </row>
    <row r="4084" spans="4:4">
      <c r="D4084" s="317"/>
    </row>
    <row r="4085" spans="4:4">
      <c r="D4085" s="317"/>
    </row>
    <row r="4086" spans="4:4">
      <c r="D4086" s="317"/>
    </row>
    <row r="4087" spans="4:4">
      <c r="D4087" s="317"/>
    </row>
    <row r="4088" spans="4:4">
      <c r="D4088" s="317"/>
    </row>
    <row r="4089" spans="4:4">
      <c r="D4089" s="317"/>
    </row>
    <row r="4090" spans="4:4">
      <c r="D4090" s="317"/>
    </row>
    <row r="4091" spans="4:4">
      <c r="D4091" s="317"/>
    </row>
    <row r="4092" spans="4:4">
      <c r="D4092" s="317"/>
    </row>
    <row r="4093" spans="4:4">
      <c r="D4093" s="317"/>
    </row>
    <row r="4094" spans="4:4">
      <c r="D4094" s="317"/>
    </row>
    <row r="4095" spans="4:4">
      <c r="D4095" s="317"/>
    </row>
    <row r="4096" spans="4:4">
      <c r="D4096" s="317"/>
    </row>
    <row r="4097" spans="4:4">
      <c r="D4097" s="317"/>
    </row>
    <row r="4098" spans="4:4">
      <c r="D4098" s="317"/>
    </row>
    <row r="4099" spans="4:4">
      <c r="D4099" s="317"/>
    </row>
    <row r="4100" spans="4:4">
      <c r="D4100" s="317"/>
    </row>
    <row r="4101" spans="4:4">
      <c r="D4101" s="317"/>
    </row>
    <row r="4102" spans="4:4">
      <c r="D4102" s="317"/>
    </row>
    <row r="4103" spans="4:4">
      <c r="D4103" s="317"/>
    </row>
    <row r="4104" spans="4:4">
      <c r="D4104" s="317"/>
    </row>
    <row r="4105" spans="4:4">
      <c r="D4105" s="317"/>
    </row>
    <row r="4106" spans="4:4">
      <c r="D4106" s="317"/>
    </row>
    <row r="4107" spans="4:4">
      <c r="D4107" s="317"/>
    </row>
    <row r="4108" spans="4:4">
      <c r="D4108" s="317"/>
    </row>
    <row r="4109" spans="4:4">
      <c r="D4109" s="317"/>
    </row>
    <row r="4110" spans="4:4">
      <c r="D4110" s="317"/>
    </row>
    <row r="4111" spans="4:4">
      <c r="D4111" s="317"/>
    </row>
    <row r="4112" spans="4:4">
      <c r="D4112" s="317"/>
    </row>
    <row r="4113" spans="4:4">
      <c r="D4113" s="317"/>
    </row>
    <row r="4114" spans="4:4">
      <c r="D4114" s="317"/>
    </row>
    <row r="4115" spans="4:4">
      <c r="D4115" s="317"/>
    </row>
    <row r="4116" spans="4:4">
      <c r="D4116" s="317"/>
    </row>
    <row r="4117" spans="4:4">
      <c r="D4117" s="317"/>
    </row>
    <row r="4118" spans="4:4">
      <c r="D4118" s="317"/>
    </row>
    <row r="4119" spans="4:4">
      <c r="D4119" s="317"/>
    </row>
    <row r="4120" spans="4:4">
      <c r="D4120" s="317"/>
    </row>
    <row r="4121" spans="4:4">
      <c r="D4121" s="317"/>
    </row>
    <row r="4122" spans="4:4">
      <c r="D4122" s="317"/>
    </row>
    <row r="4123" spans="4:4">
      <c r="D4123" s="317"/>
    </row>
    <row r="4124" spans="4:4">
      <c r="D4124" s="317"/>
    </row>
    <row r="4125" spans="4:4">
      <c r="D4125" s="317"/>
    </row>
    <row r="4126" spans="4:4">
      <c r="D4126" s="317"/>
    </row>
    <row r="4127" spans="4:4">
      <c r="D4127" s="317"/>
    </row>
    <row r="4128" spans="4:4">
      <c r="D4128" s="317"/>
    </row>
    <row r="4129" spans="4:4">
      <c r="D4129" s="317"/>
    </row>
    <row r="4130" spans="4:4">
      <c r="D4130" s="317"/>
    </row>
    <row r="4131" spans="4:4">
      <c r="D4131" s="317"/>
    </row>
    <row r="4132" spans="4:4">
      <c r="D4132" s="317"/>
    </row>
    <row r="4133" spans="4:4">
      <c r="D4133" s="317"/>
    </row>
    <row r="4134" spans="4:4">
      <c r="D4134" s="317"/>
    </row>
    <row r="4135" spans="4:4">
      <c r="D4135" s="317"/>
    </row>
    <row r="4136" spans="4:4">
      <c r="D4136" s="317"/>
    </row>
    <row r="4137" spans="4:4">
      <c r="D4137" s="317"/>
    </row>
    <row r="4138" spans="4:4">
      <c r="D4138" s="317"/>
    </row>
    <row r="4139" spans="4:4">
      <c r="D4139" s="317"/>
    </row>
    <row r="4140" spans="4:4">
      <c r="D4140" s="317"/>
    </row>
    <row r="4141" spans="4:4">
      <c r="D4141" s="317"/>
    </row>
    <row r="4142" spans="4:4">
      <c r="D4142" s="317"/>
    </row>
    <row r="4143" spans="4:4">
      <c r="D4143" s="317"/>
    </row>
    <row r="4144" spans="4:4">
      <c r="D4144" s="317"/>
    </row>
    <row r="4145" spans="4:4">
      <c r="D4145" s="317"/>
    </row>
    <row r="4146" spans="4:4">
      <c r="D4146" s="317"/>
    </row>
    <row r="4147" spans="4:4">
      <c r="D4147" s="317"/>
    </row>
    <row r="4148" spans="4:4">
      <c r="D4148" s="317"/>
    </row>
    <row r="4149" spans="4:4">
      <c r="D4149" s="317"/>
    </row>
    <row r="4150" spans="4:4">
      <c r="D4150" s="317"/>
    </row>
    <row r="4151" spans="4:4">
      <c r="D4151" s="317"/>
    </row>
    <row r="4152" spans="4:4">
      <c r="D4152" s="317"/>
    </row>
    <row r="4153" spans="4:4">
      <c r="D4153" s="317"/>
    </row>
    <row r="4154" spans="4:4">
      <c r="D4154" s="317"/>
    </row>
    <row r="4155" spans="4:4">
      <c r="D4155" s="317"/>
    </row>
    <row r="4156" spans="4:4">
      <c r="D4156" s="317"/>
    </row>
    <row r="4157" spans="4:4">
      <c r="D4157" s="317"/>
    </row>
    <row r="4158" spans="4:4">
      <c r="D4158" s="317"/>
    </row>
    <row r="4159" spans="4:4">
      <c r="D4159" s="317"/>
    </row>
    <row r="4160" spans="4:4">
      <c r="D4160" s="317"/>
    </row>
    <row r="4161" spans="4:4">
      <c r="D4161" s="317"/>
    </row>
    <row r="4162" spans="4:4">
      <c r="D4162" s="317"/>
    </row>
    <row r="4163" spans="4:4">
      <c r="D4163" s="317"/>
    </row>
    <row r="4164" spans="4:4">
      <c r="D4164" s="317"/>
    </row>
    <row r="4165" spans="4:4">
      <c r="D4165" s="317"/>
    </row>
    <row r="4166" spans="4:4">
      <c r="D4166" s="317"/>
    </row>
    <row r="4167" spans="4:4">
      <c r="D4167" s="317"/>
    </row>
    <row r="4168" spans="4:4">
      <c r="D4168" s="317"/>
    </row>
    <row r="4169" spans="4:4">
      <c r="D4169" s="317"/>
    </row>
    <row r="4170" spans="4:4">
      <c r="D4170" s="317"/>
    </row>
    <row r="4171" spans="4:4">
      <c r="D4171" s="317"/>
    </row>
    <row r="4172" spans="4:4">
      <c r="D4172" s="317"/>
    </row>
    <row r="4173" spans="4:4">
      <c r="D4173" s="317"/>
    </row>
    <row r="4174" spans="4:4">
      <c r="D4174" s="317"/>
    </row>
    <row r="4175" spans="4:4">
      <c r="D4175" s="317"/>
    </row>
    <row r="4176" spans="4:4">
      <c r="D4176" s="317"/>
    </row>
    <row r="4177" spans="4:4">
      <c r="D4177" s="317"/>
    </row>
    <row r="4178" spans="4:4">
      <c r="D4178" s="317"/>
    </row>
    <row r="4179" spans="4:4">
      <c r="D4179" s="317"/>
    </row>
    <row r="4180" spans="4:4">
      <c r="D4180" s="317"/>
    </row>
    <row r="4181" spans="4:4">
      <c r="D4181" s="317"/>
    </row>
    <row r="4182" spans="4:4">
      <c r="D4182" s="317"/>
    </row>
    <row r="4183" spans="4:4">
      <c r="D4183" s="317"/>
    </row>
    <row r="4184" spans="4:4">
      <c r="D4184" s="317"/>
    </row>
    <row r="4185" spans="4:4">
      <c r="D4185" s="317"/>
    </row>
    <row r="4186" spans="4:4">
      <c r="D4186" s="317"/>
    </row>
    <row r="4187" spans="4:4">
      <c r="D4187" s="317"/>
    </row>
    <row r="4188" spans="4:4">
      <c r="D4188" s="317"/>
    </row>
    <row r="4189" spans="4:4">
      <c r="D4189" s="317"/>
    </row>
    <row r="4190" spans="4:4">
      <c r="D4190" s="317"/>
    </row>
    <row r="4191" spans="4:4">
      <c r="D4191" s="317"/>
    </row>
    <row r="4192" spans="4:4">
      <c r="D4192" s="317"/>
    </row>
    <row r="4193" spans="4:4">
      <c r="D4193" s="317"/>
    </row>
    <row r="4194" spans="4:4">
      <c r="D4194" s="317"/>
    </row>
    <row r="4195" spans="4:4">
      <c r="D4195" s="317"/>
    </row>
    <row r="4196" spans="4:4">
      <c r="D4196" s="317"/>
    </row>
    <row r="4197" spans="4:4">
      <c r="D4197" s="317"/>
    </row>
    <row r="4198" spans="4:4">
      <c r="D4198" s="317"/>
    </row>
    <row r="4199" spans="4:4">
      <c r="D4199" s="317"/>
    </row>
    <row r="4200" spans="4:4">
      <c r="D4200" s="317"/>
    </row>
    <row r="4201" spans="4:4">
      <c r="D4201" s="317"/>
    </row>
    <row r="4202" spans="4:4">
      <c r="D4202" s="317"/>
    </row>
    <row r="4203" spans="4:4">
      <c r="D4203" s="317"/>
    </row>
    <row r="4204" spans="4:4">
      <c r="D4204" s="317"/>
    </row>
    <row r="4205" spans="4:4">
      <c r="D4205" s="317"/>
    </row>
    <row r="4206" spans="4:4">
      <c r="D4206" s="317"/>
    </row>
    <row r="4207" spans="4:4">
      <c r="D4207" s="317"/>
    </row>
    <row r="4208" spans="4:4">
      <c r="D4208" s="317"/>
    </row>
    <row r="4209" spans="4:4">
      <c r="D4209" s="317"/>
    </row>
    <row r="4210" spans="4:4">
      <c r="D4210" s="317"/>
    </row>
    <row r="4211" spans="4:4">
      <c r="D4211" s="317"/>
    </row>
    <row r="4212" spans="4:4">
      <c r="D4212" s="317"/>
    </row>
    <row r="4213" spans="4:4">
      <c r="D4213" s="317"/>
    </row>
    <row r="4214" spans="4:4">
      <c r="D4214" s="317"/>
    </row>
    <row r="4215" spans="4:4">
      <c r="D4215" s="317"/>
    </row>
    <row r="4216" spans="4:4">
      <c r="D4216" s="317"/>
    </row>
    <row r="4217" spans="4:4">
      <c r="D4217" s="317"/>
    </row>
    <row r="4218" spans="4:4">
      <c r="D4218" s="317"/>
    </row>
    <row r="4219" spans="4:4">
      <c r="D4219" s="317"/>
    </row>
    <row r="4220" spans="4:4">
      <c r="D4220" s="317"/>
    </row>
    <row r="4221" spans="4:4">
      <c r="D4221" s="317"/>
    </row>
    <row r="4222" spans="4:4">
      <c r="D4222" s="317"/>
    </row>
    <row r="4223" spans="4:4">
      <c r="D4223" s="317"/>
    </row>
    <row r="4224" spans="4:4">
      <c r="D4224" s="317"/>
    </row>
    <row r="4225" spans="4:4">
      <c r="D4225" s="317"/>
    </row>
    <row r="4226" spans="4:4">
      <c r="D4226" s="317"/>
    </row>
    <row r="4227" spans="4:4">
      <c r="D4227" s="317"/>
    </row>
    <row r="4228" spans="4:4">
      <c r="D4228" s="317"/>
    </row>
    <row r="4229" spans="4:4">
      <c r="D4229" s="317"/>
    </row>
    <row r="4230" spans="4:4">
      <c r="D4230" s="317"/>
    </row>
    <row r="4231" spans="4:4">
      <c r="D4231" s="317"/>
    </row>
    <row r="4232" spans="4:4">
      <c r="D4232" s="317"/>
    </row>
    <row r="4233" spans="4:4">
      <c r="D4233" s="317"/>
    </row>
    <row r="4234" spans="4:4">
      <c r="D4234" s="317"/>
    </row>
    <row r="4235" spans="4:4">
      <c r="D4235" s="317"/>
    </row>
    <row r="4236" spans="4:4">
      <c r="D4236" s="317"/>
    </row>
    <row r="4237" spans="4:4">
      <c r="D4237" s="317"/>
    </row>
    <row r="4238" spans="4:4">
      <c r="D4238" s="317"/>
    </row>
    <row r="4239" spans="4:4">
      <c r="D4239" s="317"/>
    </row>
    <row r="4240" spans="4:4">
      <c r="D4240" s="317"/>
    </row>
    <row r="4241" spans="4:4">
      <c r="D4241" s="317"/>
    </row>
    <row r="4242" spans="4:4">
      <c r="D4242" s="317"/>
    </row>
    <row r="4243" spans="4:4">
      <c r="D4243" s="317"/>
    </row>
    <row r="4244" spans="4:4">
      <c r="D4244" s="317"/>
    </row>
    <row r="4245" spans="4:4">
      <c r="D4245" s="317"/>
    </row>
    <row r="4246" spans="4:4">
      <c r="D4246" s="317"/>
    </row>
    <row r="4247" spans="4:4">
      <c r="D4247" s="317"/>
    </row>
    <row r="4248" spans="4:4">
      <c r="D4248" s="317"/>
    </row>
    <row r="4249" spans="4:4">
      <c r="D4249" s="317"/>
    </row>
    <row r="4250" spans="4:4">
      <c r="D4250" s="317"/>
    </row>
    <row r="4251" spans="4:4">
      <c r="D4251" s="317"/>
    </row>
    <row r="4252" spans="4:4">
      <c r="D4252" s="317"/>
    </row>
    <row r="4253" spans="4:4">
      <c r="D4253" s="317"/>
    </row>
    <row r="4254" spans="4:4">
      <c r="D4254" s="317"/>
    </row>
    <row r="4255" spans="4:4">
      <c r="D4255" s="317"/>
    </row>
    <row r="4256" spans="4:4">
      <c r="D4256" s="317"/>
    </row>
    <row r="4257" spans="4:4">
      <c r="D4257" s="317"/>
    </row>
    <row r="4258" spans="4:4">
      <c r="D4258" s="317"/>
    </row>
    <row r="4259" spans="4:4">
      <c r="D4259" s="317"/>
    </row>
    <row r="4260" spans="4:4">
      <c r="D4260" s="317"/>
    </row>
    <row r="4261" spans="4:4">
      <c r="D4261" s="317"/>
    </row>
    <row r="4262" spans="4:4">
      <c r="D4262" s="317"/>
    </row>
    <row r="4263" spans="4:4">
      <c r="D4263" s="317"/>
    </row>
    <row r="4264" spans="4:4">
      <c r="D4264" s="317"/>
    </row>
    <row r="4265" spans="4:4">
      <c r="D4265" s="317"/>
    </row>
    <row r="4266" spans="4:4">
      <c r="D4266" s="317"/>
    </row>
    <row r="4267" spans="4:4">
      <c r="D4267" s="317"/>
    </row>
    <row r="4268" spans="4:4">
      <c r="D4268" s="317"/>
    </row>
    <row r="4269" spans="4:4">
      <c r="D4269" s="317"/>
    </row>
    <row r="4270" spans="4:4">
      <c r="D4270" s="317"/>
    </row>
    <row r="4271" spans="4:4">
      <c r="D4271" s="317"/>
    </row>
    <row r="4272" spans="4:4">
      <c r="D4272" s="317"/>
    </row>
    <row r="4273" spans="4:4">
      <c r="D4273" s="317"/>
    </row>
    <row r="4274" spans="4:4">
      <c r="D4274" s="317"/>
    </row>
    <row r="4275" spans="4:4">
      <c r="D4275" s="317"/>
    </row>
    <row r="4276" spans="4:4">
      <c r="D4276" s="317"/>
    </row>
    <row r="4277" spans="4:4">
      <c r="D4277" s="317"/>
    </row>
    <row r="4278" spans="4:4">
      <c r="D4278" s="317"/>
    </row>
    <row r="4279" spans="4:4">
      <c r="D4279" s="317"/>
    </row>
    <row r="4280" spans="4:4">
      <c r="D4280" s="317"/>
    </row>
    <row r="4281" spans="4:4">
      <c r="D4281" s="317"/>
    </row>
    <row r="4282" spans="4:4">
      <c r="D4282" s="317"/>
    </row>
    <row r="4283" spans="4:4">
      <c r="D4283" s="317"/>
    </row>
    <row r="4284" spans="4:4">
      <c r="D4284" s="317"/>
    </row>
    <row r="4285" spans="4:4">
      <c r="D4285" s="317"/>
    </row>
    <row r="4286" spans="4:4">
      <c r="D4286" s="317"/>
    </row>
    <row r="4287" spans="4:4">
      <c r="D4287" s="317"/>
    </row>
    <row r="4288" spans="4:4">
      <c r="D4288" s="317"/>
    </row>
    <row r="4289" spans="4:4">
      <c r="D4289" s="317"/>
    </row>
    <row r="4290" spans="4:4">
      <c r="D4290" s="317"/>
    </row>
    <row r="4291" spans="4:4">
      <c r="D4291" s="317"/>
    </row>
    <row r="4292" spans="4:4">
      <c r="D4292" s="317"/>
    </row>
    <row r="4293" spans="4:4">
      <c r="D4293" s="317"/>
    </row>
    <row r="4294" spans="4:4">
      <c r="D4294" s="317"/>
    </row>
    <row r="4295" spans="4:4">
      <c r="D4295" s="317"/>
    </row>
    <row r="4296" spans="4:4">
      <c r="D4296" s="317"/>
    </row>
    <row r="4297" spans="4:4">
      <c r="D4297" s="317"/>
    </row>
    <row r="4298" spans="4:4">
      <c r="D4298" s="317"/>
    </row>
    <row r="4299" spans="4:4">
      <c r="D4299" s="317"/>
    </row>
    <row r="4300" spans="4:4">
      <c r="D4300" s="317"/>
    </row>
    <row r="4301" spans="4:4">
      <c r="D4301" s="317"/>
    </row>
    <row r="4302" spans="4:4">
      <c r="D4302" s="317"/>
    </row>
    <row r="4303" spans="4:4">
      <c r="D4303" s="317"/>
    </row>
    <row r="4304" spans="4:4">
      <c r="D4304" s="317"/>
    </row>
    <row r="4305" spans="4:4">
      <c r="D4305" s="317"/>
    </row>
    <row r="4306" spans="4:4">
      <c r="D4306" s="317"/>
    </row>
    <row r="4307" spans="4:4">
      <c r="D4307" s="317"/>
    </row>
    <row r="4308" spans="4:4">
      <c r="D4308" s="317"/>
    </row>
    <row r="4309" spans="4:4">
      <c r="D4309" s="317"/>
    </row>
    <row r="4310" spans="4:4">
      <c r="D4310" s="317"/>
    </row>
    <row r="4311" spans="4:4">
      <c r="D4311" s="317"/>
    </row>
    <row r="4312" spans="4:4">
      <c r="D4312" s="317"/>
    </row>
    <row r="4313" spans="4:4">
      <c r="D4313" s="317"/>
    </row>
    <row r="4314" spans="4:4">
      <c r="D4314" s="317"/>
    </row>
    <row r="4315" spans="4:4">
      <c r="D4315" s="317"/>
    </row>
    <row r="4316" spans="4:4">
      <c r="D4316" s="317"/>
    </row>
    <row r="4317" spans="4:4">
      <c r="D4317" s="317"/>
    </row>
    <row r="4318" spans="4:4">
      <c r="D4318" s="317"/>
    </row>
    <row r="4319" spans="4:4">
      <c r="D4319" s="317"/>
    </row>
    <row r="4320" spans="4:4">
      <c r="D4320" s="317"/>
    </row>
    <row r="4321" spans="4:4">
      <c r="D4321" s="317"/>
    </row>
    <row r="4322" spans="4:4">
      <c r="D4322" s="317"/>
    </row>
    <row r="4323" spans="4:4">
      <c r="D4323" s="317"/>
    </row>
    <row r="4324" spans="4:4">
      <c r="D4324" s="317"/>
    </row>
    <row r="4325" spans="4:4">
      <c r="D4325" s="317"/>
    </row>
    <row r="4326" spans="4:4">
      <c r="D4326" s="317"/>
    </row>
    <row r="4327" spans="4:4">
      <c r="D4327" s="317"/>
    </row>
    <row r="4328" spans="4:4">
      <c r="D4328" s="317"/>
    </row>
    <row r="4329" spans="4:4">
      <c r="D4329" s="317"/>
    </row>
    <row r="4330" spans="4:4">
      <c r="D4330" s="317"/>
    </row>
    <row r="4331" spans="4:4">
      <c r="D4331" s="317"/>
    </row>
    <row r="4332" spans="4:4">
      <c r="D4332" s="317"/>
    </row>
    <row r="4333" spans="4:4">
      <c r="D4333" s="317"/>
    </row>
    <row r="4334" spans="4:4">
      <c r="D4334" s="317"/>
    </row>
    <row r="4335" spans="4:4">
      <c r="D4335" s="317"/>
    </row>
    <row r="4336" spans="4:4">
      <c r="D4336" s="317"/>
    </row>
    <row r="4337" spans="4:4">
      <c r="D4337" s="317"/>
    </row>
    <row r="4338" spans="4:4">
      <c r="D4338" s="317"/>
    </row>
    <row r="4339" spans="4:4">
      <c r="D4339" s="317"/>
    </row>
    <row r="4340" spans="4:4">
      <c r="D4340" s="317"/>
    </row>
    <row r="4341" spans="4:4">
      <c r="D4341" s="317"/>
    </row>
    <row r="4342" spans="4:4">
      <c r="D4342" s="317"/>
    </row>
    <row r="4343" spans="4:4">
      <c r="D4343" s="317"/>
    </row>
    <row r="4344" spans="4:4">
      <c r="D4344" s="317"/>
    </row>
    <row r="4345" spans="4:4">
      <c r="D4345" s="317"/>
    </row>
    <row r="4346" spans="4:4">
      <c r="D4346" s="317"/>
    </row>
    <row r="4347" spans="4:4">
      <c r="D4347" s="317"/>
    </row>
    <row r="4348" spans="4:4">
      <c r="D4348" s="317"/>
    </row>
    <row r="4349" spans="4:4">
      <c r="D4349" s="317"/>
    </row>
    <row r="4350" spans="4:4">
      <c r="D4350" s="317"/>
    </row>
    <row r="4351" spans="4:4">
      <c r="D4351" s="317"/>
    </row>
    <row r="4352" spans="4:4">
      <c r="D4352" s="317"/>
    </row>
    <row r="4353" spans="4:4">
      <c r="D4353" s="317"/>
    </row>
    <row r="4354" spans="4:4">
      <c r="D4354" s="317"/>
    </row>
    <row r="4355" spans="4:4">
      <c r="D4355" s="317"/>
    </row>
    <row r="4356" spans="4:4">
      <c r="D4356" s="317"/>
    </row>
    <row r="4357" spans="4:4">
      <c r="D4357" s="317"/>
    </row>
    <row r="4358" spans="4:4">
      <c r="D4358" s="317"/>
    </row>
    <row r="4359" spans="4:4">
      <c r="D4359" s="317"/>
    </row>
    <row r="4360" spans="4:4">
      <c r="D4360" s="317"/>
    </row>
    <row r="4361" spans="4:4">
      <c r="D4361" s="317"/>
    </row>
    <row r="4362" spans="4:4">
      <c r="D4362" s="317"/>
    </row>
    <row r="4363" spans="4:4">
      <c r="D4363" s="317"/>
    </row>
    <row r="4364" spans="4:4">
      <c r="D4364" s="317"/>
    </row>
    <row r="4365" spans="4:4">
      <c r="D4365" s="317"/>
    </row>
    <row r="4366" spans="4:4">
      <c r="D4366" s="317"/>
    </row>
    <row r="4367" spans="4:4">
      <c r="D4367" s="317"/>
    </row>
    <row r="4368" spans="4:4">
      <c r="D4368" s="317"/>
    </row>
    <row r="4369" spans="4:4">
      <c r="D4369" s="317"/>
    </row>
    <row r="4370" spans="4:4">
      <c r="D4370" s="317"/>
    </row>
    <row r="4371" spans="4:4">
      <c r="D4371" s="317"/>
    </row>
    <row r="4372" spans="4:4">
      <c r="D4372" s="317"/>
    </row>
    <row r="4373" spans="4:4">
      <c r="D4373" s="317"/>
    </row>
    <row r="4374" spans="4:4">
      <c r="D4374" s="317"/>
    </row>
    <row r="4375" spans="4:4">
      <c r="D4375" s="317"/>
    </row>
    <row r="4376" spans="4:4">
      <c r="D4376" s="317"/>
    </row>
    <row r="4377" spans="4:4">
      <c r="D4377" s="317"/>
    </row>
    <row r="4378" spans="4:4">
      <c r="D4378" s="317"/>
    </row>
    <row r="4379" spans="4:4">
      <c r="D4379" s="317"/>
    </row>
    <row r="4380" spans="4:4">
      <c r="D4380" s="317"/>
    </row>
    <row r="4381" spans="4:4">
      <c r="D4381" s="317"/>
    </row>
    <row r="4382" spans="4:4">
      <c r="D4382" s="317"/>
    </row>
    <row r="4383" spans="4:4">
      <c r="D4383" s="317"/>
    </row>
    <row r="4384" spans="4:4">
      <c r="D4384" s="317"/>
    </row>
    <row r="4385" spans="4:4">
      <c r="D4385" s="317"/>
    </row>
    <row r="4386" spans="4:4">
      <c r="D4386" s="317"/>
    </row>
    <row r="4387" spans="4:4">
      <c r="D4387" s="317"/>
    </row>
    <row r="4388" spans="4:4">
      <c r="D4388" s="317"/>
    </row>
    <row r="4389" spans="4:4">
      <c r="D4389" s="317"/>
    </row>
    <row r="4390" spans="4:4">
      <c r="D4390" s="317"/>
    </row>
    <row r="4391" spans="4:4">
      <c r="D4391" s="317"/>
    </row>
    <row r="4392" spans="4:4">
      <c r="D4392" s="317"/>
    </row>
    <row r="4393" spans="4:4">
      <c r="D4393" s="317"/>
    </row>
    <row r="4394" spans="4:4">
      <c r="D4394" s="317"/>
    </row>
    <row r="4395" spans="4:4">
      <c r="D4395" s="317"/>
    </row>
    <row r="4396" spans="4:4">
      <c r="D4396" s="317"/>
    </row>
    <row r="4397" spans="4:4">
      <c r="D4397" s="317"/>
    </row>
    <row r="4398" spans="4:4">
      <c r="D4398" s="317"/>
    </row>
    <row r="4399" spans="4:4">
      <c r="D4399" s="317"/>
    </row>
    <row r="4400" spans="4:4">
      <c r="D4400" s="317"/>
    </row>
    <row r="4401" spans="4:4">
      <c r="D4401" s="317"/>
    </row>
    <row r="4402" spans="4:4">
      <c r="D4402" s="317"/>
    </row>
    <row r="4403" spans="4:4">
      <c r="D4403" s="317"/>
    </row>
    <row r="4404" spans="4:4">
      <c r="D4404" s="317"/>
    </row>
    <row r="4405" spans="4:4">
      <c r="D4405" s="317"/>
    </row>
    <row r="4406" spans="4:4">
      <c r="D4406" s="317"/>
    </row>
    <row r="4407" spans="4:4">
      <c r="D4407" s="317"/>
    </row>
    <row r="4408" spans="4:4">
      <c r="D4408" s="317"/>
    </row>
    <row r="4409" spans="4:4">
      <c r="D4409" s="317"/>
    </row>
    <row r="4410" spans="4:4">
      <c r="D4410" s="317"/>
    </row>
    <row r="4411" spans="4:4">
      <c r="D4411" s="317"/>
    </row>
    <row r="4412" spans="4:4">
      <c r="D4412" s="317"/>
    </row>
    <row r="4413" spans="4:4">
      <c r="D4413" s="317"/>
    </row>
    <row r="4414" spans="4:4">
      <c r="D4414" s="317"/>
    </row>
    <row r="4415" spans="4:4">
      <c r="D4415" s="317"/>
    </row>
    <row r="4416" spans="4:4">
      <c r="D4416" s="317"/>
    </row>
    <row r="4417" spans="4:4">
      <c r="D4417" s="317"/>
    </row>
    <row r="4418" spans="4:4">
      <c r="D4418" s="317"/>
    </row>
    <row r="4419" spans="4:4">
      <c r="D4419" s="317"/>
    </row>
    <row r="4420" spans="4:4">
      <c r="D4420" s="317"/>
    </row>
    <row r="4421" spans="4:4">
      <c r="D4421" s="317"/>
    </row>
    <row r="4422" spans="4:4">
      <c r="D4422" s="317"/>
    </row>
    <row r="4423" spans="4:4">
      <c r="D4423" s="317"/>
    </row>
    <row r="4424" spans="4:4">
      <c r="D4424" s="317"/>
    </row>
    <row r="4425" spans="4:4">
      <c r="D4425" s="317"/>
    </row>
    <row r="4426" spans="4:4">
      <c r="D4426" s="317"/>
    </row>
    <row r="4427" spans="4:4">
      <c r="D4427" s="317"/>
    </row>
    <row r="4428" spans="4:4">
      <c r="D4428" s="317"/>
    </row>
    <row r="4429" spans="4:4">
      <c r="D4429" s="317"/>
    </row>
    <row r="4430" spans="4:4">
      <c r="D4430" s="317"/>
    </row>
    <row r="4431" spans="4:4">
      <c r="D4431" s="317"/>
    </row>
    <row r="4432" spans="4:4">
      <c r="D4432" s="317"/>
    </row>
    <row r="4433" spans="4:4">
      <c r="D4433" s="317"/>
    </row>
    <row r="4434" spans="4:4">
      <c r="D4434" s="317"/>
    </row>
    <row r="4435" spans="4:4">
      <c r="D4435" s="317"/>
    </row>
    <row r="4436" spans="4:4">
      <c r="D4436" s="317"/>
    </row>
    <row r="4437" spans="4:4">
      <c r="D4437" s="317"/>
    </row>
    <row r="4438" spans="4:4">
      <c r="D4438" s="317"/>
    </row>
    <row r="4439" spans="4:4">
      <c r="D4439" s="317"/>
    </row>
    <row r="4440" spans="4:4">
      <c r="D4440" s="317"/>
    </row>
    <row r="4441" spans="4:4">
      <c r="D4441" s="317"/>
    </row>
    <row r="4442" spans="4:4">
      <c r="D4442" s="317"/>
    </row>
    <row r="4443" spans="4:4">
      <c r="D4443" s="317"/>
    </row>
    <row r="4444" spans="4:4">
      <c r="D4444" s="317"/>
    </row>
    <row r="4445" spans="4:4">
      <c r="D4445" s="317"/>
    </row>
    <row r="4446" spans="4:4">
      <c r="D4446" s="317"/>
    </row>
    <row r="4447" spans="4:4">
      <c r="D4447" s="317"/>
    </row>
    <row r="4448" spans="4:4">
      <c r="D4448" s="317"/>
    </row>
    <row r="4449" spans="4:4">
      <c r="D4449" s="317"/>
    </row>
    <row r="4450" spans="4:4">
      <c r="D4450" s="317"/>
    </row>
    <row r="4451" spans="4:4">
      <c r="D4451" s="317"/>
    </row>
    <row r="4452" spans="4:4">
      <c r="D4452" s="317"/>
    </row>
    <row r="4453" spans="4:4">
      <c r="D4453" s="317"/>
    </row>
    <row r="4454" spans="4:4">
      <c r="D4454" s="317"/>
    </row>
    <row r="4455" spans="4:4">
      <c r="D4455" s="317"/>
    </row>
    <row r="4456" spans="4:4">
      <c r="D4456" s="317"/>
    </row>
    <row r="4457" spans="4:4">
      <c r="D4457" s="317"/>
    </row>
    <row r="4458" spans="4:4">
      <c r="D4458" s="317"/>
    </row>
    <row r="4459" spans="4:4">
      <c r="D4459" s="317"/>
    </row>
    <row r="4460" spans="4:4">
      <c r="D4460" s="317"/>
    </row>
    <row r="4461" spans="4:4">
      <c r="D4461" s="317"/>
    </row>
    <row r="4462" spans="4:4">
      <c r="D4462" s="317"/>
    </row>
    <row r="4463" spans="4:4">
      <c r="D4463" s="317"/>
    </row>
    <row r="4464" spans="4:4">
      <c r="D4464" s="317"/>
    </row>
    <row r="4465" spans="4:4">
      <c r="D4465" s="317"/>
    </row>
    <row r="4466" spans="4:4">
      <c r="D4466" s="317"/>
    </row>
    <row r="4467" spans="4:4">
      <c r="D4467" s="317"/>
    </row>
    <row r="4468" spans="4:4">
      <c r="D4468" s="317"/>
    </row>
    <row r="4469" spans="4:4">
      <c r="D4469" s="317"/>
    </row>
    <row r="4470" spans="4:4">
      <c r="D4470" s="317"/>
    </row>
    <row r="4471" spans="4:4">
      <c r="D4471" s="317"/>
    </row>
    <row r="4472" spans="4:4">
      <c r="D4472" s="317"/>
    </row>
    <row r="4473" spans="4:4">
      <c r="D4473" s="317"/>
    </row>
    <row r="4474" spans="4:4">
      <c r="D4474" s="317"/>
    </row>
    <row r="4475" spans="4:4">
      <c r="D4475" s="317"/>
    </row>
    <row r="4476" spans="4:4">
      <c r="D4476" s="317"/>
    </row>
    <row r="4477" spans="4:4">
      <c r="D4477" s="317"/>
    </row>
    <row r="4478" spans="4:4">
      <c r="D4478" s="317"/>
    </row>
    <row r="4479" spans="4:4">
      <c r="D4479" s="317"/>
    </row>
    <row r="4480" spans="4:4">
      <c r="D4480" s="317"/>
    </row>
    <row r="4481" spans="4:4">
      <c r="D4481" s="317"/>
    </row>
    <row r="4482" spans="4:4">
      <c r="D4482" s="317"/>
    </row>
    <row r="4483" spans="4:4">
      <c r="D4483" s="317"/>
    </row>
    <row r="4484" spans="4:4">
      <c r="D4484" s="317"/>
    </row>
    <row r="4485" spans="4:4">
      <c r="D4485" s="317"/>
    </row>
    <row r="4486" spans="4:4">
      <c r="D4486" s="317"/>
    </row>
    <row r="4487" spans="4:4">
      <c r="D4487" s="317"/>
    </row>
    <row r="4488" spans="4:4">
      <c r="D4488" s="317"/>
    </row>
    <row r="4489" spans="4:4">
      <c r="D4489" s="317"/>
    </row>
    <row r="4490" spans="4:4">
      <c r="D4490" s="317"/>
    </row>
    <row r="4491" spans="4:4">
      <c r="D4491" s="317"/>
    </row>
    <row r="4492" spans="4:4">
      <c r="D4492" s="317"/>
    </row>
    <row r="4493" spans="4:4">
      <c r="D4493" s="317"/>
    </row>
    <row r="4494" spans="4:4">
      <c r="D4494" s="317"/>
    </row>
    <row r="4495" spans="4:4">
      <c r="D4495" s="317"/>
    </row>
    <row r="4496" spans="4:4">
      <c r="D4496" s="317"/>
    </row>
    <row r="4497" spans="4:4">
      <c r="D4497" s="317"/>
    </row>
    <row r="4498" spans="4:4">
      <c r="D4498" s="317"/>
    </row>
    <row r="4499" spans="4:4">
      <c r="D4499" s="317"/>
    </row>
    <row r="4500" spans="4:4">
      <c r="D4500" s="317"/>
    </row>
    <row r="4501" spans="4:4">
      <c r="D4501" s="317"/>
    </row>
    <row r="4502" spans="4:4">
      <c r="D4502" s="317"/>
    </row>
    <row r="4503" spans="4:4">
      <c r="D4503" s="317"/>
    </row>
    <row r="4504" spans="4:4">
      <c r="D4504" s="317"/>
    </row>
    <row r="4505" spans="4:4">
      <c r="D4505" s="317"/>
    </row>
    <row r="4506" spans="4:4">
      <c r="D4506" s="317"/>
    </row>
    <row r="4507" spans="4:4">
      <c r="D4507" s="317"/>
    </row>
    <row r="4508" spans="4:4">
      <c r="D4508" s="317"/>
    </row>
    <row r="4509" spans="4:4">
      <c r="D4509" s="317"/>
    </row>
    <row r="4510" spans="4:4">
      <c r="D4510" s="317"/>
    </row>
    <row r="4511" spans="4:4">
      <c r="D4511" s="317"/>
    </row>
    <row r="4512" spans="4:4">
      <c r="D4512" s="317"/>
    </row>
    <row r="4513" spans="4:4">
      <c r="D4513" s="317"/>
    </row>
    <row r="4514" spans="4:4">
      <c r="D4514" s="317"/>
    </row>
    <row r="4515" spans="4:4">
      <c r="D4515" s="317"/>
    </row>
    <row r="4516" spans="4:4">
      <c r="D4516" s="317"/>
    </row>
    <row r="4517" spans="4:4">
      <c r="D4517" s="317"/>
    </row>
    <row r="4518" spans="4:4">
      <c r="D4518" s="317"/>
    </row>
    <row r="4519" spans="4:4">
      <c r="D4519" s="317"/>
    </row>
    <row r="4520" spans="4:4">
      <c r="D4520" s="317"/>
    </row>
    <row r="4521" spans="4:4">
      <c r="D4521" s="317"/>
    </row>
    <row r="4522" spans="4:4">
      <c r="D4522" s="317"/>
    </row>
    <row r="4523" spans="4:4">
      <c r="D4523" s="317"/>
    </row>
    <row r="4524" spans="4:4">
      <c r="D4524" s="317"/>
    </row>
    <row r="4525" spans="4:4">
      <c r="D4525" s="317"/>
    </row>
    <row r="4526" spans="4:4">
      <c r="D4526" s="317"/>
    </row>
    <row r="4527" spans="4:4">
      <c r="D4527" s="317"/>
    </row>
    <row r="4528" spans="4:4">
      <c r="D4528" s="317"/>
    </row>
    <row r="4529" spans="4:4">
      <c r="D4529" s="317"/>
    </row>
    <row r="4530" spans="4:4">
      <c r="D4530" s="317"/>
    </row>
    <row r="4531" spans="4:4">
      <c r="D4531" s="317"/>
    </row>
    <row r="4532" spans="4:4">
      <c r="D4532" s="317"/>
    </row>
    <row r="4533" spans="4:4">
      <c r="D4533" s="317"/>
    </row>
    <row r="4534" spans="4:4">
      <c r="D4534" s="317"/>
    </row>
    <row r="4535" spans="4:4">
      <c r="D4535" s="317"/>
    </row>
    <row r="4536" spans="4:4">
      <c r="D4536" s="317"/>
    </row>
    <row r="4537" spans="4:4">
      <c r="D4537" s="317"/>
    </row>
    <row r="4538" spans="4:4">
      <c r="D4538" s="317"/>
    </row>
    <row r="4539" spans="4:4">
      <c r="D4539" s="317"/>
    </row>
    <row r="4540" spans="4:4">
      <c r="D4540" s="317"/>
    </row>
    <row r="4541" spans="4:4">
      <c r="D4541" s="317"/>
    </row>
    <row r="4542" spans="4:4">
      <c r="D4542" s="317"/>
    </row>
    <row r="4543" spans="4:4">
      <c r="D4543" s="317"/>
    </row>
    <row r="4544" spans="4:4">
      <c r="D4544" s="317"/>
    </row>
    <row r="4545" spans="4:4">
      <c r="D4545" s="317"/>
    </row>
    <row r="4546" spans="4:4">
      <c r="D4546" s="317"/>
    </row>
    <row r="4547" spans="4:4">
      <c r="D4547" s="317"/>
    </row>
    <row r="4548" spans="4:4">
      <c r="D4548" s="317"/>
    </row>
    <row r="4549" spans="4:4">
      <c r="D4549" s="317"/>
    </row>
    <row r="4550" spans="4:4">
      <c r="D4550" s="317"/>
    </row>
    <row r="4551" spans="4:4">
      <c r="D4551" s="317"/>
    </row>
    <row r="4552" spans="4:4">
      <c r="D4552" s="317"/>
    </row>
    <row r="4553" spans="4:4">
      <c r="D4553" s="317"/>
    </row>
    <row r="4554" spans="4:4">
      <c r="D4554" s="317"/>
    </row>
    <row r="4555" spans="4:4">
      <c r="D4555" s="317"/>
    </row>
    <row r="4556" spans="4:4">
      <c r="D4556" s="317"/>
    </row>
    <row r="4557" spans="4:4">
      <c r="D4557" s="317"/>
    </row>
    <row r="4558" spans="4:4">
      <c r="D4558" s="317"/>
    </row>
    <row r="4559" spans="4:4">
      <c r="D4559" s="317"/>
    </row>
    <row r="4560" spans="4:4">
      <c r="D4560" s="317"/>
    </row>
    <row r="4561" spans="4:4">
      <c r="D4561" s="317"/>
    </row>
    <row r="4562" spans="4:4">
      <c r="D4562" s="317"/>
    </row>
    <row r="4563" spans="4:4">
      <c r="D4563" s="317"/>
    </row>
    <row r="4564" spans="4:4">
      <c r="D4564" s="317"/>
    </row>
    <row r="4565" spans="4:4">
      <c r="D4565" s="317"/>
    </row>
    <row r="4566" spans="4:4">
      <c r="D4566" s="317"/>
    </row>
    <row r="4567" spans="4:4">
      <c r="D4567" s="317"/>
    </row>
    <row r="4568" spans="4:4">
      <c r="D4568" s="317"/>
    </row>
    <row r="4569" spans="4:4">
      <c r="D4569" s="317"/>
    </row>
    <row r="4570" spans="4:4">
      <c r="D4570" s="317"/>
    </row>
    <row r="4571" spans="4:4">
      <c r="D4571" s="317"/>
    </row>
    <row r="4572" spans="4:4">
      <c r="D4572" s="317"/>
    </row>
    <row r="4573" spans="4:4">
      <c r="D4573" s="317"/>
    </row>
    <row r="4574" spans="4:4">
      <c r="D4574" s="317"/>
    </row>
    <row r="4575" spans="4:4">
      <c r="D4575" s="317"/>
    </row>
    <row r="4576" spans="4:4">
      <c r="D4576" s="317"/>
    </row>
    <row r="4577" spans="4:4">
      <c r="D4577" s="317"/>
    </row>
    <row r="4578" spans="4:4">
      <c r="D4578" s="317"/>
    </row>
    <row r="4579" spans="4:4">
      <c r="D4579" s="317"/>
    </row>
    <row r="4580" spans="4:4">
      <c r="D4580" s="317"/>
    </row>
    <row r="4581" spans="4:4">
      <c r="D4581" s="317"/>
    </row>
    <row r="4582" spans="4:4">
      <c r="D4582" s="317"/>
    </row>
    <row r="4583" spans="4:4">
      <c r="D4583" s="317"/>
    </row>
    <row r="4584" spans="4:4">
      <c r="D4584" s="317"/>
    </row>
    <row r="4585" spans="4:4">
      <c r="D4585" s="317"/>
    </row>
    <row r="4586" spans="4:4">
      <c r="D4586" s="317"/>
    </row>
    <row r="4587" spans="4:4">
      <c r="D4587" s="317"/>
    </row>
    <row r="4588" spans="4:4">
      <c r="D4588" s="317"/>
    </row>
    <row r="4589" spans="4:4">
      <c r="D4589" s="317"/>
    </row>
    <row r="4590" spans="4:4">
      <c r="D4590" s="317"/>
    </row>
    <row r="4591" spans="4:4">
      <c r="D4591" s="317"/>
    </row>
    <row r="4592" spans="4:4">
      <c r="D4592" s="317"/>
    </row>
    <row r="4593" spans="4:4">
      <c r="D4593" s="317"/>
    </row>
    <row r="4594" spans="4:4">
      <c r="D4594" s="317"/>
    </row>
    <row r="4595" spans="4:4">
      <c r="D4595" s="317"/>
    </row>
    <row r="4596" spans="4:4">
      <c r="D4596" s="317"/>
    </row>
    <row r="4597" spans="4:4">
      <c r="D4597" s="317"/>
    </row>
    <row r="4598" spans="4:4">
      <c r="D4598" s="317"/>
    </row>
    <row r="4599" spans="4:4">
      <c r="D4599" s="317"/>
    </row>
    <row r="4600" spans="4:4">
      <c r="D4600" s="317"/>
    </row>
    <row r="4601" spans="4:4">
      <c r="D4601" s="317"/>
    </row>
    <row r="4602" spans="4:4">
      <c r="D4602" s="317"/>
    </row>
    <row r="4603" spans="4:4">
      <c r="D4603" s="317"/>
    </row>
    <row r="4604" spans="4:4">
      <c r="D4604" s="317"/>
    </row>
    <row r="4605" spans="4:4">
      <c r="D4605" s="317"/>
    </row>
    <row r="4606" spans="4:4">
      <c r="D4606" s="317"/>
    </row>
    <row r="4607" spans="4:4">
      <c r="D4607" s="317"/>
    </row>
    <row r="4608" spans="4:4">
      <c r="D4608" s="317"/>
    </row>
    <row r="4609" spans="4:4">
      <c r="D4609" s="317"/>
    </row>
    <row r="4610" spans="4:4">
      <c r="D4610" s="317"/>
    </row>
    <row r="4611" spans="4:4">
      <c r="D4611" s="317"/>
    </row>
    <row r="4612" spans="4:4">
      <c r="D4612" s="317"/>
    </row>
    <row r="4613" spans="4:4">
      <c r="D4613" s="317"/>
    </row>
    <row r="4614" spans="4:4">
      <c r="D4614" s="317"/>
    </row>
    <row r="4615" spans="4:4">
      <c r="D4615" s="317"/>
    </row>
    <row r="4616" spans="4:4">
      <c r="D4616" s="317"/>
    </row>
    <row r="4617" spans="4:4">
      <c r="D4617" s="317"/>
    </row>
    <row r="4618" spans="4:4">
      <c r="D4618" s="317"/>
    </row>
    <row r="4619" spans="4:4">
      <c r="D4619" s="317"/>
    </row>
    <row r="4620" spans="4:4">
      <c r="D4620" s="317"/>
    </row>
    <row r="4621" spans="4:4">
      <c r="D4621" s="317"/>
    </row>
    <row r="4622" spans="4:4">
      <c r="D4622" s="317"/>
    </row>
    <row r="4623" spans="4:4">
      <c r="D4623" s="317"/>
    </row>
    <row r="4624" spans="4:4">
      <c r="D4624" s="317"/>
    </row>
    <row r="4625" spans="4:4">
      <c r="D4625" s="317"/>
    </row>
    <row r="4626" spans="4:4">
      <c r="D4626" s="317"/>
    </row>
    <row r="4627" spans="4:4">
      <c r="D4627" s="317"/>
    </row>
    <row r="4628" spans="4:4">
      <c r="D4628" s="317"/>
    </row>
    <row r="4629" spans="4:4">
      <c r="D4629" s="317"/>
    </row>
    <row r="4630" spans="4:4">
      <c r="D4630" s="317"/>
    </row>
    <row r="4631" spans="4:4">
      <c r="D4631" s="317"/>
    </row>
    <row r="4632" spans="4:4">
      <c r="D4632" s="317"/>
    </row>
    <row r="4633" spans="4:4">
      <c r="D4633" s="317"/>
    </row>
    <row r="4634" spans="4:4">
      <c r="D4634" s="317"/>
    </row>
    <row r="4635" spans="4:4">
      <c r="D4635" s="317"/>
    </row>
    <row r="4636" spans="4:4">
      <c r="D4636" s="317"/>
    </row>
    <row r="4637" spans="4:4">
      <c r="D4637" s="317"/>
    </row>
    <row r="4638" spans="4:4">
      <c r="D4638" s="317"/>
    </row>
    <row r="4639" spans="4:4">
      <c r="D4639" s="317"/>
    </row>
    <row r="4640" spans="4:4">
      <c r="D4640" s="317"/>
    </row>
    <row r="4641" spans="4:4">
      <c r="D4641" s="317"/>
    </row>
    <row r="4642" spans="4:4">
      <c r="D4642" s="317"/>
    </row>
    <row r="4643" spans="4:4">
      <c r="D4643" s="317"/>
    </row>
    <row r="4644" spans="4:4">
      <c r="D4644" s="317"/>
    </row>
    <row r="4645" spans="4:4">
      <c r="D4645" s="317"/>
    </row>
    <row r="4646" spans="4:4">
      <c r="D4646" s="317"/>
    </row>
    <row r="4647" spans="4:4">
      <c r="D4647" s="317"/>
    </row>
    <row r="4648" spans="4:4">
      <c r="D4648" s="317"/>
    </row>
    <row r="4649" spans="4:4">
      <c r="D4649" s="317"/>
    </row>
    <row r="4650" spans="4:4">
      <c r="D4650" s="317"/>
    </row>
    <row r="4651" spans="4:4">
      <c r="D4651" s="317"/>
    </row>
    <row r="4652" spans="4:4">
      <c r="D4652" s="317"/>
    </row>
    <row r="4653" spans="4:4">
      <c r="D4653" s="317"/>
    </row>
    <row r="4654" spans="4:4">
      <c r="D4654" s="317"/>
    </row>
    <row r="4655" spans="4:4">
      <c r="D4655" s="317"/>
    </row>
    <row r="4656" spans="4:4">
      <c r="D4656" s="317"/>
    </row>
    <row r="4657" spans="4:4">
      <c r="D4657" s="317"/>
    </row>
    <row r="4658" spans="4:4">
      <c r="D4658" s="317"/>
    </row>
    <row r="4659" spans="4:4">
      <c r="D4659" s="317"/>
    </row>
    <row r="4660" spans="4:4">
      <c r="D4660" s="317"/>
    </row>
    <row r="4661" spans="4:4">
      <c r="D4661" s="317"/>
    </row>
    <row r="4662" spans="4:4">
      <c r="D4662" s="317"/>
    </row>
    <row r="4663" spans="4:4">
      <c r="D4663" s="317"/>
    </row>
    <row r="4664" spans="4:4">
      <c r="D4664" s="317"/>
    </row>
    <row r="4665" spans="4:4">
      <c r="D4665" s="317"/>
    </row>
    <row r="4666" spans="4:4">
      <c r="D4666" s="317"/>
    </row>
    <row r="4667" spans="4:4">
      <c r="D4667" s="317"/>
    </row>
    <row r="4668" spans="4:4">
      <c r="D4668" s="317"/>
    </row>
    <row r="4669" spans="4:4">
      <c r="D4669" s="317"/>
    </row>
    <row r="4670" spans="4:4">
      <c r="D4670" s="317"/>
    </row>
    <row r="4671" spans="4:4">
      <c r="D4671" s="317"/>
    </row>
    <row r="4672" spans="4:4">
      <c r="D4672" s="317"/>
    </row>
    <row r="4673" spans="4:4">
      <c r="D4673" s="317"/>
    </row>
    <row r="4674" spans="4:4">
      <c r="D4674" s="317"/>
    </row>
    <row r="4675" spans="4:4">
      <c r="D4675" s="317"/>
    </row>
    <row r="4676" spans="4:4">
      <c r="D4676" s="317"/>
    </row>
    <row r="4677" spans="4:4">
      <c r="D4677" s="317"/>
    </row>
    <row r="4678" spans="4:4">
      <c r="D4678" s="317"/>
    </row>
    <row r="4679" spans="4:4">
      <c r="D4679" s="317"/>
    </row>
    <row r="4680" spans="4:4">
      <c r="D4680" s="317"/>
    </row>
    <row r="4681" spans="4:4">
      <c r="D4681" s="317"/>
    </row>
    <row r="4682" spans="4:4">
      <c r="D4682" s="317"/>
    </row>
    <row r="4683" spans="4:4">
      <c r="D4683" s="317"/>
    </row>
    <row r="4684" spans="4:4">
      <c r="D4684" s="317"/>
    </row>
    <row r="4685" spans="4:4">
      <c r="D4685" s="317"/>
    </row>
    <row r="4686" spans="4:4">
      <c r="D4686" s="317"/>
    </row>
    <row r="4687" spans="4:4">
      <c r="D4687" s="317"/>
    </row>
    <row r="4688" spans="4:4">
      <c r="D4688" s="317"/>
    </row>
    <row r="4689" spans="4:4">
      <c r="D4689" s="317"/>
    </row>
    <row r="4690" spans="4:4">
      <c r="D4690" s="317"/>
    </row>
    <row r="4691" spans="4:4">
      <c r="D4691" s="317"/>
    </row>
    <row r="4692" spans="4:4">
      <c r="D4692" s="317"/>
    </row>
    <row r="4693" spans="4:4">
      <c r="D4693" s="317"/>
    </row>
    <row r="4694" spans="4:4">
      <c r="D4694" s="317"/>
    </row>
    <row r="4695" spans="4:4">
      <c r="D4695" s="317"/>
    </row>
    <row r="4696" spans="4:4">
      <c r="D4696" s="317"/>
    </row>
    <row r="4697" spans="4:4">
      <c r="D4697" s="317"/>
    </row>
    <row r="4698" spans="4:4">
      <c r="D4698" s="317"/>
    </row>
    <row r="4699" spans="4:4">
      <c r="D4699" s="317"/>
    </row>
    <row r="4700" spans="4:4">
      <c r="D4700" s="317"/>
    </row>
    <row r="4701" spans="4:4">
      <c r="D4701" s="317"/>
    </row>
    <row r="4702" spans="4:4">
      <c r="D4702" s="317"/>
    </row>
    <row r="4703" spans="4:4">
      <c r="D4703" s="317"/>
    </row>
    <row r="4704" spans="4:4">
      <c r="D4704" s="317"/>
    </row>
    <row r="4705" spans="4:4">
      <c r="D4705" s="317"/>
    </row>
    <row r="4706" spans="4:4">
      <c r="D4706" s="317"/>
    </row>
    <row r="4707" spans="4:4">
      <c r="D4707" s="317"/>
    </row>
    <row r="4708" spans="4:4">
      <c r="D4708" s="317"/>
    </row>
    <row r="4709" spans="4:4">
      <c r="D4709" s="317"/>
    </row>
    <row r="4710" spans="4:4">
      <c r="D4710" s="317"/>
    </row>
    <row r="4711" spans="4:4">
      <c r="D4711" s="317"/>
    </row>
    <row r="4712" spans="4:4">
      <c r="D4712" s="317"/>
    </row>
    <row r="4713" spans="4:4">
      <c r="D4713" s="317"/>
    </row>
    <row r="4714" spans="4:4">
      <c r="D4714" s="317"/>
    </row>
    <row r="4715" spans="4:4">
      <c r="D4715" s="317"/>
    </row>
    <row r="4716" spans="4:4">
      <c r="D4716" s="317"/>
    </row>
    <row r="4717" spans="4:4">
      <c r="D4717" s="317"/>
    </row>
    <row r="4718" spans="4:4">
      <c r="D4718" s="317"/>
    </row>
    <row r="4719" spans="4:4">
      <c r="D4719" s="317"/>
    </row>
    <row r="4720" spans="4:4">
      <c r="D4720" s="317"/>
    </row>
    <row r="4721" spans="4:4">
      <c r="D4721" s="317"/>
    </row>
    <row r="4722" spans="4:4">
      <c r="D4722" s="317"/>
    </row>
    <row r="4723" spans="4:4">
      <c r="D4723" s="317"/>
    </row>
    <row r="4724" spans="4:4">
      <c r="D4724" s="317"/>
    </row>
    <row r="4725" spans="4:4">
      <c r="D4725" s="317"/>
    </row>
    <row r="4726" spans="4:4">
      <c r="D4726" s="317"/>
    </row>
    <row r="4727" spans="4:4">
      <c r="D4727" s="317"/>
    </row>
    <row r="4728" spans="4:4">
      <c r="D4728" s="317"/>
    </row>
    <row r="4729" spans="4:4">
      <c r="D4729" s="317"/>
    </row>
    <row r="4730" spans="4:4">
      <c r="D4730" s="317"/>
    </row>
    <row r="4731" spans="4:4">
      <c r="D4731" s="317"/>
    </row>
    <row r="4732" spans="4:4">
      <c r="D4732" s="317"/>
    </row>
    <row r="4733" spans="4:4">
      <c r="D4733" s="317"/>
    </row>
    <row r="4734" spans="4:4">
      <c r="D4734" s="317"/>
    </row>
    <row r="4735" spans="4:4">
      <c r="D4735" s="317"/>
    </row>
    <row r="4736" spans="4:4">
      <c r="D4736" s="317"/>
    </row>
    <row r="4737" spans="4:4">
      <c r="D4737" s="317"/>
    </row>
    <row r="4738" spans="4:4">
      <c r="D4738" s="317"/>
    </row>
    <row r="4739" spans="4:4">
      <c r="D4739" s="317"/>
    </row>
    <row r="4740" spans="4:4">
      <c r="D4740" s="317"/>
    </row>
    <row r="4741" spans="4:4">
      <c r="D4741" s="317"/>
    </row>
    <row r="4742" spans="4:4">
      <c r="D4742" s="317"/>
    </row>
    <row r="4743" spans="4:4">
      <c r="D4743" s="317"/>
    </row>
    <row r="4744" spans="4:4">
      <c r="D4744" s="317"/>
    </row>
    <row r="4745" spans="4:4">
      <c r="D4745" s="317"/>
    </row>
    <row r="4746" spans="4:4">
      <c r="D4746" s="317"/>
    </row>
    <row r="4747" spans="4:4">
      <c r="D4747" s="317"/>
    </row>
    <row r="4748" spans="4:4">
      <c r="D4748" s="317"/>
    </row>
    <row r="4749" spans="4:4">
      <c r="D4749" s="317"/>
    </row>
    <row r="4750" spans="4:4">
      <c r="D4750" s="317"/>
    </row>
    <row r="4751" spans="4:4">
      <c r="D4751" s="317"/>
    </row>
    <row r="4752" spans="4:4">
      <c r="D4752" s="317"/>
    </row>
    <row r="4753" spans="4:4">
      <c r="D4753" s="317"/>
    </row>
    <row r="4754" spans="4:4">
      <c r="D4754" s="317"/>
    </row>
    <row r="4755" spans="4:4">
      <c r="D4755" s="317"/>
    </row>
    <row r="4756" spans="4:4">
      <c r="D4756" s="317"/>
    </row>
    <row r="4757" spans="4:4">
      <c r="D4757" s="317"/>
    </row>
    <row r="4758" spans="4:4">
      <c r="D4758" s="317"/>
    </row>
    <row r="4759" spans="4:4">
      <c r="D4759" s="317"/>
    </row>
    <row r="4760" spans="4:4">
      <c r="D4760" s="317"/>
    </row>
    <row r="4761" spans="4:4">
      <c r="D4761" s="317"/>
    </row>
    <row r="4762" spans="4:4">
      <c r="D4762" s="317"/>
    </row>
    <row r="4763" spans="4:4">
      <c r="D4763" s="317"/>
    </row>
    <row r="4764" spans="4:4">
      <c r="D4764" s="317"/>
    </row>
    <row r="4765" spans="4:4">
      <c r="D4765" s="317"/>
    </row>
    <row r="4766" spans="4:4">
      <c r="D4766" s="317"/>
    </row>
    <row r="4767" spans="4:4">
      <c r="D4767" s="317"/>
    </row>
    <row r="4768" spans="4:4">
      <c r="D4768" s="317"/>
    </row>
    <row r="4769" spans="4:4">
      <c r="D4769" s="317"/>
    </row>
    <row r="4770" spans="4:4">
      <c r="D4770" s="317"/>
    </row>
    <row r="4771" spans="4:4">
      <c r="D4771" s="317"/>
    </row>
    <row r="4772" spans="4:4">
      <c r="D4772" s="317"/>
    </row>
    <row r="4773" spans="4:4">
      <c r="D4773" s="317"/>
    </row>
    <row r="4774" spans="4:4">
      <c r="D4774" s="317"/>
    </row>
    <row r="4775" spans="4:4">
      <c r="D4775" s="317"/>
    </row>
    <row r="4776" spans="4:4">
      <c r="D4776" s="317"/>
    </row>
    <row r="4777" spans="4:4">
      <c r="D4777" s="317"/>
    </row>
    <row r="4778" spans="4:4">
      <c r="D4778" s="317"/>
    </row>
    <row r="4779" spans="4:4">
      <c r="D4779" s="317"/>
    </row>
    <row r="4780" spans="4:4">
      <c r="D4780" s="317"/>
    </row>
    <row r="4781" spans="4:4">
      <c r="D4781" s="317"/>
    </row>
    <row r="4782" spans="4:4">
      <c r="D4782" s="317"/>
    </row>
    <row r="4783" spans="4:4">
      <c r="D4783" s="317"/>
    </row>
    <row r="4784" spans="4:4">
      <c r="D4784" s="317"/>
    </row>
    <row r="4785" spans="4:4">
      <c r="D4785" s="317"/>
    </row>
    <row r="4786" spans="4:4">
      <c r="D4786" s="317"/>
    </row>
    <row r="4787" spans="4:4">
      <c r="D4787" s="317"/>
    </row>
    <row r="4788" spans="4:4">
      <c r="D4788" s="317"/>
    </row>
    <row r="4789" spans="4:4">
      <c r="D4789" s="317"/>
    </row>
    <row r="4790" spans="4:4">
      <c r="D4790" s="317"/>
    </row>
    <row r="4791" spans="4:4">
      <c r="D4791" s="317"/>
    </row>
    <row r="4792" spans="4:4">
      <c r="D4792" s="317"/>
    </row>
    <row r="4793" spans="4:4">
      <c r="D4793" s="317"/>
    </row>
    <row r="4794" spans="4:4">
      <c r="D4794" s="317"/>
    </row>
    <row r="4795" spans="4:4">
      <c r="D4795" s="317"/>
    </row>
    <row r="4796" spans="4:4">
      <c r="D4796" s="317"/>
    </row>
    <row r="4797" spans="4:4">
      <c r="D4797" s="317"/>
    </row>
    <row r="4798" spans="4:4">
      <c r="D4798" s="317"/>
    </row>
    <row r="4799" spans="4:4">
      <c r="D4799" s="317"/>
    </row>
    <row r="4800" spans="4:4">
      <c r="D4800" s="317"/>
    </row>
    <row r="4801" spans="4:4">
      <c r="D4801" s="317"/>
    </row>
    <row r="4802" spans="4:4">
      <c r="D4802" s="317"/>
    </row>
    <row r="4803" spans="4:4">
      <c r="D4803" s="317"/>
    </row>
    <row r="4804" spans="4:4">
      <c r="D4804" s="317"/>
    </row>
    <row r="4805" spans="4:4">
      <c r="D4805" s="317"/>
    </row>
    <row r="4806" spans="4:4">
      <c r="D4806" s="317"/>
    </row>
    <row r="4807" spans="4:4">
      <c r="D4807" s="317"/>
    </row>
    <row r="4808" spans="4:4">
      <c r="D4808" s="317"/>
    </row>
    <row r="4809" spans="4:4">
      <c r="D4809" s="317"/>
    </row>
    <row r="4810" spans="4:4">
      <c r="D4810" s="317"/>
    </row>
    <row r="4811" spans="4:4">
      <c r="D4811" s="317"/>
    </row>
    <row r="4812" spans="4:4">
      <c r="D4812" s="317"/>
    </row>
    <row r="4813" spans="4:4">
      <c r="D4813" s="317"/>
    </row>
    <row r="4814" spans="4:4">
      <c r="D4814" s="317"/>
    </row>
    <row r="4815" spans="4:4">
      <c r="D4815" s="317"/>
    </row>
    <row r="4816" spans="4:4">
      <c r="D4816" s="317"/>
    </row>
    <row r="4817" spans="4:4">
      <c r="D4817" s="317"/>
    </row>
    <row r="4818" spans="4:4">
      <c r="D4818" s="317"/>
    </row>
    <row r="4819" spans="4:4">
      <c r="D4819" s="317"/>
    </row>
    <row r="4820" spans="4:4">
      <c r="D4820" s="317"/>
    </row>
    <row r="4821" spans="4:4">
      <c r="D4821" s="317"/>
    </row>
    <row r="4822" spans="4:4">
      <c r="D4822" s="317"/>
    </row>
    <row r="4823" spans="4:4">
      <c r="D4823" s="317"/>
    </row>
    <row r="4824" spans="4:4">
      <c r="D4824" s="317"/>
    </row>
    <row r="4825" spans="4:4">
      <c r="D4825" s="317"/>
    </row>
    <row r="4826" spans="4:4">
      <c r="D4826" s="317"/>
    </row>
    <row r="4827" spans="4:4">
      <c r="D4827" s="317"/>
    </row>
    <row r="4828" spans="4:4">
      <c r="D4828" s="317"/>
    </row>
    <row r="4829" spans="4:4">
      <c r="D4829" s="317"/>
    </row>
    <row r="4830" spans="4:4">
      <c r="D4830" s="317"/>
    </row>
    <row r="4831" spans="4:4">
      <c r="D4831" s="317"/>
    </row>
    <row r="4832" spans="4:4">
      <c r="D4832" s="317"/>
    </row>
    <row r="4833" spans="4:4">
      <c r="D4833" s="317"/>
    </row>
    <row r="4834" spans="4:4">
      <c r="D4834" s="317"/>
    </row>
    <row r="4835" spans="4:4">
      <c r="D4835" s="317"/>
    </row>
    <row r="4836" spans="4:4">
      <c r="D4836" s="317"/>
    </row>
    <row r="4837" spans="4:4">
      <c r="D4837" s="317"/>
    </row>
    <row r="4838" spans="4:4">
      <c r="D4838" s="317"/>
    </row>
    <row r="4839" spans="4:4">
      <c r="D4839" s="317"/>
    </row>
    <row r="4840" spans="4:4">
      <c r="D4840" s="317"/>
    </row>
    <row r="4841" spans="4:4">
      <c r="D4841" s="317"/>
    </row>
    <row r="4842" spans="4:4">
      <c r="D4842" s="317"/>
    </row>
    <row r="4843" spans="4:4">
      <c r="D4843" s="317"/>
    </row>
    <row r="4844" spans="4:4">
      <c r="D4844" s="317"/>
    </row>
    <row r="4845" spans="4:4">
      <c r="D4845" s="317"/>
    </row>
    <row r="4846" spans="4:4">
      <c r="D4846" s="317"/>
    </row>
    <row r="4847" spans="4:4">
      <c r="D4847" s="317"/>
    </row>
    <row r="4848" spans="4:4">
      <c r="D4848" s="317"/>
    </row>
    <row r="4849" spans="4:4">
      <c r="D4849" s="317"/>
    </row>
    <row r="4850" spans="4:4">
      <c r="D4850" s="317"/>
    </row>
    <row r="4851" spans="4:4">
      <c r="D4851" s="317"/>
    </row>
    <row r="4852" spans="4:4">
      <c r="D4852" s="317"/>
    </row>
    <row r="4853" spans="4:4">
      <c r="D4853" s="317"/>
    </row>
    <row r="4854" spans="4:4">
      <c r="D4854" s="317"/>
    </row>
    <row r="4855" spans="4:4">
      <c r="D4855" s="317"/>
    </row>
    <row r="4856" spans="4:4">
      <c r="D4856" s="317"/>
    </row>
    <row r="4857" spans="4:4">
      <c r="D4857" s="317"/>
    </row>
    <row r="4858" spans="4:4">
      <c r="D4858" s="317"/>
    </row>
    <row r="4859" spans="4:4">
      <c r="D4859" s="317"/>
    </row>
    <row r="4860" spans="4:4">
      <c r="D4860" s="317"/>
    </row>
    <row r="4861" spans="4:4">
      <c r="D4861" s="317"/>
    </row>
    <row r="4862" spans="4:4">
      <c r="D4862" s="317"/>
    </row>
    <row r="4863" spans="4:4">
      <c r="D4863" s="317"/>
    </row>
    <row r="4864" spans="4:4">
      <c r="D4864" s="317"/>
    </row>
    <row r="4865" spans="4:4">
      <c r="D4865" s="317"/>
    </row>
    <row r="4866" spans="4:4">
      <c r="D4866" s="317"/>
    </row>
    <row r="4867" spans="4:4">
      <c r="D4867" s="317"/>
    </row>
    <row r="4868" spans="4:4">
      <c r="D4868" s="317"/>
    </row>
    <row r="4869" spans="4:4">
      <c r="D4869" s="317"/>
    </row>
    <row r="4870" spans="4:4">
      <c r="D4870" s="317"/>
    </row>
    <row r="4871" spans="4:4">
      <c r="D4871" s="317"/>
    </row>
    <row r="4872" spans="4:4">
      <c r="D4872" s="317"/>
    </row>
    <row r="4873" spans="4:4">
      <c r="D4873" s="317"/>
    </row>
    <row r="4874" spans="4:4">
      <c r="D4874" s="317"/>
    </row>
    <row r="4875" spans="4:4">
      <c r="D4875" s="317"/>
    </row>
    <row r="4876" spans="4:4">
      <c r="D4876" s="317"/>
    </row>
    <row r="4877" spans="4:4">
      <c r="D4877" s="317"/>
    </row>
    <row r="4878" spans="4:4">
      <c r="D4878" s="317"/>
    </row>
    <row r="4879" spans="4:4">
      <c r="D4879" s="317"/>
    </row>
    <row r="4880" spans="4:4">
      <c r="D4880" s="317"/>
    </row>
    <row r="4881" spans="4:4">
      <c r="D4881" s="317"/>
    </row>
    <row r="4882" spans="4:4">
      <c r="D4882" s="317"/>
    </row>
    <row r="4883" spans="4:4">
      <c r="D4883" s="317"/>
    </row>
    <row r="4884" spans="4:4">
      <c r="D4884" s="317"/>
    </row>
    <row r="4885" spans="4:4">
      <c r="D4885" s="317"/>
    </row>
    <row r="4886" spans="4:4">
      <c r="D4886" s="317"/>
    </row>
    <row r="4887" spans="4:4">
      <c r="D4887" s="317"/>
    </row>
    <row r="4888" spans="4:4">
      <c r="D4888" s="317"/>
    </row>
    <row r="4889" spans="4:4">
      <c r="D4889" s="317"/>
    </row>
    <row r="4890" spans="4:4">
      <c r="D4890" s="317"/>
    </row>
    <row r="4891" spans="4:4">
      <c r="D4891" s="317"/>
    </row>
    <row r="4892" spans="4:4">
      <c r="D4892" s="317"/>
    </row>
    <row r="4893" spans="4:4">
      <c r="D4893" s="317"/>
    </row>
    <row r="4894" spans="4:4">
      <c r="D4894" s="317"/>
    </row>
    <row r="4895" spans="4:4">
      <c r="D4895" s="317"/>
    </row>
    <row r="4896" spans="4:4">
      <c r="D4896" s="317"/>
    </row>
    <row r="4897" spans="4:4">
      <c r="D4897" s="317"/>
    </row>
    <row r="4898" spans="4:4">
      <c r="D4898" s="317"/>
    </row>
    <row r="4899" spans="4:4">
      <c r="D4899" s="317"/>
    </row>
    <row r="4900" spans="4:4">
      <c r="D4900" s="317"/>
    </row>
    <row r="4901" spans="4:4">
      <c r="D4901" s="317"/>
    </row>
    <row r="4902" spans="4:4">
      <c r="D4902" s="317"/>
    </row>
    <row r="4903" spans="4:4">
      <c r="D4903" s="317"/>
    </row>
    <row r="4904" spans="4:4">
      <c r="D4904" s="317"/>
    </row>
    <row r="4905" spans="4:4">
      <c r="D4905" s="317"/>
    </row>
    <row r="4906" spans="4:4">
      <c r="D4906" s="317"/>
    </row>
    <row r="4907" spans="4:4">
      <c r="D4907" s="317"/>
    </row>
    <row r="4908" spans="4:4">
      <c r="D4908" s="317"/>
    </row>
    <row r="4909" spans="4:4">
      <c r="D4909" s="317"/>
    </row>
    <row r="4910" spans="4:4">
      <c r="D4910" s="317"/>
    </row>
    <row r="4911" spans="4:4">
      <c r="D4911" s="317"/>
    </row>
    <row r="4912" spans="4:4">
      <c r="D4912" s="317"/>
    </row>
    <row r="4913" spans="4:4">
      <c r="D4913" s="317"/>
    </row>
    <row r="4914" spans="4:4">
      <c r="D4914" s="317"/>
    </row>
    <row r="4915" spans="4:4">
      <c r="D4915" s="317"/>
    </row>
    <row r="4916" spans="4:4">
      <c r="D4916" s="317"/>
    </row>
    <row r="4917" spans="4:4">
      <c r="D4917" s="317"/>
    </row>
    <row r="4918" spans="4:4">
      <c r="D4918" s="317"/>
    </row>
    <row r="4919" spans="4:4">
      <c r="D4919" s="317"/>
    </row>
    <row r="4920" spans="4:4">
      <c r="D4920" s="317"/>
    </row>
    <row r="4921" spans="4:4">
      <c r="D4921" s="317"/>
    </row>
    <row r="4922" spans="4:4">
      <c r="D4922" s="317"/>
    </row>
    <row r="4923" spans="4:4">
      <c r="D4923" s="317"/>
    </row>
    <row r="4924" spans="4:4">
      <c r="D4924" s="317"/>
    </row>
    <row r="4925" spans="4:4">
      <c r="D4925" s="317"/>
    </row>
    <row r="4926" spans="4:4">
      <c r="D4926" s="317"/>
    </row>
    <row r="4927" spans="4:4">
      <c r="D4927" s="317"/>
    </row>
    <row r="4928" spans="4:4">
      <c r="D4928" s="317"/>
    </row>
    <row r="4929" spans="4:4">
      <c r="D4929" s="317"/>
    </row>
    <row r="4930" spans="4:4">
      <c r="D4930" s="317"/>
    </row>
    <row r="4931" spans="4:4">
      <c r="D4931" s="317"/>
    </row>
    <row r="4932" spans="4:4">
      <c r="D4932" s="317"/>
    </row>
    <row r="4933" spans="4:4">
      <c r="D4933" s="317"/>
    </row>
    <row r="4934" spans="4:4">
      <c r="D4934" s="317"/>
    </row>
    <row r="4935" spans="4:4">
      <c r="D4935" s="317"/>
    </row>
    <row r="4936" spans="4:4">
      <c r="D4936" s="317"/>
    </row>
    <row r="4937" spans="4:4">
      <c r="D4937" s="317"/>
    </row>
    <row r="4938" spans="4:4">
      <c r="D4938" s="317"/>
    </row>
    <row r="4939" spans="4:4">
      <c r="D4939" s="317"/>
    </row>
    <row r="4940" spans="4:4">
      <c r="D4940" s="317"/>
    </row>
    <row r="4941" spans="4:4">
      <c r="D4941" s="317"/>
    </row>
    <row r="4942" spans="4:4">
      <c r="D4942" s="317"/>
    </row>
    <row r="4943" spans="4:4">
      <c r="D4943" s="317"/>
    </row>
    <row r="4944" spans="4:4">
      <c r="D4944" s="317"/>
    </row>
    <row r="4945" spans="4:4">
      <c r="D4945" s="317"/>
    </row>
    <row r="4946" spans="4:4">
      <c r="D4946" s="317"/>
    </row>
    <row r="4947" spans="4:4">
      <c r="D4947" s="317"/>
    </row>
    <row r="4948" spans="4:4">
      <c r="D4948" s="317"/>
    </row>
    <row r="4949" spans="4:4">
      <c r="D4949" s="317"/>
    </row>
    <row r="4950" spans="4:4">
      <c r="D4950" s="317"/>
    </row>
    <row r="4951" spans="4:4">
      <c r="D4951" s="317"/>
    </row>
    <row r="4952" spans="4:4">
      <c r="D4952" s="317"/>
    </row>
    <row r="4953" spans="4:4">
      <c r="D4953" s="317"/>
    </row>
    <row r="4954" spans="4:4">
      <c r="D4954" s="317"/>
    </row>
    <row r="4955" spans="4:4">
      <c r="D4955" s="317"/>
    </row>
    <row r="4956" spans="4:4">
      <c r="D4956" s="317"/>
    </row>
    <row r="4957" spans="4:4">
      <c r="D4957" s="317"/>
    </row>
    <row r="4958" spans="4:4">
      <c r="D4958" s="317"/>
    </row>
    <row r="4959" spans="4:4">
      <c r="D4959" s="317"/>
    </row>
    <row r="4960" spans="4:4">
      <c r="D4960" s="317"/>
    </row>
    <row r="4961" spans="4:4">
      <c r="D4961" s="317"/>
    </row>
    <row r="4962" spans="4:4">
      <c r="D4962" s="317"/>
    </row>
    <row r="4963" spans="4:4">
      <c r="D4963" s="317"/>
    </row>
    <row r="4964" spans="4:4">
      <c r="D4964" s="317"/>
    </row>
    <row r="4965" spans="4:4">
      <c r="D4965" s="317"/>
    </row>
    <row r="4966" spans="4:4">
      <c r="D4966" s="317"/>
    </row>
    <row r="4967" spans="4:4">
      <c r="D4967" s="317"/>
    </row>
    <row r="4968" spans="4:4">
      <c r="D4968" s="317"/>
    </row>
    <row r="4969" spans="4:4">
      <c r="D4969" s="317"/>
    </row>
    <row r="4970" spans="4:4">
      <c r="D4970" s="317"/>
    </row>
    <row r="4971" spans="4:4">
      <c r="D4971" s="317"/>
    </row>
    <row r="4972" spans="4:4">
      <c r="D4972" s="317"/>
    </row>
    <row r="4973" spans="4:4">
      <c r="D4973" s="317"/>
    </row>
    <row r="4974" spans="4:4">
      <c r="D4974" s="317"/>
    </row>
    <row r="4975" spans="4:4">
      <c r="D4975" s="317"/>
    </row>
    <row r="4976" spans="4:4">
      <c r="D4976" s="317"/>
    </row>
    <row r="4977" spans="4:4">
      <c r="D4977" s="317"/>
    </row>
    <row r="4978" spans="4:4">
      <c r="D4978" s="317"/>
    </row>
    <row r="4979" spans="4:4">
      <c r="D4979" s="317"/>
    </row>
    <row r="4980" spans="4:4">
      <c r="D4980" s="317"/>
    </row>
    <row r="4981" spans="4:4">
      <c r="D4981" s="317"/>
    </row>
    <row r="4982" spans="4:4">
      <c r="D4982" s="317"/>
    </row>
    <row r="4983" spans="4:4">
      <c r="D4983" s="317"/>
    </row>
    <row r="4984" spans="4:4">
      <c r="D4984" s="317"/>
    </row>
    <row r="4985" spans="4:4">
      <c r="D4985" s="317"/>
    </row>
    <row r="4986" spans="4:4">
      <c r="D4986" s="317"/>
    </row>
    <row r="4987" spans="4:4">
      <c r="D4987" s="317"/>
    </row>
    <row r="4988" spans="4:4">
      <c r="D4988" s="317"/>
    </row>
    <row r="4989" spans="4:4">
      <c r="D4989" s="317"/>
    </row>
    <row r="4990" spans="4:4">
      <c r="D4990" s="317"/>
    </row>
    <row r="4991" spans="4:4">
      <c r="D4991" s="317"/>
    </row>
    <row r="4992" spans="4:4">
      <c r="D4992" s="317"/>
    </row>
    <row r="4993" spans="4:4">
      <c r="D4993" s="317"/>
    </row>
    <row r="4994" spans="4:4">
      <c r="D4994" s="317"/>
    </row>
    <row r="4995" spans="4:4">
      <c r="D4995" s="317"/>
    </row>
    <row r="4996" spans="4:4">
      <c r="D4996" s="317"/>
    </row>
    <row r="4997" spans="4:4">
      <c r="D4997" s="317"/>
    </row>
    <row r="4998" spans="4:4">
      <c r="D4998" s="317"/>
    </row>
    <row r="4999" spans="4:4">
      <c r="D4999" s="317"/>
    </row>
    <row r="5000" spans="4:4">
      <c r="D5000" s="317"/>
    </row>
  </sheetData>
  <sheetProtection sheet="1"/>
  <mergeCells count="37">
    <mergeCell ref="C66:G66"/>
    <mergeCell ref="C55:G55"/>
    <mergeCell ref="C57:G57"/>
    <mergeCell ref="C59:G59"/>
    <mergeCell ref="C61:G61"/>
    <mergeCell ref="C63:G63"/>
    <mergeCell ref="C65:G65"/>
    <mergeCell ref="C53:G53"/>
    <mergeCell ref="C33:G33"/>
    <mergeCell ref="C35:G35"/>
    <mergeCell ref="C37:G37"/>
    <mergeCell ref="C40:G40"/>
    <mergeCell ref="C41:G41"/>
    <mergeCell ref="C44:G44"/>
    <mergeCell ref="C45:G45"/>
    <mergeCell ref="C47:G47"/>
    <mergeCell ref="C48:G48"/>
    <mergeCell ref="C50:G50"/>
    <mergeCell ref="C52:G52"/>
    <mergeCell ref="C32:G32"/>
    <mergeCell ref="C13:G13"/>
    <mergeCell ref="C14:G14"/>
    <mergeCell ref="C16:G16"/>
    <mergeCell ref="C18:G18"/>
    <mergeCell ref="C20:G20"/>
    <mergeCell ref="C22:G22"/>
    <mergeCell ref="C24:G24"/>
    <mergeCell ref="A1:G1"/>
    <mergeCell ref="C2:G2"/>
    <mergeCell ref="C3:G3"/>
    <mergeCell ref="C4:G4"/>
    <mergeCell ref="C10:G10"/>
    <mergeCell ref="C25:G25"/>
    <mergeCell ref="C27:G27"/>
    <mergeCell ref="C28:G28"/>
    <mergeCell ref="C30:G3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04" activePane="bottomLeft" state="frozen"/>
      <selection activeCell="Z21" sqref="Z21"/>
      <selection pane="bottomLeft" activeCell="B3" sqref="B3"/>
    </sheetView>
  </sheetViews>
  <sheetFormatPr defaultColWidth="9.1640625" defaultRowHeight="12.75" outlineLevelRow="1"/>
  <cols>
    <col min="1" max="1" width="4.5" style="311" customWidth="1"/>
    <col min="2" max="2" width="16.1640625" style="314" customWidth="1"/>
    <col min="3" max="3" width="81.5" style="314" customWidth="1"/>
    <col min="4" max="4" width="6.33203125" style="311" customWidth="1"/>
    <col min="5" max="5" width="13.5" style="311" customWidth="1"/>
    <col min="6" max="6" width="12.6640625" style="311" customWidth="1"/>
    <col min="7" max="7" width="16.33203125" style="311" customWidth="1"/>
    <col min="8" max="17" width="0" style="311" hidden="1" customWidth="1"/>
    <col min="18" max="18" width="8.83203125" style="311" customWidth="1"/>
    <col min="19" max="19" width="9.1640625" style="311"/>
    <col min="20" max="24" width="0" style="311" hidden="1" customWidth="1"/>
    <col min="25" max="28" width="9.1640625" style="311"/>
    <col min="29" max="29" width="0" style="311" hidden="1" customWidth="1"/>
    <col min="30" max="30" width="9.1640625" style="311"/>
    <col min="31" max="41" width="0" style="311" hidden="1" customWidth="1"/>
    <col min="42" max="52" width="9.1640625" style="311"/>
    <col min="53" max="53" width="126.83203125" style="311" customWidth="1"/>
    <col min="54" max="16384" width="9.1640625" style="311"/>
  </cols>
  <sheetData>
    <row r="1" spans="1:60" ht="15.75" customHeight="1">
      <c r="A1" s="510" t="s">
        <v>4590</v>
      </c>
      <c r="B1" s="510"/>
      <c r="C1" s="510"/>
      <c r="D1" s="510"/>
      <c r="E1" s="510"/>
      <c r="F1" s="510"/>
      <c r="G1" s="510"/>
      <c r="AG1" s="311" t="s">
        <v>4591</v>
      </c>
    </row>
    <row r="2" spans="1:60" ht="24.95" customHeight="1">
      <c r="A2" s="312" t="s">
        <v>4592</v>
      </c>
      <c r="B2" s="313" t="s">
        <v>4593</v>
      </c>
      <c r="C2" s="511" t="s">
        <v>4594</v>
      </c>
      <c r="D2" s="512"/>
      <c r="E2" s="512"/>
      <c r="F2" s="512"/>
      <c r="G2" s="513"/>
      <c r="AG2" s="311" t="s">
        <v>80</v>
      </c>
    </row>
    <row r="3" spans="1:60" ht="24.95" customHeight="1">
      <c r="A3" s="312" t="s">
        <v>4595</v>
      </c>
      <c r="B3" s="313" t="s">
        <v>4596</v>
      </c>
      <c r="C3" s="511" t="s">
        <v>4597</v>
      </c>
      <c r="D3" s="512"/>
      <c r="E3" s="512"/>
      <c r="F3" s="512"/>
      <c r="G3" s="513"/>
      <c r="AC3" s="314" t="s">
        <v>80</v>
      </c>
      <c r="AG3" s="311" t="s">
        <v>4598</v>
      </c>
    </row>
    <row r="4" spans="1:60" ht="24.95" customHeight="1">
      <c r="A4" s="315" t="s">
        <v>4599</v>
      </c>
      <c r="B4" s="316" t="s">
        <v>120</v>
      </c>
      <c r="C4" s="514" t="s">
        <v>4724</v>
      </c>
      <c r="D4" s="515"/>
      <c r="E4" s="515"/>
      <c r="F4" s="515"/>
      <c r="G4" s="516"/>
      <c r="AG4" s="311" t="s">
        <v>4601</v>
      </c>
    </row>
    <row r="5" spans="1:60">
      <c r="D5" s="317"/>
    </row>
    <row r="6" spans="1:60" ht="51">
      <c r="A6" s="318" t="s">
        <v>4602</v>
      </c>
      <c r="B6" s="319" t="s">
        <v>4603</v>
      </c>
      <c r="C6" s="319" t="s">
        <v>4604</v>
      </c>
      <c r="D6" s="320" t="s">
        <v>300</v>
      </c>
      <c r="E6" s="318" t="s">
        <v>301</v>
      </c>
      <c r="F6" s="321" t="s">
        <v>4605</v>
      </c>
      <c r="G6" s="318" t="s">
        <v>4606</v>
      </c>
      <c r="H6" s="322" t="s">
        <v>4607</v>
      </c>
      <c r="I6" s="322" t="s">
        <v>4608</v>
      </c>
      <c r="J6" s="322" t="s">
        <v>4609</v>
      </c>
      <c r="K6" s="322" t="s">
        <v>4610</v>
      </c>
      <c r="L6" s="322" t="s">
        <v>44</v>
      </c>
      <c r="M6" s="322" t="s">
        <v>50</v>
      </c>
      <c r="N6" s="322" t="s">
        <v>4611</v>
      </c>
      <c r="O6" s="322" t="s">
        <v>4612</v>
      </c>
      <c r="P6" s="322" t="s">
        <v>4613</v>
      </c>
      <c r="Q6" s="322" t="s">
        <v>4614</v>
      </c>
      <c r="R6" s="322" t="s">
        <v>4615</v>
      </c>
      <c r="S6" s="322" t="s">
        <v>4616</v>
      </c>
      <c r="T6" s="322" t="s">
        <v>4617</v>
      </c>
      <c r="U6" s="322" t="s">
        <v>4618</v>
      </c>
      <c r="V6" s="322" t="s">
        <v>4619</v>
      </c>
      <c r="W6" s="322" t="s">
        <v>4620</v>
      </c>
      <c r="X6" s="322" t="s">
        <v>4621</v>
      </c>
    </row>
    <row r="7" spans="1:60" hidden="1">
      <c r="A7" s="323"/>
      <c r="B7" s="324"/>
      <c r="C7" s="324"/>
      <c r="D7" s="325"/>
      <c r="E7" s="326"/>
      <c r="F7" s="327"/>
      <c r="G7" s="327"/>
      <c r="H7" s="327"/>
      <c r="I7" s="327"/>
      <c r="J7" s="327"/>
      <c r="K7" s="327"/>
      <c r="L7" s="327"/>
      <c r="M7" s="327"/>
      <c r="N7" s="327"/>
      <c r="O7" s="327"/>
      <c r="P7" s="327"/>
      <c r="Q7" s="327"/>
      <c r="R7" s="327"/>
      <c r="S7" s="327"/>
      <c r="T7" s="327"/>
      <c r="U7" s="327"/>
      <c r="V7" s="327"/>
      <c r="W7" s="327"/>
      <c r="X7" s="327"/>
    </row>
    <row r="8" spans="1:60">
      <c r="A8" s="328" t="s">
        <v>4622</v>
      </c>
      <c r="B8" s="329" t="s">
        <v>4725</v>
      </c>
      <c r="C8" s="330" t="s">
        <v>4726</v>
      </c>
      <c r="D8" s="331"/>
      <c r="E8" s="332"/>
      <c r="F8" s="333"/>
      <c r="G8" s="333">
        <f>SUMIF(AG9:AG133,"&lt;&gt;NOR",G9:G133)</f>
        <v>0</v>
      </c>
      <c r="H8" s="333"/>
      <c r="I8" s="333">
        <f>SUM(I9:I133)</f>
        <v>0</v>
      </c>
      <c r="J8" s="333"/>
      <c r="K8" s="333">
        <f>SUM(K9:K133)</f>
        <v>0</v>
      </c>
      <c r="L8" s="333"/>
      <c r="M8" s="333">
        <f>SUM(M9:M133)</f>
        <v>0</v>
      </c>
      <c r="N8" s="333"/>
      <c r="O8" s="333">
        <f>SUM(O9:O133)</f>
        <v>6.1399999999999988</v>
      </c>
      <c r="P8" s="333"/>
      <c r="Q8" s="333">
        <f>SUM(Q9:Q133)</f>
        <v>0</v>
      </c>
      <c r="R8" s="333"/>
      <c r="S8" s="333"/>
      <c r="T8" s="334"/>
      <c r="U8" s="335"/>
      <c r="V8" s="335">
        <f>SUM(V9:V133)</f>
        <v>575.5</v>
      </c>
      <c r="W8" s="335"/>
      <c r="X8" s="335"/>
      <c r="AG8" s="311" t="s">
        <v>4623</v>
      </c>
    </row>
    <row r="9" spans="1:60" ht="22.5" outlineLevel="1">
      <c r="A9" s="336">
        <v>1</v>
      </c>
      <c r="B9" s="337" t="s">
        <v>4727</v>
      </c>
      <c r="C9" s="338" t="s">
        <v>4728</v>
      </c>
      <c r="D9" s="339" t="s">
        <v>327</v>
      </c>
      <c r="E9" s="340">
        <v>273.10000000000002</v>
      </c>
      <c r="F9" s="341"/>
      <c r="G9" s="342">
        <f>ROUND(E9*F9,2)</f>
        <v>0</v>
      </c>
      <c r="H9" s="341"/>
      <c r="I9" s="342">
        <f>ROUND(E9*H9,2)</f>
        <v>0</v>
      </c>
      <c r="J9" s="341"/>
      <c r="K9" s="342">
        <f>ROUND(E9*J9,2)</f>
        <v>0</v>
      </c>
      <c r="L9" s="342">
        <v>21</v>
      </c>
      <c r="M9" s="342">
        <f>G9*(1+L9/100)</f>
        <v>0</v>
      </c>
      <c r="N9" s="342">
        <v>3.9899999999999996E-3</v>
      </c>
      <c r="O9" s="342">
        <f>ROUND(E9*N9,2)</f>
        <v>1.0900000000000001</v>
      </c>
      <c r="P9" s="342">
        <v>0</v>
      </c>
      <c r="Q9" s="342">
        <f>ROUND(E9*P9,2)</f>
        <v>0</v>
      </c>
      <c r="R9" s="342" t="s">
        <v>4668</v>
      </c>
      <c r="S9" s="342" t="s">
        <v>4627</v>
      </c>
      <c r="T9" s="343" t="s">
        <v>4627</v>
      </c>
      <c r="U9" s="344">
        <v>0.54290000000000005</v>
      </c>
      <c r="V9" s="344">
        <f>ROUND(E9*U9,2)</f>
        <v>148.27000000000001</v>
      </c>
      <c r="W9" s="344"/>
      <c r="X9" s="344" t="s">
        <v>4628</v>
      </c>
      <c r="Y9" s="345"/>
      <c r="Z9" s="345"/>
      <c r="AA9" s="345"/>
      <c r="AB9" s="345"/>
      <c r="AC9" s="345"/>
      <c r="AD9" s="345"/>
      <c r="AE9" s="345"/>
      <c r="AF9" s="345"/>
      <c r="AG9" s="345" t="s">
        <v>4629</v>
      </c>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row>
    <row r="10" spans="1:60" outlineLevel="1">
      <c r="A10" s="346"/>
      <c r="B10" s="347"/>
      <c r="C10" s="517" t="s">
        <v>4729</v>
      </c>
      <c r="D10" s="518"/>
      <c r="E10" s="518"/>
      <c r="F10" s="518"/>
      <c r="G10" s="518"/>
      <c r="H10" s="344"/>
      <c r="I10" s="344"/>
      <c r="J10" s="344"/>
      <c r="K10" s="344"/>
      <c r="L10" s="344"/>
      <c r="M10" s="344"/>
      <c r="N10" s="344"/>
      <c r="O10" s="344"/>
      <c r="P10" s="344"/>
      <c r="Q10" s="344"/>
      <c r="R10" s="344"/>
      <c r="S10" s="344"/>
      <c r="T10" s="344"/>
      <c r="U10" s="344"/>
      <c r="V10" s="344"/>
      <c r="W10" s="344"/>
      <c r="X10" s="344"/>
      <c r="Y10" s="345"/>
      <c r="Z10" s="345"/>
      <c r="AA10" s="345"/>
      <c r="AB10" s="345"/>
      <c r="AC10" s="345"/>
      <c r="AD10" s="345"/>
      <c r="AE10" s="345"/>
      <c r="AF10" s="345"/>
      <c r="AG10" s="345" t="s">
        <v>4631</v>
      </c>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row>
    <row r="11" spans="1:60" outlineLevel="1">
      <c r="A11" s="346"/>
      <c r="B11" s="347"/>
      <c r="C11" s="519" t="s">
        <v>4730</v>
      </c>
      <c r="D11" s="520"/>
      <c r="E11" s="520"/>
      <c r="F11" s="520"/>
      <c r="G11" s="520"/>
      <c r="H11" s="344"/>
      <c r="I11" s="344"/>
      <c r="J11" s="344"/>
      <c r="K11" s="344"/>
      <c r="L11" s="344"/>
      <c r="M11" s="344"/>
      <c r="N11" s="344"/>
      <c r="O11" s="344"/>
      <c r="P11" s="344"/>
      <c r="Q11" s="344"/>
      <c r="R11" s="344"/>
      <c r="S11" s="344"/>
      <c r="T11" s="344"/>
      <c r="U11" s="344"/>
      <c r="V11" s="344"/>
      <c r="W11" s="344"/>
      <c r="X11" s="344"/>
      <c r="Y11" s="345"/>
      <c r="Z11" s="345"/>
      <c r="AA11" s="345"/>
      <c r="AB11" s="345"/>
      <c r="AC11" s="345"/>
      <c r="AD11" s="345"/>
      <c r="AE11" s="345"/>
      <c r="AF11" s="345"/>
      <c r="AG11" s="345" t="s">
        <v>4671</v>
      </c>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row>
    <row r="12" spans="1:60" outlineLevel="1">
      <c r="A12" s="346"/>
      <c r="B12" s="347"/>
      <c r="C12" s="519" t="s">
        <v>4731</v>
      </c>
      <c r="D12" s="520"/>
      <c r="E12" s="520"/>
      <c r="F12" s="520"/>
      <c r="G12" s="520"/>
      <c r="H12" s="344"/>
      <c r="I12" s="344"/>
      <c r="J12" s="344"/>
      <c r="K12" s="344"/>
      <c r="L12" s="344"/>
      <c r="M12" s="344"/>
      <c r="N12" s="344"/>
      <c r="O12" s="344"/>
      <c r="P12" s="344"/>
      <c r="Q12" s="344"/>
      <c r="R12" s="344"/>
      <c r="S12" s="344"/>
      <c r="T12" s="344"/>
      <c r="U12" s="344"/>
      <c r="V12" s="344"/>
      <c r="W12" s="344"/>
      <c r="X12" s="344"/>
      <c r="Y12" s="345"/>
      <c r="Z12" s="345"/>
      <c r="AA12" s="345"/>
      <c r="AB12" s="345"/>
      <c r="AC12" s="345"/>
      <c r="AD12" s="345"/>
      <c r="AE12" s="345"/>
      <c r="AF12" s="345"/>
      <c r="AG12" s="345" t="s">
        <v>4671</v>
      </c>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row>
    <row r="13" spans="1:60" outlineLevel="1">
      <c r="A13" s="346"/>
      <c r="B13" s="347"/>
      <c r="C13" s="506"/>
      <c r="D13" s="507"/>
      <c r="E13" s="507"/>
      <c r="F13" s="507"/>
      <c r="G13" s="507"/>
      <c r="H13" s="344"/>
      <c r="I13" s="344"/>
      <c r="J13" s="344"/>
      <c r="K13" s="344"/>
      <c r="L13" s="344"/>
      <c r="M13" s="344"/>
      <c r="N13" s="344"/>
      <c r="O13" s="344"/>
      <c r="P13" s="344"/>
      <c r="Q13" s="344"/>
      <c r="R13" s="344"/>
      <c r="S13" s="344"/>
      <c r="T13" s="344"/>
      <c r="U13" s="344"/>
      <c r="V13" s="344"/>
      <c r="W13" s="344"/>
      <c r="X13" s="344"/>
      <c r="Y13" s="345"/>
      <c r="Z13" s="345"/>
      <c r="AA13" s="345"/>
      <c r="AB13" s="345"/>
      <c r="AC13" s="345"/>
      <c r="AD13" s="345"/>
      <c r="AE13" s="345"/>
      <c r="AF13" s="345"/>
      <c r="AG13" s="345" t="s">
        <v>4632</v>
      </c>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row>
    <row r="14" spans="1:60" ht="22.5" outlineLevel="1">
      <c r="A14" s="336">
        <v>2</v>
      </c>
      <c r="B14" s="337" t="s">
        <v>4732</v>
      </c>
      <c r="C14" s="338" t="s">
        <v>4733</v>
      </c>
      <c r="D14" s="339" t="s">
        <v>327</v>
      </c>
      <c r="E14" s="340">
        <v>16.100000000000001</v>
      </c>
      <c r="F14" s="341"/>
      <c r="G14" s="342">
        <f>ROUND(E14*F14,2)</f>
        <v>0</v>
      </c>
      <c r="H14" s="341"/>
      <c r="I14" s="342">
        <f>ROUND(E14*H14,2)</f>
        <v>0</v>
      </c>
      <c r="J14" s="341"/>
      <c r="K14" s="342">
        <f>ROUND(E14*J14,2)</f>
        <v>0</v>
      </c>
      <c r="L14" s="342">
        <v>21</v>
      </c>
      <c r="M14" s="342">
        <f>G14*(1+L14/100)</f>
        <v>0</v>
      </c>
      <c r="N14" s="342">
        <v>5.1799999999999997E-3</v>
      </c>
      <c r="O14" s="342">
        <f>ROUND(E14*N14,2)</f>
        <v>0.08</v>
      </c>
      <c r="P14" s="342">
        <v>0</v>
      </c>
      <c r="Q14" s="342">
        <f>ROUND(E14*P14,2)</f>
        <v>0</v>
      </c>
      <c r="R14" s="342" t="s">
        <v>4668</v>
      </c>
      <c r="S14" s="342" t="s">
        <v>4627</v>
      </c>
      <c r="T14" s="343" t="s">
        <v>4627</v>
      </c>
      <c r="U14" s="344">
        <v>0.63429999999999997</v>
      </c>
      <c r="V14" s="344">
        <f>ROUND(E14*U14,2)</f>
        <v>10.210000000000001</v>
      </c>
      <c r="W14" s="344"/>
      <c r="X14" s="344" t="s">
        <v>4628</v>
      </c>
      <c r="Y14" s="345"/>
      <c r="Z14" s="345"/>
      <c r="AA14" s="345"/>
      <c r="AB14" s="345"/>
      <c r="AC14" s="345"/>
      <c r="AD14" s="345"/>
      <c r="AE14" s="345"/>
      <c r="AF14" s="345"/>
      <c r="AG14" s="345" t="s">
        <v>4629</v>
      </c>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row>
    <row r="15" spans="1:60" outlineLevel="1">
      <c r="A15" s="346"/>
      <c r="B15" s="347"/>
      <c r="C15" s="517" t="s">
        <v>4729</v>
      </c>
      <c r="D15" s="518"/>
      <c r="E15" s="518"/>
      <c r="F15" s="518"/>
      <c r="G15" s="518"/>
      <c r="H15" s="344"/>
      <c r="I15" s="344"/>
      <c r="J15" s="344"/>
      <c r="K15" s="344"/>
      <c r="L15" s="344"/>
      <c r="M15" s="344"/>
      <c r="N15" s="344"/>
      <c r="O15" s="344"/>
      <c r="P15" s="344"/>
      <c r="Q15" s="344"/>
      <c r="R15" s="344"/>
      <c r="S15" s="344"/>
      <c r="T15" s="344"/>
      <c r="U15" s="344"/>
      <c r="V15" s="344"/>
      <c r="W15" s="344"/>
      <c r="X15" s="344"/>
      <c r="Y15" s="345"/>
      <c r="Z15" s="345"/>
      <c r="AA15" s="345"/>
      <c r="AB15" s="345"/>
      <c r="AC15" s="345"/>
      <c r="AD15" s="345"/>
      <c r="AE15" s="345"/>
      <c r="AF15" s="345"/>
      <c r="AG15" s="345" t="s">
        <v>4631</v>
      </c>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row>
    <row r="16" spans="1:60" outlineLevel="1">
      <c r="A16" s="346"/>
      <c r="B16" s="347"/>
      <c r="C16" s="519" t="s">
        <v>4730</v>
      </c>
      <c r="D16" s="520"/>
      <c r="E16" s="520"/>
      <c r="F16" s="520"/>
      <c r="G16" s="520"/>
      <c r="H16" s="344"/>
      <c r="I16" s="344"/>
      <c r="J16" s="344"/>
      <c r="K16" s="344"/>
      <c r="L16" s="344"/>
      <c r="M16" s="344"/>
      <c r="N16" s="344"/>
      <c r="O16" s="344"/>
      <c r="P16" s="344"/>
      <c r="Q16" s="344"/>
      <c r="R16" s="344"/>
      <c r="S16" s="344"/>
      <c r="T16" s="344"/>
      <c r="U16" s="344"/>
      <c r="V16" s="344"/>
      <c r="W16" s="344"/>
      <c r="X16" s="344"/>
      <c r="Y16" s="345"/>
      <c r="Z16" s="345"/>
      <c r="AA16" s="345"/>
      <c r="AB16" s="345"/>
      <c r="AC16" s="345"/>
      <c r="AD16" s="345"/>
      <c r="AE16" s="345"/>
      <c r="AF16" s="345"/>
      <c r="AG16" s="345" t="s">
        <v>4671</v>
      </c>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row>
    <row r="17" spans="1:60" outlineLevel="1">
      <c r="A17" s="346"/>
      <c r="B17" s="347"/>
      <c r="C17" s="519" t="s">
        <v>4731</v>
      </c>
      <c r="D17" s="520"/>
      <c r="E17" s="520"/>
      <c r="F17" s="520"/>
      <c r="G17" s="520"/>
      <c r="H17" s="344"/>
      <c r="I17" s="344"/>
      <c r="J17" s="344"/>
      <c r="K17" s="344"/>
      <c r="L17" s="344"/>
      <c r="M17" s="344"/>
      <c r="N17" s="344"/>
      <c r="O17" s="344"/>
      <c r="P17" s="344"/>
      <c r="Q17" s="344"/>
      <c r="R17" s="344"/>
      <c r="S17" s="344"/>
      <c r="T17" s="344"/>
      <c r="U17" s="344"/>
      <c r="V17" s="344"/>
      <c r="W17" s="344"/>
      <c r="X17" s="344"/>
      <c r="Y17" s="345"/>
      <c r="Z17" s="345"/>
      <c r="AA17" s="345"/>
      <c r="AB17" s="345"/>
      <c r="AC17" s="345"/>
      <c r="AD17" s="345"/>
      <c r="AE17" s="345"/>
      <c r="AF17" s="345"/>
      <c r="AG17" s="345" t="s">
        <v>4671</v>
      </c>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row>
    <row r="18" spans="1:60" outlineLevel="1">
      <c r="A18" s="346"/>
      <c r="B18" s="347"/>
      <c r="C18" s="506"/>
      <c r="D18" s="507"/>
      <c r="E18" s="507"/>
      <c r="F18" s="507"/>
      <c r="G18" s="507"/>
      <c r="H18" s="344"/>
      <c r="I18" s="344"/>
      <c r="J18" s="344"/>
      <c r="K18" s="344"/>
      <c r="L18" s="344"/>
      <c r="M18" s="344"/>
      <c r="N18" s="344"/>
      <c r="O18" s="344"/>
      <c r="P18" s="344"/>
      <c r="Q18" s="344"/>
      <c r="R18" s="344"/>
      <c r="S18" s="344"/>
      <c r="T18" s="344"/>
      <c r="U18" s="344"/>
      <c r="V18" s="344"/>
      <c r="W18" s="344"/>
      <c r="X18" s="344"/>
      <c r="Y18" s="345"/>
      <c r="Z18" s="345"/>
      <c r="AA18" s="345"/>
      <c r="AB18" s="345"/>
      <c r="AC18" s="345"/>
      <c r="AD18" s="345"/>
      <c r="AE18" s="345"/>
      <c r="AF18" s="345"/>
      <c r="AG18" s="345" t="s">
        <v>4632</v>
      </c>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row>
    <row r="19" spans="1:60" ht="22.5" outlineLevel="1">
      <c r="A19" s="336">
        <v>3</v>
      </c>
      <c r="B19" s="337" t="s">
        <v>4734</v>
      </c>
      <c r="C19" s="338" t="s">
        <v>4735</v>
      </c>
      <c r="D19" s="339" t="s">
        <v>327</v>
      </c>
      <c r="E19" s="340">
        <v>29.8</v>
      </c>
      <c r="F19" s="341"/>
      <c r="G19" s="342">
        <f>ROUND(E19*F19,2)</f>
        <v>0</v>
      </c>
      <c r="H19" s="341"/>
      <c r="I19" s="342">
        <f>ROUND(E19*H19,2)</f>
        <v>0</v>
      </c>
      <c r="J19" s="341"/>
      <c r="K19" s="342">
        <f>ROUND(E19*J19,2)</f>
        <v>0</v>
      </c>
      <c r="L19" s="342">
        <v>21</v>
      </c>
      <c r="M19" s="342">
        <f>G19*(1+L19/100)</f>
        <v>0</v>
      </c>
      <c r="N19" s="342">
        <v>5.3499999999999997E-3</v>
      </c>
      <c r="O19" s="342">
        <f>ROUND(E19*N19,2)</f>
        <v>0.16</v>
      </c>
      <c r="P19" s="342">
        <v>0</v>
      </c>
      <c r="Q19" s="342">
        <f>ROUND(E19*P19,2)</f>
        <v>0</v>
      </c>
      <c r="R19" s="342" t="s">
        <v>4668</v>
      </c>
      <c r="S19" s="342" t="s">
        <v>4627</v>
      </c>
      <c r="T19" s="343" t="s">
        <v>4627</v>
      </c>
      <c r="U19" s="344">
        <v>0.68279999999999996</v>
      </c>
      <c r="V19" s="344">
        <f>ROUND(E19*U19,2)</f>
        <v>20.350000000000001</v>
      </c>
      <c r="W19" s="344"/>
      <c r="X19" s="344" t="s">
        <v>4628</v>
      </c>
      <c r="Y19" s="345"/>
      <c r="Z19" s="345"/>
      <c r="AA19" s="345"/>
      <c r="AB19" s="345"/>
      <c r="AC19" s="345"/>
      <c r="AD19" s="345"/>
      <c r="AE19" s="345"/>
      <c r="AF19" s="345"/>
      <c r="AG19" s="345" t="s">
        <v>4629</v>
      </c>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row>
    <row r="20" spans="1:60" outlineLevel="1">
      <c r="A20" s="346"/>
      <c r="B20" s="347"/>
      <c r="C20" s="517" t="s">
        <v>4729</v>
      </c>
      <c r="D20" s="518"/>
      <c r="E20" s="518"/>
      <c r="F20" s="518"/>
      <c r="G20" s="518"/>
      <c r="H20" s="344"/>
      <c r="I20" s="344"/>
      <c r="J20" s="344"/>
      <c r="K20" s="344"/>
      <c r="L20" s="344"/>
      <c r="M20" s="344"/>
      <c r="N20" s="344"/>
      <c r="O20" s="344"/>
      <c r="P20" s="344"/>
      <c r="Q20" s="344"/>
      <c r="R20" s="344"/>
      <c r="S20" s="344"/>
      <c r="T20" s="344"/>
      <c r="U20" s="344"/>
      <c r="V20" s="344"/>
      <c r="W20" s="344"/>
      <c r="X20" s="344"/>
      <c r="Y20" s="345"/>
      <c r="Z20" s="345"/>
      <c r="AA20" s="345"/>
      <c r="AB20" s="345"/>
      <c r="AC20" s="345"/>
      <c r="AD20" s="345"/>
      <c r="AE20" s="345"/>
      <c r="AF20" s="345"/>
      <c r="AG20" s="345" t="s">
        <v>4631</v>
      </c>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row>
    <row r="21" spans="1:60" outlineLevel="1">
      <c r="A21" s="346"/>
      <c r="B21" s="347"/>
      <c r="C21" s="506"/>
      <c r="D21" s="507"/>
      <c r="E21" s="507"/>
      <c r="F21" s="507"/>
      <c r="G21" s="507"/>
      <c r="H21" s="344"/>
      <c r="I21" s="344"/>
      <c r="J21" s="344"/>
      <c r="K21" s="344"/>
      <c r="L21" s="344"/>
      <c r="M21" s="344"/>
      <c r="N21" s="344"/>
      <c r="O21" s="344"/>
      <c r="P21" s="344"/>
      <c r="Q21" s="344"/>
      <c r="R21" s="344"/>
      <c r="S21" s="344"/>
      <c r="T21" s="344"/>
      <c r="U21" s="344"/>
      <c r="V21" s="344"/>
      <c r="W21" s="344"/>
      <c r="X21" s="344"/>
      <c r="Y21" s="345"/>
      <c r="Z21" s="345"/>
      <c r="AA21" s="345"/>
      <c r="AB21" s="345"/>
      <c r="AC21" s="345"/>
      <c r="AD21" s="345"/>
      <c r="AE21" s="345"/>
      <c r="AF21" s="345"/>
      <c r="AG21" s="345" t="s">
        <v>4632</v>
      </c>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row>
    <row r="22" spans="1:60" ht="22.5" outlineLevel="1">
      <c r="A22" s="336">
        <v>4</v>
      </c>
      <c r="B22" s="337" t="s">
        <v>4736</v>
      </c>
      <c r="C22" s="338" t="s">
        <v>4737</v>
      </c>
      <c r="D22" s="339" t="s">
        <v>327</v>
      </c>
      <c r="E22" s="340">
        <v>177.5</v>
      </c>
      <c r="F22" s="341"/>
      <c r="G22" s="342">
        <f>ROUND(E22*F22,2)</f>
        <v>0</v>
      </c>
      <c r="H22" s="341"/>
      <c r="I22" s="342">
        <f>ROUND(E22*H22,2)</f>
        <v>0</v>
      </c>
      <c r="J22" s="341"/>
      <c r="K22" s="342">
        <f>ROUND(E22*J22,2)</f>
        <v>0</v>
      </c>
      <c r="L22" s="342">
        <v>21</v>
      </c>
      <c r="M22" s="342">
        <f>G22*(1+L22/100)</f>
        <v>0</v>
      </c>
      <c r="N22" s="342">
        <v>2.0000000000000002E-5</v>
      </c>
      <c r="O22" s="342">
        <f>ROUND(E22*N22,2)</f>
        <v>0</v>
      </c>
      <c r="P22" s="342">
        <v>0</v>
      </c>
      <c r="Q22" s="342">
        <f>ROUND(E22*P22,2)</f>
        <v>0</v>
      </c>
      <c r="R22" s="342" t="s">
        <v>4668</v>
      </c>
      <c r="S22" s="342" t="s">
        <v>4627</v>
      </c>
      <c r="T22" s="343" t="s">
        <v>4627</v>
      </c>
      <c r="U22" s="344">
        <v>0.129</v>
      </c>
      <c r="V22" s="344">
        <f>ROUND(E22*U22,2)</f>
        <v>22.9</v>
      </c>
      <c r="W22" s="344"/>
      <c r="X22" s="344" t="s">
        <v>4628</v>
      </c>
      <c r="Y22" s="345"/>
      <c r="Z22" s="345"/>
      <c r="AA22" s="345"/>
      <c r="AB22" s="345"/>
      <c r="AC22" s="345"/>
      <c r="AD22" s="345"/>
      <c r="AE22" s="345"/>
      <c r="AF22" s="345"/>
      <c r="AG22" s="345" t="s">
        <v>4629</v>
      </c>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row>
    <row r="23" spans="1:60" outlineLevel="1">
      <c r="A23" s="346"/>
      <c r="B23" s="347"/>
      <c r="C23" s="521" t="s">
        <v>4691</v>
      </c>
      <c r="D23" s="522"/>
      <c r="E23" s="522"/>
      <c r="F23" s="522"/>
      <c r="G23" s="522"/>
      <c r="H23" s="344"/>
      <c r="I23" s="344"/>
      <c r="J23" s="344"/>
      <c r="K23" s="344"/>
      <c r="L23" s="344"/>
      <c r="M23" s="344"/>
      <c r="N23" s="344"/>
      <c r="O23" s="344"/>
      <c r="P23" s="344"/>
      <c r="Q23" s="344"/>
      <c r="R23" s="344"/>
      <c r="S23" s="344"/>
      <c r="T23" s="344"/>
      <c r="U23" s="344"/>
      <c r="V23" s="344"/>
      <c r="W23" s="344"/>
      <c r="X23" s="344"/>
      <c r="Y23" s="345"/>
      <c r="Z23" s="345"/>
      <c r="AA23" s="345"/>
      <c r="AB23" s="345"/>
      <c r="AC23" s="345"/>
      <c r="AD23" s="345"/>
      <c r="AE23" s="345"/>
      <c r="AF23" s="345"/>
      <c r="AG23" s="345" t="s">
        <v>4671</v>
      </c>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row>
    <row r="24" spans="1:60" outlineLevel="1">
      <c r="A24" s="346"/>
      <c r="B24" s="347"/>
      <c r="C24" s="506"/>
      <c r="D24" s="507"/>
      <c r="E24" s="507"/>
      <c r="F24" s="507"/>
      <c r="G24" s="507"/>
      <c r="H24" s="344"/>
      <c r="I24" s="344"/>
      <c r="J24" s="344"/>
      <c r="K24" s="344"/>
      <c r="L24" s="344"/>
      <c r="M24" s="344"/>
      <c r="N24" s="344"/>
      <c r="O24" s="344"/>
      <c r="P24" s="344"/>
      <c r="Q24" s="344"/>
      <c r="R24" s="344"/>
      <c r="S24" s="344"/>
      <c r="T24" s="344"/>
      <c r="U24" s="344"/>
      <c r="V24" s="344"/>
      <c r="W24" s="344"/>
      <c r="X24" s="344"/>
      <c r="Y24" s="345"/>
      <c r="Z24" s="345"/>
      <c r="AA24" s="345"/>
      <c r="AB24" s="345"/>
      <c r="AC24" s="345"/>
      <c r="AD24" s="345"/>
      <c r="AE24" s="345"/>
      <c r="AF24" s="345"/>
      <c r="AG24" s="345" t="s">
        <v>4632</v>
      </c>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row>
    <row r="25" spans="1:60" ht="22.5" outlineLevel="1">
      <c r="A25" s="336">
        <v>5</v>
      </c>
      <c r="B25" s="337" t="s">
        <v>4738</v>
      </c>
      <c r="C25" s="338" t="s">
        <v>4739</v>
      </c>
      <c r="D25" s="339" t="s">
        <v>327</v>
      </c>
      <c r="E25" s="340">
        <v>16</v>
      </c>
      <c r="F25" s="341"/>
      <c r="G25" s="342">
        <f>ROUND(E25*F25,2)</f>
        <v>0</v>
      </c>
      <c r="H25" s="341"/>
      <c r="I25" s="342">
        <f>ROUND(E25*H25,2)</f>
        <v>0</v>
      </c>
      <c r="J25" s="341"/>
      <c r="K25" s="342">
        <f>ROUND(E25*J25,2)</f>
        <v>0</v>
      </c>
      <c r="L25" s="342">
        <v>21</v>
      </c>
      <c r="M25" s="342">
        <f>G25*(1+L25/100)</f>
        <v>0</v>
      </c>
      <c r="N25" s="342">
        <v>3.0000000000000001E-5</v>
      </c>
      <c r="O25" s="342">
        <f>ROUND(E25*N25,2)</f>
        <v>0</v>
      </c>
      <c r="P25" s="342">
        <v>0</v>
      </c>
      <c r="Q25" s="342">
        <f>ROUND(E25*P25,2)</f>
        <v>0</v>
      </c>
      <c r="R25" s="342" t="s">
        <v>4668</v>
      </c>
      <c r="S25" s="342" t="s">
        <v>4627</v>
      </c>
      <c r="T25" s="343" t="s">
        <v>4627</v>
      </c>
      <c r="U25" s="344">
        <v>0.129</v>
      </c>
      <c r="V25" s="344">
        <f>ROUND(E25*U25,2)</f>
        <v>2.06</v>
      </c>
      <c r="W25" s="344"/>
      <c r="X25" s="344" t="s">
        <v>4628</v>
      </c>
      <c r="Y25" s="345"/>
      <c r="Z25" s="345"/>
      <c r="AA25" s="345"/>
      <c r="AB25" s="345"/>
      <c r="AC25" s="345"/>
      <c r="AD25" s="345"/>
      <c r="AE25" s="345"/>
      <c r="AF25" s="345"/>
      <c r="AG25" s="345" t="s">
        <v>4629</v>
      </c>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row>
    <row r="26" spans="1:60" outlineLevel="1">
      <c r="A26" s="346"/>
      <c r="B26" s="347"/>
      <c r="C26" s="521" t="s">
        <v>4691</v>
      </c>
      <c r="D26" s="522"/>
      <c r="E26" s="522"/>
      <c r="F26" s="522"/>
      <c r="G26" s="522"/>
      <c r="H26" s="344"/>
      <c r="I26" s="344"/>
      <c r="J26" s="344"/>
      <c r="K26" s="344"/>
      <c r="L26" s="344"/>
      <c r="M26" s="344"/>
      <c r="N26" s="344"/>
      <c r="O26" s="344"/>
      <c r="P26" s="344"/>
      <c r="Q26" s="344"/>
      <c r="R26" s="344"/>
      <c r="S26" s="344"/>
      <c r="T26" s="344"/>
      <c r="U26" s="344"/>
      <c r="V26" s="344"/>
      <c r="W26" s="344"/>
      <c r="X26" s="344"/>
      <c r="Y26" s="345"/>
      <c r="Z26" s="345"/>
      <c r="AA26" s="345"/>
      <c r="AB26" s="345"/>
      <c r="AC26" s="345"/>
      <c r="AD26" s="345"/>
      <c r="AE26" s="345"/>
      <c r="AF26" s="345"/>
      <c r="AG26" s="345" t="s">
        <v>4671</v>
      </c>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row>
    <row r="27" spans="1:60" outlineLevel="1">
      <c r="A27" s="346"/>
      <c r="B27" s="347"/>
      <c r="C27" s="506"/>
      <c r="D27" s="507"/>
      <c r="E27" s="507"/>
      <c r="F27" s="507"/>
      <c r="G27" s="507"/>
      <c r="H27" s="344"/>
      <c r="I27" s="344"/>
      <c r="J27" s="344"/>
      <c r="K27" s="344"/>
      <c r="L27" s="344"/>
      <c r="M27" s="344"/>
      <c r="N27" s="344"/>
      <c r="O27" s="344"/>
      <c r="P27" s="344"/>
      <c r="Q27" s="344"/>
      <c r="R27" s="344"/>
      <c r="S27" s="344"/>
      <c r="T27" s="344"/>
      <c r="U27" s="344"/>
      <c r="V27" s="344"/>
      <c r="W27" s="344"/>
      <c r="X27" s="344"/>
      <c r="Y27" s="345"/>
      <c r="Z27" s="345"/>
      <c r="AA27" s="345"/>
      <c r="AB27" s="345"/>
      <c r="AC27" s="345"/>
      <c r="AD27" s="345"/>
      <c r="AE27" s="345"/>
      <c r="AF27" s="345"/>
      <c r="AG27" s="345" t="s">
        <v>4632</v>
      </c>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row>
    <row r="28" spans="1:60" ht="22.5" outlineLevel="1">
      <c r="A28" s="336">
        <v>6</v>
      </c>
      <c r="B28" s="337" t="s">
        <v>4740</v>
      </c>
      <c r="C28" s="338" t="s">
        <v>4741</v>
      </c>
      <c r="D28" s="339" t="s">
        <v>327</v>
      </c>
      <c r="E28" s="340">
        <v>76.900000000000006</v>
      </c>
      <c r="F28" s="341"/>
      <c r="G28" s="342">
        <f>ROUND(E28*F28,2)</f>
        <v>0</v>
      </c>
      <c r="H28" s="341"/>
      <c r="I28" s="342">
        <f>ROUND(E28*H28,2)</f>
        <v>0</v>
      </c>
      <c r="J28" s="341"/>
      <c r="K28" s="342">
        <f>ROUND(E28*J28,2)</f>
        <v>0</v>
      </c>
      <c r="L28" s="342">
        <v>21</v>
      </c>
      <c r="M28" s="342">
        <f>G28*(1+L28/100)</f>
        <v>0</v>
      </c>
      <c r="N28" s="342">
        <v>4.0000000000000003E-5</v>
      </c>
      <c r="O28" s="342">
        <f>ROUND(E28*N28,2)</f>
        <v>0</v>
      </c>
      <c r="P28" s="342">
        <v>0</v>
      </c>
      <c r="Q28" s="342">
        <f>ROUND(E28*P28,2)</f>
        <v>0</v>
      </c>
      <c r="R28" s="342" t="s">
        <v>4668</v>
      </c>
      <c r="S28" s="342" t="s">
        <v>4627</v>
      </c>
      <c r="T28" s="343" t="s">
        <v>4627</v>
      </c>
      <c r="U28" s="344">
        <v>0.14199999999999999</v>
      </c>
      <c r="V28" s="344">
        <f>ROUND(E28*U28,2)</f>
        <v>10.92</v>
      </c>
      <c r="W28" s="344"/>
      <c r="X28" s="344" t="s">
        <v>4628</v>
      </c>
      <c r="Y28" s="345"/>
      <c r="Z28" s="345"/>
      <c r="AA28" s="345"/>
      <c r="AB28" s="345"/>
      <c r="AC28" s="345"/>
      <c r="AD28" s="345"/>
      <c r="AE28" s="345"/>
      <c r="AF28" s="345"/>
      <c r="AG28" s="345" t="s">
        <v>4629</v>
      </c>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row>
    <row r="29" spans="1:60" outlineLevel="1">
      <c r="A29" s="346"/>
      <c r="B29" s="347"/>
      <c r="C29" s="521" t="s">
        <v>4691</v>
      </c>
      <c r="D29" s="522"/>
      <c r="E29" s="522"/>
      <c r="F29" s="522"/>
      <c r="G29" s="522"/>
      <c r="H29" s="344"/>
      <c r="I29" s="344"/>
      <c r="J29" s="344"/>
      <c r="K29" s="344"/>
      <c r="L29" s="344"/>
      <c r="M29" s="344"/>
      <c r="N29" s="344"/>
      <c r="O29" s="344"/>
      <c r="P29" s="344"/>
      <c r="Q29" s="344"/>
      <c r="R29" s="344"/>
      <c r="S29" s="344"/>
      <c r="T29" s="344"/>
      <c r="U29" s="344"/>
      <c r="V29" s="344"/>
      <c r="W29" s="344"/>
      <c r="X29" s="344"/>
      <c r="Y29" s="345"/>
      <c r="Z29" s="345"/>
      <c r="AA29" s="345"/>
      <c r="AB29" s="345"/>
      <c r="AC29" s="345"/>
      <c r="AD29" s="345"/>
      <c r="AE29" s="345"/>
      <c r="AF29" s="345"/>
      <c r="AG29" s="345" t="s">
        <v>4671</v>
      </c>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row>
    <row r="30" spans="1:60" outlineLevel="1">
      <c r="A30" s="346"/>
      <c r="B30" s="347"/>
      <c r="C30" s="506"/>
      <c r="D30" s="507"/>
      <c r="E30" s="507"/>
      <c r="F30" s="507"/>
      <c r="G30" s="507"/>
      <c r="H30" s="344"/>
      <c r="I30" s="344"/>
      <c r="J30" s="344"/>
      <c r="K30" s="344"/>
      <c r="L30" s="344"/>
      <c r="M30" s="344"/>
      <c r="N30" s="344"/>
      <c r="O30" s="344"/>
      <c r="P30" s="344"/>
      <c r="Q30" s="344"/>
      <c r="R30" s="344"/>
      <c r="S30" s="344"/>
      <c r="T30" s="344"/>
      <c r="U30" s="344"/>
      <c r="V30" s="344"/>
      <c r="W30" s="344"/>
      <c r="X30" s="344"/>
      <c r="Y30" s="345"/>
      <c r="Z30" s="345"/>
      <c r="AA30" s="345"/>
      <c r="AB30" s="345"/>
      <c r="AC30" s="345"/>
      <c r="AD30" s="345"/>
      <c r="AE30" s="345"/>
      <c r="AF30" s="345"/>
      <c r="AG30" s="345" t="s">
        <v>4632</v>
      </c>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row>
    <row r="31" spans="1:60" ht="22.5" outlineLevel="1">
      <c r="A31" s="336">
        <v>7</v>
      </c>
      <c r="B31" s="337" t="s">
        <v>4742</v>
      </c>
      <c r="C31" s="338" t="s">
        <v>4743</v>
      </c>
      <c r="D31" s="339" t="s">
        <v>327</v>
      </c>
      <c r="E31" s="340">
        <v>43.3</v>
      </c>
      <c r="F31" s="341"/>
      <c r="G31" s="342">
        <f>ROUND(E31*F31,2)</f>
        <v>0</v>
      </c>
      <c r="H31" s="341"/>
      <c r="I31" s="342">
        <f>ROUND(E31*H31,2)</f>
        <v>0</v>
      </c>
      <c r="J31" s="341"/>
      <c r="K31" s="342">
        <f>ROUND(E31*J31,2)</f>
        <v>0</v>
      </c>
      <c r="L31" s="342">
        <v>21</v>
      </c>
      <c r="M31" s="342">
        <f>G31*(1+L31/100)</f>
        <v>0</v>
      </c>
      <c r="N31" s="342">
        <v>8.0000000000000007E-5</v>
      </c>
      <c r="O31" s="342">
        <f>ROUND(E31*N31,2)</f>
        <v>0</v>
      </c>
      <c r="P31" s="342">
        <v>0</v>
      </c>
      <c r="Q31" s="342">
        <f>ROUND(E31*P31,2)</f>
        <v>0</v>
      </c>
      <c r="R31" s="342" t="s">
        <v>4668</v>
      </c>
      <c r="S31" s="342" t="s">
        <v>4627</v>
      </c>
      <c r="T31" s="343" t="s">
        <v>4627</v>
      </c>
      <c r="U31" s="344">
        <v>0.157</v>
      </c>
      <c r="V31" s="344">
        <f>ROUND(E31*U31,2)</f>
        <v>6.8</v>
      </c>
      <c r="W31" s="344"/>
      <c r="X31" s="344" t="s">
        <v>4628</v>
      </c>
      <c r="Y31" s="345"/>
      <c r="Z31" s="345"/>
      <c r="AA31" s="345"/>
      <c r="AB31" s="345"/>
      <c r="AC31" s="345"/>
      <c r="AD31" s="345"/>
      <c r="AE31" s="345"/>
      <c r="AF31" s="345"/>
      <c r="AG31" s="345" t="s">
        <v>4629</v>
      </c>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row>
    <row r="32" spans="1:60" outlineLevel="1">
      <c r="A32" s="346"/>
      <c r="B32" s="347"/>
      <c r="C32" s="521" t="s">
        <v>4691</v>
      </c>
      <c r="D32" s="522"/>
      <c r="E32" s="522"/>
      <c r="F32" s="522"/>
      <c r="G32" s="522"/>
      <c r="H32" s="344"/>
      <c r="I32" s="344"/>
      <c r="J32" s="344"/>
      <c r="K32" s="344"/>
      <c r="L32" s="344"/>
      <c r="M32" s="344"/>
      <c r="N32" s="344"/>
      <c r="O32" s="344"/>
      <c r="P32" s="344"/>
      <c r="Q32" s="344"/>
      <c r="R32" s="344"/>
      <c r="S32" s="344"/>
      <c r="T32" s="344"/>
      <c r="U32" s="344"/>
      <c r="V32" s="344"/>
      <c r="W32" s="344"/>
      <c r="X32" s="344"/>
      <c r="Y32" s="345"/>
      <c r="Z32" s="345"/>
      <c r="AA32" s="345"/>
      <c r="AB32" s="345"/>
      <c r="AC32" s="345"/>
      <c r="AD32" s="345"/>
      <c r="AE32" s="345"/>
      <c r="AF32" s="345"/>
      <c r="AG32" s="345" t="s">
        <v>4671</v>
      </c>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row>
    <row r="33" spans="1:60" outlineLevel="1">
      <c r="A33" s="346"/>
      <c r="B33" s="347"/>
      <c r="C33" s="506"/>
      <c r="D33" s="507"/>
      <c r="E33" s="507"/>
      <c r="F33" s="507"/>
      <c r="G33" s="507"/>
      <c r="H33" s="344"/>
      <c r="I33" s="344"/>
      <c r="J33" s="344"/>
      <c r="K33" s="344"/>
      <c r="L33" s="344"/>
      <c r="M33" s="344"/>
      <c r="N33" s="344"/>
      <c r="O33" s="344"/>
      <c r="P33" s="344"/>
      <c r="Q33" s="344"/>
      <c r="R33" s="344"/>
      <c r="S33" s="344"/>
      <c r="T33" s="344"/>
      <c r="U33" s="344"/>
      <c r="V33" s="344"/>
      <c r="W33" s="344"/>
      <c r="X33" s="344"/>
      <c r="Y33" s="345"/>
      <c r="Z33" s="345"/>
      <c r="AA33" s="345"/>
      <c r="AB33" s="345"/>
      <c r="AC33" s="345"/>
      <c r="AD33" s="345"/>
      <c r="AE33" s="345"/>
      <c r="AF33" s="345"/>
      <c r="AG33" s="345" t="s">
        <v>4632</v>
      </c>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row>
    <row r="34" spans="1:60" ht="22.5" outlineLevel="1">
      <c r="A34" s="336">
        <v>8</v>
      </c>
      <c r="B34" s="337" t="s">
        <v>4744</v>
      </c>
      <c r="C34" s="338" t="s">
        <v>4745</v>
      </c>
      <c r="D34" s="339" t="s">
        <v>327</v>
      </c>
      <c r="E34" s="340">
        <v>9.6</v>
      </c>
      <c r="F34" s="341"/>
      <c r="G34" s="342">
        <f>ROUND(E34*F34,2)</f>
        <v>0</v>
      </c>
      <c r="H34" s="341"/>
      <c r="I34" s="342">
        <f>ROUND(E34*H34,2)</f>
        <v>0</v>
      </c>
      <c r="J34" s="341"/>
      <c r="K34" s="342">
        <f>ROUND(E34*J34,2)</f>
        <v>0</v>
      </c>
      <c r="L34" s="342">
        <v>21</v>
      </c>
      <c r="M34" s="342">
        <f>G34*(1+L34/100)</f>
        <v>0</v>
      </c>
      <c r="N34" s="342">
        <v>1.2E-4</v>
      </c>
      <c r="O34" s="342">
        <f>ROUND(E34*N34,2)</f>
        <v>0</v>
      </c>
      <c r="P34" s="342">
        <v>0</v>
      </c>
      <c r="Q34" s="342">
        <f>ROUND(E34*P34,2)</f>
        <v>0</v>
      </c>
      <c r="R34" s="342" t="s">
        <v>4668</v>
      </c>
      <c r="S34" s="342" t="s">
        <v>4627</v>
      </c>
      <c r="T34" s="343" t="s">
        <v>4627</v>
      </c>
      <c r="U34" s="344">
        <v>0.17</v>
      </c>
      <c r="V34" s="344">
        <f>ROUND(E34*U34,2)</f>
        <v>1.63</v>
      </c>
      <c r="W34" s="344"/>
      <c r="X34" s="344" t="s">
        <v>4628</v>
      </c>
      <c r="Y34" s="345"/>
      <c r="Z34" s="345"/>
      <c r="AA34" s="345"/>
      <c r="AB34" s="345"/>
      <c r="AC34" s="345"/>
      <c r="AD34" s="345"/>
      <c r="AE34" s="345"/>
      <c r="AF34" s="345"/>
      <c r="AG34" s="345" t="s">
        <v>4629</v>
      </c>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row>
    <row r="35" spans="1:60" outlineLevel="1">
      <c r="A35" s="346"/>
      <c r="B35" s="347"/>
      <c r="C35" s="521" t="s">
        <v>4691</v>
      </c>
      <c r="D35" s="522"/>
      <c r="E35" s="522"/>
      <c r="F35" s="522"/>
      <c r="G35" s="522"/>
      <c r="H35" s="344"/>
      <c r="I35" s="344"/>
      <c r="J35" s="344"/>
      <c r="K35" s="344"/>
      <c r="L35" s="344"/>
      <c r="M35" s="344"/>
      <c r="N35" s="344"/>
      <c r="O35" s="344"/>
      <c r="P35" s="344"/>
      <c r="Q35" s="344"/>
      <c r="R35" s="344"/>
      <c r="S35" s="344"/>
      <c r="T35" s="344"/>
      <c r="U35" s="344"/>
      <c r="V35" s="344"/>
      <c r="W35" s="344"/>
      <c r="X35" s="344"/>
      <c r="Y35" s="345"/>
      <c r="Z35" s="345"/>
      <c r="AA35" s="345"/>
      <c r="AB35" s="345"/>
      <c r="AC35" s="345"/>
      <c r="AD35" s="345"/>
      <c r="AE35" s="345"/>
      <c r="AF35" s="345"/>
      <c r="AG35" s="345" t="s">
        <v>4671</v>
      </c>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row>
    <row r="36" spans="1:60" outlineLevel="1">
      <c r="A36" s="346"/>
      <c r="B36" s="347"/>
      <c r="C36" s="506"/>
      <c r="D36" s="507"/>
      <c r="E36" s="507"/>
      <c r="F36" s="507"/>
      <c r="G36" s="507"/>
      <c r="H36" s="344"/>
      <c r="I36" s="344"/>
      <c r="J36" s="344"/>
      <c r="K36" s="344"/>
      <c r="L36" s="344"/>
      <c r="M36" s="344"/>
      <c r="N36" s="344"/>
      <c r="O36" s="344"/>
      <c r="P36" s="344"/>
      <c r="Q36" s="344"/>
      <c r="R36" s="344"/>
      <c r="S36" s="344"/>
      <c r="T36" s="344"/>
      <c r="U36" s="344"/>
      <c r="V36" s="344"/>
      <c r="W36" s="344"/>
      <c r="X36" s="344"/>
      <c r="Y36" s="345"/>
      <c r="Z36" s="345"/>
      <c r="AA36" s="345"/>
      <c r="AB36" s="345"/>
      <c r="AC36" s="345"/>
      <c r="AD36" s="345"/>
      <c r="AE36" s="345"/>
      <c r="AF36" s="345"/>
      <c r="AG36" s="345" t="s">
        <v>4632</v>
      </c>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row>
    <row r="37" spans="1:60" outlineLevel="1">
      <c r="A37" s="336">
        <v>9</v>
      </c>
      <c r="B37" s="337" t="s">
        <v>4746</v>
      </c>
      <c r="C37" s="338" t="s">
        <v>4747</v>
      </c>
      <c r="D37" s="339" t="s">
        <v>707</v>
      </c>
      <c r="E37" s="340">
        <v>2</v>
      </c>
      <c r="F37" s="341"/>
      <c r="G37" s="342">
        <f>ROUND(E37*F37,2)</f>
        <v>0</v>
      </c>
      <c r="H37" s="341"/>
      <c r="I37" s="342">
        <f>ROUND(E37*H37,2)</f>
        <v>0</v>
      </c>
      <c r="J37" s="341"/>
      <c r="K37" s="342">
        <f>ROUND(E37*J37,2)</f>
        <v>0</v>
      </c>
      <c r="L37" s="342">
        <v>21</v>
      </c>
      <c r="M37" s="342">
        <f>G37*(1+L37/100)</f>
        <v>0</v>
      </c>
      <c r="N37" s="342">
        <v>1E-4</v>
      </c>
      <c r="O37" s="342">
        <f>ROUND(E37*N37,2)</f>
        <v>0</v>
      </c>
      <c r="P37" s="342">
        <v>0</v>
      </c>
      <c r="Q37" s="342">
        <f>ROUND(E37*P37,2)</f>
        <v>0</v>
      </c>
      <c r="R37" s="342" t="s">
        <v>4668</v>
      </c>
      <c r="S37" s="342" t="s">
        <v>4627</v>
      </c>
      <c r="T37" s="343" t="s">
        <v>4627</v>
      </c>
      <c r="U37" s="344">
        <v>0.16675999999999999</v>
      </c>
      <c r="V37" s="344">
        <f>ROUND(E37*U37,2)</f>
        <v>0.33</v>
      </c>
      <c r="W37" s="344"/>
      <c r="X37" s="344" t="s">
        <v>4628</v>
      </c>
      <c r="Y37" s="345"/>
      <c r="Z37" s="345"/>
      <c r="AA37" s="345"/>
      <c r="AB37" s="345"/>
      <c r="AC37" s="345"/>
      <c r="AD37" s="345"/>
      <c r="AE37" s="345"/>
      <c r="AF37" s="345"/>
      <c r="AG37" s="345" t="s">
        <v>4629</v>
      </c>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row>
    <row r="38" spans="1:60" outlineLevel="1">
      <c r="A38" s="346"/>
      <c r="B38" s="347"/>
      <c r="C38" s="508"/>
      <c r="D38" s="509"/>
      <c r="E38" s="509"/>
      <c r="F38" s="509"/>
      <c r="G38" s="509"/>
      <c r="H38" s="344"/>
      <c r="I38" s="344"/>
      <c r="J38" s="344"/>
      <c r="K38" s="344"/>
      <c r="L38" s="344"/>
      <c r="M38" s="344"/>
      <c r="N38" s="344"/>
      <c r="O38" s="344"/>
      <c r="P38" s="344"/>
      <c r="Q38" s="344"/>
      <c r="R38" s="344"/>
      <c r="S38" s="344"/>
      <c r="T38" s="344"/>
      <c r="U38" s="344"/>
      <c r="V38" s="344"/>
      <c r="W38" s="344"/>
      <c r="X38" s="344"/>
      <c r="Y38" s="345"/>
      <c r="Z38" s="345"/>
      <c r="AA38" s="345"/>
      <c r="AB38" s="345"/>
      <c r="AC38" s="345"/>
      <c r="AD38" s="345"/>
      <c r="AE38" s="345"/>
      <c r="AF38" s="345"/>
      <c r="AG38" s="345" t="s">
        <v>4632</v>
      </c>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row>
    <row r="39" spans="1:60" outlineLevel="1">
      <c r="A39" s="336">
        <v>10</v>
      </c>
      <c r="B39" s="337" t="s">
        <v>4748</v>
      </c>
      <c r="C39" s="338" t="s">
        <v>4749</v>
      </c>
      <c r="D39" s="339" t="s">
        <v>707</v>
      </c>
      <c r="E39" s="340">
        <v>2</v>
      </c>
      <c r="F39" s="341"/>
      <c r="G39" s="342">
        <f>ROUND(E39*F39,2)</f>
        <v>0</v>
      </c>
      <c r="H39" s="341"/>
      <c r="I39" s="342">
        <f>ROUND(E39*H39,2)</f>
        <v>0</v>
      </c>
      <c r="J39" s="341"/>
      <c r="K39" s="342">
        <f>ROUND(E39*J39,2)</f>
        <v>0</v>
      </c>
      <c r="L39" s="342">
        <v>21</v>
      </c>
      <c r="M39" s="342">
        <f>G39*(1+L39/100)</f>
        <v>0</v>
      </c>
      <c r="N39" s="342">
        <v>1.2E-4</v>
      </c>
      <c r="O39" s="342">
        <f>ROUND(E39*N39,2)</f>
        <v>0</v>
      </c>
      <c r="P39" s="342">
        <v>0</v>
      </c>
      <c r="Q39" s="342">
        <f>ROUND(E39*P39,2)</f>
        <v>0</v>
      </c>
      <c r="R39" s="342" t="s">
        <v>4668</v>
      </c>
      <c r="S39" s="342" t="s">
        <v>4627</v>
      </c>
      <c r="T39" s="343" t="s">
        <v>4627</v>
      </c>
      <c r="U39" s="344">
        <v>0.18554999999999999</v>
      </c>
      <c r="V39" s="344">
        <f>ROUND(E39*U39,2)</f>
        <v>0.37</v>
      </c>
      <c r="W39" s="344"/>
      <c r="X39" s="344" t="s">
        <v>4628</v>
      </c>
      <c r="Y39" s="345"/>
      <c r="Z39" s="345"/>
      <c r="AA39" s="345"/>
      <c r="AB39" s="345"/>
      <c r="AC39" s="345"/>
      <c r="AD39" s="345"/>
      <c r="AE39" s="345"/>
      <c r="AF39" s="345"/>
      <c r="AG39" s="345" t="s">
        <v>4629</v>
      </c>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row>
    <row r="40" spans="1:60" outlineLevel="1">
      <c r="A40" s="346"/>
      <c r="B40" s="347"/>
      <c r="C40" s="508"/>
      <c r="D40" s="509"/>
      <c r="E40" s="509"/>
      <c r="F40" s="509"/>
      <c r="G40" s="509"/>
      <c r="H40" s="344"/>
      <c r="I40" s="344"/>
      <c r="J40" s="344"/>
      <c r="K40" s="344"/>
      <c r="L40" s="344"/>
      <c r="M40" s="344"/>
      <c r="N40" s="344"/>
      <c r="O40" s="344"/>
      <c r="P40" s="344"/>
      <c r="Q40" s="344"/>
      <c r="R40" s="344"/>
      <c r="S40" s="344"/>
      <c r="T40" s="344"/>
      <c r="U40" s="344"/>
      <c r="V40" s="344"/>
      <c r="W40" s="344"/>
      <c r="X40" s="344"/>
      <c r="Y40" s="345"/>
      <c r="Z40" s="345"/>
      <c r="AA40" s="345"/>
      <c r="AB40" s="345"/>
      <c r="AC40" s="345"/>
      <c r="AD40" s="345"/>
      <c r="AE40" s="345"/>
      <c r="AF40" s="345"/>
      <c r="AG40" s="345" t="s">
        <v>4632</v>
      </c>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row>
    <row r="41" spans="1:60" outlineLevel="1">
      <c r="A41" s="336">
        <v>11</v>
      </c>
      <c r="B41" s="337" t="s">
        <v>4750</v>
      </c>
      <c r="C41" s="338" t="s">
        <v>4751</v>
      </c>
      <c r="D41" s="339" t="s">
        <v>707</v>
      </c>
      <c r="E41" s="340">
        <v>6</v>
      </c>
      <c r="F41" s="341"/>
      <c r="G41" s="342">
        <f>ROUND(E41*F41,2)</f>
        <v>0</v>
      </c>
      <c r="H41" s="341"/>
      <c r="I41" s="342">
        <f>ROUND(E41*H41,2)</f>
        <v>0</v>
      </c>
      <c r="J41" s="341"/>
      <c r="K41" s="342">
        <f>ROUND(E41*J41,2)</f>
        <v>0</v>
      </c>
      <c r="L41" s="342">
        <v>21</v>
      </c>
      <c r="M41" s="342">
        <f>G41*(1+L41/100)</f>
        <v>0</v>
      </c>
      <c r="N41" s="342">
        <v>1.2999999999999999E-4</v>
      </c>
      <c r="O41" s="342">
        <f>ROUND(E41*N41,2)</f>
        <v>0</v>
      </c>
      <c r="P41" s="342">
        <v>0</v>
      </c>
      <c r="Q41" s="342">
        <f>ROUND(E41*P41,2)</f>
        <v>0</v>
      </c>
      <c r="R41" s="342" t="s">
        <v>4668</v>
      </c>
      <c r="S41" s="342" t="s">
        <v>4627</v>
      </c>
      <c r="T41" s="343" t="s">
        <v>4627</v>
      </c>
      <c r="U41" s="344">
        <v>0.20269000000000001</v>
      </c>
      <c r="V41" s="344">
        <f>ROUND(E41*U41,2)</f>
        <v>1.22</v>
      </c>
      <c r="W41" s="344"/>
      <c r="X41" s="344" t="s">
        <v>4628</v>
      </c>
      <c r="Y41" s="345"/>
      <c r="Z41" s="345"/>
      <c r="AA41" s="345"/>
      <c r="AB41" s="345"/>
      <c r="AC41" s="345"/>
      <c r="AD41" s="345"/>
      <c r="AE41" s="345"/>
      <c r="AF41" s="345"/>
      <c r="AG41" s="345" t="s">
        <v>4629</v>
      </c>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row>
    <row r="42" spans="1:60" outlineLevel="1">
      <c r="A42" s="346"/>
      <c r="B42" s="347"/>
      <c r="C42" s="508"/>
      <c r="D42" s="509"/>
      <c r="E42" s="509"/>
      <c r="F42" s="509"/>
      <c r="G42" s="509"/>
      <c r="H42" s="344"/>
      <c r="I42" s="344"/>
      <c r="J42" s="344"/>
      <c r="K42" s="344"/>
      <c r="L42" s="344"/>
      <c r="M42" s="344"/>
      <c r="N42" s="344"/>
      <c r="O42" s="344"/>
      <c r="P42" s="344"/>
      <c r="Q42" s="344"/>
      <c r="R42" s="344"/>
      <c r="S42" s="344"/>
      <c r="T42" s="344"/>
      <c r="U42" s="344"/>
      <c r="V42" s="344"/>
      <c r="W42" s="344"/>
      <c r="X42" s="344"/>
      <c r="Y42" s="345"/>
      <c r="Z42" s="345"/>
      <c r="AA42" s="345"/>
      <c r="AB42" s="345"/>
      <c r="AC42" s="345"/>
      <c r="AD42" s="345"/>
      <c r="AE42" s="345"/>
      <c r="AF42" s="345"/>
      <c r="AG42" s="345" t="s">
        <v>4632</v>
      </c>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row>
    <row r="43" spans="1:60" outlineLevel="1">
      <c r="A43" s="336">
        <v>12</v>
      </c>
      <c r="B43" s="337" t="s">
        <v>4752</v>
      </c>
      <c r="C43" s="338" t="s">
        <v>4753</v>
      </c>
      <c r="D43" s="339" t="s">
        <v>707</v>
      </c>
      <c r="E43" s="340">
        <v>7</v>
      </c>
      <c r="F43" s="341"/>
      <c r="G43" s="342">
        <f>ROUND(E43*F43,2)</f>
        <v>0</v>
      </c>
      <c r="H43" s="341"/>
      <c r="I43" s="342">
        <f>ROUND(E43*H43,2)</f>
        <v>0</v>
      </c>
      <c r="J43" s="341"/>
      <c r="K43" s="342">
        <f>ROUND(E43*J43,2)</f>
        <v>0</v>
      </c>
      <c r="L43" s="342">
        <v>21</v>
      </c>
      <c r="M43" s="342">
        <f>G43*(1+L43/100)</f>
        <v>0</v>
      </c>
      <c r="N43" s="342">
        <v>2.3000000000000001E-4</v>
      </c>
      <c r="O43" s="342">
        <f>ROUND(E43*N43,2)</f>
        <v>0</v>
      </c>
      <c r="P43" s="342">
        <v>0</v>
      </c>
      <c r="Q43" s="342">
        <f>ROUND(E43*P43,2)</f>
        <v>0</v>
      </c>
      <c r="R43" s="342" t="s">
        <v>4668</v>
      </c>
      <c r="S43" s="342" t="s">
        <v>4627</v>
      </c>
      <c r="T43" s="343" t="s">
        <v>4627</v>
      </c>
      <c r="U43" s="344">
        <v>0.24107000000000001</v>
      </c>
      <c r="V43" s="344">
        <f>ROUND(E43*U43,2)</f>
        <v>1.69</v>
      </c>
      <c r="W43" s="344"/>
      <c r="X43" s="344" t="s">
        <v>4628</v>
      </c>
      <c r="Y43" s="345"/>
      <c r="Z43" s="345"/>
      <c r="AA43" s="345"/>
      <c r="AB43" s="345"/>
      <c r="AC43" s="345"/>
      <c r="AD43" s="345"/>
      <c r="AE43" s="345"/>
      <c r="AF43" s="345"/>
      <c r="AG43" s="345" t="s">
        <v>4629</v>
      </c>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row>
    <row r="44" spans="1:60" outlineLevel="1">
      <c r="A44" s="346"/>
      <c r="B44" s="347"/>
      <c r="C44" s="508"/>
      <c r="D44" s="509"/>
      <c r="E44" s="509"/>
      <c r="F44" s="509"/>
      <c r="G44" s="509"/>
      <c r="H44" s="344"/>
      <c r="I44" s="344"/>
      <c r="J44" s="344"/>
      <c r="K44" s="344"/>
      <c r="L44" s="344"/>
      <c r="M44" s="344"/>
      <c r="N44" s="344"/>
      <c r="O44" s="344"/>
      <c r="P44" s="344"/>
      <c r="Q44" s="344"/>
      <c r="R44" s="344"/>
      <c r="S44" s="344"/>
      <c r="T44" s="344"/>
      <c r="U44" s="344"/>
      <c r="V44" s="344"/>
      <c r="W44" s="344"/>
      <c r="X44" s="344"/>
      <c r="Y44" s="345"/>
      <c r="Z44" s="345"/>
      <c r="AA44" s="345"/>
      <c r="AB44" s="345"/>
      <c r="AC44" s="345"/>
      <c r="AD44" s="345"/>
      <c r="AE44" s="345"/>
      <c r="AF44" s="345"/>
      <c r="AG44" s="345" t="s">
        <v>4632</v>
      </c>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row>
    <row r="45" spans="1:60" outlineLevel="1">
      <c r="A45" s="336">
        <v>13</v>
      </c>
      <c r="B45" s="337" t="s">
        <v>4754</v>
      </c>
      <c r="C45" s="338" t="s">
        <v>4755</v>
      </c>
      <c r="D45" s="339" t="s">
        <v>707</v>
      </c>
      <c r="E45" s="340">
        <v>2</v>
      </c>
      <c r="F45" s="341"/>
      <c r="G45" s="342">
        <f>ROUND(E45*F45,2)</f>
        <v>0</v>
      </c>
      <c r="H45" s="341"/>
      <c r="I45" s="342">
        <f>ROUND(E45*H45,2)</f>
        <v>0</v>
      </c>
      <c r="J45" s="341"/>
      <c r="K45" s="342">
        <f>ROUND(E45*J45,2)</f>
        <v>0</v>
      </c>
      <c r="L45" s="342">
        <v>21</v>
      </c>
      <c r="M45" s="342">
        <f>G45*(1+L45/100)</f>
        <v>0</v>
      </c>
      <c r="N45" s="342">
        <v>3.8000000000000002E-4</v>
      </c>
      <c r="O45" s="342">
        <f>ROUND(E45*N45,2)</f>
        <v>0</v>
      </c>
      <c r="P45" s="342">
        <v>0</v>
      </c>
      <c r="Q45" s="342">
        <f>ROUND(E45*P45,2)</f>
        <v>0</v>
      </c>
      <c r="R45" s="342" t="s">
        <v>4668</v>
      </c>
      <c r="S45" s="342" t="s">
        <v>4627</v>
      </c>
      <c r="T45" s="343" t="s">
        <v>4627</v>
      </c>
      <c r="U45" s="344">
        <v>0.27782000000000001</v>
      </c>
      <c r="V45" s="344">
        <f>ROUND(E45*U45,2)</f>
        <v>0.56000000000000005</v>
      </c>
      <c r="W45" s="344"/>
      <c r="X45" s="344" t="s">
        <v>4628</v>
      </c>
      <c r="Y45" s="345"/>
      <c r="Z45" s="345"/>
      <c r="AA45" s="345"/>
      <c r="AB45" s="345"/>
      <c r="AC45" s="345"/>
      <c r="AD45" s="345"/>
      <c r="AE45" s="345"/>
      <c r="AF45" s="345"/>
      <c r="AG45" s="345" t="s">
        <v>4629</v>
      </c>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row>
    <row r="46" spans="1:60" outlineLevel="1">
      <c r="A46" s="346"/>
      <c r="B46" s="347"/>
      <c r="C46" s="508"/>
      <c r="D46" s="509"/>
      <c r="E46" s="509"/>
      <c r="F46" s="509"/>
      <c r="G46" s="509"/>
      <c r="H46" s="344"/>
      <c r="I46" s="344"/>
      <c r="J46" s="344"/>
      <c r="K46" s="344"/>
      <c r="L46" s="344"/>
      <c r="M46" s="344"/>
      <c r="N46" s="344"/>
      <c r="O46" s="344"/>
      <c r="P46" s="344"/>
      <c r="Q46" s="344"/>
      <c r="R46" s="344"/>
      <c r="S46" s="344"/>
      <c r="T46" s="344"/>
      <c r="U46" s="344"/>
      <c r="V46" s="344"/>
      <c r="W46" s="344"/>
      <c r="X46" s="344"/>
      <c r="Y46" s="345"/>
      <c r="Z46" s="345"/>
      <c r="AA46" s="345"/>
      <c r="AB46" s="345"/>
      <c r="AC46" s="345"/>
      <c r="AD46" s="345"/>
      <c r="AE46" s="345"/>
      <c r="AF46" s="345"/>
      <c r="AG46" s="345" t="s">
        <v>4632</v>
      </c>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row>
    <row r="47" spans="1:60" outlineLevel="1">
      <c r="A47" s="336">
        <v>14</v>
      </c>
      <c r="B47" s="337" t="s">
        <v>4756</v>
      </c>
      <c r="C47" s="338" t="s">
        <v>4757</v>
      </c>
      <c r="D47" s="339" t="s">
        <v>707</v>
      </c>
      <c r="E47" s="340">
        <v>1</v>
      </c>
      <c r="F47" s="341"/>
      <c r="G47" s="342">
        <f>ROUND(E47*F47,2)</f>
        <v>0</v>
      </c>
      <c r="H47" s="341"/>
      <c r="I47" s="342">
        <f>ROUND(E47*H47,2)</f>
        <v>0</v>
      </c>
      <c r="J47" s="341"/>
      <c r="K47" s="342">
        <f>ROUND(E47*J47,2)</f>
        <v>0</v>
      </c>
      <c r="L47" s="342">
        <v>21</v>
      </c>
      <c r="M47" s="342">
        <f>G47*(1+L47/100)</f>
        <v>0</v>
      </c>
      <c r="N47" s="342">
        <v>6.0999999999999997E-4</v>
      </c>
      <c r="O47" s="342">
        <f>ROUND(E47*N47,2)</f>
        <v>0</v>
      </c>
      <c r="P47" s="342">
        <v>0</v>
      </c>
      <c r="Q47" s="342">
        <f>ROUND(E47*P47,2)</f>
        <v>0</v>
      </c>
      <c r="R47" s="342" t="s">
        <v>4668</v>
      </c>
      <c r="S47" s="342" t="s">
        <v>4627</v>
      </c>
      <c r="T47" s="343" t="s">
        <v>4627</v>
      </c>
      <c r="U47" s="344">
        <v>0.35375000000000001</v>
      </c>
      <c r="V47" s="344">
        <f>ROUND(E47*U47,2)</f>
        <v>0.35</v>
      </c>
      <c r="W47" s="344"/>
      <c r="X47" s="344" t="s">
        <v>4628</v>
      </c>
      <c r="Y47" s="345"/>
      <c r="Z47" s="345"/>
      <c r="AA47" s="345"/>
      <c r="AB47" s="345"/>
      <c r="AC47" s="345"/>
      <c r="AD47" s="345"/>
      <c r="AE47" s="345"/>
      <c r="AF47" s="345"/>
      <c r="AG47" s="345" t="s">
        <v>4629</v>
      </c>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row>
    <row r="48" spans="1:60" outlineLevel="1">
      <c r="A48" s="346"/>
      <c r="B48" s="347"/>
      <c r="C48" s="508"/>
      <c r="D48" s="509"/>
      <c r="E48" s="509"/>
      <c r="F48" s="509"/>
      <c r="G48" s="509"/>
      <c r="H48" s="344"/>
      <c r="I48" s="344"/>
      <c r="J48" s="344"/>
      <c r="K48" s="344"/>
      <c r="L48" s="344"/>
      <c r="M48" s="344"/>
      <c r="N48" s="344"/>
      <c r="O48" s="344"/>
      <c r="P48" s="344"/>
      <c r="Q48" s="344"/>
      <c r="R48" s="344"/>
      <c r="S48" s="344"/>
      <c r="T48" s="344"/>
      <c r="U48" s="344"/>
      <c r="V48" s="344"/>
      <c r="W48" s="344"/>
      <c r="X48" s="344"/>
      <c r="Y48" s="345"/>
      <c r="Z48" s="345"/>
      <c r="AA48" s="345"/>
      <c r="AB48" s="345"/>
      <c r="AC48" s="345"/>
      <c r="AD48" s="345"/>
      <c r="AE48" s="345"/>
      <c r="AF48" s="345"/>
      <c r="AG48" s="345" t="s">
        <v>4632</v>
      </c>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row>
    <row r="49" spans="1:60" ht="22.5" outlineLevel="1">
      <c r="A49" s="336">
        <v>15</v>
      </c>
      <c r="B49" s="337" t="s">
        <v>4758</v>
      </c>
      <c r="C49" s="338" t="s">
        <v>4759</v>
      </c>
      <c r="D49" s="339" t="s">
        <v>707</v>
      </c>
      <c r="E49" s="340">
        <v>8</v>
      </c>
      <c r="F49" s="341"/>
      <c r="G49" s="342">
        <f>ROUND(E49*F49,2)</f>
        <v>0</v>
      </c>
      <c r="H49" s="341"/>
      <c r="I49" s="342">
        <f>ROUND(E49*H49,2)</f>
        <v>0</v>
      </c>
      <c r="J49" s="341"/>
      <c r="K49" s="342">
        <f>ROUND(E49*J49,2)</f>
        <v>0</v>
      </c>
      <c r="L49" s="342">
        <v>21</v>
      </c>
      <c r="M49" s="342">
        <f>G49*(1+L49/100)</f>
        <v>0</v>
      </c>
      <c r="N49" s="342">
        <v>1.7000000000000001E-4</v>
      </c>
      <c r="O49" s="342">
        <f>ROUND(E49*N49,2)</f>
        <v>0</v>
      </c>
      <c r="P49" s="342">
        <v>0</v>
      </c>
      <c r="Q49" s="342">
        <f>ROUND(E49*P49,2)</f>
        <v>0</v>
      </c>
      <c r="R49" s="342" t="s">
        <v>4668</v>
      </c>
      <c r="S49" s="342" t="s">
        <v>4627</v>
      </c>
      <c r="T49" s="343" t="s">
        <v>4627</v>
      </c>
      <c r="U49" s="344">
        <v>0.18554999999999999</v>
      </c>
      <c r="V49" s="344">
        <f>ROUND(E49*U49,2)</f>
        <v>1.48</v>
      </c>
      <c r="W49" s="344"/>
      <c r="X49" s="344" t="s">
        <v>4628</v>
      </c>
      <c r="Y49" s="345"/>
      <c r="Z49" s="345"/>
      <c r="AA49" s="345"/>
      <c r="AB49" s="345"/>
      <c r="AC49" s="345"/>
      <c r="AD49" s="345"/>
      <c r="AE49" s="345"/>
      <c r="AF49" s="345"/>
      <c r="AG49" s="345" t="s">
        <v>4629</v>
      </c>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row>
    <row r="50" spans="1:60" outlineLevel="1">
      <c r="A50" s="346"/>
      <c r="B50" s="347"/>
      <c r="C50" s="508"/>
      <c r="D50" s="509"/>
      <c r="E50" s="509"/>
      <c r="F50" s="509"/>
      <c r="G50" s="509"/>
      <c r="H50" s="344"/>
      <c r="I50" s="344"/>
      <c r="J50" s="344"/>
      <c r="K50" s="344"/>
      <c r="L50" s="344"/>
      <c r="M50" s="344"/>
      <c r="N50" s="344"/>
      <c r="O50" s="344"/>
      <c r="P50" s="344"/>
      <c r="Q50" s="344"/>
      <c r="R50" s="344"/>
      <c r="S50" s="344"/>
      <c r="T50" s="344"/>
      <c r="U50" s="344"/>
      <c r="V50" s="344"/>
      <c r="W50" s="344"/>
      <c r="X50" s="344"/>
      <c r="Y50" s="345"/>
      <c r="Z50" s="345"/>
      <c r="AA50" s="345"/>
      <c r="AB50" s="345"/>
      <c r="AC50" s="345"/>
      <c r="AD50" s="345"/>
      <c r="AE50" s="345"/>
      <c r="AF50" s="345"/>
      <c r="AG50" s="345" t="s">
        <v>4632</v>
      </c>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row>
    <row r="51" spans="1:60" outlineLevel="1">
      <c r="A51" s="336">
        <v>16</v>
      </c>
      <c r="B51" s="337" t="s">
        <v>4760</v>
      </c>
      <c r="C51" s="338" t="s">
        <v>4761</v>
      </c>
      <c r="D51" s="339" t="s">
        <v>707</v>
      </c>
      <c r="E51" s="340">
        <v>2</v>
      </c>
      <c r="F51" s="341"/>
      <c r="G51" s="342">
        <f>ROUND(E51*F51,2)</f>
        <v>0</v>
      </c>
      <c r="H51" s="341"/>
      <c r="I51" s="342">
        <f>ROUND(E51*H51,2)</f>
        <v>0</v>
      </c>
      <c r="J51" s="341"/>
      <c r="K51" s="342">
        <f>ROUND(E51*J51,2)</f>
        <v>0</v>
      </c>
      <c r="L51" s="342">
        <v>21</v>
      </c>
      <c r="M51" s="342">
        <f>G51*(1+L51/100)</f>
        <v>0</v>
      </c>
      <c r="N51" s="342">
        <v>0.03</v>
      </c>
      <c r="O51" s="342">
        <f>ROUND(E51*N51,2)</f>
        <v>0.06</v>
      </c>
      <c r="P51" s="342">
        <v>0</v>
      </c>
      <c r="Q51" s="342">
        <f>ROUND(E51*P51,2)</f>
        <v>0</v>
      </c>
      <c r="R51" s="342" t="s">
        <v>4668</v>
      </c>
      <c r="S51" s="342" t="s">
        <v>4627</v>
      </c>
      <c r="T51" s="343" t="s">
        <v>4627</v>
      </c>
      <c r="U51" s="344">
        <v>1.6439999999999999</v>
      </c>
      <c r="V51" s="344">
        <f>ROUND(E51*U51,2)</f>
        <v>3.29</v>
      </c>
      <c r="W51" s="344"/>
      <c r="X51" s="344" t="s">
        <v>4628</v>
      </c>
      <c r="Y51" s="345"/>
      <c r="Z51" s="345"/>
      <c r="AA51" s="345"/>
      <c r="AB51" s="345"/>
      <c r="AC51" s="345"/>
      <c r="AD51" s="345"/>
      <c r="AE51" s="345"/>
      <c r="AF51" s="345"/>
      <c r="AG51" s="345" t="s">
        <v>4629</v>
      </c>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row>
    <row r="52" spans="1:60" outlineLevel="1">
      <c r="A52" s="346"/>
      <c r="B52" s="347"/>
      <c r="C52" s="508"/>
      <c r="D52" s="509"/>
      <c r="E52" s="509"/>
      <c r="F52" s="509"/>
      <c r="G52" s="509"/>
      <c r="H52" s="344"/>
      <c r="I52" s="344"/>
      <c r="J52" s="344"/>
      <c r="K52" s="344"/>
      <c r="L52" s="344"/>
      <c r="M52" s="344"/>
      <c r="N52" s="344"/>
      <c r="O52" s="344"/>
      <c r="P52" s="344"/>
      <c r="Q52" s="344"/>
      <c r="R52" s="344"/>
      <c r="S52" s="344"/>
      <c r="T52" s="344"/>
      <c r="U52" s="344"/>
      <c r="V52" s="344"/>
      <c r="W52" s="344"/>
      <c r="X52" s="344"/>
      <c r="Y52" s="345"/>
      <c r="Z52" s="345"/>
      <c r="AA52" s="345"/>
      <c r="AB52" s="345"/>
      <c r="AC52" s="345"/>
      <c r="AD52" s="345"/>
      <c r="AE52" s="345"/>
      <c r="AF52" s="345"/>
      <c r="AG52" s="345" t="s">
        <v>4632</v>
      </c>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row>
    <row r="53" spans="1:60" outlineLevel="1">
      <c r="A53" s="336">
        <v>17</v>
      </c>
      <c r="B53" s="337" t="s">
        <v>4694</v>
      </c>
      <c r="C53" s="338" t="s">
        <v>4695</v>
      </c>
      <c r="D53" s="339" t="s">
        <v>707</v>
      </c>
      <c r="E53" s="340">
        <v>6</v>
      </c>
      <c r="F53" s="341"/>
      <c r="G53" s="342">
        <f>ROUND(E53*F53,2)</f>
        <v>0</v>
      </c>
      <c r="H53" s="341"/>
      <c r="I53" s="342">
        <f>ROUND(E53*H53,2)</f>
        <v>0</v>
      </c>
      <c r="J53" s="341"/>
      <c r="K53" s="342">
        <f>ROUND(E53*J53,2)</f>
        <v>0</v>
      </c>
      <c r="L53" s="342">
        <v>21</v>
      </c>
      <c r="M53" s="342">
        <f>G53*(1+L53/100)</f>
        <v>0</v>
      </c>
      <c r="N53" s="342">
        <v>6.9999999999999999E-4</v>
      </c>
      <c r="O53" s="342">
        <f>ROUND(E53*N53,2)</f>
        <v>0</v>
      </c>
      <c r="P53" s="342">
        <v>0</v>
      </c>
      <c r="Q53" s="342">
        <f>ROUND(E53*P53,2)</f>
        <v>0</v>
      </c>
      <c r="R53" s="342" t="s">
        <v>4668</v>
      </c>
      <c r="S53" s="342" t="s">
        <v>4627</v>
      </c>
      <c r="T53" s="343" t="s">
        <v>4627</v>
      </c>
      <c r="U53" s="344">
        <v>0.37</v>
      </c>
      <c r="V53" s="344">
        <f>ROUND(E53*U53,2)</f>
        <v>2.2200000000000002</v>
      </c>
      <c r="W53" s="344"/>
      <c r="X53" s="344" t="s">
        <v>4628</v>
      </c>
      <c r="Y53" s="345"/>
      <c r="Z53" s="345"/>
      <c r="AA53" s="345"/>
      <c r="AB53" s="345"/>
      <c r="AC53" s="345"/>
      <c r="AD53" s="345"/>
      <c r="AE53" s="345"/>
      <c r="AF53" s="345"/>
      <c r="AG53" s="345" t="s">
        <v>4629</v>
      </c>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row>
    <row r="54" spans="1:60" outlineLevel="1">
      <c r="A54" s="346"/>
      <c r="B54" s="347"/>
      <c r="C54" s="508"/>
      <c r="D54" s="509"/>
      <c r="E54" s="509"/>
      <c r="F54" s="509"/>
      <c r="G54" s="509"/>
      <c r="H54" s="344"/>
      <c r="I54" s="344"/>
      <c r="J54" s="344"/>
      <c r="K54" s="344"/>
      <c r="L54" s="344"/>
      <c r="M54" s="344"/>
      <c r="N54" s="344"/>
      <c r="O54" s="344"/>
      <c r="P54" s="344"/>
      <c r="Q54" s="344"/>
      <c r="R54" s="344"/>
      <c r="S54" s="344"/>
      <c r="T54" s="344"/>
      <c r="U54" s="344"/>
      <c r="V54" s="344"/>
      <c r="W54" s="344"/>
      <c r="X54" s="344"/>
      <c r="Y54" s="345"/>
      <c r="Z54" s="345"/>
      <c r="AA54" s="345"/>
      <c r="AB54" s="345"/>
      <c r="AC54" s="345"/>
      <c r="AD54" s="345"/>
      <c r="AE54" s="345"/>
      <c r="AF54" s="345"/>
      <c r="AG54" s="345" t="s">
        <v>4632</v>
      </c>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row>
    <row r="55" spans="1:60" outlineLevel="1">
      <c r="A55" s="336">
        <v>18</v>
      </c>
      <c r="B55" s="337" t="s">
        <v>4762</v>
      </c>
      <c r="C55" s="338" t="s">
        <v>4763</v>
      </c>
      <c r="D55" s="339" t="s">
        <v>327</v>
      </c>
      <c r="E55" s="340">
        <v>39.799999999999997</v>
      </c>
      <c r="F55" s="341"/>
      <c r="G55" s="342">
        <f>ROUND(E55*F55,2)</f>
        <v>0</v>
      </c>
      <c r="H55" s="341"/>
      <c r="I55" s="342">
        <f>ROUND(E55*H55,2)</f>
        <v>0</v>
      </c>
      <c r="J55" s="341"/>
      <c r="K55" s="342">
        <f>ROUND(E55*J55,2)</f>
        <v>0</v>
      </c>
      <c r="L55" s="342">
        <v>21</v>
      </c>
      <c r="M55" s="342">
        <f>G55*(1+L55/100)</f>
        <v>0</v>
      </c>
      <c r="N55" s="342">
        <v>1.387E-2</v>
      </c>
      <c r="O55" s="342">
        <f>ROUND(E55*N55,2)</f>
        <v>0.55000000000000004</v>
      </c>
      <c r="P55" s="342">
        <v>0</v>
      </c>
      <c r="Q55" s="342">
        <f>ROUND(E55*P55,2)</f>
        <v>0</v>
      </c>
      <c r="R55" s="342"/>
      <c r="S55" s="342" t="s">
        <v>4698</v>
      </c>
      <c r="T55" s="343" t="s">
        <v>4699</v>
      </c>
      <c r="U55" s="344">
        <v>0.82899999999999996</v>
      </c>
      <c r="V55" s="344">
        <f>ROUND(E55*U55,2)</f>
        <v>32.99</v>
      </c>
      <c r="W55" s="344"/>
      <c r="X55" s="344" t="s">
        <v>4628</v>
      </c>
      <c r="Y55" s="345"/>
      <c r="Z55" s="345"/>
      <c r="AA55" s="345"/>
      <c r="AB55" s="345"/>
      <c r="AC55" s="345"/>
      <c r="AD55" s="345"/>
      <c r="AE55" s="345"/>
      <c r="AF55" s="345"/>
      <c r="AG55" s="345" t="s">
        <v>4629</v>
      </c>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row>
    <row r="56" spans="1:60" outlineLevel="1">
      <c r="A56" s="346"/>
      <c r="B56" s="347"/>
      <c r="C56" s="521" t="s">
        <v>4730</v>
      </c>
      <c r="D56" s="522"/>
      <c r="E56" s="522"/>
      <c r="F56" s="522"/>
      <c r="G56" s="522"/>
      <c r="H56" s="344"/>
      <c r="I56" s="344"/>
      <c r="J56" s="344"/>
      <c r="K56" s="344"/>
      <c r="L56" s="344"/>
      <c r="M56" s="344"/>
      <c r="N56" s="344"/>
      <c r="O56" s="344"/>
      <c r="P56" s="344"/>
      <c r="Q56" s="344"/>
      <c r="R56" s="344"/>
      <c r="S56" s="344"/>
      <c r="T56" s="344"/>
      <c r="U56" s="344"/>
      <c r="V56" s="344"/>
      <c r="W56" s="344"/>
      <c r="X56" s="344"/>
      <c r="Y56" s="345"/>
      <c r="Z56" s="345"/>
      <c r="AA56" s="345"/>
      <c r="AB56" s="345"/>
      <c r="AC56" s="345"/>
      <c r="AD56" s="345"/>
      <c r="AE56" s="345"/>
      <c r="AF56" s="345"/>
      <c r="AG56" s="345" t="s">
        <v>4671</v>
      </c>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45"/>
      <c r="BG56" s="345"/>
      <c r="BH56" s="345"/>
    </row>
    <row r="57" spans="1:60" outlineLevel="1">
      <c r="A57" s="346"/>
      <c r="B57" s="347"/>
      <c r="C57" s="506"/>
      <c r="D57" s="507"/>
      <c r="E57" s="507"/>
      <c r="F57" s="507"/>
      <c r="G57" s="507"/>
      <c r="H57" s="344"/>
      <c r="I57" s="344"/>
      <c r="J57" s="344"/>
      <c r="K57" s="344"/>
      <c r="L57" s="344"/>
      <c r="M57" s="344"/>
      <c r="N57" s="344"/>
      <c r="O57" s="344"/>
      <c r="P57" s="344"/>
      <c r="Q57" s="344"/>
      <c r="R57" s="344"/>
      <c r="S57" s="344"/>
      <c r="T57" s="344"/>
      <c r="U57" s="344"/>
      <c r="V57" s="344"/>
      <c r="W57" s="344"/>
      <c r="X57" s="344"/>
      <c r="Y57" s="345"/>
      <c r="Z57" s="345"/>
      <c r="AA57" s="345"/>
      <c r="AB57" s="345"/>
      <c r="AC57" s="345"/>
      <c r="AD57" s="345"/>
      <c r="AE57" s="345"/>
      <c r="AF57" s="345"/>
      <c r="AG57" s="345" t="s">
        <v>4632</v>
      </c>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row>
    <row r="58" spans="1:60" outlineLevel="1">
      <c r="A58" s="336">
        <v>19</v>
      </c>
      <c r="B58" s="337" t="s">
        <v>4764</v>
      </c>
      <c r="C58" s="338" t="s">
        <v>4765</v>
      </c>
      <c r="D58" s="339" t="s">
        <v>327</v>
      </c>
      <c r="E58" s="340">
        <v>29.9</v>
      </c>
      <c r="F58" s="341"/>
      <c r="G58" s="342">
        <f>ROUND(E58*F58,2)</f>
        <v>0</v>
      </c>
      <c r="H58" s="341"/>
      <c r="I58" s="342">
        <f>ROUND(E58*H58,2)</f>
        <v>0</v>
      </c>
      <c r="J58" s="341"/>
      <c r="K58" s="342">
        <f>ROUND(E58*J58,2)</f>
        <v>0</v>
      </c>
      <c r="L58" s="342">
        <v>21</v>
      </c>
      <c r="M58" s="342">
        <f>G58*(1+L58/100)</f>
        <v>0</v>
      </c>
      <c r="N58" s="342">
        <v>1.387E-2</v>
      </c>
      <c r="O58" s="342">
        <f>ROUND(E58*N58,2)</f>
        <v>0.41</v>
      </c>
      <c r="P58" s="342">
        <v>0</v>
      </c>
      <c r="Q58" s="342">
        <f>ROUND(E58*P58,2)</f>
        <v>0</v>
      </c>
      <c r="R58" s="342"/>
      <c r="S58" s="342" t="s">
        <v>4698</v>
      </c>
      <c r="T58" s="343" t="s">
        <v>4699</v>
      </c>
      <c r="U58" s="344">
        <v>0.83</v>
      </c>
      <c r="V58" s="344">
        <f>ROUND(E58*U58,2)</f>
        <v>24.82</v>
      </c>
      <c r="W58" s="344"/>
      <c r="X58" s="344" t="s">
        <v>4628</v>
      </c>
      <c r="Y58" s="345"/>
      <c r="Z58" s="345"/>
      <c r="AA58" s="345"/>
      <c r="AB58" s="345"/>
      <c r="AC58" s="345"/>
      <c r="AD58" s="345"/>
      <c r="AE58" s="345"/>
      <c r="AF58" s="345"/>
      <c r="AG58" s="345" t="s">
        <v>4629</v>
      </c>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row>
    <row r="59" spans="1:60" outlineLevel="1">
      <c r="A59" s="346"/>
      <c r="B59" s="347"/>
      <c r="C59" s="521" t="s">
        <v>4730</v>
      </c>
      <c r="D59" s="522"/>
      <c r="E59" s="522"/>
      <c r="F59" s="522"/>
      <c r="G59" s="522"/>
      <c r="H59" s="344"/>
      <c r="I59" s="344"/>
      <c r="J59" s="344"/>
      <c r="K59" s="344"/>
      <c r="L59" s="344"/>
      <c r="M59" s="344"/>
      <c r="N59" s="344"/>
      <c r="O59" s="344"/>
      <c r="P59" s="344"/>
      <c r="Q59" s="344"/>
      <c r="R59" s="344"/>
      <c r="S59" s="344"/>
      <c r="T59" s="344"/>
      <c r="U59" s="344"/>
      <c r="V59" s="344"/>
      <c r="W59" s="344"/>
      <c r="X59" s="344"/>
      <c r="Y59" s="345"/>
      <c r="Z59" s="345"/>
      <c r="AA59" s="345"/>
      <c r="AB59" s="345"/>
      <c r="AC59" s="345"/>
      <c r="AD59" s="345"/>
      <c r="AE59" s="345"/>
      <c r="AF59" s="345"/>
      <c r="AG59" s="345" t="s">
        <v>4671</v>
      </c>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row>
    <row r="60" spans="1:60" outlineLevel="1">
      <c r="A60" s="346"/>
      <c r="B60" s="347"/>
      <c r="C60" s="506"/>
      <c r="D60" s="507"/>
      <c r="E60" s="507"/>
      <c r="F60" s="507"/>
      <c r="G60" s="507"/>
      <c r="H60" s="344"/>
      <c r="I60" s="344"/>
      <c r="J60" s="344"/>
      <c r="K60" s="344"/>
      <c r="L60" s="344"/>
      <c r="M60" s="344"/>
      <c r="N60" s="344"/>
      <c r="O60" s="344"/>
      <c r="P60" s="344"/>
      <c r="Q60" s="344"/>
      <c r="R60" s="344"/>
      <c r="S60" s="344"/>
      <c r="T60" s="344"/>
      <c r="U60" s="344"/>
      <c r="V60" s="344"/>
      <c r="W60" s="344"/>
      <c r="X60" s="344"/>
      <c r="Y60" s="345"/>
      <c r="Z60" s="345"/>
      <c r="AA60" s="345"/>
      <c r="AB60" s="345"/>
      <c r="AC60" s="345"/>
      <c r="AD60" s="345"/>
      <c r="AE60" s="345"/>
      <c r="AF60" s="345"/>
      <c r="AG60" s="345" t="s">
        <v>4632</v>
      </c>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row>
    <row r="61" spans="1:60" outlineLevel="1">
      <c r="A61" s="336">
        <v>20</v>
      </c>
      <c r="B61" s="337" t="s">
        <v>4766</v>
      </c>
      <c r="C61" s="338" t="s">
        <v>4767</v>
      </c>
      <c r="D61" s="339" t="s">
        <v>327</v>
      </c>
      <c r="E61" s="340">
        <v>256.60000000000002</v>
      </c>
      <c r="F61" s="341"/>
      <c r="G61" s="342">
        <f>ROUND(E61*F61,2)</f>
        <v>0</v>
      </c>
      <c r="H61" s="341"/>
      <c r="I61" s="342">
        <f>ROUND(E61*H61,2)</f>
        <v>0</v>
      </c>
      <c r="J61" s="341"/>
      <c r="K61" s="342">
        <f>ROUND(E61*J61,2)</f>
        <v>0</v>
      </c>
      <c r="L61" s="342">
        <v>21</v>
      </c>
      <c r="M61" s="342">
        <f>G61*(1+L61/100)</f>
        <v>0</v>
      </c>
      <c r="N61" s="342">
        <v>1.387E-2</v>
      </c>
      <c r="O61" s="342">
        <f>ROUND(E61*N61,2)</f>
        <v>3.56</v>
      </c>
      <c r="P61" s="342">
        <v>0</v>
      </c>
      <c r="Q61" s="342">
        <f>ROUND(E61*P61,2)</f>
        <v>0</v>
      </c>
      <c r="R61" s="342"/>
      <c r="S61" s="342" t="s">
        <v>4698</v>
      </c>
      <c r="T61" s="343" t="s">
        <v>4699</v>
      </c>
      <c r="U61" s="344">
        <v>0.83</v>
      </c>
      <c r="V61" s="344">
        <f>ROUND(E61*U61,2)</f>
        <v>212.98</v>
      </c>
      <c r="W61" s="344"/>
      <c r="X61" s="344" t="s">
        <v>4628</v>
      </c>
      <c r="Y61" s="345"/>
      <c r="Z61" s="345"/>
      <c r="AA61" s="345"/>
      <c r="AB61" s="345"/>
      <c r="AC61" s="345"/>
      <c r="AD61" s="345"/>
      <c r="AE61" s="345"/>
      <c r="AF61" s="345"/>
      <c r="AG61" s="345" t="s">
        <v>4629</v>
      </c>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345"/>
      <c r="BE61" s="345"/>
      <c r="BF61" s="345"/>
      <c r="BG61" s="345"/>
      <c r="BH61" s="345"/>
    </row>
    <row r="62" spans="1:60" outlineLevel="1">
      <c r="A62" s="346"/>
      <c r="B62" s="347"/>
      <c r="C62" s="521" t="s">
        <v>4730</v>
      </c>
      <c r="D62" s="522"/>
      <c r="E62" s="522"/>
      <c r="F62" s="522"/>
      <c r="G62" s="522"/>
      <c r="H62" s="344"/>
      <c r="I62" s="344"/>
      <c r="J62" s="344"/>
      <c r="K62" s="344"/>
      <c r="L62" s="344"/>
      <c r="M62" s="344"/>
      <c r="N62" s="344"/>
      <c r="O62" s="344"/>
      <c r="P62" s="344"/>
      <c r="Q62" s="344"/>
      <c r="R62" s="344"/>
      <c r="S62" s="344"/>
      <c r="T62" s="344"/>
      <c r="U62" s="344"/>
      <c r="V62" s="344"/>
      <c r="W62" s="344"/>
      <c r="X62" s="344"/>
      <c r="Y62" s="345"/>
      <c r="Z62" s="345"/>
      <c r="AA62" s="345"/>
      <c r="AB62" s="345"/>
      <c r="AC62" s="345"/>
      <c r="AD62" s="345"/>
      <c r="AE62" s="345"/>
      <c r="AF62" s="345"/>
      <c r="AG62" s="345" t="s">
        <v>4671</v>
      </c>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row>
    <row r="63" spans="1:60" outlineLevel="1">
      <c r="A63" s="346"/>
      <c r="B63" s="347"/>
      <c r="C63" s="506"/>
      <c r="D63" s="507"/>
      <c r="E63" s="507"/>
      <c r="F63" s="507"/>
      <c r="G63" s="507"/>
      <c r="H63" s="344"/>
      <c r="I63" s="344"/>
      <c r="J63" s="344"/>
      <c r="K63" s="344"/>
      <c r="L63" s="344"/>
      <c r="M63" s="344"/>
      <c r="N63" s="344"/>
      <c r="O63" s="344"/>
      <c r="P63" s="344"/>
      <c r="Q63" s="344"/>
      <c r="R63" s="344"/>
      <c r="S63" s="344"/>
      <c r="T63" s="344"/>
      <c r="U63" s="344"/>
      <c r="V63" s="344"/>
      <c r="W63" s="344"/>
      <c r="X63" s="344"/>
      <c r="Y63" s="345"/>
      <c r="Z63" s="345"/>
      <c r="AA63" s="345"/>
      <c r="AB63" s="345"/>
      <c r="AC63" s="345"/>
      <c r="AD63" s="345"/>
      <c r="AE63" s="345"/>
      <c r="AF63" s="345"/>
      <c r="AG63" s="345" t="s">
        <v>4632</v>
      </c>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row>
    <row r="64" spans="1:60" outlineLevel="1">
      <c r="A64" s="336">
        <v>21</v>
      </c>
      <c r="B64" s="337" t="s">
        <v>4768</v>
      </c>
      <c r="C64" s="338" t="s">
        <v>4769</v>
      </c>
      <c r="D64" s="339" t="s">
        <v>327</v>
      </c>
      <c r="E64" s="340">
        <v>79.3</v>
      </c>
      <c r="F64" s="341"/>
      <c r="G64" s="342">
        <f>ROUND(E64*F64,2)</f>
        <v>0</v>
      </c>
      <c r="H64" s="341"/>
      <c r="I64" s="342">
        <f>ROUND(E64*H64,2)</f>
        <v>0</v>
      </c>
      <c r="J64" s="341"/>
      <c r="K64" s="342">
        <f>ROUND(E64*J64,2)</f>
        <v>0</v>
      </c>
      <c r="L64" s="342">
        <v>21</v>
      </c>
      <c r="M64" s="342">
        <f>G64*(1+L64/100)</f>
        <v>0</v>
      </c>
      <c r="N64" s="342">
        <v>3.6000000000000002E-4</v>
      </c>
      <c r="O64" s="342">
        <f>ROUND(E64*N64,2)</f>
        <v>0.03</v>
      </c>
      <c r="P64" s="342">
        <v>0</v>
      </c>
      <c r="Q64" s="342">
        <f>ROUND(E64*P64,2)</f>
        <v>0</v>
      </c>
      <c r="R64" s="342"/>
      <c r="S64" s="342" t="s">
        <v>4698</v>
      </c>
      <c r="T64" s="343" t="s">
        <v>4699</v>
      </c>
      <c r="U64" s="344">
        <v>0.12</v>
      </c>
      <c r="V64" s="344">
        <f>ROUND(E64*U64,2)</f>
        <v>9.52</v>
      </c>
      <c r="W64" s="344"/>
      <c r="X64" s="344" t="s">
        <v>4628</v>
      </c>
      <c r="Y64" s="345"/>
      <c r="Z64" s="345"/>
      <c r="AA64" s="345"/>
      <c r="AB64" s="345"/>
      <c r="AC64" s="345"/>
      <c r="AD64" s="345"/>
      <c r="AE64" s="345"/>
      <c r="AF64" s="345"/>
      <c r="AG64" s="345" t="s">
        <v>4629</v>
      </c>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45"/>
      <c r="BG64" s="345"/>
      <c r="BH64" s="345"/>
    </row>
    <row r="65" spans="1:60" outlineLevel="1">
      <c r="A65" s="346"/>
      <c r="B65" s="347"/>
      <c r="C65" s="521" t="s">
        <v>4670</v>
      </c>
      <c r="D65" s="522"/>
      <c r="E65" s="522"/>
      <c r="F65" s="522"/>
      <c r="G65" s="522"/>
      <c r="H65" s="344"/>
      <c r="I65" s="344"/>
      <c r="J65" s="344"/>
      <c r="K65" s="344"/>
      <c r="L65" s="344"/>
      <c r="M65" s="344"/>
      <c r="N65" s="344"/>
      <c r="O65" s="344"/>
      <c r="P65" s="344"/>
      <c r="Q65" s="344"/>
      <c r="R65" s="344"/>
      <c r="S65" s="344"/>
      <c r="T65" s="344"/>
      <c r="U65" s="344"/>
      <c r="V65" s="344"/>
      <c r="W65" s="344"/>
      <c r="X65" s="344"/>
      <c r="Y65" s="345"/>
      <c r="Z65" s="345"/>
      <c r="AA65" s="345"/>
      <c r="AB65" s="345"/>
      <c r="AC65" s="345"/>
      <c r="AD65" s="345"/>
      <c r="AE65" s="345"/>
      <c r="AF65" s="345"/>
      <c r="AG65" s="345" t="s">
        <v>4671</v>
      </c>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45"/>
      <c r="BD65" s="345"/>
      <c r="BE65" s="345"/>
      <c r="BF65" s="345"/>
      <c r="BG65" s="345"/>
      <c r="BH65" s="345"/>
    </row>
    <row r="66" spans="1:60" outlineLevel="1">
      <c r="A66" s="346"/>
      <c r="B66" s="347"/>
      <c r="C66" s="506"/>
      <c r="D66" s="507"/>
      <c r="E66" s="507"/>
      <c r="F66" s="507"/>
      <c r="G66" s="507"/>
      <c r="H66" s="344"/>
      <c r="I66" s="344"/>
      <c r="J66" s="344"/>
      <c r="K66" s="344"/>
      <c r="L66" s="344"/>
      <c r="M66" s="344"/>
      <c r="N66" s="344"/>
      <c r="O66" s="344"/>
      <c r="P66" s="344"/>
      <c r="Q66" s="344"/>
      <c r="R66" s="344"/>
      <c r="S66" s="344"/>
      <c r="T66" s="344"/>
      <c r="U66" s="344"/>
      <c r="V66" s="344"/>
      <c r="W66" s="344"/>
      <c r="X66" s="344"/>
      <c r="Y66" s="345"/>
      <c r="Z66" s="345"/>
      <c r="AA66" s="345"/>
      <c r="AB66" s="345"/>
      <c r="AC66" s="345"/>
      <c r="AD66" s="345"/>
      <c r="AE66" s="345"/>
      <c r="AF66" s="345"/>
      <c r="AG66" s="345" t="s">
        <v>4632</v>
      </c>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row>
    <row r="67" spans="1:60" outlineLevel="1">
      <c r="A67" s="336">
        <v>22</v>
      </c>
      <c r="B67" s="337" t="s">
        <v>4770</v>
      </c>
      <c r="C67" s="338" t="s">
        <v>4771</v>
      </c>
      <c r="D67" s="339" t="s">
        <v>327</v>
      </c>
      <c r="E67" s="340">
        <v>32.9</v>
      </c>
      <c r="F67" s="341"/>
      <c r="G67" s="342">
        <f>ROUND(E67*F67,2)</f>
        <v>0</v>
      </c>
      <c r="H67" s="341"/>
      <c r="I67" s="342">
        <f>ROUND(E67*H67,2)</f>
        <v>0</v>
      </c>
      <c r="J67" s="341"/>
      <c r="K67" s="342">
        <f>ROUND(E67*J67,2)</f>
        <v>0</v>
      </c>
      <c r="L67" s="342">
        <v>21</v>
      </c>
      <c r="M67" s="342">
        <f>G67*(1+L67/100)</f>
        <v>0</v>
      </c>
      <c r="N67" s="342">
        <v>3.6000000000000002E-4</v>
      </c>
      <c r="O67" s="342">
        <f>ROUND(E67*N67,2)</f>
        <v>0.01</v>
      </c>
      <c r="P67" s="342">
        <v>0</v>
      </c>
      <c r="Q67" s="342">
        <f>ROUND(E67*P67,2)</f>
        <v>0</v>
      </c>
      <c r="R67" s="342"/>
      <c r="S67" s="342" t="s">
        <v>4698</v>
      </c>
      <c r="T67" s="343" t="s">
        <v>4699</v>
      </c>
      <c r="U67" s="344">
        <v>0.12</v>
      </c>
      <c r="V67" s="344">
        <f>ROUND(E67*U67,2)</f>
        <v>3.95</v>
      </c>
      <c r="W67" s="344"/>
      <c r="X67" s="344" t="s">
        <v>4628</v>
      </c>
      <c r="Y67" s="345"/>
      <c r="Z67" s="345"/>
      <c r="AA67" s="345"/>
      <c r="AB67" s="345"/>
      <c r="AC67" s="345"/>
      <c r="AD67" s="345"/>
      <c r="AE67" s="345"/>
      <c r="AF67" s="345"/>
      <c r="AG67" s="345" t="s">
        <v>4629</v>
      </c>
      <c r="AH67" s="345"/>
      <c r="AI67" s="345"/>
      <c r="AJ67" s="345"/>
      <c r="AK67" s="345"/>
      <c r="AL67" s="345"/>
      <c r="AM67" s="345"/>
      <c r="AN67" s="345"/>
      <c r="AO67" s="345"/>
      <c r="AP67" s="345"/>
      <c r="AQ67" s="345"/>
      <c r="AR67" s="345"/>
      <c r="AS67" s="345"/>
      <c r="AT67" s="345"/>
      <c r="AU67" s="345"/>
      <c r="AV67" s="345"/>
      <c r="AW67" s="345"/>
      <c r="AX67" s="345"/>
      <c r="AY67" s="345"/>
      <c r="AZ67" s="345"/>
      <c r="BA67" s="345"/>
      <c r="BB67" s="345"/>
      <c r="BC67" s="345"/>
      <c r="BD67" s="345"/>
      <c r="BE67" s="345"/>
      <c r="BF67" s="345"/>
      <c r="BG67" s="345"/>
      <c r="BH67" s="345"/>
    </row>
    <row r="68" spans="1:60" outlineLevel="1">
      <c r="A68" s="346"/>
      <c r="B68" s="347"/>
      <c r="C68" s="521" t="s">
        <v>4670</v>
      </c>
      <c r="D68" s="522"/>
      <c r="E68" s="522"/>
      <c r="F68" s="522"/>
      <c r="G68" s="522"/>
      <c r="H68" s="344"/>
      <c r="I68" s="344"/>
      <c r="J68" s="344"/>
      <c r="K68" s="344"/>
      <c r="L68" s="344"/>
      <c r="M68" s="344"/>
      <c r="N68" s="344"/>
      <c r="O68" s="344"/>
      <c r="P68" s="344"/>
      <c r="Q68" s="344"/>
      <c r="R68" s="344"/>
      <c r="S68" s="344"/>
      <c r="T68" s="344"/>
      <c r="U68" s="344"/>
      <c r="V68" s="344"/>
      <c r="W68" s="344"/>
      <c r="X68" s="344"/>
      <c r="Y68" s="345"/>
      <c r="Z68" s="345"/>
      <c r="AA68" s="345"/>
      <c r="AB68" s="345"/>
      <c r="AC68" s="345"/>
      <c r="AD68" s="345"/>
      <c r="AE68" s="345"/>
      <c r="AF68" s="345"/>
      <c r="AG68" s="345" t="s">
        <v>4671</v>
      </c>
      <c r="AH68" s="345"/>
      <c r="AI68" s="345"/>
      <c r="AJ68" s="345"/>
      <c r="AK68" s="345"/>
      <c r="AL68" s="345"/>
      <c r="AM68" s="345"/>
      <c r="AN68" s="345"/>
      <c r="AO68" s="345"/>
      <c r="AP68" s="345"/>
      <c r="AQ68" s="345"/>
      <c r="AR68" s="345"/>
      <c r="AS68" s="345"/>
      <c r="AT68" s="345"/>
      <c r="AU68" s="345"/>
      <c r="AV68" s="345"/>
      <c r="AW68" s="345"/>
      <c r="AX68" s="345"/>
      <c r="AY68" s="345"/>
      <c r="AZ68" s="345"/>
      <c r="BA68" s="345"/>
      <c r="BB68" s="345"/>
      <c r="BC68" s="345"/>
      <c r="BD68" s="345"/>
      <c r="BE68" s="345"/>
      <c r="BF68" s="345"/>
      <c r="BG68" s="345"/>
      <c r="BH68" s="345"/>
    </row>
    <row r="69" spans="1:60" outlineLevel="1">
      <c r="A69" s="346"/>
      <c r="B69" s="347"/>
      <c r="C69" s="506"/>
      <c r="D69" s="507"/>
      <c r="E69" s="507"/>
      <c r="F69" s="507"/>
      <c r="G69" s="507"/>
      <c r="H69" s="344"/>
      <c r="I69" s="344"/>
      <c r="J69" s="344"/>
      <c r="K69" s="344"/>
      <c r="L69" s="344"/>
      <c r="M69" s="344"/>
      <c r="N69" s="344"/>
      <c r="O69" s="344"/>
      <c r="P69" s="344"/>
      <c r="Q69" s="344"/>
      <c r="R69" s="344"/>
      <c r="S69" s="344"/>
      <c r="T69" s="344"/>
      <c r="U69" s="344"/>
      <c r="V69" s="344"/>
      <c r="W69" s="344"/>
      <c r="X69" s="344"/>
      <c r="Y69" s="345"/>
      <c r="Z69" s="345"/>
      <c r="AA69" s="345"/>
      <c r="AB69" s="345"/>
      <c r="AC69" s="345"/>
      <c r="AD69" s="345"/>
      <c r="AE69" s="345"/>
      <c r="AF69" s="345"/>
      <c r="AG69" s="345" t="s">
        <v>4632</v>
      </c>
      <c r="AH69" s="345"/>
      <c r="AI69" s="345"/>
      <c r="AJ69" s="345"/>
      <c r="AK69" s="345"/>
      <c r="AL69" s="345"/>
      <c r="AM69" s="345"/>
      <c r="AN69" s="345"/>
      <c r="AO69" s="345"/>
      <c r="AP69" s="345"/>
      <c r="AQ69" s="345"/>
      <c r="AR69" s="345"/>
      <c r="AS69" s="345"/>
      <c r="AT69" s="345"/>
      <c r="AU69" s="345"/>
      <c r="AV69" s="345"/>
      <c r="AW69" s="345"/>
      <c r="AX69" s="345"/>
      <c r="AY69" s="345"/>
      <c r="AZ69" s="345"/>
      <c r="BA69" s="345"/>
      <c r="BB69" s="345"/>
      <c r="BC69" s="345"/>
      <c r="BD69" s="345"/>
      <c r="BE69" s="345"/>
      <c r="BF69" s="345"/>
      <c r="BG69" s="345"/>
      <c r="BH69" s="345"/>
    </row>
    <row r="70" spans="1:60" outlineLevel="1">
      <c r="A70" s="336">
        <v>23</v>
      </c>
      <c r="B70" s="337" t="s">
        <v>4772</v>
      </c>
      <c r="C70" s="338" t="s">
        <v>4773</v>
      </c>
      <c r="D70" s="339" t="s">
        <v>327</v>
      </c>
      <c r="E70" s="340">
        <v>33.200000000000003</v>
      </c>
      <c r="F70" s="341"/>
      <c r="G70" s="342">
        <f>ROUND(E70*F70,2)</f>
        <v>0</v>
      </c>
      <c r="H70" s="341"/>
      <c r="I70" s="342">
        <f>ROUND(E70*H70,2)</f>
        <v>0</v>
      </c>
      <c r="J70" s="341"/>
      <c r="K70" s="342">
        <f>ROUND(E70*J70,2)</f>
        <v>0</v>
      </c>
      <c r="L70" s="342">
        <v>21</v>
      </c>
      <c r="M70" s="342">
        <f>G70*(1+L70/100)</f>
        <v>0</v>
      </c>
      <c r="N70" s="342">
        <v>3.6000000000000002E-4</v>
      </c>
      <c r="O70" s="342">
        <f>ROUND(E70*N70,2)</f>
        <v>0.01</v>
      </c>
      <c r="P70" s="342">
        <v>0</v>
      </c>
      <c r="Q70" s="342">
        <f>ROUND(E70*P70,2)</f>
        <v>0</v>
      </c>
      <c r="R70" s="342"/>
      <c r="S70" s="342" t="s">
        <v>4698</v>
      </c>
      <c r="T70" s="343" t="s">
        <v>4699</v>
      </c>
      <c r="U70" s="344">
        <v>0.12</v>
      </c>
      <c r="V70" s="344">
        <f>ROUND(E70*U70,2)</f>
        <v>3.98</v>
      </c>
      <c r="W70" s="344"/>
      <c r="X70" s="344" t="s">
        <v>4628</v>
      </c>
      <c r="Y70" s="345"/>
      <c r="Z70" s="345"/>
      <c r="AA70" s="345"/>
      <c r="AB70" s="345"/>
      <c r="AC70" s="345"/>
      <c r="AD70" s="345"/>
      <c r="AE70" s="345"/>
      <c r="AF70" s="345"/>
      <c r="AG70" s="345" t="s">
        <v>4629</v>
      </c>
      <c r="AH70" s="345"/>
      <c r="AI70" s="345"/>
      <c r="AJ70" s="345"/>
      <c r="AK70" s="345"/>
      <c r="AL70" s="345"/>
      <c r="AM70" s="345"/>
      <c r="AN70" s="345"/>
      <c r="AO70" s="345"/>
      <c r="AP70" s="345"/>
      <c r="AQ70" s="345"/>
      <c r="AR70" s="345"/>
      <c r="AS70" s="345"/>
      <c r="AT70" s="345"/>
      <c r="AU70" s="345"/>
      <c r="AV70" s="345"/>
      <c r="AW70" s="345"/>
      <c r="AX70" s="345"/>
      <c r="AY70" s="345"/>
      <c r="AZ70" s="345"/>
      <c r="BA70" s="345"/>
      <c r="BB70" s="345"/>
      <c r="BC70" s="345"/>
      <c r="BD70" s="345"/>
      <c r="BE70" s="345"/>
      <c r="BF70" s="345"/>
      <c r="BG70" s="345"/>
      <c r="BH70" s="345"/>
    </row>
    <row r="71" spans="1:60" outlineLevel="1">
      <c r="A71" s="346"/>
      <c r="B71" s="347"/>
      <c r="C71" s="521" t="s">
        <v>4670</v>
      </c>
      <c r="D71" s="522"/>
      <c r="E71" s="522"/>
      <c r="F71" s="522"/>
      <c r="G71" s="522"/>
      <c r="H71" s="344"/>
      <c r="I71" s="344"/>
      <c r="J71" s="344"/>
      <c r="K71" s="344"/>
      <c r="L71" s="344"/>
      <c r="M71" s="344"/>
      <c r="N71" s="344"/>
      <c r="O71" s="344"/>
      <c r="P71" s="344"/>
      <c r="Q71" s="344"/>
      <c r="R71" s="344"/>
      <c r="S71" s="344"/>
      <c r="T71" s="344"/>
      <c r="U71" s="344"/>
      <c r="V71" s="344"/>
      <c r="W71" s="344"/>
      <c r="X71" s="344"/>
      <c r="Y71" s="345"/>
      <c r="Z71" s="345"/>
      <c r="AA71" s="345"/>
      <c r="AB71" s="345"/>
      <c r="AC71" s="345"/>
      <c r="AD71" s="345"/>
      <c r="AE71" s="345"/>
      <c r="AF71" s="345"/>
      <c r="AG71" s="345" t="s">
        <v>4671</v>
      </c>
      <c r="AH71" s="345"/>
      <c r="AI71" s="345"/>
      <c r="AJ71" s="345"/>
      <c r="AK71" s="345"/>
      <c r="AL71" s="345"/>
      <c r="AM71" s="345"/>
      <c r="AN71" s="345"/>
      <c r="AO71" s="345"/>
      <c r="AP71" s="345"/>
      <c r="AQ71" s="345"/>
      <c r="AR71" s="345"/>
      <c r="AS71" s="345"/>
      <c r="AT71" s="345"/>
      <c r="AU71" s="345"/>
      <c r="AV71" s="345"/>
      <c r="AW71" s="345"/>
      <c r="AX71" s="345"/>
      <c r="AY71" s="345"/>
      <c r="AZ71" s="345"/>
      <c r="BA71" s="345"/>
      <c r="BB71" s="345"/>
      <c r="BC71" s="345"/>
      <c r="BD71" s="345"/>
      <c r="BE71" s="345"/>
      <c r="BF71" s="345"/>
      <c r="BG71" s="345"/>
      <c r="BH71" s="345"/>
    </row>
    <row r="72" spans="1:60" outlineLevel="1">
      <c r="A72" s="346"/>
      <c r="B72" s="347"/>
      <c r="C72" s="506"/>
      <c r="D72" s="507"/>
      <c r="E72" s="507"/>
      <c r="F72" s="507"/>
      <c r="G72" s="507"/>
      <c r="H72" s="344"/>
      <c r="I72" s="344"/>
      <c r="J72" s="344"/>
      <c r="K72" s="344"/>
      <c r="L72" s="344"/>
      <c r="M72" s="344"/>
      <c r="N72" s="344"/>
      <c r="O72" s="344"/>
      <c r="P72" s="344"/>
      <c r="Q72" s="344"/>
      <c r="R72" s="344"/>
      <c r="S72" s="344"/>
      <c r="T72" s="344"/>
      <c r="U72" s="344"/>
      <c r="V72" s="344"/>
      <c r="W72" s="344"/>
      <c r="X72" s="344"/>
      <c r="Y72" s="345"/>
      <c r="Z72" s="345"/>
      <c r="AA72" s="345"/>
      <c r="AB72" s="345"/>
      <c r="AC72" s="345"/>
      <c r="AD72" s="345"/>
      <c r="AE72" s="345"/>
      <c r="AF72" s="345"/>
      <c r="AG72" s="345" t="s">
        <v>4632</v>
      </c>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row>
    <row r="73" spans="1:60" outlineLevel="1">
      <c r="A73" s="336">
        <v>24</v>
      </c>
      <c r="B73" s="337" t="s">
        <v>4774</v>
      </c>
      <c r="C73" s="338" t="s">
        <v>4775</v>
      </c>
      <c r="D73" s="339" t="s">
        <v>327</v>
      </c>
      <c r="E73" s="340">
        <v>27.8</v>
      </c>
      <c r="F73" s="341"/>
      <c r="G73" s="342">
        <f>ROUND(E73*F73,2)</f>
        <v>0</v>
      </c>
      <c r="H73" s="341"/>
      <c r="I73" s="342">
        <f>ROUND(E73*H73,2)</f>
        <v>0</v>
      </c>
      <c r="J73" s="341"/>
      <c r="K73" s="342">
        <f>ROUND(E73*J73,2)</f>
        <v>0</v>
      </c>
      <c r="L73" s="342">
        <v>21</v>
      </c>
      <c r="M73" s="342">
        <f>G73*(1+L73/100)</f>
        <v>0</v>
      </c>
      <c r="N73" s="342">
        <v>3.6000000000000002E-4</v>
      </c>
      <c r="O73" s="342">
        <f>ROUND(E73*N73,2)</f>
        <v>0.01</v>
      </c>
      <c r="P73" s="342">
        <v>0</v>
      </c>
      <c r="Q73" s="342">
        <f>ROUND(E73*P73,2)</f>
        <v>0</v>
      </c>
      <c r="R73" s="342"/>
      <c r="S73" s="342" t="s">
        <v>4698</v>
      </c>
      <c r="T73" s="343" t="s">
        <v>4699</v>
      </c>
      <c r="U73" s="344">
        <v>0.12</v>
      </c>
      <c r="V73" s="344">
        <f>ROUND(E73*U73,2)</f>
        <v>3.34</v>
      </c>
      <c r="W73" s="344"/>
      <c r="X73" s="344" t="s">
        <v>4628</v>
      </c>
      <c r="Y73" s="345"/>
      <c r="Z73" s="345"/>
      <c r="AA73" s="345"/>
      <c r="AB73" s="345"/>
      <c r="AC73" s="345"/>
      <c r="AD73" s="345"/>
      <c r="AE73" s="345"/>
      <c r="AF73" s="345"/>
      <c r="AG73" s="345" t="s">
        <v>4629</v>
      </c>
      <c r="AH73" s="345"/>
      <c r="AI73" s="345"/>
      <c r="AJ73" s="345"/>
      <c r="AK73" s="345"/>
      <c r="AL73" s="345"/>
      <c r="AM73" s="345"/>
      <c r="AN73" s="345"/>
      <c r="AO73" s="345"/>
      <c r="AP73" s="345"/>
      <c r="AQ73" s="345"/>
      <c r="AR73" s="345"/>
      <c r="AS73" s="345"/>
      <c r="AT73" s="345"/>
      <c r="AU73" s="345"/>
      <c r="AV73" s="345"/>
      <c r="AW73" s="345"/>
      <c r="AX73" s="345"/>
      <c r="AY73" s="345"/>
      <c r="AZ73" s="345"/>
      <c r="BA73" s="345"/>
      <c r="BB73" s="345"/>
      <c r="BC73" s="345"/>
      <c r="BD73" s="345"/>
      <c r="BE73" s="345"/>
      <c r="BF73" s="345"/>
      <c r="BG73" s="345"/>
      <c r="BH73" s="345"/>
    </row>
    <row r="74" spans="1:60" outlineLevel="1">
      <c r="A74" s="346"/>
      <c r="B74" s="347"/>
      <c r="C74" s="521" t="s">
        <v>4670</v>
      </c>
      <c r="D74" s="522"/>
      <c r="E74" s="522"/>
      <c r="F74" s="522"/>
      <c r="G74" s="522"/>
      <c r="H74" s="344"/>
      <c r="I74" s="344"/>
      <c r="J74" s="344"/>
      <c r="K74" s="344"/>
      <c r="L74" s="344"/>
      <c r="M74" s="344"/>
      <c r="N74" s="344"/>
      <c r="O74" s="344"/>
      <c r="P74" s="344"/>
      <c r="Q74" s="344"/>
      <c r="R74" s="344"/>
      <c r="S74" s="344"/>
      <c r="T74" s="344"/>
      <c r="U74" s="344"/>
      <c r="V74" s="344"/>
      <c r="W74" s="344"/>
      <c r="X74" s="344"/>
      <c r="Y74" s="345"/>
      <c r="Z74" s="345"/>
      <c r="AA74" s="345"/>
      <c r="AB74" s="345"/>
      <c r="AC74" s="345"/>
      <c r="AD74" s="345"/>
      <c r="AE74" s="345"/>
      <c r="AF74" s="345"/>
      <c r="AG74" s="345" t="s">
        <v>4671</v>
      </c>
      <c r="AH74" s="345"/>
      <c r="AI74" s="345"/>
      <c r="AJ74" s="345"/>
      <c r="AK74" s="345"/>
      <c r="AL74" s="345"/>
      <c r="AM74" s="345"/>
      <c r="AN74" s="345"/>
      <c r="AO74" s="345"/>
      <c r="AP74" s="345"/>
      <c r="AQ74" s="345"/>
      <c r="AR74" s="345"/>
      <c r="AS74" s="345"/>
      <c r="AT74" s="345"/>
      <c r="AU74" s="345"/>
      <c r="AV74" s="345"/>
      <c r="AW74" s="345"/>
      <c r="AX74" s="345"/>
      <c r="AY74" s="345"/>
      <c r="AZ74" s="345"/>
      <c r="BA74" s="345"/>
      <c r="BB74" s="345"/>
      <c r="BC74" s="345"/>
      <c r="BD74" s="345"/>
      <c r="BE74" s="345"/>
      <c r="BF74" s="345"/>
      <c r="BG74" s="345"/>
      <c r="BH74" s="345"/>
    </row>
    <row r="75" spans="1:60" outlineLevel="1">
      <c r="A75" s="346"/>
      <c r="B75" s="347"/>
      <c r="C75" s="506"/>
      <c r="D75" s="507"/>
      <c r="E75" s="507"/>
      <c r="F75" s="507"/>
      <c r="G75" s="507"/>
      <c r="H75" s="344"/>
      <c r="I75" s="344"/>
      <c r="J75" s="344"/>
      <c r="K75" s="344"/>
      <c r="L75" s="344"/>
      <c r="M75" s="344"/>
      <c r="N75" s="344"/>
      <c r="O75" s="344"/>
      <c r="P75" s="344"/>
      <c r="Q75" s="344"/>
      <c r="R75" s="344"/>
      <c r="S75" s="344"/>
      <c r="T75" s="344"/>
      <c r="U75" s="344"/>
      <c r="V75" s="344"/>
      <c r="W75" s="344"/>
      <c r="X75" s="344"/>
      <c r="Y75" s="345"/>
      <c r="Z75" s="345"/>
      <c r="AA75" s="345"/>
      <c r="AB75" s="345"/>
      <c r="AC75" s="345"/>
      <c r="AD75" s="345"/>
      <c r="AE75" s="345"/>
      <c r="AF75" s="345"/>
      <c r="AG75" s="345" t="s">
        <v>4632</v>
      </c>
      <c r="AH75" s="345"/>
      <c r="AI75" s="345"/>
      <c r="AJ75" s="345"/>
      <c r="AK75" s="345"/>
      <c r="AL75" s="345"/>
      <c r="AM75" s="345"/>
      <c r="AN75" s="345"/>
      <c r="AO75" s="345"/>
      <c r="AP75" s="345"/>
      <c r="AQ75" s="345"/>
      <c r="AR75" s="345"/>
      <c r="AS75" s="345"/>
      <c r="AT75" s="345"/>
      <c r="AU75" s="345"/>
      <c r="AV75" s="345"/>
      <c r="AW75" s="345"/>
      <c r="AX75" s="345"/>
      <c r="AY75" s="345"/>
      <c r="AZ75" s="345"/>
      <c r="BA75" s="345"/>
      <c r="BB75" s="345"/>
      <c r="BC75" s="345"/>
      <c r="BD75" s="345"/>
      <c r="BE75" s="345"/>
      <c r="BF75" s="345"/>
      <c r="BG75" s="345"/>
      <c r="BH75" s="345"/>
    </row>
    <row r="76" spans="1:60" outlineLevel="1">
      <c r="A76" s="336">
        <v>25</v>
      </c>
      <c r="B76" s="337" t="s">
        <v>4776</v>
      </c>
      <c r="C76" s="338" t="s">
        <v>4777</v>
      </c>
      <c r="D76" s="339" t="s">
        <v>327</v>
      </c>
      <c r="E76" s="340">
        <v>17</v>
      </c>
      <c r="F76" s="341"/>
      <c r="G76" s="342">
        <f>ROUND(E76*F76,2)</f>
        <v>0</v>
      </c>
      <c r="H76" s="341"/>
      <c r="I76" s="342">
        <f>ROUND(E76*H76,2)</f>
        <v>0</v>
      </c>
      <c r="J76" s="341"/>
      <c r="K76" s="342">
        <f>ROUND(E76*J76,2)</f>
        <v>0</v>
      </c>
      <c r="L76" s="342">
        <v>21</v>
      </c>
      <c r="M76" s="342">
        <f>G76*(1+L76/100)</f>
        <v>0</v>
      </c>
      <c r="N76" s="342">
        <v>3.6000000000000002E-4</v>
      </c>
      <c r="O76" s="342">
        <f>ROUND(E76*N76,2)</f>
        <v>0.01</v>
      </c>
      <c r="P76" s="342">
        <v>0</v>
      </c>
      <c r="Q76" s="342">
        <f>ROUND(E76*P76,2)</f>
        <v>0</v>
      </c>
      <c r="R76" s="342"/>
      <c r="S76" s="342" t="s">
        <v>4698</v>
      </c>
      <c r="T76" s="343" t="s">
        <v>4699</v>
      </c>
      <c r="U76" s="344">
        <v>0.12</v>
      </c>
      <c r="V76" s="344">
        <f>ROUND(E76*U76,2)</f>
        <v>2.04</v>
      </c>
      <c r="W76" s="344"/>
      <c r="X76" s="344" t="s">
        <v>4628</v>
      </c>
      <c r="Y76" s="345"/>
      <c r="Z76" s="345"/>
      <c r="AA76" s="345"/>
      <c r="AB76" s="345"/>
      <c r="AC76" s="345"/>
      <c r="AD76" s="345"/>
      <c r="AE76" s="345"/>
      <c r="AF76" s="345"/>
      <c r="AG76" s="345" t="s">
        <v>4629</v>
      </c>
      <c r="AH76" s="345"/>
      <c r="AI76" s="345"/>
      <c r="AJ76" s="345"/>
      <c r="AK76" s="345"/>
      <c r="AL76" s="345"/>
      <c r="AM76" s="345"/>
      <c r="AN76" s="345"/>
      <c r="AO76" s="345"/>
      <c r="AP76" s="345"/>
      <c r="AQ76" s="345"/>
      <c r="AR76" s="345"/>
      <c r="AS76" s="345"/>
      <c r="AT76" s="345"/>
      <c r="AU76" s="345"/>
      <c r="AV76" s="345"/>
      <c r="AW76" s="345"/>
      <c r="AX76" s="345"/>
      <c r="AY76" s="345"/>
      <c r="AZ76" s="345"/>
      <c r="BA76" s="345"/>
      <c r="BB76" s="345"/>
      <c r="BC76" s="345"/>
      <c r="BD76" s="345"/>
      <c r="BE76" s="345"/>
      <c r="BF76" s="345"/>
      <c r="BG76" s="345"/>
      <c r="BH76" s="345"/>
    </row>
    <row r="77" spans="1:60" outlineLevel="1">
      <c r="A77" s="346"/>
      <c r="B77" s="347"/>
      <c r="C77" s="521" t="s">
        <v>4670</v>
      </c>
      <c r="D77" s="522"/>
      <c r="E77" s="522"/>
      <c r="F77" s="522"/>
      <c r="G77" s="522"/>
      <c r="H77" s="344"/>
      <c r="I77" s="344"/>
      <c r="J77" s="344"/>
      <c r="K77" s="344"/>
      <c r="L77" s="344"/>
      <c r="M77" s="344"/>
      <c r="N77" s="344"/>
      <c r="O77" s="344"/>
      <c r="P77" s="344"/>
      <c r="Q77" s="344"/>
      <c r="R77" s="344"/>
      <c r="S77" s="344"/>
      <c r="T77" s="344"/>
      <c r="U77" s="344"/>
      <c r="V77" s="344"/>
      <c r="W77" s="344"/>
      <c r="X77" s="344"/>
      <c r="Y77" s="345"/>
      <c r="Z77" s="345"/>
      <c r="AA77" s="345"/>
      <c r="AB77" s="345"/>
      <c r="AC77" s="345"/>
      <c r="AD77" s="345"/>
      <c r="AE77" s="345"/>
      <c r="AF77" s="345"/>
      <c r="AG77" s="345" t="s">
        <v>4671</v>
      </c>
      <c r="AH77" s="345"/>
      <c r="AI77" s="345"/>
      <c r="AJ77" s="345"/>
      <c r="AK77" s="345"/>
      <c r="AL77" s="345"/>
      <c r="AM77" s="345"/>
      <c r="AN77" s="345"/>
      <c r="AO77" s="345"/>
      <c r="AP77" s="345"/>
      <c r="AQ77" s="345"/>
      <c r="AR77" s="345"/>
      <c r="AS77" s="345"/>
      <c r="AT77" s="345"/>
      <c r="AU77" s="345"/>
      <c r="AV77" s="345"/>
      <c r="AW77" s="345"/>
      <c r="AX77" s="345"/>
      <c r="AY77" s="345"/>
      <c r="AZ77" s="345"/>
      <c r="BA77" s="345"/>
      <c r="BB77" s="345"/>
      <c r="BC77" s="345"/>
      <c r="BD77" s="345"/>
      <c r="BE77" s="345"/>
      <c r="BF77" s="345"/>
      <c r="BG77" s="345"/>
      <c r="BH77" s="345"/>
    </row>
    <row r="78" spans="1:60" outlineLevel="1">
      <c r="A78" s="346"/>
      <c r="B78" s="347"/>
      <c r="C78" s="506"/>
      <c r="D78" s="507"/>
      <c r="E78" s="507"/>
      <c r="F78" s="507"/>
      <c r="G78" s="507"/>
      <c r="H78" s="344"/>
      <c r="I78" s="344"/>
      <c r="J78" s="344"/>
      <c r="K78" s="344"/>
      <c r="L78" s="344"/>
      <c r="M78" s="344"/>
      <c r="N78" s="344"/>
      <c r="O78" s="344"/>
      <c r="P78" s="344"/>
      <c r="Q78" s="344"/>
      <c r="R78" s="344"/>
      <c r="S78" s="344"/>
      <c r="T78" s="344"/>
      <c r="U78" s="344"/>
      <c r="V78" s="344"/>
      <c r="W78" s="344"/>
      <c r="X78" s="344"/>
      <c r="Y78" s="345"/>
      <c r="Z78" s="345"/>
      <c r="AA78" s="345"/>
      <c r="AB78" s="345"/>
      <c r="AC78" s="345"/>
      <c r="AD78" s="345"/>
      <c r="AE78" s="345"/>
      <c r="AF78" s="345"/>
      <c r="AG78" s="345" t="s">
        <v>4632</v>
      </c>
      <c r="AH78" s="345"/>
      <c r="AI78" s="345"/>
      <c r="AJ78" s="345"/>
      <c r="AK78" s="345"/>
      <c r="AL78" s="345"/>
      <c r="AM78" s="345"/>
      <c r="AN78" s="345"/>
      <c r="AO78" s="345"/>
      <c r="AP78" s="345"/>
      <c r="AQ78" s="345"/>
      <c r="AR78" s="345"/>
      <c r="AS78" s="345"/>
      <c r="AT78" s="345"/>
      <c r="AU78" s="345"/>
      <c r="AV78" s="345"/>
      <c r="AW78" s="345"/>
      <c r="AX78" s="345"/>
      <c r="AY78" s="345"/>
      <c r="AZ78" s="345"/>
      <c r="BA78" s="345"/>
      <c r="BB78" s="345"/>
      <c r="BC78" s="345"/>
      <c r="BD78" s="345"/>
      <c r="BE78" s="345"/>
      <c r="BF78" s="345"/>
      <c r="BG78" s="345"/>
      <c r="BH78" s="345"/>
    </row>
    <row r="79" spans="1:60" outlineLevel="1">
      <c r="A79" s="336">
        <v>26</v>
      </c>
      <c r="B79" s="337" t="s">
        <v>4778</v>
      </c>
      <c r="C79" s="338" t="s">
        <v>4779</v>
      </c>
      <c r="D79" s="339" t="s">
        <v>327</v>
      </c>
      <c r="E79" s="340">
        <v>175</v>
      </c>
      <c r="F79" s="341"/>
      <c r="G79" s="342">
        <f>ROUND(E79*F79,2)</f>
        <v>0</v>
      </c>
      <c r="H79" s="341"/>
      <c r="I79" s="342">
        <f>ROUND(E79*H79,2)</f>
        <v>0</v>
      </c>
      <c r="J79" s="341"/>
      <c r="K79" s="342">
        <f>ROUND(E79*J79,2)</f>
        <v>0</v>
      </c>
      <c r="L79" s="342">
        <v>21</v>
      </c>
      <c r="M79" s="342">
        <f>G79*(1+L79/100)</f>
        <v>0</v>
      </c>
      <c r="N79" s="342">
        <v>3.0000000000000001E-5</v>
      </c>
      <c r="O79" s="342">
        <f>ROUND(E79*N79,2)</f>
        <v>0.01</v>
      </c>
      <c r="P79" s="342">
        <v>0</v>
      </c>
      <c r="Q79" s="342">
        <f>ROUND(E79*P79,2)</f>
        <v>0</v>
      </c>
      <c r="R79" s="342"/>
      <c r="S79" s="342" t="s">
        <v>4698</v>
      </c>
      <c r="T79" s="343" t="s">
        <v>4699</v>
      </c>
      <c r="U79" s="344">
        <v>0.129</v>
      </c>
      <c r="V79" s="344">
        <f>ROUND(E79*U79,2)</f>
        <v>22.58</v>
      </c>
      <c r="W79" s="344"/>
      <c r="X79" s="344" t="s">
        <v>4628</v>
      </c>
      <c r="Y79" s="345"/>
      <c r="Z79" s="345"/>
      <c r="AA79" s="345"/>
      <c r="AB79" s="345"/>
      <c r="AC79" s="345"/>
      <c r="AD79" s="345"/>
      <c r="AE79" s="345"/>
      <c r="AF79" s="345"/>
      <c r="AG79" s="345" t="s">
        <v>4629</v>
      </c>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row>
    <row r="80" spans="1:60" outlineLevel="1">
      <c r="A80" s="346"/>
      <c r="B80" s="347"/>
      <c r="C80" s="521" t="s">
        <v>4691</v>
      </c>
      <c r="D80" s="522"/>
      <c r="E80" s="522"/>
      <c r="F80" s="522"/>
      <c r="G80" s="522"/>
      <c r="H80" s="344"/>
      <c r="I80" s="344"/>
      <c r="J80" s="344"/>
      <c r="K80" s="344"/>
      <c r="L80" s="344"/>
      <c r="M80" s="344"/>
      <c r="N80" s="344"/>
      <c r="O80" s="344"/>
      <c r="P80" s="344"/>
      <c r="Q80" s="344"/>
      <c r="R80" s="344"/>
      <c r="S80" s="344"/>
      <c r="T80" s="344"/>
      <c r="U80" s="344"/>
      <c r="V80" s="344"/>
      <c r="W80" s="344"/>
      <c r="X80" s="344"/>
      <c r="Y80" s="345"/>
      <c r="Z80" s="345"/>
      <c r="AA80" s="345"/>
      <c r="AB80" s="345"/>
      <c r="AC80" s="345"/>
      <c r="AD80" s="345"/>
      <c r="AE80" s="345"/>
      <c r="AF80" s="345"/>
      <c r="AG80" s="345" t="s">
        <v>4671</v>
      </c>
      <c r="AH80" s="345"/>
      <c r="AI80" s="345"/>
      <c r="AJ80" s="345"/>
      <c r="AK80" s="345"/>
      <c r="AL80" s="345"/>
      <c r="AM80" s="345"/>
      <c r="AN80" s="345"/>
      <c r="AO80" s="345"/>
      <c r="AP80" s="345"/>
      <c r="AQ80" s="345"/>
      <c r="AR80" s="345"/>
      <c r="AS80" s="345"/>
      <c r="AT80" s="345"/>
      <c r="AU80" s="345"/>
      <c r="AV80" s="345"/>
      <c r="AW80" s="345"/>
      <c r="AX80" s="345"/>
      <c r="AY80" s="345"/>
      <c r="AZ80" s="345"/>
      <c r="BA80" s="345"/>
      <c r="BB80" s="345"/>
      <c r="BC80" s="345"/>
      <c r="BD80" s="345"/>
      <c r="BE80" s="345"/>
      <c r="BF80" s="345"/>
      <c r="BG80" s="345"/>
      <c r="BH80" s="345"/>
    </row>
    <row r="81" spans="1:60" outlineLevel="1">
      <c r="A81" s="346"/>
      <c r="B81" s="347"/>
      <c r="C81" s="506"/>
      <c r="D81" s="507"/>
      <c r="E81" s="507"/>
      <c r="F81" s="507"/>
      <c r="G81" s="507"/>
      <c r="H81" s="344"/>
      <c r="I81" s="344"/>
      <c r="J81" s="344"/>
      <c r="K81" s="344"/>
      <c r="L81" s="344"/>
      <c r="M81" s="344"/>
      <c r="N81" s="344"/>
      <c r="O81" s="344"/>
      <c r="P81" s="344"/>
      <c r="Q81" s="344"/>
      <c r="R81" s="344"/>
      <c r="S81" s="344"/>
      <c r="T81" s="344"/>
      <c r="U81" s="344"/>
      <c r="V81" s="344"/>
      <c r="W81" s="344"/>
      <c r="X81" s="344"/>
      <c r="Y81" s="345"/>
      <c r="Z81" s="345"/>
      <c r="AA81" s="345"/>
      <c r="AB81" s="345"/>
      <c r="AC81" s="345"/>
      <c r="AD81" s="345"/>
      <c r="AE81" s="345"/>
      <c r="AF81" s="345"/>
      <c r="AG81" s="345" t="s">
        <v>4632</v>
      </c>
      <c r="AH81" s="345"/>
      <c r="AI81" s="345"/>
      <c r="AJ81" s="345"/>
      <c r="AK81" s="345"/>
      <c r="AL81" s="345"/>
      <c r="AM81" s="345"/>
      <c r="AN81" s="345"/>
      <c r="AO81" s="345"/>
      <c r="AP81" s="345"/>
      <c r="AQ81" s="345"/>
      <c r="AR81" s="345"/>
      <c r="AS81" s="345"/>
      <c r="AT81" s="345"/>
      <c r="AU81" s="345"/>
      <c r="AV81" s="345"/>
      <c r="AW81" s="345"/>
      <c r="AX81" s="345"/>
      <c r="AY81" s="345"/>
      <c r="AZ81" s="345"/>
      <c r="BA81" s="345"/>
      <c r="BB81" s="345"/>
      <c r="BC81" s="345"/>
      <c r="BD81" s="345"/>
      <c r="BE81" s="345"/>
      <c r="BF81" s="345"/>
      <c r="BG81" s="345"/>
      <c r="BH81" s="345"/>
    </row>
    <row r="82" spans="1:60" outlineLevel="1">
      <c r="A82" s="336">
        <v>27</v>
      </c>
      <c r="B82" s="337" t="s">
        <v>4780</v>
      </c>
      <c r="C82" s="338" t="s">
        <v>4781</v>
      </c>
      <c r="D82" s="339" t="s">
        <v>327</v>
      </c>
      <c r="E82" s="340">
        <v>33</v>
      </c>
      <c r="F82" s="341"/>
      <c r="G82" s="342">
        <f>ROUND(E82*F82,2)</f>
        <v>0</v>
      </c>
      <c r="H82" s="341"/>
      <c r="I82" s="342">
        <f>ROUND(E82*H82,2)</f>
        <v>0</v>
      </c>
      <c r="J82" s="341"/>
      <c r="K82" s="342">
        <f>ROUND(E82*J82,2)</f>
        <v>0</v>
      </c>
      <c r="L82" s="342">
        <v>21</v>
      </c>
      <c r="M82" s="342">
        <f>G82*(1+L82/100)</f>
        <v>0</v>
      </c>
      <c r="N82" s="342">
        <v>3.0000000000000001E-5</v>
      </c>
      <c r="O82" s="342">
        <f>ROUND(E82*N82,2)</f>
        <v>0</v>
      </c>
      <c r="P82" s="342">
        <v>0</v>
      </c>
      <c r="Q82" s="342">
        <f>ROUND(E82*P82,2)</f>
        <v>0</v>
      </c>
      <c r="R82" s="342"/>
      <c r="S82" s="342" t="s">
        <v>4698</v>
      </c>
      <c r="T82" s="343" t="s">
        <v>4699</v>
      </c>
      <c r="U82" s="344">
        <v>0.13</v>
      </c>
      <c r="V82" s="344">
        <f>ROUND(E82*U82,2)</f>
        <v>4.29</v>
      </c>
      <c r="W82" s="344"/>
      <c r="X82" s="344" t="s">
        <v>4628</v>
      </c>
      <c r="Y82" s="345"/>
      <c r="Z82" s="345"/>
      <c r="AA82" s="345"/>
      <c r="AB82" s="345"/>
      <c r="AC82" s="345"/>
      <c r="AD82" s="345"/>
      <c r="AE82" s="345"/>
      <c r="AF82" s="345"/>
      <c r="AG82" s="345" t="s">
        <v>4629</v>
      </c>
      <c r="AH82" s="345"/>
      <c r="AI82" s="345"/>
      <c r="AJ82" s="345"/>
      <c r="AK82" s="345"/>
      <c r="AL82" s="345"/>
      <c r="AM82" s="345"/>
      <c r="AN82" s="345"/>
      <c r="AO82" s="345"/>
      <c r="AP82" s="345"/>
      <c r="AQ82" s="345"/>
      <c r="AR82" s="345"/>
      <c r="AS82" s="345"/>
      <c r="AT82" s="345"/>
      <c r="AU82" s="345"/>
      <c r="AV82" s="345"/>
      <c r="AW82" s="345"/>
      <c r="AX82" s="345"/>
      <c r="AY82" s="345"/>
      <c r="AZ82" s="345"/>
      <c r="BA82" s="345"/>
      <c r="BB82" s="345"/>
      <c r="BC82" s="345"/>
      <c r="BD82" s="345"/>
      <c r="BE82" s="345"/>
      <c r="BF82" s="345"/>
      <c r="BG82" s="345"/>
      <c r="BH82" s="345"/>
    </row>
    <row r="83" spans="1:60" outlineLevel="1">
      <c r="A83" s="346"/>
      <c r="B83" s="347"/>
      <c r="C83" s="521" t="s">
        <v>4691</v>
      </c>
      <c r="D83" s="522"/>
      <c r="E83" s="522"/>
      <c r="F83" s="522"/>
      <c r="G83" s="522"/>
      <c r="H83" s="344"/>
      <c r="I83" s="344"/>
      <c r="J83" s="344"/>
      <c r="K83" s="344"/>
      <c r="L83" s="344"/>
      <c r="M83" s="344"/>
      <c r="N83" s="344"/>
      <c r="O83" s="344"/>
      <c r="P83" s="344"/>
      <c r="Q83" s="344"/>
      <c r="R83" s="344"/>
      <c r="S83" s="344"/>
      <c r="T83" s="344"/>
      <c r="U83" s="344"/>
      <c r="V83" s="344"/>
      <c r="W83" s="344"/>
      <c r="X83" s="344"/>
      <c r="Y83" s="345"/>
      <c r="Z83" s="345"/>
      <c r="AA83" s="345"/>
      <c r="AB83" s="345"/>
      <c r="AC83" s="345"/>
      <c r="AD83" s="345"/>
      <c r="AE83" s="345"/>
      <c r="AF83" s="345"/>
      <c r="AG83" s="345" t="s">
        <v>4671</v>
      </c>
      <c r="AH83" s="345"/>
      <c r="AI83" s="345"/>
      <c r="AJ83" s="345"/>
      <c r="AK83" s="345"/>
      <c r="AL83" s="345"/>
      <c r="AM83" s="345"/>
      <c r="AN83" s="345"/>
      <c r="AO83" s="345"/>
      <c r="AP83" s="345"/>
      <c r="AQ83" s="345"/>
      <c r="AR83" s="345"/>
      <c r="AS83" s="345"/>
      <c r="AT83" s="345"/>
      <c r="AU83" s="345"/>
      <c r="AV83" s="345"/>
      <c r="AW83" s="345"/>
      <c r="AX83" s="345"/>
      <c r="AY83" s="345"/>
      <c r="AZ83" s="345"/>
      <c r="BA83" s="345"/>
      <c r="BB83" s="345"/>
      <c r="BC83" s="345"/>
      <c r="BD83" s="345"/>
      <c r="BE83" s="345"/>
      <c r="BF83" s="345"/>
      <c r="BG83" s="345"/>
      <c r="BH83" s="345"/>
    </row>
    <row r="84" spans="1:60" outlineLevel="1">
      <c r="A84" s="346"/>
      <c r="B84" s="347"/>
      <c r="C84" s="506"/>
      <c r="D84" s="507"/>
      <c r="E84" s="507"/>
      <c r="F84" s="507"/>
      <c r="G84" s="507"/>
      <c r="H84" s="344"/>
      <c r="I84" s="344"/>
      <c r="J84" s="344"/>
      <c r="K84" s="344"/>
      <c r="L84" s="344"/>
      <c r="M84" s="344"/>
      <c r="N84" s="344"/>
      <c r="O84" s="344"/>
      <c r="P84" s="344"/>
      <c r="Q84" s="344"/>
      <c r="R84" s="344"/>
      <c r="S84" s="344"/>
      <c r="T84" s="344"/>
      <c r="U84" s="344"/>
      <c r="V84" s="344"/>
      <c r="W84" s="344"/>
      <c r="X84" s="344"/>
      <c r="Y84" s="345"/>
      <c r="Z84" s="345"/>
      <c r="AA84" s="345"/>
      <c r="AB84" s="345"/>
      <c r="AC84" s="345"/>
      <c r="AD84" s="345"/>
      <c r="AE84" s="345"/>
      <c r="AF84" s="345"/>
      <c r="AG84" s="345" t="s">
        <v>4632</v>
      </c>
      <c r="AH84" s="345"/>
      <c r="AI84" s="345"/>
      <c r="AJ84" s="345"/>
      <c r="AK84" s="345"/>
      <c r="AL84" s="345"/>
      <c r="AM84" s="345"/>
      <c r="AN84" s="345"/>
      <c r="AO84" s="345"/>
      <c r="AP84" s="345"/>
      <c r="AQ84" s="345"/>
      <c r="AR84" s="345"/>
      <c r="AS84" s="345"/>
      <c r="AT84" s="345"/>
      <c r="AU84" s="345"/>
      <c r="AV84" s="345"/>
      <c r="AW84" s="345"/>
      <c r="AX84" s="345"/>
      <c r="AY84" s="345"/>
      <c r="AZ84" s="345"/>
      <c r="BA84" s="345"/>
      <c r="BB84" s="345"/>
      <c r="BC84" s="345"/>
      <c r="BD84" s="345"/>
      <c r="BE84" s="345"/>
      <c r="BF84" s="345"/>
      <c r="BG84" s="345"/>
      <c r="BH84" s="345"/>
    </row>
    <row r="85" spans="1:60" outlineLevel="1">
      <c r="A85" s="336">
        <v>28</v>
      </c>
      <c r="B85" s="337" t="s">
        <v>4782</v>
      </c>
      <c r="C85" s="338" t="s">
        <v>4783</v>
      </c>
      <c r="D85" s="339" t="s">
        <v>327</v>
      </c>
      <c r="E85" s="340">
        <v>14.4</v>
      </c>
      <c r="F85" s="341"/>
      <c r="G85" s="342">
        <f>ROUND(E85*F85,2)</f>
        <v>0</v>
      </c>
      <c r="H85" s="341"/>
      <c r="I85" s="342">
        <f>ROUND(E85*H85,2)</f>
        <v>0</v>
      </c>
      <c r="J85" s="341"/>
      <c r="K85" s="342">
        <f>ROUND(E85*J85,2)</f>
        <v>0</v>
      </c>
      <c r="L85" s="342">
        <v>21</v>
      </c>
      <c r="M85" s="342">
        <f>G85*(1+L85/100)</f>
        <v>0</v>
      </c>
      <c r="N85" s="342">
        <v>3.0000000000000001E-5</v>
      </c>
      <c r="O85" s="342">
        <f>ROUND(E85*N85,2)</f>
        <v>0</v>
      </c>
      <c r="P85" s="342">
        <v>0</v>
      </c>
      <c r="Q85" s="342">
        <f>ROUND(E85*P85,2)</f>
        <v>0</v>
      </c>
      <c r="R85" s="342"/>
      <c r="S85" s="342" t="s">
        <v>4698</v>
      </c>
      <c r="T85" s="343" t="s">
        <v>4699</v>
      </c>
      <c r="U85" s="344">
        <v>0.13</v>
      </c>
      <c r="V85" s="344">
        <f>ROUND(E85*U85,2)</f>
        <v>1.87</v>
      </c>
      <c r="W85" s="344"/>
      <c r="X85" s="344" t="s">
        <v>4628</v>
      </c>
      <c r="Y85" s="345"/>
      <c r="Z85" s="345"/>
      <c r="AA85" s="345"/>
      <c r="AB85" s="345"/>
      <c r="AC85" s="345"/>
      <c r="AD85" s="345"/>
      <c r="AE85" s="345"/>
      <c r="AF85" s="345"/>
      <c r="AG85" s="345" t="s">
        <v>4629</v>
      </c>
      <c r="AH85" s="345"/>
      <c r="AI85" s="345"/>
      <c r="AJ85" s="345"/>
      <c r="AK85" s="345"/>
      <c r="AL85" s="345"/>
      <c r="AM85" s="345"/>
      <c r="AN85" s="345"/>
      <c r="AO85" s="345"/>
      <c r="AP85" s="345"/>
      <c r="AQ85" s="345"/>
      <c r="AR85" s="345"/>
      <c r="AS85" s="345"/>
      <c r="AT85" s="345"/>
      <c r="AU85" s="345"/>
      <c r="AV85" s="345"/>
      <c r="AW85" s="345"/>
      <c r="AX85" s="345"/>
      <c r="AY85" s="345"/>
      <c r="AZ85" s="345"/>
      <c r="BA85" s="345"/>
      <c r="BB85" s="345"/>
      <c r="BC85" s="345"/>
      <c r="BD85" s="345"/>
      <c r="BE85" s="345"/>
      <c r="BF85" s="345"/>
      <c r="BG85" s="345"/>
      <c r="BH85" s="345"/>
    </row>
    <row r="86" spans="1:60" outlineLevel="1">
      <c r="A86" s="346"/>
      <c r="B86" s="347"/>
      <c r="C86" s="521" t="s">
        <v>4691</v>
      </c>
      <c r="D86" s="522"/>
      <c r="E86" s="522"/>
      <c r="F86" s="522"/>
      <c r="G86" s="522"/>
      <c r="H86" s="344"/>
      <c r="I86" s="344"/>
      <c r="J86" s="344"/>
      <c r="K86" s="344"/>
      <c r="L86" s="344"/>
      <c r="M86" s="344"/>
      <c r="N86" s="344"/>
      <c r="O86" s="344"/>
      <c r="P86" s="344"/>
      <c r="Q86" s="344"/>
      <c r="R86" s="344"/>
      <c r="S86" s="344"/>
      <c r="T86" s="344"/>
      <c r="U86" s="344"/>
      <c r="V86" s="344"/>
      <c r="W86" s="344"/>
      <c r="X86" s="344"/>
      <c r="Y86" s="345"/>
      <c r="Z86" s="345"/>
      <c r="AA86" s="345"/>
      <c r="AB86" s="345"/>
      <c r="AC86" s="345"/>
      <c r="AD86" s="345"/>
      <c r="AE86" s="345"/>
      <c r="AF86" s="345"/>
      <c r="AG86" s="345" t="s">
        <v>4671</v>
      </c>
      <c r="AH86" s="345"/>
      <c r="AI86" s="345"/>
      <c r="AJ86" s="345"/>
      <c r="AK86" s="345"/>
      <c r="AL86" s="345"/>
      <c r="AM86" s="345"/>
      <c r="AN86" s="345"/>
      <c r="AO86" s="345"/>
      <c r="AP86" s="345"/>
      <c r="AQ86" s="345"/>
      <c r="AR86" s="345"/>
      <c r="AS86" s="345"/>
      <c r="AT86" s="345"/>
      <c r="AU86" s="345"/>
      <c r="AV86" s="345"/>
      <c r="AW86" s="345"/>
      <c r="AX86" s="345"/>
      <c r="AY86" s="345"/>
      <c r="AZ86" s="345"/>
      <c r="BA86" s="345"/>
      <c r="BB86" s="345"/>
      <c r="BC86" s="345"/>
      <c r="BD86" s="345"/>
      <c r="BE86" s="345"/>
      <c r="BF86" s="345"/>
      <c r="BG86" s="345"/>
      <c r="BH86" s="345"/>
    </row>
    <row r="87" spans="1:60" outlineLevel="1">
      <c r="A87" s="346"/>
      <c r="B87" s="347"/>
      <c r="C87" s="506"/>
      <c r="D87" s="507"/>
      <c r="E87" s="507"/>
      <c r="F87" s="507"/>
      <c r="G87" s="507"/>
      <c r="H87" s="344"/>
      <c r="I87" s="344"/>
      <c r="J87" s="344"/>
      <c r="K87" s="344"/>
      <c r="L87" s="344"/>
      <c r="M87" s="344"/>
      <c r="N87" s="344"/>
      <c r="O87" s="344"/>
      <c r="P87" s="344"/>
      <c r="Q87" s="344"/>
      <c r="R87" s="344"/>
      <c r="S87" s="344"/>
      <c r="T87" s="344"/>
      <c r="U87" s="344"/>
      <c r="V87" s="344"/>
      <c r="W87" s="344"/>
      <c r="X87" s="344"/>
      <c r="Y87" s="345"/>
      <c r="Z87" s="345"/>
      <c r="AA87" s="345"/>
      <c r="AB87" s="345"/>
      <c r="AC87" s="345"/>
      <c r="AD87" s="345"/>
      <c r="AE87" s="345"/>
      <c r="AF87" s="345"/>
      <c r="AG87" s="345" t="s">
        <v>4632</v>
      </c>
      <c r="AH87" s="345"/>
      <c r="AI87" s="345"/>
      <c r="AJ87" s="345"/>
      <c r="AK87" s="345"/>
      <c r="AL87" s="345"/>
      <c r="AM87" s="345"/>
      <c r="AN87" s="345"/>
      <c r="AO87" s="345"/>
      <c r="AP87" s="345"/>
      <c r="AQ87" s="345"/>
      <c r="AR87" s="345"/>
      <c r="AS87" s="345"/>
      <c r="AT87" s="345"/>
      <c r="AU87" s="345"/>
      <c r="AV87" s="345"/>
      <c r="AW87" s="345"/>
      <c r="AX87" s="345"/>
      <c r="AY87" s="345"/>
      <c r="AZ87" s="345"/>
      <c r="BA87" s="345"/>
      <c r="BB87" s="345"/>
      <c r="BC87" s="345"/>
      <c r="BD87" s="345"/>
      <c r="BE87" s="345"/>
      <c r="BF87" s="345"/>
      <c r="BG87" s="345"/>
      <c r="BH87" s="345"/>
    </row>
    <row r="88" spans="1:60" outlineLevel="1">
      <c r="A88" s="336">
        <v>29</v>
      </c>
      <c r="B88" s="337" t="s">
        <v>4784</v>
      </c>
      <c r="C88" s="338" t="s">
        <v>4785</v>
      </c>
      <c r="D88" s="339" t="s">
        <v>327</v>
      </c>
      <c r="E88" s="340">
        <v>7.4</v>
      </c>
      <c r="F88" s="341"/>
      <c r="G88" s="342">
        <f>ROUND(E88*F88,2)</f>
        <v>0</v>
      </c>
      <c r="H88" s="341"/>
      <c r="I88" s="342">
        <f>ROUND(E88*H88,2)</f>
        <v>0</v>
      </c>
      <c r="J88" s="341"/>
      <c r="K88" s="342">
        <f>ROUND(E88*J88,2)</f>
        <v>0</v>
      </c>
      <c r="L88" s="342">
        <v>21</v>
      </c>
      <c r="M88" s="342">
        <f>G88*(1+L88/100)</f>
        <v>0</v>
      </c>
      <c r="N88" s="342">
        <v>3.0000000000000001E-5</v>
      </c>
      <c r="O88" s="342">
        <f>ROUND(E88*N88,2)</f>
        <v>0</v>
      </c>
      <c r="P88" s="342">
        <v>0</v>
      </c>
      <c r="Q88" s="342">
        <f>ROUND(E88*P88,2)</f>
        <v>0</v>
      </c>
      <c r="R88" s="342"/>
      <c r="S88" s="342" t="s">
        <v>4698</v>
      </c>
      <c r="T88" s="343" t="s">
        <v>4699</v>
      </c>
      <c r="U88" s="344">
        <v>0.13</v>
      </c>
      <c r="V88" s="344">
        <f>ROUND(E88*U88,2)</f>
        <v>0.96</v>
      </c>
      <c r="W88" s="344"/>
      <c r="X88" s="344" t="s">
        <v>4628</v>
      </c>
      <c r="Y88" s="345"/>
      <c r="Z88" s="345"/>
      <c r="AA88" s="345"/>
      <c r="AB88" s="345"/>
      <c r="AC88" s="345"/>
      <c r="AD88" s="345"/>
      <c r="AE88" s="345"/>
      <c r="AF88" s="345"/>
      <c r="AG88" s="345" t="s">
        <v>4629</v>
      </c>
      <c r="AH88" s="345"/>
      <c r="AI88" s="345"/>
      <c r="AJ88" s="345"/>
      <c r="AK88" s="345"/>
      <c r="AL88" s="345"/>
      <c r="AM88" s="345"/>
      <c r="AN88" s="345"/>
      <c r="AO88" s="345"/>
      <c r="AP88" s="345"/>
      <c r="AQ88" s="345"/>
      <c r="AR88" s="345"/>
      <c r="AS88" s="345"/>
      <c r="AT88" s="345"/>
      <c r="AU88" s="345"/>
      <c r="AV88" s="345"/>
      <c r="AW88" s="345"/>
      <c r="AX88" s="345"/>
      <c r="AY88" s="345"/>
      <c r="AZ88" s="345"/>
      <c r="BA88" s="345"/>
      <c r="BB88" s="345"/>
      <c r="BC88" s="345"/>
      <c r="BD88" s="345"/>
      <c r="BE88" s="345"/>
      <c r="BF88" s="345"/>
      <c r="BG88" s="345"/>
      <c r="BH88" s="345"/>
    </row>
    <row r="89" spans="1:60" outlineLevel="1">
      <c r="A89" s="346"/>
      <c r="B89" s="347"/>
      <c r="C89" s="521" t="s">
        <v>4691</v>
      </c>
      <c r="D89" s="522"/>
      <c r="E89" s="522"/>
      <c r="F89" s="522"/>
      <c r="G89" s="522"/>
      <c r="H89" s="344"/>
      <c r="I89" s="344"/>
      <c r="J89" s="344"/>
      <c r="K89" s="344"/>
      <c r="L89" s="344"/>
      <c r="M89" s="344"/>
      <c r="N89" s="344"/>
      <c r="O89" s="344"/>
      <c r="P89" s="344"/>
      <c r="Q89" s="344"/>
      <c r="R89" s="344"/>
      <c r="S89" s="344"/>
      <c r="T89" s="344"/>
      <c r="U89" s="344"/>
      <c r="V89" s="344"/>
      <c r="W89" s="344"/>
      <c r="X89" s="344"/>
      <c r="Y89" s="345"/>
      <c r="Z89" s="345"/>
      <c r="AA89" s="345"/>
      <c r="AB89" s="345"/>
      <c r="AC89" s="345"/>
      <c r="AD89" s="345"/>
      <c r="AE89" s="345"/>
      <c r="AF89" s="345"/>
      <c r="AG89" s="345" t="s">
        <v>4671</v>
      </c>
      <c r="AH89" s="345"/>
      <c r="AI89" s="345"/>
      <c r="AJ89" s="345"/>
      <c r="AK89" s="345"/>
      <c r="AL89" s="345"/>
      <c r="AM89" s="345"/>
      <c r="AN89" s="345"/>
      <c r="AO89" s="345"/>
      <c r="AP89" s="345"/>
      <c r="AQ89" s="345"/>
      <c r="AR89" s="345"/>
      <c r="AS89" s="345"/>
      <c r="AT89" s="345"/>
      <c r="AU89" s="345"/>
      <c r="AV89" s="345"/>
      <c r="AW89" s="345"/>
      <c r="AX89" s="345"/>
      <c r="AY89" s="345"/>
      <c r="AZ89" s="345"/>
      <c r="BA89" s="345"/>
      <c r="BB89" s="345"/>
      <c r="BC89" s="345"/>
      <c r="BD89" s="345"/>
      <c r="BE89" s="345"/>
      <c r="BF89" s="345"/>
      <c r="BG89" s="345"/>
      <c r="BH89" s="345"/>
    </row>
    <row r="90" spans="1:60" outlineLevel="1">
      <c r="A90" s="346"/>
      <c r="B90" s="347"/>
      <c r="C90" s="506"/>
      <c r="D90" s="507"/>
      <c r="E90" s="507"/>
      <c r="F90" s="507"/>
      <c r="G90" s="507"/>
      <c r="H90" s="344"/>
      <c r="I90" s="344"/>
      <c r="J90" s="344"/>
      <c r="K90" s="344"/>
      <c r="L90" s="344"/>
      <c r="M90" s="344"/>
      <c r="N90" s="344"/>
      <c r="O90" s="344"/>
      <c r="P90" s="344"/>
      <c r="Q90" s="344"/>
      <c r="R90" s="344"/>
      <c r="S90" s="344"/>
      <c r="T90" s="344"/>
      <c r="U90" s="344"/>
      <c r="V90" s="344"/>
      <c r="W90" s="344"/>
      <c r="X90" s="344"/>
      <c r="Y90" s="345"/>
      <c r="Z90" s="345"/>
      <c r="AA90" s="345"/>
      <c r="AB90" s="345"/>
      <c r="AC90" s="345"/>
      <c r="AD90" s="345"/>
      <c r="AE90" s="345"/>
      <c r="AF90" s="345"/>
      <c r="AG90" s="345" t="s">
        <v>4632</v>
      </c>
      <c r="AH90" s="345"/>
      <c r="AI90" s="345"/>
      <c r="AJ90" s="345"/>
      <c r="AK90" s="345"/>
      <c r="AL90" s="345"/>
      <c r="AM90" s="345"/>
      <c r="AN90" s="345"/>
      <c r="AO90" s="345"/>
      <c r="AP90" s="345"/>
      <c r="AQ90" s="345"/>
      <c r="AR90" s="345"/>
      <c r="AS90" s="345"/>
      <c r="AT90" s="345"/>
      <c r="AU90" s="345"/>
      <c r="AV90" s="345"/>
      <c r="AW90" s="345"/>
      <c r="AX90" s="345"/>
      <c r="AY90" s="345"/>
      <c r="AZ90" s="345"/>
      <c r="BA90" s="345"/>
      <c r="BB90" s="345"/>
      <c r="BC90" s="345"/>
      <c r="BD90" s="345"/>
      <c r="BE90" s="345"/>
      <c r="BF90" s="345"/>
      <c r="BG90" s="345"/>
      <c r="BH90" s="345"/>
    </row>
    <row r="91" spans="1:60" outlineLevel="1">
      <c r="A91" s="336">
        <v>30</v>
      </c>
      <c r="B91" s="337" t="s">
        <v>4786</v>
      </c>
      <c r="C91" s="338" t="s">
        <v>4787</v>
      </c>
      <c r="D91" s="339" t="s">
        <v>327</v>
      </c>
      <c r="E91" s="340">
        <v>25.9</v>
      </c>
      <c r="F91" s="341"/>
      <c r="G91" s="342">
        <f>ROUND(E91*F91,2)</f>
        <v>0</v>
      </c>
      <c r="H91" s="341"/>
      <c r="I91" s="342">
        <f>ROUND(E91*H91,2)</f>
        <v>0</v>
      </c>
      <c r="J91" s="341"/>
      <c r="K91" s="342">
        <f>ROUND(E91*J91,2)</f>
        <v>0</v>
      </c>
      <c r="L91" s="342">
        <v>21</v>
      </c>
      <c r="M91" s="342">
        <f>G91*(1+L91/100)</f>
        <v>0</v>
      </c>
      <c r="N91" s="342">
        <v>3.0000000000000001E-5</v>
      </c>
      <c r="O91" s="342">
        <f>ROUND(E91*N91,2)</f>
        <v>0</v>
      </c>
      <c r="P91" s="342">
        <v>0</v>
      </c>
      <c r="Q91" s="342">
        <f>ROUND(E91*P91,2)</f>
        <v>0</v>
      </c>
      <c r="R91" s="342"/>
      <c r="S91" s="342" t="s">
        <v>4698</v>
      </c>
      <c r="T91" s="343" t="s">
        <v>4699</v>
      </c>
      <c r="U91" s="344">
        <v>0.13</v>
      </c>
      <c r="V91" s="344">
        <f>ROUND(E91*U91,2)</f>
        <v>3.37</v>
      </c>
      <c r="W91" s="344"/>
      <c r="X91" s="344" t="s">
        <v>4628</v>
      </c>
      <c r="Y91" s="345"/>
      <c r="Z91" s="345"/>
      <c r="AA91" s="345"/>
      <c r="AB91" s="345"/>
      <c r="AC91" s="345"/>
      <c r="AD91" s="345"/>
      <c r="AE91" s="345"/>
      <c r="AF91" s="345"/>
      <c r="AG91" s="345" t="s">
        <v>4629</v>
      </c>
      <c r="AH91" s="345"/>
      <c r="AI91" s="345"/>
      <c r="AJ91" s="345"/>
      <c r="AK91" s="345"/>
      <c r="AL91" s="345"/>
      <c r="AM91" s="345"/>
      <c r="AN91" s="345"/>
      <c r="AO91" s="345"/>
      <c r="AP91" s="345"/>
      <c r="AQ91" s="345"/>
      <c r="AR91" s="345"/>
      <c r="AS91" s="345"/>
      <c r="AT91" s="345"/>
      <c r="AU91" s="345"/>
      <c r="AV91" s="345"/>
      <c r="AW91" s="345"/>
      <c r="AX91" s="345"/>
      <c r="AY91" s="345"/>
      <c r="AZ91" s="345"/>
      <c r="BA91" s="345"/>
      <c r="BB91" s="345"/>
      <c r="BC91" s="345"/>
      <c r="BD91" s="345"/>
      <c r="BE91" s="345"/>
      <c r="BF91" s="345"/>
      <c r="BG91" s="345"/>
      <c r="BH91" s="345"/>
    </row>
    <row r="92" spans="1:60" outlineLevel="1">
      <c r="A92" s="346"/>
      <c r="B92" s="347"/>
      <c r="C92" s="521" t="s">
        <v>4691</v>
      </c>
      <c r="D92" s="522"/>
      <c r="E92" s="522"/>
      <c r="F92" s="522"/>
      <c r="G92" s="522"/>
      <c r="H92" s="344"/>
      <c r="I92" s="344"/>
      <c r="J92" s="344"/>
      <c r="K92" s="344"/>
      <c r="L92" s="344"/>
      <c r="M92" s="344"/>
      <c r="N92" s="344"/>
      <c r="O92" s="344"/>
      <c r="P92" s="344"/>
      <c r="Q92" s="344"/>
      <c r="R92" s="344"/>
      <c r="S92" s="344"/>
      <c r="T92" s="344"/>
      <c r="U92" s="344"/>
      <c r="V92" s="344"/>
      <c r="W92" s="344"/>
      <c r="X92" s="344"/>
      <c r="Y92" s="345"/>
      <c r="Z92" s="345"/>
      <c r="AA92" s="345"/>
      <c r="AB92" s="345"/>
      <c r="AC92" s="345"/>
      <c r="AD92" s="345"/>
      <c r="AE92" s="345"/>
      <c r="AF92" s="345"/>
      <c r="AG92" s="345" t="s">
        <v>4671</v>
      </c>
      <c r="AH92" s="345"/>
      <c r="AI92" s="345"/>
      <c r="AJ92" s="345"/>
      <c r="AK92" s="345"/>
      <c r="AL92" s="345"/>
      <c r="AM92" s="345"/>
      <c r="AN92" s="345"/>
      <c r="AO92" s="345"/>
      <c r="AP92" s="345"/>
      <c r="AQ92" s="345"/>
      <c r="AR92" s="345"/>
      <c r="AS92" s="345"/>
      <c r="AT92" s="345"/>
      <c r="AU92" s="345"/>
      <c r="AV92" s="345"/>
      <c r="AW92" s="345"/>
      <c r="AX92" s="345"/>
      <c r="AY92" s="345"/>
      <c r="AZ92" s="345"/>
      <c r="BA92" s="345"/>
      <c r="BB92" s="345"/>
      <c r="BC92" s="345"/>
      <c r="BD92" s="345"/>
      <c r="BE92" s="345"/>
      <c r="BF92" s="345"/>
      <c r="BG92" s="345"/>
      <c r="BH92" s="345"/>
    </row>
    <row r="93" spans="1:60" outlineLevel="1">
      <c r="A93" s="346"/>
      <c r="B93" s="347"/>
      <c r="C93" s="506"/>
      <c r="D93" s="507"/>
      <c r="E93" s="507"/>
      <c r="F93" s="507"/>
      <c r="G93" s="507"/>
      <c r="H93" s="344"/>
      <c r="I93" s="344"/>
      <c r="J93" s="344"/>
      <c r="K93" s="344"/>
      <c r="L93" s="344"/>
      <c r="M93" s="344"/>
      <c r="N93" s="344"/>
      <c r="O93" s="344"/>
      <c r="P93" s="344"/>
      <c r="Q93" s="344"/>
      <c r="R93" s="344"/>
      <c r="S93" s="344"/>
      <c r="T93" s="344"/>
      <c r="U93" s="344"/>
      <c r="V93" s="344"/>
      <c r="W93" s="344"/>
      <c r="X93" s="344"/>
      <c r="Y93" s="345"/>
      <c r="Z93" s="345"/>
      <c r="AA93" s="345"/>
      <c r="AB93" s="345"/>
      <c r="AC93" s="345"/>
      <c r="AD93" s="345"/>
      <c r="AE93" s="345"/>
      <c r="AF93" s="345"/>
      <c r="AG93" s="345" t="s">
        <v>4632</v>
      </c>
      <c r="AH93" s="345"/>
      <c r="AI93" s="345"/>
      <c r="AJ93" s="345"/>
      <c r="AK93" s="345"/>
      <c r="AL93" s="345"/>
      <c r="AM93" s="345"/>
      <c r="AN93" s="345"/>
      <c r="AO93" s="345"/>
      <c r="AP93" s="345"/>
      <c r="AQ93" s="345"/>
      <c r="AR93" s="345"/>
      <c r="AS93" s="345"/>
      <c r="AT93" s="345"/>
      <c r="AU93" s="345"/>
      <c r="AV93" s="345"/>
      <c r="AW93" s="345"/>
      <c r="AX93" s="345"/>
      <c r="AY93" s="345"/>
      <c r="AZ93" s="345"/>
      <c r="BA93" s="345"/>
      <c r="BB93" s="345"/>
      <c r="BC93" s="345"/>
      <c r="BD93" s="345"/>
      <c r="BE93" s="345"/>
      <c r="BF93" s="345"/>
      <c r="BG93" s="345"/>
      <c r="BH93" s="345"/>
    </row>
    <row r="94" spans="1:60" outlineLevel="1">
      <c r="A94" s="336">
        <v>31</v>
      </c>
      <c r="B94" s="337" t="s">
        <v>4788</v>
      </c>
      <c r="C94" s="338" t="s">
        <v>4789</v>
      </c>
      <c r="D94" s="339" t="s">
        <v>707</v>
      </c>
      <c r="E94" s="340">
        <v>1</v>
      </c>
      <c r="F94" s="341"/>
      <c r="G94" s="342">
        <f>ROUND(E94*F94,2)</f>
        <v>0</v>
      </c>
      <c r="H94" s="341"/>
      <c r="I94" s="342">
        <f>ROUND(E94*H94,2)</f>
        <v>0</v>
      </c>
      <c r="J94" s="341"/>
      <c r="K94" s="342">
        <f>ROUND(E94*J94,2)</f>
        <v>0</v>
      </c>
      <c r="L94" s="342">
        <v>21</v>
      </c>
      <c r="M94" s="342">
        <f>G94*(1+L94/100)</f>
        <v>0</v>
      </c>
      <c r="N94" s="342">
        <v>6.4999999999999997E-4</v>
      </c>
      <c r="O94" s="342">
        <f>ROUND(E94*N94,2)</f>
        <v>0</v>
      </c>
      <c r="P94" s="342">
        <v>0</v>
      </c>
      <c r="Q94" s="342">
        <f>ROUND(E94*P94,2)</f>
        <v>0</v>
      </c>
      <c r="R94" s="342"/>
      <c r="S94" s="342" t="s">
        <v>4698</v>
      </c>
      <c r="T94" s="343" t="s">
        <v>4699</v>
      </c>
      <c r="U94" s="344">
        <v>0.16500000000000001</v>
      </c>
      <c r="V94" s="344">
        <f>ROUND(E94*U94,2)</f>
        <v>0.17</v>
      </c>
      <c r="W94" s="344"/>
      <c r="X94" s="344" t="s">
        <v>4628</v>
      </c>
      <c r="Y94" s="345"/>
      <c r="Z94" s="345"/>
      <c r="AA94" s="345"/>
      <c r="AB94" s="345"/>
      <c r="AC94" s="345"/>
      <c r="AD94" s="345"/>
      <c r="AE94" s="345"/>
      <c r="AF94" s="345"/>
      <c r="AG94" s="345" t="s">
        <v>4629</v>
      </c>
      <c r="AH94" s="345"/>
      <c r="AI94" s="345"/>
      <c r="AJ94" s="345"/>
      <c r="AK94" s="345"/>
      <c r="AL94" s="345"/>
      <c r="AM94" s="345"/>
      <c r="AN94" s="345"/>
      <c r="AO94" s="345"/>
      <c r="AP94" s="345"/>
      <c r="AQ94" s="345"/>
      <c r="AR94" s="345"/>
      <c r="AS94" s="345"/>
      <c r="AT94" s="345"/>
      <c r="AU94" s="345"/>
      <c r="AV94" s="345"/>
      <c r="AW94" s="345"/>
      <c r="AX94" s="345"/>
      <c r="AY94" s="345"/>
      <c r="AZ94" s="345"/>
      <c r="BA94" s="345"/>
      <c r="BB94" s="345"/>
      <c r="BC94" s="345"/>
      <c r="BD94" s="345"/>
      <c r="BE94" s="345"/>
      <c r="BF94" s="345"/>
      <c r="BG94" s="345"/>
      <c r="BH94" s="345"/>
    </row>
    <row r="95" spans="1:60" outlineLevel="1">
      <c r="A95" s="346"/>
      <c r="B95" s="347"/>
      <c r="C95" s="508"/>
      <c r="D95" s="509"/>
      <c r="E95" s="509"/>
      <c r="F95" s="509"/>
      <c r="G95" s="509"/>
      <c r="H95" s="344"/>
      <c r="I95" s="344"/>
      <c r="J95" s="344"/>
      <c r="K95" s="344"/>
      <c r="L95" s="344"/>
      <c r="M95" s="344"/>
      <c r="N95" s="344"/>
      <c r="O95" s="344"/>
      <c r="P95" s="344"/>
      <c r="Q95" s="344"/>
      <c r="R95" s="344"/>
      <c r="S95" s="344"/>
      <c r="T95" s="344"/>
      <c r="U95" s="344"/>
      <c r="V95" s="344"/>
      <c r="W95" s="344"/>
      <c r="X95" s="344"/>
      <c r="Y95" s="345"/>
      <c r="Z95" s="345"/>
      <c r="AA95" s="345"/>
      <c r="AB95" s="345"/>
      <c r="AC95" s="345"/>
      <c r="AD95" s="345"/>
      <c r="AE95" s="345"/>
      <c r="AF95" s="345"/>
      <c r="AG95" s="345" t="s">
        <v>4632</v>
      </c>
      <c r="AH95" s="345"/>
      <c r="AI95" s="345"/>
      <c r="AJ95" s="345"/>
      <c r="AK95" s="345"/>
      <c r="AL95" s="345"/>
      <c r="AM95" s="345"/>
      <c r="AN95" s="345"/>
      <c r="AO95" s="345"/>
      <c r="AP95" s="345"/>
      <c r="AQ95" s="345"/>
      <c r="AR95" s="345"/>
      <c r="AS95" s="345"/>
      <c r="AT95" s="345"/>
      <c r="AU95" s="345"/>
      <c r="AV95" s="345"/>
      <c r="AW95" s="345"/>
      <c r="AX95" s="345"/>
      <c r="AY95" s="345"/>
      <c r="AZ95" s="345"/>
      <c r="BA95" s="345"/>
      <c r="BB95" s="345"/>
      <c r="BC95" s="345"/>
      <c r="BD95" s="345"/>
      <c r="BE95" s="345"/>
      <c r="BF95" s="345"/>
      <c r="BG95" s="345"/>
      <c r="BH95" s="345"/>
    </row>
    <row r="96" spans="1:60" outlineLevel="1">
      <c r="A96" s="336">
        <v>32</v>
      </c>
      <c r="B96" s="337" t="s">
        <v>4790</v>
      </c>
      <c r="C96" s="338" t="s">
        <v>4791</v>
      </c>
      <c r="D96" s="339" t="s">
        <v>707</v>
      </c>
      <c r="E96" s="340">
        <v>2</v>
      </c>
      <c r="F96" s="341"/>
      <c r="G96" s="342">
        <f>ROUND(E96*F96,2)</f>
        <v>0</v>
      </c>
      <c r="H96" s="341"/>
      <c r="I96" s="342">
        <f>ROUND(E96*H96,2)</f>
        <v>0</v>
      </c>
      <c r="J96" s="341"/>
      <c r="K96" s="342">
        <f>ROUND(E96*J96,2)</f>
        <v>0</v>
      </c>
      <c r="L96" s="342">
        <v>21</v>
      </c>
      <c r="M96" s="342">
        <f>G96*(1+L96/100)</f>
        <v>0</v>
      </c>
      <c r="N96" s="342">
        <v>6.4999999999999997E-4</v>
      </c>
      <c r="O96" s="342">
        <f>ROUND(E96*N96,2)</f>
        <v>0</v>
      </c>
      <c r="P96" s="342">
        <v>0</v>
      </c>
      <c r="Q96" s="342">
        <f>ROUND(E96*P96,2)</f>
        <v>0</v>
      </c>
      <c r="R96" s="342"/>
      <c r="S96" s="342" t="s">
        <v>4698</v>
      </c>
      <c r="T96" s="343" t="s">
        <v>4699</v>
      </c>
      <c r="U96" s="344">
        <v>0.17</v>
      </c>
      <c r="V96" s="344">
        <f>ROUND(E96*U96,2)</f>
        <v>0.34</v>
      </c>
      <c r="W96" s="344"/>
      <c r="X96" s="344" t="s">
        <v>4628</v>
      </c>
      <c r="Y96" s="345"/>
      <c r="Z96" s="345"/>
      <c r="AA96" s="345"/>
      <c r="AB96" s="345"/>
      <c r="AC96" s="345"/>
      <c r="AD96" s="345"/>
      <c r="AE96" s="345"/>
      <c r="AF96" s="345"/>
      <c r="AG96" s="345" t="s">
        <v>4629</v>
      </c>
      <c r="AH96" s="345"/>
      <c r="AI96" s="345"/>
      <c r="AJ96" s="345"/>
      <c r="AK96" s="345"/>
      <c r="AL96" s="345"/>
      <c r="AM96" s="345"/>
      <c r="AN96" s="345"/>
      <c r="AO96" s="345"/>
      <c r="AP96" s="345"/>
      <c r="AQ96" s="345"/>
      <c r="AR96" s="345"/>
      <c r="AS96" s="345"/>
      <c r="AT96" s="345"/>
      <c r="AU96" s="345"/>
      <c r="AV96" s="345"/>
      <c r="AW96" s="345"/>
      <c r="AX96" s="345"/>
      <c r="AY96" s="345"/>
      <c r="AZ96" s="345"/>
      <c r="BA96" s="345"/>
      <c r="BB96" s="345"/>
      <c r="BC96" s="345"/>
      <c r="BD96" s="345"/>
      <c r="BE96" s="345"/>
      <c r="BF96" s="345"/>
      <c r="BG96" s="345"/>
      <c r="BH96" s="345"/>
    </row>
    <row r="97" spans="1:60" outlineLevel="1">
      <c r="A97" s="346"/>
      <c r="B97" s="347"/>
      <c r="C97" s="508"/>
      <c r="D97" s="509"/>
      <c r="E97" s="509"/>
      <c r="F97" s="509"/>
      <c r="G97" s="509"/>
      <c r="H97" s="344"/>
      <c r="I97" s="344"/>
      <c r="J97" s="344"/>
      <c r="K97" s="344"/>
      <c r="L97" s="344"/>
      <c r="M97" s="344"/>
      <c r="N97" s="344"/>
      <c r="O97" s="344"/>
      <c r="P97" s="344"/>
      <c r="Q97" s="344"/>
      <c r="R97" s="344"/>
      <c r="S97" s="344"/>
      <c r="T97" s="344"/>
      <c r="U97" s="344"/>
      <c r="V97" s="344"/>
      <c r="W97" s="344"/>
      <c r="X97" s="344"/>
      <c r="Y97" s="345"/>
      <c r="Z97" s="345"/>
      <c r="AA97" s="345"/>
      <c r="AB97" s="345"/>
      <c r="AC97" s="345"/>
      <c r="AD97" s="345"/>
      <c r="AE97" s="345"/>
      <c r="AF97" s="345"/>
      <c r="AG97" s="345" t="s">
        <v>4632</v>
      </c>
      <c r="AH97" s="345"/>
      <c r="AI97" s="345"/>
      <c r="AJ97" s="345"/>
      <c r="AK97" s="345"/>
      <c r="AL97" s="345"/>
      <c r="AM97" s="345"/>
      <c r="AN97" s="345"/>
      <c r="AO97" s="345"/>
      <c r="AP97" s="345"/>
      <c r="AQ97" s="345"/>
      <c r="AR97" s="345"/>
      <c r="AS97" s="345"/>
      <c r="AT97" s="345"/>
      <c r="AU97" s="345"/>
      <c r="AV97" s="345"/>
      <c r="AW97" s="345"/>
      <c r="AX97" s="345"/>
      <c r="AY97" s="345"/>
      <c r="AZ97" s="345"/>
      <c r="BA97" s="345"/>
      <c r="BB97" s="345"/>
      <c r="BC97" s="345"/>
      <c r="BD97" s="345"/>
      <c r="BE97" s="345"/>
      <c r="BF97" s="345"/>
      <c r="BG97" s="345"/>
      <c r="BH97" s="345"/>
    </row>
    <row r="98" spans="1:60" outlineLevel="1">
      <c r="A98" s="336">
        <v>33</v>
      </c>
      <c r="B98" s="337" t="s">
        <v>4792</v>
      </c>
      <c r="C98" s="338" t="s">
        <v>4793</v>
      </c>
      <c r="D98" s="339" t="s">
        <v>707</v>
      </c>
      <c r="E98" s="340">
        <v>3</v>
      </c>
      <c r="F98" s="341"/>
      <c r="G98" s="342">
        <f>ROUND(E98*F98,2)</f>
        <v>0</v>
      </c>
      <c r="H98" s="341"/>
      <c r="I98" s="342">
        <f>ROUND(E98*H98,2)</f>
        <v>0</v>
      </c>
      <c r="J98" s="341"/>
      <c r="K98" s="342">
        <f>ROUND(E98*J98,2)</f>
        <v>0</v>
      </c>
      <c r="L98" s="342">
        <v>21</v>
      </c>
      <c r="M98" s="342">
        <f>G98*(1+L98/100)</f>
        <v>0</v>
      </c>
      <c r="N98" s="342">
        <v>3.8E-3</v>
      </c>
      <c r="O98" s="342">
        <f>ROUND(E98*N98,2)</f>
        <v>0.01</v>
      </c>
      <c r="P98" s="342">
        <v>0</v>
      </c>
      <c r="Q98" s="342">
        <f>ROUND(E98*P98,2)</f>
        <v>0</v>
      </c>
      <c r="R98" s="342"/>
      <c r="S98" s="342" t="s">
        <v>4698</v>
      </c>
      <c r="T98" s="343" t="s">
        <v>4699</v>
      </c>
      <c r="U98" s="344">
        <v>0.35199999999999998</v>
      </c>
      <c r="V98" s="344">
        <f>ROUND(E98*U98,2)</f>
        <v>1.06</v>
      </c>
      <c r="W98" s="344"/>
      <c r="X98" s="344" t="s">
        <v>4628</v>
      </c>
      <c r="Y98" s="345"/>
      <c r="Z98" s="345"/>
      <c r="AA98" s="345"/>
      <c r="AB98" s="345"/>
      <c r="AC98" s="345"/>
      <c r="AD98" s="345"/>
      <c r="AE98" s="345"/>
      <c r="AF98" s="345"/>
      <c r="AG98" s="345" t="s">
        <v>4629</v>
      </c>
      <c r="AH98" s="345"/>
      <c r="AI98" s="345"/>
      <c r="AJ98" s="345"/>
      <c r="AK98" s="345"/>
      <c r="AL98" s="345"/>
      <c r="AM98" s="345"/>
      <c r="AN98" s="345"/>
      <c r="AO98" s="345"/>
      <c r="AP98" s="345"/>
      <c r="AQ98" s="345"/>
      <c r="AR98" s="345"/>
      <c r="AS98" s="345"/>
      <c r="AT98" s="345"/>
      <c r="AU98" s="345"/>
      <c r="AV98" s="345"/>
      <c r="AW98" s="345"/>
      <c r="AX98" s="345"/>
      <c r="AY98" s="345"/>
      <c r="AZ98" s="345"/>
      <c r="BA98" s="345"/>
      <c r="BB98" s="345"/>
      <c r="BC98" s="345"/>
      <c r="BD98" s="345"/>
      <c r="BE98" s="345"/>
      <c r="BF98" s="345"/>
      <c r="BG98" s="345"/>
      <c r="BH98" s="345"/>
    </row>
    <row r="99" spans="1:60" outlineLevel="1">
      <c r="A99" s="346"/>
      <c r="B99" s="347"/>
      <c r="C99" s="508"/>
      <c r="D99" s="509"/>
      <c r="E99" s="509"/>
      <c r="F99" s="509"/>
      <c r="G99" s="509"/>
      <c r="H99" s="344"/>
      <c r="I99" s="344"/>
      <c r="J99" s="344"/>
      <c r="K99" s="344"/>
      <c r="L99" s="344"/>
      <c r="M99" s="344"/>
      <c r="N99" s="344"/>
      <c r="O99" s="344"/>
      <c r="P99" s="344"/>
      <c r="Q99" s="344"/>
      <c r="R99" s="344"/>
      <c r="S99" s="344"/>
      <c r="T99" s="344"/>
      <c r="U99" s="344"/>
      <c r="V99" s="344"/>
      <c r="W99" s="344"/>
      <c r="X99" s="344"/>
      <c r="Y99" s="345"/>
      <c r="Z99" s="345"/>
      <c r="AA99" s="345"/>
      <c r="AB99" s="345"/>
      <c r="AC99" s="345"/>
      <c r="AD99" s="345"/>
      <c r="AE99" s="345"/>
      <c r="AF99" s="345"/>
      <c r="AG99" s="345" t="s">
        <v>4632</v>
      </c>
      <c r="AH99" s="345"/>
      <c r="AI99" s="345"/>
      <c r="AJ99" s="345"/>
      <c r="AK99" s="345"/>
      <c r="AL99" s="345"/>
      <c r="AM99" s="345"/>
      <c r="AN99" s="345"/>
      <c r="AO99" s="345"/>
      <c r="AP99" s="345"/>
      <c r="AQ99" s="345"/>
      <c r="AR99" s="345"/>
      <c r="AS99" s="345"/>
      <c r="AT99" s="345"/>
      <c r="AU99" s="345"/>
      <c r="AV99" s="345"/>
      <c r="AW99" s="345"/>
      <c r="AX99" s="345"/>
      <c r="AY99" s="345"/>
      <c r="AZ99" s="345"/>
      <c r="BA99" s="345"/>
      <c r="BB99" s="345"/>
      <c r="BC99" s="345"/>
      <c r="BD99" s="345"/>
      <c r="BE99" s="345"/>
      <c r="BF99" s="345"/>
      <c r="BG99" s="345"/>
      <c r="BH99" s="345"/>
    </row>
    <row r="100" spans="1:60" outlineLevel="1">
      <c r="A100" s="336">
        <v>34</v>
      </c>
      <c r="B100" s="337" t="s">
        <v>4794</v>
      </c>
      <c r="C100" s="338" t="s">
        <v>4795</v>
      </c>
      <c r="D100" s="339" t="s">
        <v>707</v>
      </c>
      <c r="E100" s="340">
        <v>5</v>
      </c>
      <c r="F100" s="341"/>
      <c r="G100" s="342">
        <f>ROUND(E100*F100,2)</f>
        <v>0</v>
      </c>
      <c r="H100" s="341"/>
      <c r="I100" s="342">
        <f>ROUND(E100*H100,2)</f>
        <v>0</v>
      </c>
      <c r="J100" s="341"/>
      <c r="K100" s="342">
        <f>ROUND(E100*J100,2)</f>
        <v>0</v>
      </c>
      <c r="L100" s="342">
        <v>21</v>
      </c>
      <c r="M100" s="342">
        <f>G100*(1+L100/100)</f>
        <v>0</v>
      </c>
      <c r="N100" s="342">
        <v>2.9999999999999997E-4</v>
      </c>
      <c r="O100" s="342">
        <f>ROUND(E100*N100,2)</f>
        <v>0</v>
      </c>
      <c r="P100" s="342">
        <v>0</v>
      </c>
      <c r="Q100" s="342">
        <f>ROUND(E100*P100,2)</f>
        <v>0</v>
      </c>
      <c r="R100" s="342"/>
      <c r="S100" s="342" t="s">
        <v>4698</v>
      </c>
      <c r="T100" s="343" t="s">
        <v>4699</v>
      </c>
      <c r="U100" s="344">
        <v>0.16500000000000001</v>
      </c>
      <c r="V100" s="344">
        <f>ROUND(E100*U100,2)</f>
        <v>0.83</v>
      </c>
      <c r="W100" s="344"/>
      <c r="X100" s="344" t="s">
        <v>4628</v>
      </c>
      <c r="Y100" s="345"/>
      <c r="Z100" s="345"/>
      <c r="AA100" s="345"/>
      <c r="AB100" s="345"/>
      <c r="AC100" s="345"/>
      <c r="AD100" s="345"/>
      <c r="AE100" s="345"/>
      <c r="AF100" s="345"/>
      <c r="AG100" s="345" t="s">
        <v>4629</v>
      </c>
      <c r="AH100" s="345"/>
      <c r="AI100" s="345"/>
      <c r="AJ100" s="345"/>
      <c r="AK100" s="345"/>
      <c r="AL100" s="345"/>
      <c r="AM100" s="345"/>
      <c r="AN100" s="345"/>
      <c r="AO100" s="345"/>
      <c r="AP100" s="345"/>
      <c r="AQ100" s="345"/>
      <c r="AR100" s="345"/>
      <c r="AS100" s="345"/>
      <c r="AT100" s="345"/>
      <c r="AU100" s="345"/>
      <c r="AV100" s="345"/>
      <c r="AW100" s="345"/>
      <c r="AX100" s="345"/>
      <c r="AY100" s="345"/>
      <c r="AZ100" s="345"/>
      <c r="BA100" s="345"/>
      <c r="BB100" s="345"/>
      <c r="BC100" s="345"/>
      <c r="BD100" s="345"/>
      <c r="BE100" s="345"/>
      <c r="BF100" s="345"/>
      <c r="BG100" s="345"/>
      <c r="BH100" s="345"/>
    </row>
    <row r="101" spans="1:60" outlineLevel="1">
      <c r="A101" s="346"/>
      <c r="B101" s="347"/>
      <c r="C101" s="508"/>
      <c r="D101" s="509"/>
      <c r="E101" s="509"/>
      <c r="F101" s="509"/>
      <c r="G101" s="509"/>
      <c r="H101" s="344"/>
      <c r="I101" s="344"/>
      <c r="J101" s="344"/>
      <c r="K101" s="344"/>
      <c r="L101" s="344"/>
      <c r="M101" s="344"/>
      <c r="N101" s="344"/>
      <c r="O101" s="344"/>
      <c r="P101" s="344"/>
      <c r="Q101" s="344"/>
      <c r="R101" s="344"/>
      <c r="S101" s="344"/>
      <c r="T101" s="344"/>
      <c r="U101" s="344"/>
      <c r="V101" s="344"/>
      <c r="W101" s="344"/>
      <c r="X101" s="344"/>
      <c r="Y101" s="345"/>
      <c r="Z101" s="345"/>
      <c r="AA101" s="345"/>
      <c r="AB101" s="345"/>
      <c r="AC101" s="345"/>
      <c r="AD101" s="345"/>
      <c r="AE101" s="345"/>
      <c r="AF101" s="345"/>
      <c r="AG101" s="345" t="s">
        <v>4632</v>
      </c>
      <c r="AH101" s="345"/>
      <c r="AI101" s="345"/>
      <c r="AJ101" s="345"/>
      <c r="AK101" s="345"/>
      <c r="AL101" s="345"/>
      <c r="AM101" s="345"/>
      <c r="AN101" s="345"/>
      <c r="AO101" s="345"/>
      <c r="AP101" s="345"/>
      <c r="AQ101" s="345"/>
      <c r="AR101" s="345"/>
      <c r="AS101" s="345"/>
      <c r="AT101" s="345"/>
      <c r="AU101" s="345"/>
      <c r="AV101" s="345"/>
      <c r="AW101" s="345"/>
      <c r="AX101" s="345"/>
      <c r="AY101" s="345"/>
      <c r="AZ101" s="345"/>
      <c r="BA101" s="345"/>
      <c r="BB101" s="345"/>
      <c r="BC101" s="345"/>
      <c r="BD101" s="345"/>
      <c r="BE101" s="345"/>
      <c r="BF101" s="345"/>
      <c r="BG101" s="345"/>
      <c r="BH101" s="345"/>
    </row>
    <row r="102" spans="1:60" outlineLevel="1">
      <c r="A102" s="336">
        <v>35</v>
      </c>
      <c r="B102" s="337" t="s">
        <v>4796</v>
      </c>
      <c r="C102" s="338" t="s">
        <v>4797</v>
      </c>
      <c r="D102" s="339" t="s">
        <v>707</v>
      </c>
      <c r="E102" s="340">
        <v>6</v>
      </c>
      <c r="F102" s="341"/>
      <c r="G102" s="342">
        <f>ROUND(E102*F102,2)</f>
        <v>0</v>
      </c>
      <c r="H102" s="341"/>
      <c r="I102" s="342">
        <f>ROUND(E102*H102,2)</f>
        <v>0</v>
      </c>
      <c r="J102" s="341"/>
      <c r="K102" s="342">
        <f>ROUND(E102*J102,2)</f>
        <v>0</v>
      </c>
      <c r="L102" s="342">
        <v>21</v>
      </c>
      <c r="M102" s="342">
        <f>G102*(1+L102/100)</f>
        <v>0</v>
      </c>
      <c r="N102" s="342">
        <v>0</v>
      </c>
      <c r="O102" s="342">
        <f>ROUND(E102*N102,2)</f>
        <v>0</v>
      </c>
      <c r="P102" s="342">
        <v>0</v>
      </c>
      <c r="Q102" s="342">
        <f>ROUND(E102*P102,2)</f>
        <v>0</v>
      </c>
      <c r="R102" s="342"/>
      <c r="S102" s="342" t="s">
        <v>4698</v>
      </c>
      <c r="T102" s="343" t="s">
        <v>4699</v>
      </c>
      <c r="U102" s="344">
        <v>0.16500000000000001</v>
      </c>
      <c r="V102" s="344">
        <f>ROUND(E102*U102,2)</f>
        <v>0.99</v>
      </c>
      <c r="W102" s="344"/>
      <c r="X102" s="344" t="s">
        <v>4628</v>
      </c>
      <c r="Y102" s="345"/>
      <c r="Z102" s="345"/>
      <c r="AA102" s="345"/>
      <c r="AB102" s="345"/>
      <c r="AC102" s="345"/>
      <c r="AD102" s="345"/>
      <c r="AE102" s="345"/>
      <c r="AF102" s="345"/>
      <c r="AG102" s="345" t="s">
        <v>4629</v>
      </c>
      <c r="AH102" s="345"/>
      <c r="AI102" s="345"/>
      <c r="AJ102" s="345"/>
      <c r="AK102" s="345"/>
      <c r="AL102" s="345"/>
      <c r="AM102" s="345"/>
      <c r="AN102" s="345"/>
      <c r="AO102" s="345"/>
      <c r="AP102" s="345"/>
      <c r="AQ102" s="345"/>
      <c r="AR102" s="345"/>
      <c r="AS102" s="345"/>
      <c r="AT102" s="345"/>
      <c r="AU102" s="345"/>
      <c r="AV102" s="345"/>
      <c r="AW102" s="345"/>
      <c r="AX102" s="345"/>
      <c r="AY102" s="345"/>
      <c r="AZ102" s="345"/>
      <c r="BA102" s="345"/>
      <c r="BB102" s="345"/>
      <c r="BC102" s="345"/>
      <c r="BD102" s="345"/>
      <c r="BE102" s="345"/>
      <c r="BF102" s="345"/>
      <c r="BG102" s="345"/>
      <c r="BH102" s="345"/>
    </row>
    <row r="103" spans="1:60" outlineLevel="1">
      <c r="A103" s="346"/>
      <c r="B103" s="347"/>
      <c r="C103" s="508"/>
      <c r="D103" s="509"/>
      <c r="E103" s="509"/>
      <c r="F103" s="509"/>
      <c r="G103" s="509"/>
      <c r="H103" s="344"/>
      <c r="I103" s="344"/>
      <c r="J103" s="344"/>
      <c r="K103" s="344"/>
      <c r="L103" s="344"/>
      <c r="M103" s="344"/>
      <c r="N103" s="344"/>
      <c r="O103" s="344"/>
      <c r="P103" s="344"/>
      <c r="Q103" s="344"/>
      <c r="R103" s="344"/>
      <c r="S103" s="344"/>
      <c r="T103" s="344"/>
      <c r="U103" s="344"/>
      <c r="V103" s="344"/>
      <c r="W103" s="344"/>
      <c r="X103" s="344"/>
      <c r="Y103" s="345"/>
      <c r="Z103" s="345"/>
      <c r="AA103" s="345"/>
      <c r="AB103" s="345"/>
      <c r="AC103" s="345"/>
      <c r="AD103" s="345"/>
      <c r="AE103" s="345"/>
      <c r="AF103" s="345"/>
      <c r="AG103" s="345" t="s">
        <v>4632</v>
      </c>
      <c r="AH103" s="345"/>
      <c r="AI103" s="345"/>
      <c r="AJ103" s="345"/>
      <c r="AK103" s="345"/>
      <c r="AL103" s="345"/>
      <c r="AM103" s="345"/>
      <c r="AN103" s="345"/>
      <c r="AO103" s="345"/>
      <c r="AP103" s="345"/>
      <c r="AQ103" s="345"/>
      <c r="AR103" s="345"/>
      <c r="AS103" s="345"/>
      <c r="AT103" s="345"/>
      <c r="AU103" s="345"/>
      <c r="AV103" s="345"/>
      <c r="AW103" s="345"/>
      <c r="AX103" s="345"/>
      <c r="AY103" s="345"/>
      <c r="AZ103" s="345"/>
      <c r="BA103" s="345"/>
      <c r="BB103" s="345"/>
      <c r="BC103" s="345"/>
      <c r="BD103" s="345"/>
      <c r="BE103" s="345"/>
      <c r="BF103" s="345"/>
      <c r="BG103" s="345"/>
      <c r="BH103" s="345"/>
    </row>
    <row r="104" spans="1:60" outlineLevel="1">
      <c r="A104" s="336">
        <v>36</v>
      </c>
      <c r="B104" s="337" t="s">
        <v>4798</v>
      </c>
      <c r="C104" s="338" t="s">
        <v>4799</v>
      </c>
      <c r="D104" s="339" t="s">
        <v>707</v>
      </c>
      <c r="E104" s="340">
        <v>1</v>
      </c>
      <c r="F104" s="341"/>
      <c r="G104" s="342">
        <f>ROUND(E104*F104,2)</f>
        <v>0</v>
      </c>
      <c r="H104" s="341"/>
      <c r="I104" s="342">
        <f>ROUND(E104*H104,2)</f>
        <v>0</v>
      </c>
      <c r="J104" s="341"/>
      <c r="K104" s="342">
        <f>ROUND(E104*J104,2)</f>
        <v>0</v>
      </c>
      <c r="L104" s="342">
        <v>21</v>
      </c>
      <c r="M104" s="342">
        <f>G104*(1+L104/100)</f>
        <v>0</v>
      </c>
      <c r="N104" s="342">
        <v>0</v>
      </c>
      <c r="O104" s="342">
        <f>ROUND(E104*N104,2)</f>
        <v>0</v>
      </c>
      <c r="P104" s="342">
        <v>0</v>
      </c>
      <c r="Q104" s="342">
        <f>ROUND(E104*P104,2)</f>
        <v>0</v>
      </c>
      <c r="R104" s="342"/>
      <c r="S104" s="342" t="s">
        <v>4698</v>
      </c>
      <c r="T104" s="343" t="s">
        <v>4699</v>
      </c>
      <c r="U104" s="344">
        <v>0.17</v>
      </c>
      <c r="V104" s="344">
        <f>ROUND(E104*U104,2)</f>
        <v>0.17</v>
      </c>
      <c r="W104" s="344"/>
      <c r="X104" s="344" t="s">
        <v>4628</v>
      </c>
      <c r="Y104" s="345"/>
      <c r="Z104" s="345"/>
      <c r="AA104" s="345"/>
      <c r="AB104" s="345"/>
      <c r="AC104" s="345"/>
      <c r="AD104" s="345"/>
      <c r="AE104" s="345"/>
      <c r="AF104" s="345"/>
      <c r="AG104" s="345" t="s">
        <v>4629</v>
      </c>
      <c r="AH104" s="345"/>
      <c r="AI104" s="345"/>
      <c r="AJ104" s="345"/>
      <c r="AK104" s="345"/>
      <c r="AL104" s="345"/>
      <c r="AM104" s="345"/>
      <c r="AN104" s="345"/>
      <c r="AO104" s="345"/>
      <c r="AP104" s="345"/>
      <c r="AQ104" s="345"/>
      <c r="AR104" s="345"/>
      <c r="AS104" s="345"/>
      <c r="AT104" s="345"/>
      <c r="AU104" s="345"/>
      <c r="AV104" s="345"/>
      <c r="AW104" s="345"/>
      <c r="AX104" s="345"/>
      <c r="AY104" s="345"/>
      <c r="AZ104" s="345"/>
      <c r="BA104" s="345"/>
      <c r="BB104" s="345"/>
      <c r="BC104" s="345"/>
      <c r="BD104" s="345"/>
      <c r="BE104" s="345"/>
      <c r="BF104" s="345"/>
      <c r="BG104" s="345"/>
      <c r="BH104" s="345"/>
    </row>
    <row r="105" spans="1:60" outlineLevel="1">
      <c r="A105" s="346"/>
      <c r="B105" s="347"/>
      <c r="C105" s="508"/>
      <c r="D105" s="509"/>
      <c r="E105" s="509"/>
      <c r="F105" s="509"/>
      <c r="G105" s="509"/>
      <c r="H105" s="344"/>
      <c r="I105" s="344"/>
      <c r="J105" s="344"/>
      <c r="K105" s="344"/>
      <c r="L105" s="344"/>
      <c r="M105" s="344"/>
      <c r="N105" s="344"/>
      <c r="O105" s="344"/>
      <c r="P105" s="344"/>
      <c r="Q105" s="344"/>
      <c r="R105" s="344"/>
      <c r="S105" s="344"/>
      <c r="T105" s="344"/>
      <c r="U105" s="344"/>
      <c r="V105" s="344"/>
      <c r="W105" s="344"/>
      <c r="X105" s="344"/>
      <c r="Y105" s="345"/>
      <c r="Z105" s="345"/>
      <c r="AA105" s="345"/>
      <c r="AB105" s="345"/>
      <c r="AC105" s="345"/>
      <c r="AD105" s="345"/>
      <c r="AE105" s="345"/>
      <c r="AF105" s="345"/>
      <c r="AG105" s="345" t="s">
        <v>4632</v>
      </c>
      <c r="AH105" s="345"/>
      <c r="AI105" s="345"/>
      <c r="AJ105" s="345"/>
      <c r="AK105" s="345"/>
      <c r="AL105" s="345"/>
      <c r="AM105" s="345"/>
      <c r="AN105" s="345"/>
      <c r="AO105" s="345"/>
      <c r="AP105" s="345"/>
      <c r="AQ105" s="345"/>
      <c r="AR105" s="345"/>
      <c r="AS105" s="345"/>
      <c r="AT105" s="345"/>
      <c r="AU105" s="345"/>
      <c r="AV105" s="345"/>
      <c r="AW105" s="345"/>
      <c r="AX105" s="345"/>
      <c r="AY105" s="345"/>
      <c r="AZ105" s="345"/>
      <c r="BA105" s="345"/>
      <c r="BB105" s="345"/>
      <c r="BC105" s="345"/>
      <c r="BD105" s="345"/>
      <c r="BE105" s="345"/>
      <c r="BF105" s="345"/>
      <c r="BG105" s="345"/>
      <c r="BH105" s="345"/>
    </row>
    <row r="106" spans="1:60" outlineLevel="1">
      <c r="A106" s="336">
        <v>37</v>
      </c>
      <c r="B106" s="337" t="s">
        <v>4800</v>
      </c>
      <c r="C106" s="338" t="s">
        <v>4801</v>
      </c>
      <c r="D106" s="339" t="s">
        <v>707</v>
      </c>
      <c r="E106" s="340">
        <v>1</v>
      </c>
      <c r="F106" s="341"/>
      <c r="G106" s="342">
        <f>ROUND(E106*F106,2)</f>
        <v>0</v>
      </c>
      <c r="H106" s="341"/>
      <c r="I106" s="342">
        <f>ROUND(E106*H106,2)</f>
        <v>0</v>
      </c>
      <c r="J106" s="341"/>
      <c r="K106" s="342">
        <f>ROUND(E106*J106,2)</f>
        <v>0</v>
      </c>
      <c r="L106" s="342">
        <v>21</v>
      </c>
      <c r="M106" s="342">
        <f>G106*(1+L106/100)</f>
        <v>0</v>
      </c>
      <c r="N106" s="342">
        <v>0</v>
      </c>
      <c r="O106" s="342">
        <f>ROUND(E106*N106,2)</f>
        <v>0</v>
      </c>
      <c r="P106" s="342">
        <v>0</v>
      </c>
      <c r="Q106" s="342">
        <f>ROUND(E106*P106,2)</f>
        <v>0</v>
      </c>
      <c r="R106" s="342"/>
      <c r="S106" s="342" t="s">
        <v>4698</v>
      </c>
      <c r="T106" s="343" t="s">
        <v>4699</v>
      </c>
      <c r="U106" s="344">
        <v>0.17</v>
      </c>
      <c r="V106" s="344">
        <f>ROUND(E106*U106,2)</f>
        <v>0.17</v>
      </c>
      <c r="W106" s="344"/>
      <c r="X106" s="344" t="s">
        <v>4628</v>
      </c>
      <c r="Y106" s="345"/>
      <c r="Z106" s="345"/>
      <c r="AA106" s="345"/>
      <c r="AB106" s="345"/>
      <c r="AC106" s="345"/>
      <c r="AD106" s="345"/>
      <c r="AE106" s="345"/>
      <c r="AF106" s="345"/>
      <c r="AG106" s="345" t="s">
        <v>4629</v>
      </c>
      <c r="AH106" s="345"/>
      <c r="AI106" s="345"/>
      <c r="AJ106" s="345"/>
      <c r="AK106" s="345"/>
      <c r="AL106" s="345"/>
      <c r="AM106" s="345"/>
      <c r="AN106" s="345"/>
      <c r="AO106" s="345"/>
      <c r="AP106" s="345"/>
      <c r="AQ106" s="345"/>
      <c r="AR106" s="345"/>
      <c r="AS106" s="345"/>
      <c r="AT106" s="345"/>
      <c r="AU106" s="345"/>
      <c r="AV106" s="345"/>
      <c r="AW106" s="345"/>
      <c r="AX106" s="345"/>
      <c r="AY106" s="345"/>
      <c r="AZ106" s="345"/>
      <c r="BA106" s="345"/>
      <c r="BB106" s="345"/>
      <c r="BC106" s="345"/>
      <c r="BD106" s="345"/>
      <c r="BE106" s="345"/>
      <c r="BF106" s="345"/>
      <c r="BG106" s="345"/>
      <c r="BH106" s="345"/>
    </row>
    <row r="107" spans="1:60" outlineLevel="1">
      <c r="A107" s="346"/>
      <c r="B107" s="347"/>
      <c r="C107" s="508"/>
      <c r="D107" s="509"/>
      <c r="E107" s="509"/>
      <c r="F107" s="509"/>
      <c r="G107" s="509"/>
      <c r="H107" s="344"/>
      <c r="I107" s="344"/>
      <c r="J107" s="344"/>
      <c r="K107" s="344"/>
      <c r="L107" s="344"/>
      <c r="M107" s="344"/>
      <c r="N107" s="344"/>
      <c r="O107" s="344"/>
      <c r="P107" s="344"/>
      <c r="Q107" s="344"/>
      <c r="R107" s="344"/>
      <c r="S107" s="344"/>
      <c r="T107" s="344"/>
      <c r="U107" s="344"/>
      <c r="V107" s="344"/>
      <c r="W107" s="344"/>
      <c r="X107" s="344"/>
      <c r="Y107" s="345"/>
      <c r="Z107" s="345"/>
      <c r="AA107" s="345"/>
      <c r="AB107" s="345"/>
      <c r="AC107" s="345"/>
      <c r="AD107" s="345"/>
      <c r="AE107" s="345"/>
      <c r="AF107" s="345"/>
      <c r="AG107" s="345" t="s">
        <v>4632</v>
      </c>
      <c r="AH107" s="345"/>
      <c r="AI107" s="345"/>
      <c r="AJ107" s="345"/>
      <c r="AK107" s="345"/>
      <c r="AL107" s="345"/>
      <c r="AM107" s="345"/>
      <c r="AN107" s="345"/>
      <c r="AO107" s="345"/>
      <c r="AP107" s="345"/>
      <c r="AQ107" s="345"/>
      <c r="AR107" s="345"/>
      <c r="AS107" s="345"/>
      <c r="AT107" s="345"/>
      <c r="AU107" s="345"/>
      <c r="AV107" s="345"/>
      <c r="AW107" s="345"/>
      <c r="AX107" s="345"/>
      <c r="AY107" s="345"/>
      <c r="AZ107" s="345"/>
      <c r="BA107" s="345"/>
      <c r="BB107" s="345"/>
      <c r="BC107" s="345"/>
      <c r="BD107" s="345"/>
      <c r="BE107" s="345"/>
      <c r="BF107" s="345"/>
      <c r="BG107" s="345"/>
      <c r="BH107" s="345"/>
    </row>
    <row r="108" spans="1:60" outlineLevel="1">
      <c r="A108" s="336">
        <v>38</v>
      </c>
      <c r="B108" s="337" t="s">
        <v>4802</v>
      </c>
      <c r="C108" s="338" t="s">
        <v>4803</v>
      </c>
      <c r="D108" s="339" t="s">
        <v>707</v>
      </c>
      <c r="E108" s="340">
        <v>1</v>
      </c>
      <c r="F108" s="341"/>
      <c r="G108" s="342">
        <f>ROUND(E108*F108,2)</f>
        <v>0</v>
      </c>
      <c r="H108" s="341"/>
      <c r="I108" s="342">
        <f>ROUND(E108*H108,2)</f>
        <v>0</v>
      </c>
      <c r="J108" s="341"/>
      <c r="K108" s="342">
        <f>ROUND(E108*J108,2)</f>
        <v>0</v>
      </c>
      <c r="L108" s="342">
        <v>21</v>
      </c>
      <c r="M108" s="342">
        <f>G108*(1+L108/100)</f>
        <v>0</v>
      </c>
      <c r="N108" s="342">
        <v>0</v>
      </c>
      <c r="O108" s="342">
        <f>ROUND(E108*N108,2)</f>
        <v>0</v>
      </c>
      <c r="P108" s="342">
        <v>0</v>
      </c>
      <c r="Q108" s="342">
        <f>ROUND(E108*P108,2)</f>
        <v>0</v>
      </c>
      <c r="R108" s="342"/>
      <c r="S108" s="342" t="s">
        <v>4698</v>
      </c>
      <c r="T108" s="343" t="s">
        <v>4699</v>
      </c>
      <c r="U108" s="344">
        <v>0.17</v>
      </c>
      <c r="V108" s="344">
        <f>ROUND(E108*U108,2)</f>
        <v>0.17</v>
      </c>
      <c r="W108" s="344"/>
      <c r="X108" s="344" t="s">
        <v>4628</v>
      </c>
      <c r="Y108" s="345"/>
      <c r="Z108" s="345"/>
      <c r="AA108" s="345"/>
      <c r="AB108" s="345"/>
      <c r="AC108" s="345"/>
      <c r="AD108" s="345"/>
      <c r="AE108" s="345"/>
      <c r="AF108" s="345"/>
      <c r="AG108" s="345" t="s">
        <v>4629</v>
      </c>
      <c r="AH108" s="345"/>
      <c r="AI108" s="345"/>
      <c r="AJ108" s="345"/>
      <c r="AK108" s="345"/>
      <c r="AL108" s="345"/>
      <c r="AM108" s="345"/>
      <c r="AN108" s="345"/>
      <c r="AO108" s="345"/>
      <c r="AP108" s="345"/>
      <c r="AQ108" s="345"/>
      <c r="AR108" s="345"/>
      <c r="AS108" s="345"/>
      <c r="AT108" s="345"/>
      <c r="AU108" s="345"/>
      <c r="AV108" s="345"/>
      <c r="AW108" s="345"/>
      <c r="AX108" s="345"/>
      <c r="AY108" s="345"/>
      <c r="AZ108" s="345"/>
      <c r="BA108" s="345"/>
      <c r="BB108" s="345"/>
      <c r="BC108" s="345"/>
      <c r="BD108" s="345"/>
      <c r="BE108" s="345"/>
      <c r="BF108" s="345"/>
      <c r="BG108" s="345"/>
      <c r="BH108" s="345"/>
    </row>
    <row r="109" spans="1:60" outlineLevel="1">
      <c r="A109" s="346"/>
      <c r="B109" s="347"/>
      <c r="C109" s="508"/>
      <c r="D109" s="509"/>
      <c r="E109" s="509"/>
      <c r="F109" s="509"/>
      <c r="G109" s="509"/>
      <c r="H109" s="344"/>
      <c r="I109" s="344"/>
      <c r="J109" s="344"/>
      <c r="K109" s="344"/>
      <c r="L109" s="344"/>
      <c r="M109" s="344"/>
      <c r="N109" s="344"/>
      <c r="O109" s="344"/>
      <c r="P109" s="344"/>
      <c r="Q109" s="344"/>
      <c r="R109" s="344"/>
      <c r="S109" s="344"/>
      <c r="T109" s="344"/>
      <c r="U109" s="344"/>
      <c r="V109" s="344"/>
      <c r="W109" s="344"/>
      <c r="X109" s="344"/>
      <c r="Y109" s="345"/>
      <c r="Z109" s="345"/>
      <c r="AA109" s="345"/>
      <c r="AB109" s="345"/>
      <c r="AC109" s="345"/>
      <c r="AD109" s="345"/>
      <c r="AE109" s="345"/>
      <c r="AF109" s="345"/>
      <c r="AG109" s="345" t="s">
        <v>4632</v>
      </c>
      <c r="AH109" s="345"/>
      <c r="AI109" s="345"/>
      <c r="AJ109" s="345"/>
      <c r="AK109" s="345"/>
      <c r="AL109" s="345"/>
      <c r="AM109" s="345"/>
      <c r="AN109" s="345"/>
      <c r="AO109" s="345"/>
      <c r="AP109" s="345"/>
      <c r="AQ109" s="345"/>
      <c r="AR109" s="345"/>
      <c r="AS109" s="345"/>
      <c r="AT109" s="345"/>
      <c r="AU109" s="345"/>
      <c r="AV109" s="345"/>
      <c r="AW109" s="345"/>
      <c r="AX109" s="345"/>
      <c r="AY109" s="345"/>
      <c r="AZ109" s="345"/>
      <c r="BA109" s="345"/>
      <c r="BB109" s="345"/>
      <c r="BC109" s="345"/>
      <c r="BD109" s="345"/>
      <c r="BE109" s="345"/>
      <c r="BF109" s="345"/>
      <c r="BG109" s="345"/>
      <c r="BH109" s="345"/>
    </row>
    <row r="110" spans="1:60" outlineLevel="1">
      <c r="A110" s="336">
        <v>39</v>
      </c>
      <c r="B110" s="337" t="s">
        <v>4804</v>
      </c>
      <c r="C110" s="338" t="s">
        <v>4805</v>
      </c>
      <c r="D110" s="339" t="s">
        <v>707</v>
      </c>
      <c r="E110" s="340">
        <v>2</v>
      </c>
      <c r="F110" s="341"/>
      <c r="G110" s="342">
        <f>ROUND(E110*F110,2)</f>
        <v>0</v>
      </c>
      <c r="H110" s="341"/>
      <c r="I110" s="342">
        <f>ROUND(E110*H110,2)</f>
        <v>0</v>
      </c>
      <c r="J110" s="341"/>
      <c r="K110" s="342">
        <f>ROUND(E110*J110,2)</f>
        <v>0</v>
      </c>
      <c r="L110" s="342">
        <v>21</v>
      </c>
      <c r="M110" s="342">
        <f>G110*(1+L110/100)</f>
        <v>0</v>
      </c>
      <c r="N110" s="342">
        <v>2.14E-3</v>
      </c>
      <c r="O110" s="342">
        <f>ROUND(E110*N110,2)</f>
        <v>0</v>
      </c>
      <c r="P110" s="342">
        <v>0</v>
      </c>
      <c r="Q110" s="342">
        <f>ROUND(E110*P110,2)</f>
        <v>0</v>
      </c>
      <c r="R110" s="342"/>
      <c r="S110" s="342" t="s">
        <v>4698</v>
      </c>
      <c r="T110" s="343" t="s">
        <v>4699</v>
      </c>
      <c r="U110" s="344">
        <v>0.372</v>
      </c>
      <c r="V110" s="344">
        <f>ROUND(E110*U110,2)</f>
        <v>0.74</v>
      </c>
      <c r="W110" s="344"/>
      <c r="X110" s="344" t="s">
        <v>4628</v>
      </c>
      <c r="Y110" s="345"/>
      <c r="Z110" s="345"/>
      <c r="AA110" s="345"/>
      <c r="AB110" s="345"/>
      <c r="AC110" s="345"/>
      <c r="AD110" s="345"/>
      <c r="AE110" s="345"/>
      <c r="AF110" s="345"/>
      <c r="AG110" s="345" t="s">
        <v>4629</v>
      </c>
      <c r="AH110" s="345"/>
      <c r="AI110" s="345"/>
      <c r="AJ110" s="345"/>
      <c r="AK110" s="345"/>
      <c r="AL110" s="345"/>
      <c r="AM110" s="345"/>
      <c r="AN110" s="345"/>
      <c r="AO110" s="345"/>
      <c r="AP110" s="345"/>
      <c r="AQ110" s="345"/>
      <c r="AR110" s="345"/>
      <c r="AS110" s="345"/>
      <c r="AT110" s="345"/>
      <c r="AU110" s="345"/>
      <c r="AV110" s="345"/>
      <c r="AW110" s="345"/>
      <c r="AX110" s="345"/>
      <c r="AY110" s="345"/>
      <c r="AZ110" s="345"/>
      <c r="BA110" s="345"/>
      <c r="BB110" s="345"/>
      <c r="BC110" s="345"/>
      <c r="BD110" s="345"/>
      <c r="BE110" s="345"/>
      <c r="BF110" s="345"/>
      <c r="BG110" s="345"/>
      <c r="BH110" s="345"/>
    </row>
    <row r="111" spans="1:60" outlineLevel="1">
      <c r="A111" s="346"/>
      <c r="B111" s="347"/>
      <c r="C111" s="508"/>
      <c r="D111" s="509"/>
      <c r="E111" s="509"/>
      <c r="F111" s="509"/>
      <c r="G111" s="509"/>
      <c r="H111" s="344"/>
      <c r="I111" s="344"/>
      <c r="J111" s="344"/>
      <c r="K111" s="344"/>
      <c r="L111" s="344"/>
      <c r="M111" s="344"/>
      <c r="N111" s="344"/>
      <c r="O111" s="344"/>
      <c r="P111" s="344"/>
      <c r="Q111" s="344"/>
      <c r="R111" s="344"/>
      <c r="S111" s="344"/>
      <c r="T111" s="344"/>
      <c r="U111" s="344"/>
      <c r="V111" s="344"/>
      <c r="W111" s="344"/>
      <c r="X111" s="344"/>
      <c r="Y111" s="345"/>
      <c r="Z111" s="345"/>
      <c r="AA111" s="345"/>
      <c r="AB111" s="345"/>
      <c r="AC111" s="345"/>
      <c r="AD111" s="345"/>
      <c r="AE111" s="345"/>
      <c r="AF111" s="345"/>
      <c r="AG111" s="345" t="s">
        <v>4632</v>
      </c>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row>
    <row r="112" spans="1:60" outlineLevel="1">
      <c r="A112" s="336">
        <v>40</v>
      </c>
      <c r="B112" s="337" t="s">
        <v>4806</v>
      </c>
      <c r="C112" s="338" t="s">
        <v>4807</v>
      </c>
      <c r="D112" s="339" t="s">
        <v>707</v>
      </c>
      <c r="E112" s="340">
        <v>1</v>
      </c>
      <c r="F112" s="341"/>
      <c r="G112" s="342">
        <f>ROUND(E112*F112,2)</f>
        <v>0</v>
      </c>
      <c r="H112" s="341"/>
      <c r="I112" s="342">
        <f>ROUND(E112*H112,2)</f>
        <v>0</v>
      </c>
      <c r="J112" s="341"/>
      <c r="K112" s="342">
        <f>ROUND(E112*J112,2)</f>
        <v>0</v>
      </c>
      <c r="L112" s="342">
        <v>21</v>
      </c>
      <c r="M112" s="342">
        <f>G112*(1+L112/100)</f>
        <v>0</v>
      </c>
      <c r="N112" s="342">
        <v>2.14E-3</v>
      </c>
      <c r="O112" s="342">
        <f>ROUND(E112*N112,2)</f>
        <v>0</v>
      </c>
      <c r="P112" s="342">
        <v>0</v>
      </c>
      <c r="Q112" s="342">
        <f>ROUND(E112*P112,2)</f>
        <v>0</v>
      </c>
      <c r="R112" s="342"/>
      <c r="S112" s="342" t="s">
        <v>4698</v>
      </c>
      <c r="T112" s="343" t="s">
        <v>4699</v>
      </c>
      <c r="U112" s="344">
        <v>0.37</v>
      </c>
      <c r="V112" s="344">
        <f>ROUND(E112*U112,2)</f>
        <v>0.37</v>
      </c>
      <c r="W112" s="344"/>
      <c r="X112" s="344" t="s">
        <v>4628</v>
      </c>
      <c r="Y112" s="345"/>
      <c r="Z112" s="345"/>
      <c r="AA112" s="345"/>
      <c r="AB112" s="345"/>
      <c r="AC112" s="345"/>
      <c r="AD112" s="345"/>
      <c r="AE112" s="345"/>
      <c r="AF112" s="345"/>
      <c r="AG112" s="345" t="s">
        <v>4629</v>
      </c>
      <c r="AH112" s="345"/>
      <c r="AI112" s="345"/>
      <c r="AJ112" s="345"/>
      <c r="AK112" s="345"/>
      <c r="AL112" s="345"/>
      <c r="AM112" s="345"/>
      <c r="AN112" s="345"/>
      <c r="AO112" s="345"/>
      <c r="AP112" s="345"/>
      <c r="AQ112" s="345"/>
      <c r="AR112" s="345"/>
      <c r="AS112" s="345"/>
      <c r="AT112" s="345"/>
      <c r="AU112" s="345"/>
      <c r="AV112" s="345"/>
      <c r="AW112" s="345"/>
      <c r="AX112" s="345"/>
      <c r="AY112" s="345"/>
      <c r="AZ112" s="345"/>
      <c r="BA112" s="345"/>
      <c r="BB112" s="345"/>
      <c r="BC112" s="345"/>
      <c r="BD112" s="345"/>
      <c r="BE112" s="345"/>
      <c r="BF112" s="345"/>
      <c r="BG112" s="345"/>
      <c r="BH112" s="345"/>
    </row>
    <row r="113" spans="1:60" outlineLevel="1">
      <c r="A113" s="346"/>
      <c r="B113" s="347"/>
      <c r="C113" s="508"/>
      <c r="D113" s="509"/>
      <c r="E113" s="509"/>
      <c r="F113" s="509"/>
      <c r="G113" s="509"/>
      <c r="H113" s="344"/>
      <c r="I113" s="344"/>
      <c r="J113" s="344"/>
      <c r="K113" s="344"/>
      <c r="L113" s="344"/>
      <c r="M113" s="344"/>
      <c r="N113" s="344"/>
      <c r="O113" s="344"/>
      <c r="P113" s="344"/>
      <c r="Q113" s="344"/>
      <c r="R113" s="344"/>
      <c r="S113" s="344"/>
      <c r="T113" s="344"/>
      <c r="U113" s="344"/>
      <c r="V113" s="344"/>
      <c r="W113" s="344"/>
      <c r="X113" s="344"/>
      <c r="Y113" s="345"/>
      <c r="Z113" s="345"/>
      <c r="AA113" s="345"/>
      <c r="AB113" s="345"/>
      <c r="AC113" s="345"/>
      <c r="AD113" s="345"/>
      <c r="AE113" s="345"/>
      <c r="AF113" s="345"/>
      <c r="AG113" s="345" t="s">
        <v>4632</v>
      </c>
      <c r="AH113" s="345"/>
      <c r="AI113" s="345"/>
      <c r="AJ113" s="345"/>
      <c r="AK113" s="345"/>
      <c r="AL113" s="345"/>
      <c r="AM113" s="345"/>
      <c r="AN113" s="345"/>
      <c r="AO113" s="345"/>
      <c r="AP113" s="345"/>
      <c r="AQ113" s="345"/>
      <c r="AR113" s="345"/>
      <c r="AS113" s="345"/>
      <c r="AT113" s="345"/>
      <c r="AU113" s="345"/>
      <c r="AV113" s="345"/>
      <c r="AW113" s="345"/>
      <c r="AX113" s="345"/>
      <c r="AY113" s="345"/>
      <c r="AZ113" s="345"/>
      <c r="BA113" s="345"/>
      <c r="BB113" s="345"/>
      <c r="BC113" s="345"/>
      <c r="BD113" s="345"/>
      <c r="BE113" s="345"/>
      <c r="BF113" s="345"/>
      <c r="BG113" s="345"/>
      <c r="BH113" s="345"/>
    </row>
    <row r="114" spans="1:60" outlineLevel="1">
      <c r="A114" s="336">
        <v>41</v>
      </c>
      <c r="B114" s="337" t="s">
        <v>4808</v>
      </c>
      <c r="C114" s="338" t="s">
        <v>4809</v>
      </c>
      <c r="D114" s="339" t="s">
        <v>3474</v>
      </c>
      <c r="E114" s="340">
        <v>1</v>
      </c>
      <c r="F114" s="341"/>
      <c r="G114" s="342">
        <f>ROUND(E114*F114,2)</f>
        <v>0</v>
      </c>
      <c r="H114" s="341"/>
      <c r="I114" s="342">
        <f>ROUND(E114*H114,2)</f>
        <v>0</v>
      </c>
      <c r="J114" s="341"/>
      <c r="K114" s="342">
        <f>ROUND(E114*J114,2)</f>
        <v>0</v>
      </c>
      <c r="L114" s="342">
        <v>21</v>
      </c>
      <c r="M114" s="342">
        <f>G114*(1+L114/100)</f>
        <v>0</v>
      </c>
      <c r="N114" s="342">
        <v>3.3899999999999998E-3</v>
      </c>
      <c r="O114" s="342">
        <f>ROUND(E114*N114,2)</f>
        <v>0</v>
      </c>
      <c r="P114" s="342">
        <v>0</v>
      </c>
      <c r="Q114" s="342">
        <f>ROUND(E114*P114,2)</f>
        <v>0</v>
      </c>
      <c r="R114" s="342"/>
      <c r="S114" s="342" t="s">
        <v>4698</v>
      </c>
      <c r="T114" s="343" t="s">
        <v>4699</v>
      </c>
      <c r="U114" s="344">
        <v>0.59299999999999997</v>
      </c>
      <c r="V114" s="344">
        <f>ROUND(E114*U114,2)</f>
        <v>0.59</v>
      </c>
      <c r="W114" s="344"/>
      <c r="X114" s="344" t="s">
        <v>4628</v>
      </c>
      <c r="Y114" s="345"/>
      <c r="Z114" s="345"/>
      <c r="AA114" s="345"/>
      <c r="AB114" s="345"/>
      <c r="AC114" s="345"/>
      <c r="AD114" s="345"/>
      <c r="AE114" s="345"/>
      <c r="AF114" s="345"/>
      <c r="AG114" s="345" t="s">
        <v>4629</v>
      </c>
      <c r="AH114" s="345"/>
      <c r="AI114" s="345"/>
      <c r="AJ114" s="345"/>
      <c r="AK114" s="345"/>
      <c r="AL114" s="345"/>
      <c r="AM114" s="345"/>
      <c r="AN114" s="345"/>
      <c r="AO114" s="345"/>
      <c r="AP114" s="345"/>
      <c r="AQ114" s="345"/>
      <c r="AR114" s="345"/>
      <c r="AS114" s="345"/>
      <c r="AT114" s="345"/>
      <c r="AU114" s="345"/>
      <c r="AV114" s="345"/>
      <c r="AW114" s="345"/>
      <c r="AX114" s="345"/>
      <c r="AY114" s="345"/>
      <c r="AZ114" s="345"/>
      <c r="BA114" s="345"/>
      <c r="BB114" s="345"/>
      <c r="BC114" s="345"/>
      <c r="BD114" s="345"/>
      <c r="BE114" s="345"/>
      <c r="BF114" s="345"/>
      <c r="BG114" s="345"/>
      <c r="BH114" s="345"/>
    </row>
    <row r="115" spans="1:60" outlineLevel="1">
      <c r="A115" s="346"/>
      <c r="B115" s="347"/>
      <c r="C115" s="508"/>
      <c r="D115" s="509"/>
      <c r="E115" s="509"/>
      <c r="F115" s="509"/>
      <c r="G115" s="509"/>
      <c r="H115" s="344"/>
      <c r="I115" s="344"/>
      <c r="J115" s="344"/>
      <c r="K115" s="344"/>
      <c r="L115" s="344"/>
      <c r="M115" s="344"/>
      <c r="N115" s="344"/>
      <c r="O115" s="344"/>
      <c r="P115" s="344"/>
      <c r="Q115" s="344"/>
      <c r="R115" s="344"/>
      <c r="S115" s="344"/>
      <c r="T115" s="344"/>
      <c r="U115" s="344"/>
      <c r="V115" s="344"/>
      <c r="W115" s="344"/>
      <c r="X115" s="344"/>
      <c r="Y115" s="345"/>
      <c r="Z115" s="345"/>
      <c r="AA115" s="345"/>
      <c r="AB115" s="345"/>
      <c r="AC115" s="345"/>
      <c r="AD115" s="345"/>
      <c r="AE115" s="345"/>
      <c r="AF115" s="345"/>
      <c r="AG115" s="345" t="s">
        <v>4632</v>
      </c>
      <c r="AH115" s="345"/>
      <c r="AI115" s="345"/>
      <c r="AJ115" s="345"/>
      <c r="AK115" s="345"/>
      <c r="AL115" s="345"/>
      <c r="AM115" s="345"/>
      <c r="AN115" s="345"/>
      <c r="AO115" s="345"/>
      <c r="AP115" s="345"/>
      <c r="AQ115" s="345"/>
      <c r="AR115" s="345"/>
      <c r="AS115" s="345"/>
      <c r="AT115" s="345"/>
      <c r="AU115" s="345"/>
      <c r="AV115" s="345"/>
      <c r="AW115" s="345"/>
      <c r="AX115" s="345"/>
      <c r="AY115" s="345"/>
      <c r="AZ115" s="345"/>
      <c r="BA115" s="345"/>
      <c r="BB115" s="345"/>
      <c r="BC115" s="345"/>
      <c r="BD115" s="345"/>
      <c r="BE115" s="345"/>
      <c r="BF115" s="345"/>
      <c r="BG115" s="345"/>
      <c r="BH115" s="345"/>
    </row>
    <row r="116" spans="1:60" outlineLevel="1">
      <c r="A116" s="336">
        <v>42</v>
      </c>
      <c r="B116" s="337" t="s">
        <v>4810</v>
      </c>
      <c r="C116" s="338" t="s">
        <v>4811</v>
      </c>
      <c r="D116" s="339" t="s">
        <v>3474</v>
      </c>
      <c r="E116" s="340">
        <v>1</v>
      </c>
      <c r="F116" s="341"/>
      <c r="G116" s="342">
        <f>ROUND(E116*F116,2)</f>
        <v>0</v>
      </c>
      <c r="H116" s="341"/>
      <c r="I116" s="342">
        <f>ROUND(E116*H116,2)</f>
        <v>0</v>
      </c>
      <c r="J116" s="341"/>
      <c r="K116" s="342">
        <f>ROUND(E116*J116,2)</f>
        <v>0</v>
      </c>
      <c r="L116" s="342">
        <v>21</v>
      </c>
      <c r="M116" s="342">
        <f>G116*(1+L116/100)</f>
        <v>0</v>
      </c>
      <c r="N116" s="342">
        <v>2.4000000000000001E-4</v>
      </c>
      <c r="O116" s="342">
        <f>ROUND(E116*N116,2)</f>
        <v>0</v>
      </c>
      <c r="P116" s="342">
        <v>0</v>
      </c>
      <c r="Q116" s="342">
        <f>ROUND(E116*P116,2)</f>
        <v>0</v>
      </c>
      <c r="R116" s="342"/>
      <c r="S116" s="342" t="s">
        <v>4698</v>
      </c>
      <c r="T116" s="343" t="s">
        <v>4699</v>
      </c>
      <c r="U116" s="344">
        <v>0.124</v>
      </c>
      <c r="V116" s="344">
        <f>ROUND(E116*U116,2)</f>
        <v>0.12</v>
      </c>
      <c r="W116" s="344"/>
      <c r="X116" s="344" t="s">
        <v>4628</v>
      </c>
      <c r="Y116" s="345"/>
      <c r="Z116" s="345"/>
      <c r="AA116" s="345"/>
      <c r="AB116" s="345"/>
      <c r="AC116" s="345"/>
      <c r="AD116" s="345"/>
      <c r="AE116" s="345"/>
      <c r="AF116" s="345"/>
      <c r="AG116" s="345" t="s">
        <v>4629</v>
      </c>
      <c r="AH116" s="345"/>
      <c r="AI116" s="345"/>
      <c r="AJ116" s="345"/>
      <c r="AK116" s="345"/>
      <c r="AL116" s="345"/>
      <c r="AM116" s="345"/>
      <c r="AN116" s="345"/>
      <c r="AO116" s="345"/>
      <c r="AP116" s="345"/>
      <c r="AQ116" s="345"/>
      <c r="AR116" s="345"/>
      <c r="AS116" s="345"/>
      <c r="AT116" s="345"/>
      <c r="AU116" s="345"/>
      <c r="AV116" s="345"/>
      <c r="AW116" s="345"/>
      <c r="AX116" s="345"/>
      <c r="AY116" s="345"/>
      <c r="AZ116" s="345"/>
      <c r="BA116" s="345"/>
      <c r="BB116" s="345"/>
      <c r="BC116" s="345"/>
      <c r="BD116" s="345"/>
      <c r="BE116" s="345"/>
      <c r="BF116" s="345"/>
      <c r="BG116" s="345"/>
      <c r="BH116" s="345"/>
    </row>
    <row r="117" spans="1:60" outlineLevel="1">
      <c r="A117" s="346"/>
      <c r="B117" s="347"/>
      <c r="C117" s="508"/>
      <c r="D117" s="509"/>
      <c r="E117" s="509"/>
      <c r="F117" s="509"/>
      <c r="G117" s="509"/>
      <c r="H117" s="344"/>
      <c r="I117" s="344"/>
      <c r="J117" s="344"/>
      <c r="K117" s="344"/>
      <c r="L117" s="344"/>
      <c r="M117" s="344"/>
      <c r="N117" s="344"/>
      <c r="O117" s="344"/>
      <c r="P117" s="344"/>
      <c r="Q117" s="344"/>
      <c r="R117" s="344"/>
      <c r="S117" s="344"/>
      <c r="T117" s="344"/>
      <c r="U117" s="344"/>
      <c r="V117" s="344"/>
      <c r="W117" s="344"/>
      <c r="X117" s="344"/>
      <c r="Y117" s="345"/>
      <c r="Z117" s="345"/>
      <c r="AA117" s="345"/>
      <c r="AB117" s="345"/>
      <c r="AC117" s="345"/>
      <c r="AD117" s="345"/>
      <c r="AE117" s="345"/>
      <c r="AF117" s="345"/>
      <c r="AG117" s="345" t="s">
        <v>4632</v>
      </c>
      <c r="AH117" s="345"/>
      <c r="AI117" s="345"/>
      <c r="AJ117" s="345"/>
      <c r="AK117" s="345"/>
      <c r="AL117" s="345"/>
      <c r="AM117" s="345"/>
      <c r="AN117" s="345"/>
      <c r="AO117" s="345"/>
      <c r="AP117" s="345"/>
      <c r="AQ117" s="345"/>
      <c r="AR117" s="345"/>
      <c r="AS117" s="345"/>
      <c r="AT117" s="345"/>
      <c r="AU117" s="345"/>
      <c r="AV117" s="345"/>
      <c r="AW117" s="345"/>
      <c r="AX117" s="345"/>
      <c r="AY117" s="345"/>
      <c r="AZ117" s="345"/>
      <c r="BA117" s="345"/>
      <c r="BB117" s="345"/>
      <c r="BC117" s="345"/>
      <c r="BD117" s="345"/>
      <c r="BE117" s="345"/>
      <c r="BF117" s="345"/>
      <c r="BG117" s="345"/>
      <c r="BH117" s="345"/>
    </row>
    <row r="118" spans="1:60" outlineLevel="1">
      <c r="A118" s="336">
        <v>43</v>
      </c>
      <c r="B118" s="337" t="s">
        <v>4812</v>
      </c>
      <c r="C118" s="338" t="s">
        <v>4813</v>
      </c>
      <c r="D118" s="339" t="s">
        <v>3474</v>
      </c>
      <c r="E118" s="340">
        <v>2</v>
      </c>
      <c r="F118" s="341"/>
      <c r="G118" s="342">
        <f>ROUND(E118*F118,2)</f>
        <v>0</v>
      </c>
      <c r="H118" s="341"/>
      <c r="I118" s="342">
        <f>ROUND(E118*H118,2)</f>
        <v>0</v>
      </c>
      <c r="J118" s="341"/>
      <c r="K118" s="342">
        <f>ROUND(E118*J118,2)</f>
        <v>0</v>
      </c>
      <c r="L118" s="342">
        <v>21</v>
      </c>
      <c r="M118" s="342">
        <f>G118*(1+L118/100)</f>
        <v>0</v>
      </c>
      <c r="N118" s="342">
        <v>2.4000000000000001E-4</v>
      </c>
      <c r="O118" s="342">
        <f>ROUND(E118*N118,2)</f>
        <v>0</v>
      </c>
      <c r="P118" s="342">
        <v>0</v>
      </c>
      <c r="Q118" s="342">
        <f>ROUND(E118*P118,2)</f>
        <v>0</v>
      </c>
      <c r="R118" s="342"/>
      <c r="S118" s="342" t="s">
        <v>4698</v>
      </c>
      <c r="T118" s="343" t="s">
        <v>4699</v>
      </c>
      <c r="U118" s="344">
        <v>0.12</v>
      </c>
      <c r="V118" s="344">
        <f>ROUND(E118*U118,2)</f>
        <v>0.24</v>
      </c>
      <c r="W118" s="344"/>
      <c r="X118" s="344" t="s">
        <v>4628</v>
      </c>
      <c r="Y118" s="345"/>
      <c r="Z118" s="345"/>
      <c r="AA118" s="345"/>
      <c r="AB118" s="345"/>
      <c r="AC118" s="345"/>
      <c r="AD118" s="345"/>
      <c r="AE118" s="345"/>
      <c r="AF118" s="345"/>
      <c r="AG118" s="345" t="s">
        <v>4629</v>
      </c>
      <c r="AH118" s="345"/>
      <c r="AI118" s="345"/>
      <c r="AJ118" s="345"/>
      <c r="AK118" s="345"/>
      <c r="AL118" s="345"/>
      <c r="AM118" s="345"/>
      <c r="AN118" s="345"/>
      <c r="AO118" s="345"/>
      <c r="AP118" s="345"/>
      <c r="AQ118" s="345"/>
      <c r="AR118" s="345"/>
      <c r="AS118" s="345"/>
      <c r="AT118" s="345"/>
      <c r="AU118" s="345"/>
      <c r="AV118" s="345"/>
      <c r="AW118" s="345"/>
      <c r="AX118" s="345"/>
      <c r="AY118" s="345"/>
      <c r="AZ118" s="345"/>
      <c r="BA118" s="345"/>
      <c r="BB118" s="345"/>
      <c r="BC118" s="345"/>
      <c r="BD118" s="345"/>
      <c r="BE118" s="345"/>
      <c r="BF118" s="345"/>
      <c r="BG118" s="345"/>
      <c r="BH118" s="345"/>
    </row>
    <row r="119" spans="1:60" outlineLevel="1">
      <c r="A119" s="346"/>
      <c r="B119" s="347"/>
      <c r="C119" s="508"/>
      <c r="D119" s="509"/>
      <c r="E119" s="509"/>
      <c r="F119" s="509"/>
      <c r="G119" s="509"/>
      <c r="H119" s="344"/>
      <c r="I119" s="344"/>
      <c r="J119" s="344"/>
      <c r="K119" s="344"/>
      <c r="L119" s="344"/>
      <c r="M119" s="344"/>
      <c r="N119" s="344"/>
      <c r="O119" s="344"/>
      <c r="P119" s="344"/>
      <c r="Q119" s="344"/>
      <c r="R119" s="344"/>
      <c r="S119" s="344"/>
      <c r="T119" s="344"/>
      <c r="U119" s="344"/>
      <c r="V119" s="344"/>
      <c r="W119" s="344"/>
      <c r="X119" s="344"/>
      <c r="Y119" s="345"/>
      <c r="Z119" s="345"/>
      <c r="AA119" s="345"/>
      <c r="AB119" s="345"/>
      <c r="AC119" s="345"/>
      <c r="AD119" s="345"/>
      <c r="AE119" s="345"/>
      <c r="AF119" s="345"/>
      <c r="AG119" s="345" t="s">
        <v>4632</v>
      </c>
      <c r="AH119" s="345"/>
      <c r="AI119" s="345"/>
      <c r="AJ119" s="345"/>
      <c r="AK119" s="345"/>
      <c r="AL119" s="345"/>
      <c r="AM119" s="345"/>
      <c r="AN119" s="345"/>
      <c r="AO119" s="345"/>
      <c r="AP119" s="345"/>
      <c r="AQ119" s="345"/>
      <c r="AR119" s="345"/>
      <c r="AS119" s="345"/>
      <c r="AT119" s="345"/>
      <c r="AU119" s="345"/>
      <c r="AV119" s="345"/>
      <c r="AW119" s="345"/>
      <c r="AX119" s="345"/>
      <c r="AY119" s="345"/>
      <c r="AZ119" s="345"/>
      <c r="BA119" s="345"/>
      <c r="BB119" s="345"/>
      <c r="BC119" s="345"/>
      <c r="BD119" s="345"/>
      <c r="BE119" s="345"/>
      <c r="BF119" s="345"/>
      <c r="BG119" s="345"/>
      <c r="BH119" s="345"/>
    </row>
    <row r="120" spans="1:60" outlineLevel="1">
      <c r="A120" s="336">
        <v>44</v>
      </c>
      <c r="B120" s="337" t="s">
        <v>4814</v>
      </c>
      <c r="C120" s="338" t="s">
        <v>4703</v>
      </c>
      <c r="D120" s="339" t="s">
        <v>3474</v>
      </c>
      <c r="E120" s="340">
        <v>1</v>
      </c>
      <c r="F120" s="341"/>
      <c r="G120" s="342">
        <f>ROUND(E120*F120,2)</f>
        <v>0</v>
      </c>
      <c r="H120" s="341"/>
      <c r="I120" s="342">
        <f>ROUND(E120*H120,2)</f>
        <v>0</v>
      </c>
      <c r="J120" s="341"/>
      <c r="K120" s="342">
        <f>ROUND(E120*J120,2)</f>
        <v>0</v>
      </c>
      <c r="L120" s="342">
        <v>21</v>
      </c>
      <c r="M120" s="342">
        <f>G120*(1+L120/100)</f>
        <v>0</v>
      </c>
      <c r="N120" s="342">
        <v>0</v>
      </c>
      <c r="O120" s="342">
        <f>ROUND(E120*N120,2)</f>
        <v>0</v>
      </c>
      <c r="P120" s="342">
        <v>0</v>
      </c>
      <c r="Q120" s="342">
        <f>ROUND(E120*P120,2)</f>
        <v>0</v>
      </c>
      <c r="R120" s="342"/>
      <c r="S120" s="342" t="s">
        <v>4698</v>
      </c>
      <c r="T120" s="343" t="s">
        <v>4699</v>
      </c>
      <c r="U120" s="344">
        <v>0</v>
      </c>
      <c r="V120" s="344">
        <f>ROUND(E120*U120,2)</f>
        <v>0</v>
      </c>
      <c r="W120" s="344"/>
      <c r="X120" s="344" t="s">
        <v>4628</v>
      </c>
      <c r="Y120" s="345"/>
      <c r="Z120" s="345"/>
      <c r="AA120" s="345"/>
      <c r="AB120" s="345"/>
      <c r="AC120" s="345"/>
      <c r="AD120" s="345"/>
      <c r="AE120" s="345"/>
      <c r="AF120" s="345"/>
      <c r="AG120" s="345" t="s">
        <v>4629</v>
      </c>
      <c r="AH120" s="345"/>
      <c r="AI120" s="345"/>
      <c r="AJ120" s="345"/>
      <c r="AK120" s="345"/>
      <c r="AL120" s="345"/>
      <c r="AM120" s="345"/>
      <c r="AN120" s="345"/>
      <c r="AO120" s="345"/>
      <c r="AP120" s="345"/>
      <c r="AQ120" s="345"/>
      <c r="AR120" s="345"/>
      <c r="AS120" s="345"/>
      <c r="AT120" s="345"/>
      <c r="AU120" s="345"/>
      <c r="AV120" s="345"/>
      <c r="AW120" s="345"/>
      <c r="AX120" s="345"/>
      <c r="AY120" s="345"/>
      <c r="AZ120" s="345"/>
      <c r="BA120" s="345"/>
      <c r="BB120" s="345"/>
      <c r="BC120" s="345"/>
      <c r="BD120" s="345"/>
      <c r="BE120" s="345"/>
      <c r="BF120" s="345"/>
      <c r="BG120" s="345"/>
      <c r="BH120" s="345"/>
    </row>
    <row r="121" spans="1:60" outlineLevel="1">
      <c r="A121" s="346"/>
      <c r="B121" s="347"/>
      <c r="C121" s="508"/>
      <c r="D121" s="509"/>
      <c r="E121" s="509"/>
      <c r="F121" s="509"/>
      <c r="G121" s="509"/>
      <c r="H121" s="344"/>
      <c r="I121" s="344"/>
      <c r="J121" s="344"/>
      <c r="K121" s="344"/>
      <c r="L121" s="344"/>
      <c r="M121" s="344"/>
      <c r="N121" s="344"/>
      <c r="O121" s="344"/>
      <c r="P121" s="344"/>
      <c r="Q121" s="344"/>
      <c r="R121" s="344"/>
      <c r="S121" s="344"/>
      <c r="T121" s="344"/>
      <c r="U121" s="344"/>
      <c r="V121" s="344"/>
      <c r="W121" s="344"/>
      <c r="X121" s="344"/>
      <c r="Y121" s="345"/>
      <c r="Z121" s="345"/>
      <c r="AA121" s="345"/>
      <c r="AB121" s="345"/>
      <c r="AC121" s="345"/>
      <c r="AD121" s="345"/>
      <c r="AE121" s="345"/>
      <c r="AF121" s="345"/>
      <c r="AG121" s="345" t="s">
        <v>4632</v>
      </c>
      <c r="AH121" s="345"/>
      <c r="AI121" s="345"/>
      <c r="AJ121" s="345"/>
      <c r="AK121" s="345"/>
      <c r="AL121" s="345"/>
      <c r="AM121" s="345"/>
      <c r="AN121" s="345"/>
      <c r="AO121" s="345"/>
      <c r="AP121" s="345"/>
      <c r="AQ121" s="345"/>
      <c r="AR121" s="345"/>
      <c r="AS121" s="345"/>
      <c r="AT121" s="345"/>
      <c r="AU121" s="345"/>
      <c r="AV121" s="345"/>
      <c r="AW121" s="345"/>
      <c r="AX121" s="345"/>
      <c r="AY121" s="345"/>
      <c r="AZ121" s="345"/>
      <c r="BA121" s="345"/>
      <c r="BB121" s="345"/>
      <c r="BC121" s="345"/>
      <c r="BD121" s="345"/>
      <c r="BE121" s="345"/>
      <c r="BF121" s="345"/>
      <c r="BG121" s="345"/>
      <c r="BH121" s="345"/>
    </row>
    <row r="122" spans="1:60" outlineLevel="1">
      <c r="A122" s="336">
        <v>45</v>
      </c>
      <c r="B122" s="337" t="s">
        <v>4815</v>
      </c>
      <c r="C122" s="338" t="s">
        <v>4705</v>
      </c>
      <c r="D122" s="339" t="s">
        <v>3474</v>
      </c>
      <c r="E122" s="340">
        <v>1</v>
      </c>
      <c r="F122" s="341"/>
      <c r="G122" s="342">
        <f>ROUND(E122*F122,2)</f>
        <v>0</v>
      </c>
      <c r="H122" s="341"/>
      <c r="I122" s="342">
        <f>ROUND(E122*H122,2)</f>
        <v>0</v>
      </c>
      <c r="J122" s="341"/>
      <c r="K122" s="342">
        <f>ROUND(E122*J122,2)</f>
        <v>0</v>
      </c>
      <c r="L122" s="342">
        <v>21</v>
      </c>
      <c r="M122" s="342">
        <f>G122*(1+L122/100)</f>
        <v>0</v>
      </c>
      <c r="N122" s="342">
        <v>0</v>
      </c>
      <c r="O122" s="342">
        <f>ROUND(E122*N122,2)</f>
        <v>0</v>
      </c>
      <c r="P122" s="342">
        <v>0</v>
      </c>
      <c r="Q122" s="342">
        <f>ROUND(E122*P122,2)</f>
        <v>0</v>
      </c>
      <c r="R122" s="342"/>
      <c r="S122" s="342" t="s">
        <v>4698</v>
      </c>
      <c r="T122" s="343" t="s">
        <v>4699</v>
      </c>
      <c r="U122" s="344">
        <v>0</v>
      </c>
      <c r="V122" s="344">
        <f>ROUND(E122*U122,2)</f>
        <v>0</v>
      </c>
      <c r="W122" s="344"/>
      <c r="X122" s="344" t="s">
        <v>4628</v>
      </c>
      <c r="Y122" s="345"/>
      <c r="Z122" s="345"/>
      <c r="AA122" s="345"/>
      <c r="AB122" s="345"/>
      <c r="AC122" s="345"/>
      <c r="AD122" s="345"/>
      <c r="AE122" s="345"/>
      <c r="AF122" s="345"/>
      <c r="AG122" s="345" t="s">
        <v>4629</v>
      </c>
      <c r="AH122" s="345"/>
      <c r="AI122" s="345"/>
      <c r="AJ122" s="345"/>
      <c r="AK122" s="345"/>
      <c r="AL122" s="345"/>
      <c r="AM122" s="345"/>
      <c r="AN122" s="345"/>
      <c r="AO122" s="345"/>
      <c r="AP122" s="345"/>
      <c r="AQ122" s="345"/>
      <c r="AR122" s="345"/>
      <c r="AS122" s="345"/>
      <c r="AT122" s="345"/>
      <c r="AU122" s="345"/>
      <c r="AV122" s="345"/>
      <c r="AW122" s="345"/>
      <c r="AX122" s="345"/>
      <c r="AY122" s="345"/>
      <c r="AZ122" s="345"/>
      <c r="BA122" s="345"/>
      <c r="BB122" s="345"/>
      <c r="BC122" s="345"/>
      <c r="BD122" s="345"/>
      <c r="BE122" s="345"/>
      <c r="BF122" s="345"/>
      <c r="BG122" s="345"/>
      <c r="BH122" s="345"/>
    </row>
    <row r="123" spans="1:60" outlineLevel="1">
      <c r="A123" s="346"/>
      <c r="B123" s="347"/>
      <c r="C123" s="508"/>
      <c r="D123" s="509"/>
      <c r="E123" s="509"/>
      <c r="F123" s="509"/>
      <c r="G123" s="509"/>
      <c r="H123" s="344"/>
      <c r="I123" s="344"/>
      <c r="J123" s="344"/>
      <c r="K123" s="344"/>
      <c r="L123" s="344"/>
      <c r="M123" s="344"/>
      <c r="N123" s="344"/>
      <c r="O123" s="344"/>
      <c r="P123" s="344"/>
      <c r="Q123" s="344"/>
      <c r="R123" s="344"/>
      <c r="S123" s="344"/>
      <c r="T123" s="344"/>
      <c r="U123" s="344"/>
      <c r="V123" s="344"/>
      <c r="W123" s="344"/>
      <c r="X123" s="344"/>
      <c r="Y123" s="345"/>
      <c r="Z123" s="345"/>
      <c r="AA123" s="345"/>
      <c r="AB123" s="345"/>
      <c r="AC123" s="345"/>
      <c r="AD123" s="345"/>
      <c r="AE123" s="345"/>
      <c r="AF123" s="345"/>
      <c r="AG123" s="345" t="s">
        <v>4632</v>
      </c>
      <c r="AH123" s="345"/>
      <c r="AI123" s="345"/>
      <c r="AJ123" s="345"/>
      <c r="AK123" s="345"/>
      <c r="AL123" s="345"/>
      <c r="AM123" s="345"/>
      <c r="AN123" s="345"/>
      <c r="AO123" s="345"/>
      <c r="AP123" s="345"/>
      <c r="AQ123" s="345"/>
      <c r="AR123" s="345"/>
      <c r="AS123" s="345"/>
      <c r="AT123" s="345"/>
      <c r="AU123" s="345"/>
      <c r="AV123" s="345"/>
      <c r="AW123" s="345"/>
      <c r="AX123" s="345"/>
      <c r="AY123" s="345"/>
      <c r="AZ123" s="345"/>
      <c r="BA123" s="345"/>
      <c r="BB123" s="345"/>
      <c r="BC123" s="345"/>
      <c r="BD123" s="345"/>
      <c r="BE123" s="345"/>
      <c r="BF123" s="345"/>
      <c r="BG123" s="345"/>
      <c r="BH123" s="345"/>
    </row>
    <row r="124" spans="1:60" outlineLevel="1">
      <c r="A124" s="336">
        <v>46</v>
      </c>
      <c r="B124" s="337" t="s">
        <v>4816</v>
      </c>
      <c r="C124" s="338" t="s">
        <v>4707</v>
      </c>
      <c r="D124" s="339" t="s">
        <v>3474</v>
      </c>
      <c r="E124" s="340">
        <v>1</v>
      </c>
      <c r="F124" s="341"/>
      <c r="G124" s="342">
        <f>ROUND(E124*F124,2)</f>
        <v>0</v>
      </c>
      <c r="H124" s="341"/>
      <c r="I124" s="342">
        <f>ROUND(E124*H124,2)</f>
        <v>0</v>
      </c>
      <c r="J124" s="341"/>
      <c r="K124" s="342">
        <f>ROUND(E124*J124,2)</f>
        <v>0</v>
      </c>
      <c r="L124" s="342">
        <v>21</v>
      </c>
      <c r="M124" s="342">
        <f>G124*(1+L124/100)</f>
        <v>0</v>
      </c>
      <c r="N124" s="342">
        <v>0</v>
      </c>
      <c r="O124" s="342">
        <f>ROUND(E124*N124,2)</f>
        <v>0</v>
      </c>
      <c r="P124" s="342">
        <v>0</v>
      </c>
      <c r="Q124" s="342">
        <f>ROUND(E124*P124,2)</f>
        <v>0</v>
      </c>
      <c r="R124" s="342"/>
      <c r="S124" s="342" t="s">
        <v>4698</v>
      </c>
      <c r="T124" s="343" t="s">
        <v>4699</v>
      </c>
      <c r="U124" s="344">
        <v>0</v>
      </c>
      <c r="V124" s="344">
        <f>ROUND(E124*U124,2)</f>
        <v>0</v>
      </c>
      <c r="W124" s="344"/>
      <c r="X124" s="344" t="s">
        <v>4628</v>
      </c>
      <c r="Y124" s="345"/>
      <c r="Z124" s="345"/>
      <c r="AA124" s="345"/>
      <c r="AB124" s="345"/>
      <c r="AC124" s="345"/>
      <c r="AD124" s="345"/>
      <c r="AE124" s="345"/>
      <c r="AF124" s="345"/>
      <c r="AG124" s="345" t="s">
        <v>4629</v>
      </c>
      <c r="AH124" s="345"/>
      <c r="AI124" s="345"/>
      <c r="AJ124" s="345"/>
      <c r="AK124" s="345"/>
      <c r="AL124" s="345"/>
      <c r="AM124" s="345"/>
      <c r="AN124" s="345"/>
      <c r="AO124" s="345"/>
      <c r="AP124" s="345"/>
      <c r="AQ124" s="345"/>
      <c r="AR124" s="345"/>
      <c r="AS124" s="345"/>
      <c r="AT124" s="345"/>
      <c r="AU124" s="345"/>
      <c r="AV124" s="345"/>
      <c r="AW124" s="345"/>
      <c r="AX124" s="345"/>
      <c r="AY124" s="345"/>
      <c r="AZ124" s="345"/>
      <c r="BA124" s="345"/>
      <c r="BB124" s="345"/>
      <c r="BC124" s="345"/>
      <c r="BD124" s="345"/>
      <c r="BE124" s="345"/>
      <c r="BF124" s="345"/>
      <c r="BG124" s="345"/>
      <c r="BH124" s="345"/>
    </row>
    <row r="125" spans="1:60" outlineLevel="1">
      <c r="A125" s="346"/>
      <c r="B125" s="347"/>
      <c r="C125" s="508"/>
      <c r="D125" s="509"/>
      <c r="E125" s="509"/>
      <c r="F125" s="509"/>
      <c r="G125" s="509"/>
      <c r="H125" s="344"/>
      <c r="I125" s="344"/>
      <c r="J125" s="344"/>
      <c r="K125" s="344"/>
      <c r="L125" s="344"/>
      <c r="M125" s="344"/>
      <c r="N125" s="344"/>
      <c r="O125" s="344"/>
      <c r="P125" s="344"/>
      <c r="Q125" s="344"/>
      <c r="R125" s="344"/>
      <c r="S125" s="344"/>
      <c r="T125" s="344"/>
      <c r="U125" s="344"/>
      <c r="V125" s="344"/>
      <c r="W125" s="344"/>
      <c r="X125" s="344"/>
      <c r="Y125" s="345"/>
      <c r="Z125" s="345"/>
      <c r="AA125" s="345"/>
      <c r="AB125" s="345"/>
      <c r="AC125" s="345"/>
      <c r="AD125" s="345"/>
      <c r="AE125" s="345"/>
      <c r="AF125" s="345"/>
      <c r="AG125" s="345" t="s">
        <v>4632</v>
      </c>
      <c r="AH125" s="345"/>
      <c r="AI125" s="345"/>
      <c r="AJ125" s="345"/>
      <c r="AK125" s="345"/>
      <c r="AL125" s="345"/>
      <c r="AM125" s="345"/>
      <c r="AN125" s="345"/>
      <c r="AO125" s="345"/>
      <c r="AP125" s="345"/>
      <c r="AQ125" s="345"/>
      <c r="AR125" s="345"/>
      <c r="AS125" s="345"/>
      <c r="AT125" s="345"/>
      <c r="AU125" s="345"/>
      <c r="AV125" s="345"/>
      <c r="AW125" s="345"/>
      <c r="AX125" s="345"/>
      <c r="AY125" s="345"/>
      <c r="AZ125" s="345"/>
      <c r="BA125" s="345"/>
      <c r="BB125" s="345"/>
      <c r="BC125" s="345"/>
      <c r="BD125" s="345"/>
      <c r="BE125" s="345"/>
      <c r="BF125" s="345"/>
      <c r="BG125" s="345"/>
      <c r="BH125" s="345"/>
    </row>
    <row r="126" spans="1:60" outlineLevel="1">
      <c r="A126" s="336">
        <v>47</v>
      </c>
      <c r="B126" s="337" t="s">
        <v>4817</v>
      </c>
      <c r="C126" s="338" t="s">
        <v>4818</v>
      </c>
      <c r="D126" s="339" t="s">
        <v>3474</v>
      </c>
      <c r="E126" s="340">
        <v>1</v>
      </c>
      <c r="F126" s="341"/>
      <c r="G126" s="342">
        <f>ROUND(E126*F126,2)</f>
        <v>0</v>
      </c>
      <c r="H126" s="341"/>
      <c r="I126" s="342">
        <f>ROUND(E126*H126,2)</f>
        <v>0</v>
      </c>
      <c r="J126" s="341"/>
      <c r="K126" s="342">
        <f>ROUND(E126*J126,2)</f>
        <v>0</v>
      </c>
      <c r="L126" s="342">
        <v>21</v>
      </c>
      <c r="M126" s="342">
        <f>G126*(1+L126/100)</f>
        <v>0</v>
      </c>
      <c r="N126" s="342">
        <v>0</v>
      </c>
      <c r="O126" s="342">
        <f>ROUND(E126*N126,2)</f>
        <v>0</v>
      </c>
      <c r="P126" s="342">
        <v>0</v>
      </c>
      <c r="Q126" s="342">
        <f>ROUND(E126*P126,2)</f>
        <v>0</v>
      </c>
      <c r="R126" s="342"/>
      <c r="S126" s="342" t="s">
        <v>4698</v>
      </c>
      <c r="T126" s="343" t="s">
        <v>4699</v>
      </c>
      <c r="U126" s="344">
        <v>0</v>
      </c>
      <c r="V126" s="344">
        <f>ROUND(E126*U126,2)</f>
        <v>0</v>
      </c>
      <c r="W126" s="344"/>
      <c r="X126" s="344" t="s">
        <v>4628</v>
      </c>
      <c r="Y126" s="345"/>
      <c r="Z126" s="345"/>
      <c r="AA126" s="345"/>
      <c r="AB126" s="345"/>
      <c r="AC126" s="345"/>
      <c r="AD126" s="345"/>
      <c r="AE126" s="345"/>
      <c r="AF126" s="345"/>
      <c r="AG126" s="345" t="s">
        <v>4629</v>
      </c>
      <c r="AH126" s="345"/>
      <c r="AI126" s="345"/>
      <c r="AJ126" s="345"/>
      <c r="AK126" s="345"/>
      <c r="AL126" s="345"/>
      <c r="AM126" s="345"/>
      <c r="AN126" s="345"/>
      <c r="AO126" s="345"/>
      <c r="AP126" s="345"/>
      <c r="AQ126" s="345"/>
      <c r="AR126" s="345"/>
      <c r="AS126" s="345"/>
      <c r="AT126" s="345"/>
      <c r="AU126" s="345"/>
      <c r="AV126" s="345"/>
      <c r="AW126" s="345"/>
      <c r="AX126" s="345"/>
      <c r="AY126" s="345"/>
      <c r="AZ126" s="345"/>
      <c r="BA126" s="345"/>
      <c r="BB126" s="345"/>
      <c r="BC126" s="345"/>
      <c r="BD126" s="345"/>
      <c r="BE126" s="345"/>
      <c r="BF126" s="345"/>
      <c r="BG126" s="345"/>
      <c r="BH126" s="345"/>
    </row>
    <row r="127" spans="1:60" outlineLevel="1">
      <c r="A127" s="346"/>
      <c r="B127" s="347"/>
      <c r="C127" s="508"/>
      <c r="D127" s="509"/>
      <c r="E127" s="509"/>
      <c r="F127" s="509"/>
      <c r="G127" s="509"/>
      <c r="H127" s="344"/>
      <c r="I127" s="344"/>
      <c r="J127" s="344"/>
      <c r="K127" s="344"/>
      <c r="L127" s="344"/>
      <c r="M127" s="344"/>
      <c r="N127" s="344"/>
      <c r="O127" s="344"/>
      <c r="P127" s="344"/>
      <c r="Q127" s="344"/>
      <c r="R127" s="344"/>
      <c r="S127" s="344"/>
      <c r="T127" s="344"/>
      <c r="U127" s="344"/>
      <c r="V127" s="344"/>
      <c r="W127" s="344"/>
      <c r="X127" s="344"/>
      <c r="Y127" s="345"/>
      <c r="Z127" s="345"/>
      <c r="AA127" s="345"/>
      <c r="AB127" s="345"/>
      <c r="AC127" s="345"/>
      <c r="AD127" s="345"/>
      <c r="AE127" s="345"/>
      <c r="AF127" s="345"/>
      <c r="AG127" s="345" t="s">
        <v>4632</v>
      </c>
      <c r="AH127" s="345"/>
      <c r="AI127" s="345"/>
      <c r="AJ127" s="345"/>
      <c r="AK127" s="345"/>
      <c r="AL127" s="345"/>
      <c r="AM127" s="345"/>
      <c r="AN127" s="345"/>
      <c r="AO127" s="345"/>
      <c r="AP127" s="345"/>
      <c r="AQ127" s="345"/>
      <c r="AR127" s="345"/>
      <c r="AS127" s="345"/>
      <c r="AT127" s="345"/>
      <c r="AU127" s="345"/>
      <c r="AV127" s="345"/>
      <c r="AW127" s="345"/>
      <c r="AX127" s="345"/>
      <c r="AY127" s="345"/>
      <c r="AZ127" s="345"/>
      <c r="BA127" s="345"/>
      <c r="BB127" s="345"/>
      <c r="BC127" s="345"/>
      <c r="BD127" s="345"/>
      <c r="BE127" s="345"/>
      <c r="BF127" s="345"/>
      <c r="BG127" s="345"/>
      <c r="BH127" s="345"/>
    </row>
    <row r="128" spans="1:60" outlineLevel="1">
      <c r="A128" s="336">
        <v>48</v>
      </c>
      <c r="B128" s="337" t="s">
        <v>4819</v>
      </c>
      <c r="C128" s="338" t="s">
        <v>4820</v>
      </c>
      <c r="D128" s="339" t="s">
        <v>707</v>
      </c>
      <c r="E128" s="340">
        <v>1</v>
      </c>
      <c r="F128" s="341"/>
      <c r="G128" s="342">
        <f>ROUND(E128*F128,2)</f>
        <v>0</v>
      </c>
      <c r="H128" s="341"/>
      <c r="I128" s="342">
        <f>ROUND(E128*H128,2)</f>
        <v>0</v>
      </c>
      <c r="J128" s="341"/>
      <c r="K128" s="342">
        <f>ROUND(E128*J128,2)</f>
        <v>0</v>
      </c>
      <c r="L128" s="342">
        <v>21</v>
      </c>
      <c r="M128" s="342">
        <f>G128*(1+L128/100)</f>
        <v>0</v>
      </c>
      <c r="N128" s="342">
        <v>0.13618</v>
      </c>
      <c r="O128" s="342">
        <f>ROUND(E128*N128,2)</f>
        <v>0.14000000000000001</v>
      </c>
      <c r="P128" s="342">
        <v>0</v>
      </c>
      <c r="Q128" s="342">
        <f>ROUND(E128*P128,2)</f>
        <v>0</v>
      </c>
      <c r="R128" s="342"/>
      <c r="S128" s="342" t="s">
        <v>4698</v>
      </c>
      <c r="T128" s="343" t="s">
        <v>4699</v>
      </c>
      <c r="U128" s="344">
        <v>0</v>
      </c>
      <c r="V128" s="344">
        <f>ROUND(E128*U128,2)</f>
        <v>0</v>
      </c>
      <c r="W128" s="344"/>
      <c r="X128" s="344" t="s">
        <v>4628</v>
      </c>
      <c r="Y128" s="345"/>
      <c r="Z128" s="345"/>
      <c r="AA128" s="345"/>
      <c r="AB128" s="345"/>
      <c r="AC128" s="345"/>
      <c r="AD128" s="345"/>
      <c r="AE128" s="345"/>
      <c r="AF128" s="345"/>
      <c r="AG128" s="345" t="s">
        <v>4629</v>
      </c>
      <c r="AH128" s="345"/>
      <c r="AI128" s="345"/>
      <c r="AJ128" s="345"/>
      <c r="AK128" s="345"/>
      <c r="AL128" s="345"/>
      <c r="AM128" s="345"/>
      <c r="AN128" s="345"/>
      <c r="AO128" s="345"/>
      <c r="AP128" s="345"/>
      <c r="AQ128" s="345"/>
      <c r="AR128" s="345"/>
      <c r="AS128" s="345"/>
      <c r="AT128" s="345"/>
      <c r="AU128" s="345"/>
      <c r="AV128" s="345"/>
      <c r="AW128" s="345"/>
      <c r="AX128" s="345"/>
      <c r="AY128" s="345"/>
      <c r="AZ128" s="345"/>
      <c r="BA128" s="345"/>
      <c r="BB128" s="345"/>
      <c r="BC128" s="345"/>
      <c r="BD128" s="345"/>
      <c r="BE128" s="345"/>
      <c r="BF128" s="345"/>
      <c r="BG128" s="345"/>
      <c r="BH128" s="345"/>
    </row>
    <row r="129" spans="1:60" outlineLevel="1">
      <c r="A129" s="346"/>
      <c r="B129" s="347"/>
      <c r="C129" s="521" t="s">
        <v>4821</v>
      </c>
      <c r="D129" s="522"/>
      <c r="E129" s="522"/>
      <c r="F129" s="522"/>
      <c r="G129" s="522"/>
      <c r="H129" s="344"/>
      <c r="I129" s="344"/>
      <c r="J129" s="344"/>
      <c r="K129" s="344"/>
      <c r="L129" s="344"/>
      <c r="M129" s="344"/>
      <c r="N129" s="344"/>
      <c r="O129" s="344"/>
      <c r="P129" s="344"/>
      <c r="Q129" s="344"/>
      <c r="R129" s="344"/>
      <c r="S129" s="344"/>
      <c r="T129" s="344"/>
      <c r="U129" s="344"/>
      <c r="V129" s="344"/>
      <c r="W129" s="344"/>
      <c r="X129" s="344"/>
      <c r="Y129" s="345"/>
      <c r="Z129" s="345"/>
      <c r="AA129" s="345"/>
      <c r="AB129" s="345"/>
      <c r="AC129" s="345"/>
      <c r="AD129" s="345"/>
      <c r="AE129" s="345"/>
      <c r="AF129" s="345"/>
      <c r="AG129" s="345" t="s">
        <v>4671</v>
      </c>
      <c r="AH129" s="345"/>
      <c r="AI129" s="345"/>
      <c r="AJ129" s="345"/>
      <c r="AK129" s="345"/>
      <c r="AL129" s="345"/>
      <c r="AM129" s="345"/>
      <c r="AN129" s="345"/>
      <c r="AO129" s="345"/>
      <c r="AP129" s="345"/>
      <c r="AQ129" s="345"/>
      <c r="AR129" s="345"/>
      <c r="AS129" s="345"/>
      <c r="AT129" s="345"/>
      <c r="AU129" s="345"/>
      <c r="AV129" s="345"/>
      <c r="AW129" s="345"/>
      <c r="AX129" s="345"/>
      <c r="AY129" s="345"/>
      <c r="AZ129" s="345"/>
      <c r="BA129" s="351" t="str">
        <f>C129</f>
        <v>Vyvedení vodovodní výpustky, osazení závěsných konzol, montáž ohřívače, montáž dvou vodovodních ventilů. Dodávky materiálu.</v>
      </c>
      <c r="BB129" s="345"/>
      <c r="BC129" s="345"/>
      <c r="BD129" s="345"/>
      <c r="BE129" s="345"/>
      <c r="BF129" s="345"/>
      <c r="BG129" s="345"/>
      <c r="BH129" s="345"/>
    </row>
    <row r="130" spans="1:60" outlineLevel="1">
      <c r="A130" s="346"/>
      <c r="B130" s="347"/>
      <c r="C130" s="506"/>
      <c r="D130" s="507"/>
      <c r="E130" s="507"/>
      <c r="F130" s="507"/>
      <c r="G130" s="507"/>
      <c r="H130" s="344"/>
      <c r="I130" s="344"/>
      <c r="J130" s="344"/>
      <c r="K130" s="344"/>
      <c r="L130" s="344"/>
      <c r="M130" s="344"/>
      <c r="N130" s="344"/>
      <c r="O130" s="344"/>
      <c r="P130" s="344"/>
      <c r="Q130" s="344"/>
      <c r="R130" s="344"/>
      <c r="S130" s="344"/>
      <c r="T130" s="344"/>
      <c r="U130" s="344"/>
      <c r="V130" s="344"/>
      <c r="W130" s="344"/>
      <c r="X130" s="344"/>
      <c r="Y130" s="345"/>
      <c r="Z130" s="345"/>
      <c r="AA130" s="345"/>
      <c r="AB130" s="345"/>
      <c r="AC130" s="345"/>
      <c r="AD130" s="345"/>
      <c r="AE130" s="345"/>
      <c r="AF130" s="345"/>
      <c r="AG130" s="345" t="s">
        <v>4632</v>
      </c>
      <c r="AH130" s="345"/>
      <c r="AI130" s="345"/>
      <c r="AJ130" s="345"/>
      <c r="AK130" s="345"/>
      <c r="AL130" s="345"/>
      <c r="AM130" s="345"/>
      <c r="AN130" s="345"/>
      <c r="AO130" s="345"/>
      <c r="AP130" s="345"/>
      <c r="AQ130" s="345"/>
      <c r="AR130" s="345"/>
      <c r="AS130" s="345"/>
      <c r="AT130" s="345"/>
      <c r="AU130" s="345"/>
      <c r="AV130" s="345"/>
      <c r="AW130" s="345"/>
      <c r="AX130" s="345"/>
      <c r="AY130" s="345"/>
      <c r="AZ130" s="345"/>
      <c r="BA130" s="345"/>
      <c r="BB130" s="345"/>
      <c r="BC130" s="345"/>
      <c r="BD130" s="345"/>
      <c r="BE130" s="345"/>
      <c r="BF130" s="345"/>
      <c r="BG130" s="345"/>
      <c r="BH130" s="345"/>
    </row>
    <row r="131" spans="1:60" outlineLevel="1">
      <c r="A131" s="336">
        <v>49</v>
      </c>
      <c r="B131" s="337" t="s">
        <v>4822</v>
      </c>
      <c r="C131" s="338" t="s">
        <v>4823</v>
      </c>
      <c r="D131" s="339" t="s">
        <v>430</v>
      </c>
      <c r="E131" s="340">
        <v>6.17746</v>
      </c>
      <c r="F131" s="341"/>
      <c r="G131" s="342">
        <f>ROUND(E131*F131,2)</f>
        <v>0</v>
      </c>
      <c r="H131" s="341"/>
      <c r="I131" s="342">
        <f>ROUND(E131*H131,2)</f>
        <v>0</v>
      </c>
      <c r="J131" s="341"/>
      <c r="K131" s="342">
        <f>ROUND(E131*J131,2)</f>
        <v>0</v>
      </c>
      <c r="L131" s="342">
        <v>21</v>
      </c>
      <c r="M131" s="342">
        <f>G131*(1+L131/100)</f>
        <v>0</v>
      </c>
      <c r="N131" s="342">
        <v>0</v>
      </c>
      <c r="O131" s="342">
        <f>ROUND(E131*N131,2)</f>
        <v>0</v>
      </c>
      <c r="P131" s="342">
        <v>0</v>
      </c>
      <c r="Q131" s="342">
        <f>ROUND(E131*P131,2)</f>
        <v>0</v>
      </c>
      <c r="R131" s="342" t="s">
        <v>4668</v>
      </c>
      <c r="S131" s="342" t="s">
        <v>4627</v>
      </c>
      <c r="T131" s="343" t="s">
        <v>4627</v>
      </c>
      <c r="U131" s="344">
        <v>1.327</v>
      </c>
      <c r="V131" s="344">
        <f>ROUND(E131*U131,2)</f>
        <v>8.1999999999999993</v>
      </c>
      <c r="W131" s="344"/>
      <c r="X131" s="344" t="s">
        <v>1489</v>
      </c>
      <c r="Y131" s="345"/>
      <c r="Z131" s="345"/>
      <c r="AA131" s="345"/>
      <c r="AB131" s="345"/>
      <c r="AC131" s="345"/>
      <c r="AD131" s="345"/>
      <c r="AE131" s="345"/>
      <c r="AF131" s="345"/>
      <c r="AG131" s="345" t="s">
        <v>4662</v>
      </c>
      <c r="AH131" s="345"/>
      <c r="AI131" s="345"/>
      <c r="AJ131" s="345"/>
      <c r="AK131" s="345"/>
      <c r="AL131" s="345"/>
      <c r="AM131" s="345"/>
      <c r="AN131" s="345"/>
      <c r="AO131" s="345"/>
      <c r="AP131" s="345"/>
      <c r="AQ131" s="345"/>
      <c r="AR131" s="345"/>
      <c r="AS131" s="345"/>
      <c r="AT131" s="345"/>
      <c r="AU131" s="345"/>
      <c r="AV131" s="345"/>
      <c r="AW131" s="345"/>
      <c r="AX131" s="345"/>
      <c r="AY131" s="345"/>
      <c r="AZ131" s="345"/>
      <c r="BA131" s="345"/>
      <c r="BB131" s="345"/>
      <c r="BC131" s="345"/>
      <c r="BD131" s="345"/>
      <c r="BE131" s="345"/>
      <c r="BF131" s="345"/>
      <c r="BG131" s="345"/>
      <c r="BH131" s="345"/>
    </row>
    <row r="132" spans="1:60" outlineLevel="1">
      <c r="A132" s="346"/>
      <c r="B132" s="347"/>
      <c r="C132" s="517" t="s">
        <v>4824</v>
      </c>
      <c r="D132" s="518"/>
      <c r="E132" s="518"/>
      <c r="F132" s="518"/>
      <c r="G132" s="518"/>
      <c r="H132" s="344"/>
      <c r="I132" s="344"/>
      <c r="J132" s="344"/>
      <c r="K132" s="344"/>
      <c r="L132" s="344"/>
      <c r="M132" s="344"/>
      <c r="N132" s="344"/>
      <c r="O132" s="344"/>
      <c r="P132" s="344"/>
      <c r="Q132" s="344"/>
      <c r="R132" s="344"/>
      <c r="S132" s="344"/>
      <c r="T132" s="344"/>
      <c r="U132" s="344"/>
      <c r="V132" s="344"/>
      <c r="W132" s="344"/>
      <c r="X132" s="344"/>
      <c r="Y132" s="345"/>
      <c r="Z132" s="345"/>
      <c r="AA132" s="345"/>
      <c r="AB132" s="345"/>
      <c r="AC132" s="345"/>
      <c r="AD132" s="345"/>
      <c r="AE132" s="345"/>
      <c r="AF132" s="345"/>
      <c r="AG132" s="345" t="s">
        <v>4631</v>
      </c>
      <c r="AH132" s="345"/>
      <c r="AI132" s="345"/>
      <c r="AJ132" s="345"/>
      <c r="AK132" s="345"/>
      <c r="AL132" s="345"/>
      <c r="AM132" s="345"/>
      <c r="AN132" s="345"/>
      <c r="AO132" s="345"/>
      <c r="AP132" s="345"/>
      <c r="AQ132" s="345"/>
      <c r="AR132" s="345"/>
      <c r="AS132" s="345"/>
      <c r="AT132" s="345"/>
      <c r="AU132" s="345"/>
      <c r="AV132" s="345"/>
      <c r="AW132" s="345"/>
      <c r="AX132" s="345"/>
      <c r="AY132" s="345"/>
      <c r="AZ132" s="345"/>
      <c r="BA132" s="345"/>
      <c r="BB132" s="345"/>
      <c r="BC132" s="345"/>
      <c r="BD132" s="345"/>
      <c r="BE132" s="345"/>
      <c r="BF132" s="345"/>
      <c r="BG132" s="345"/>
      <c r="BH132" s="345"/>
    </row>
    <row r="133" spans="1:60" outlineLevel="1">
      <c r="A133" s="346"/>
      <c r="B133" s="347"/>
      <c r="C133" s="506"/>
      <c r="D133" s="507"/>
      <c r="E133" s="507"/>
      <c r="F133" s="507"/>
      <c r="G133" s="507"/>
      <c r="H133" s="344"/>
      <c r="I133" s="344"/>
      <c r="J133" s="344"/>
      <c r="K133" s="344"/>
      <c r="L133" s="344"/>
      <c r="M133" s="344"/>
      <c r="N133" s="344"/>
      <c r="O133" s="344"/>
      <c r="P133" s="344"/>
      <c r="Q133" s="344"/>
      <c r="R133" s="344"/>
      <c r="S133" s="344"/>
      <c r="T133" s="344"/>
      <c r="U133" s="344"/>
      <c r="V133" s="344"/>
      <c r="W133" s="344"/>
      <c r="X133" s="344"/>
      <c r="Y133" s="345"/>
      <c r="Z133" s="345"/>
      <c r="AA133" s="345"/>
      <c r="AB133" s="345"/>
      <c r="AC133" s="345"/>
      <c r="AD133" s="345"/>
      <c r="AE133" s="345"/>
      <c r="AF133" s="345"/>
      <c r="AG133" s="345" t="s">
        <v>4632</v>
      </c>
      <c r="AH133" s="345"/>
      <c r="AI133" s="345"/>
      <c r="AJ133" s="345"/>
      <c r="AK133" s="345"/>
      <c r="AL133" s="345"/>
      <c r="AM133" s="345"/>
      <c r="AN133" s="345"/>
      <c r="AO133" s="345"/>
      <c r="AP133" s="345"/>
      <c r="AQ133" s="345"/>
      <c r="AR133" s="345"/>
      <c r="AS133" s="345"/>
      <c r="AT133" s="345"/>
      <c r="AU133" s="345"/>
      <c r="AV133" s="345"/>
      <c r="AW133" s="345"/>
      <c r="AX133" s="345"/>
      <c r="AY133" s="345"/>
      <c r="AZ133" s="345"/>
      <c r="BA133" s="345"/>
      <c r="BB133" s="345"/>
      <c r="BC133" s="345"/>
      <c r="BD133" s="345"/>
      <c r="BE133" s="345"/>
      <c r="BF133" s="345"/>
      <c r="BG133" s="345"/>
      <c r="BH133" s="345"/>
    </row>
    <row r="134" spans="1:60">
      <c r="A134" s="323"/>
      <c r="B134" s="324"/>
      <c r="C134" s="352"/>
      <c r="D134" s="325"/>
      <c r="E134" s="323"/>
      <c r="F134" s="323"/>
      <c r="G134" s="323"/>
      <c r="H134" s="323"/>
      <c r="I134" s="323"/>
      <c r="J134" s="323"/>
      <c r="K134" s="323"/>
      <c r="L134" s="323"/>
      <c r="M134" s="323"/>
      <c r="N134" s="323"/>
      <c r="O134" s="323"/>
      <c r="P134" s="323"/>
      <c r="Q134" s="323"/>
      <c r="R134" s="323"/>
      <c r="S134" s="323"/>
      <c r="T134" s="323"/>
      <c r="U134" s="323"/>
      <c r="V134" s="323"/>
      <c r="W134" s="323"/>
      <c r="X134" s="323"/>
      <c r="AE134" s="311">
        <v>15</v>
      </c>
      <c r="AF134" s="311">
        <v>21</v>
      </c>
      <c r="AG134" s="311" t="s">
        <v>44</v>
      </c>
    </row>
    <row r="135" spans="1:60">
      <c r="A135" s="353"/>
      <c r="B135" s="354" t="s">
        <v>4606</v>
      </c>
      <c r="C135" s="355"/>
      <c r="D135" s="356"/>
      <c r="E135" s="357"/>
      <c r="F135" s="357"/>
      <c r="G135" s="358">
        <f>G8</f>
        <v>0</v>
      </c>
      <c r="H135" s="323"/>
      <c r="I135" s="323"/>
      <c r="J135" s="323"/>
      <c r="K135" s="323"/>
      <c r="L135" s="323"/>
      <c r="M135" s="323"/>
      <c r="N135" s="323"/>
      <c r="O135" s="323"/>
      <c r="P135" s="323"/>
      <c r="Q135" s="323"/>
      <c r="R135" s="323"/>
      <c r="S135" s="323"/>
      <c r="T135" s="323"/>
      <c r="U135" s="323"/>
      <c r="V135" s="323"/>
      <c r="W135" s="323"/>
      <c r="X135" s="323"/>
      <c r="AE135" s="311">
        <f>SUMIF(L7:L133,AE134,G7:G133)</f>
        <v>0</v>
      </c>
      <c r="AF135" s="311">
        <f>SUMIF(L7:L133,AF134,G7:G133)</f>
        <v>0</v>
      </c>
      <c r="AG135" s="311" t="s">
        <v>4715</v>
      </c>
    </row>
    <row r="136" spans="1:60">
      <c r="C136" s="359"/>
      <c r="D136" s="317"/>
      <c r="AG136" s="311" t="s">
        <v>4716</v>
      </c>
    </row>
    <row r="137" spans="1:60">
      <c r="D137" s="317"/>
    </row>
    <row r="138" spans="1:60">
      <c r="D138" s="317"/>
    </row>
    <row r="139" spans="1:60">
      <c r="D139" s="317"/>
    </row>
    <row r="140" spans="1:60">
      <c r="D140" s="317"/>
    </row>
    <row r="141" spans="1:60">
      <c r="D141" s="317"/>
    </row>
    <row r="142" spans="1:60">
      <c r="D142" s="317"/>
    </row>
    <row r="143" spans="1:60">
      <c r="D143" s="317"/>
    </row>
    <row r="144" spans="1:60">
      <c r="D144" s="317"/>
    </row>
    <row r="145" spans="4:4">
      <c r="D145" s="317"/>
    </row>
    <row r="146" spans="4:4">
      <c r="D146" s="317"/>
    </row>
    <row r="147" spans="4:4">
      <c r="D147" s="317"/>
    </row>
    <row r="148" spans="4:4">
      <c r="D148" s="317"/>
    </row>
    <row r="149" spans="4:4">
      <c r="D149" s="317"/>
    </row>
    <row r="150" spans="4:4">
      <c r="D150" s="317"/>
    </row>
    <row r="151" spans="4:4">
      <c r="D151" s="317"/>
    </row>
    <row r="152" spans="4:4">
      <c r="D152" s="317"/>
    </row>
    <row r="153" spans="4:4">
      <c r="D153" s="317"/>
    </row>
    <row r="154" spans="4:4">
      <c r="D154" s="317"/>
    </row>
    <row r="155" spans="4:4">
      <c r="D155" s="317"/>
    </row>
    <row r="156" spans="4:4">
      <c r="D156" s="317"/>
    </row>
    <row r="157" spans="4:4">
      <c r="D157" s="317"/>
    </row>
    <row r="158" spans="4:4">
      <c r="D158" s="317"/>
    </row>
    <row r="159" spans="4:4">
      <c r="D159" s="317"/>
    </row>
    <row r="160" spans="4:4">
      <c r="D160" s="317"/>
    </row>
    <row r="161" spans="4:4">
      <c r="D161" s="317"/>
    </row>
    <row r="162" spans="4:4">
      <c r="D162" s="317"/>
    </row>
    <row r="163" spans="4:4">
      <c r="D163" s="317"/>
    </row>
    <row r="164" spans="4:4">
      <c r="D164" s="317"/>
    </row>
    <row r="165" spans="4:4">
      <c r="D165" s="317"/>
    </row>
    <row r="166" spans="4:4">
      <c r="D166" s="317"/>
    </row>
    <row r="167" spans="4:4">
      <c r="D167" s="317"/>
    </row>
    <row r="168" spans="4:4">
      <c r="D168" s="317"/>
    </row>
    <row r="169" spans="4:4">
      <c r="D169" s="317"/>
    </row>
    <row r="170" spans="4:4">
      <c r="D170" s="317"/>
    </row>
    <row r="171" spans="4:4">
      <c r="D171" s="317"/>
    </row>
    <row r="172" spans="4:4">
      <c r="D172" s="317"/>
    </row>
    <row r="173" spans="4:4">
      <c r="D173" s="317"/>
    </row>
    <row r="174" spans="4:4">
      <c r="D174" s="317"/>
    </row>
    <row r="175" spans="4:4">
      <c r="D175" s="317"/>
    </row>
    <row r="176" spans="4:4">
      <c r="D176" s="317"/>
    </row>
    <row r="177" spans="4:4">
      <c r="D177" s="317"/>
    </row>
    <row r="178" spans="4:4">
      <c r="D178" s="317"/>
    </row>
    <row r="179" spans="4:4">
      <c r="D179" s="317"/>
    </row>
    <row r="180" spans="4:4">
      <c r="D180" s="317"/>
    </row>
    <row r="181" spans="4:4">
      <c r="D181" s="317"/>
    </row>
    <row r="182" spans="4:4">
      <c r="D182" s="317"/>
    </row>
    <row r="183" spans="4:4">
      <c r="D183" s="317"/>
    </row>
    <row r="184" spans="4:4">
      <c r="D184" s="317"/>
    </row>
    <row r="185" spans="4:4">
      <c r="D185" s="317"/>
    </row>
    <row r="186" spans="4:4">
      <c r="D186" s="317"/>
    </row>
    <row r="187" spans="4:4">
      <c r="D187" s="317"/>
    </row>
    <row r="188" spans="4:4">
      <c r="D188" s="317"/>
    </row>
    <row r="189" spans="4:4">
      <c r="D189" s="317"/>
    </row>
    <row r="190" spans="4:4">
      <c r="D190" s="317"/>
    </row>
    <row r="191" spans="4:4">
      <c r="D191" s="317"/>
    </row>
    <row r="192" spans="4:4">
      <c r="D192" s="317"/>
    </row>
    <row r="193" spans="4:4">
      <c r="D193" s="317"/>
    </row>
    <row r="194" spans="4:4">
      <c r="D194" s="317"/>
    </row>
    <row r="195" spans="4:4">
      <c r="D195" s="317"/>
    </row>
    <row r="196" spans="4:4">
      <c r="D196" s="317"/>
    </row>
    <row r="197" spans="4:4">
      <c r="D197" s="317"/>
    </row>
    <row r="198" spans="4:4">
      <c r="D198" s="317"/>
    </row>
    <row r="199" spans="4:4">
      <c r="D199" s="317"/>
    </row>
    <row r="200" spans="4:4">
      <c r="D200" s="317"/>
    </row>
    <row r="201" spans="4:4">
      <c r="D201" s="317"/>
    </row>
    <row r="202" spans="4:4">
      <c r="D202" s="317"/>
    </row>
    <row r="203" spans="4:4">
      <c r="D203" s="317"/>
    </row>
    <row r="204" spans="4:4">
      <c r="D204" s="317"/>
    </row>
    <row r="205" spans="4:4">
      <c r="D205" s="317"/>
    </row>
    <row r="206" spans="4:4">
      <c r="D206" s="317"/>
    </row>
    <row r="207" spans="4:4">
      <c r="D207" s="317"/>
    </row>
    <row r="208" spans="4:4">
      <c r="D208" s="317"/>
    </row>
    <row r="209" spans="4:4">
      <c r="D209" s="317"/>
    </row>
    <row r="210" spans="4:4">
      <c r="D210" s="317"/>
    </row>
    <row r="211" spans="4:4">
      <c r="D211" s="317"/>
    </row>
    <row r="212" spans="4:4">
      <c r="D212" s="317"/>
    </row>
    <row r="213" spans="4:4">
      <c r="D213" s="317"/>
    </row>
    <row r="214" spans="4:4">
      <c r="D214" s="317"/>
    </row>
    <row r="215" spans="4:4">
      <c r="D215" s="317"/>
    </row>
    <row r="216" spans="4:4">
      <c r="D216" s="317"/>
    </row>
    <row r="217" spans="4:4">
      <c r="D217" s="317"/>
    </row>
    <row r="218" spans="4:4">
      <c r="D218" s="317"/>
    </row>
    <row r="219" spans="4:4">
      <c r="D219" s="317"/>
    </row>
    <row r="220" spans="4:4">
      <c r="D220" s="317"/>
    </row>
    <row r="221" spans="4:4">
      <c r="D221" s="317"/>
    </row>
    <row r="222" spans="4:4">
      <c r="D222" s="317"/>
    </row>
    <row r="223" spans="4:4">
      <c r="D223" s="317"/>
    </row>
    <row r="224" spans="4:4">
      <c r="D224" s="317"/>
    </row>
    <row r="225" spans="4:4">
      <c r="D225" s="317"/>
    </row>
    <row r="226" spans="4:4">
      <c r="D226" s="317"/>
    </row>
    <row r="227" spans="4:4">
      <c r="D227" s="317"/>
    </row>
    <row r="228" spans="4:4">
      <c r="D228" s="317"/>
    </row>
    <row r="229" spans="4:4">
      <c r="D229" s="317"/>
    </row>
    <row r="230" spans="4:4">
      <c r="D230" s="317"/>
    </row>
    <row r="231" spans="4:4">
      <c r="D231" s="317"/>
    </row>
    <row r="232" spans="4:4">
      <c r="D232" s="317"/>
    </row>
    <row r="233" spans="4:4">
      <c r="D233" s="317"/>
    </row>
    <row r="234" spans="4:4">
      <c r="D234" s="317"/>
    </row>
    <row r="235" spans="4:4">
      <c r="D235" s="317"/>
    </row>
    <row r="236" spans="4:4">
      <c r="D236" s="317"/>
    </row>
    <row r="237" spans="4:4">
      <c r="D237" s="317"/>
    </row>
    <row r="238" spans="4:4">
      <c r="D238" s="317"/>
    </row>
    <row r="239" spans="4:4">
      <c r="D239" s="317"/>
    </row>
    <row r="240" spans="4:4">
      <c r="D240" s="317"/>
    </row>
    <row r="241" spans="4:4">
      <c r="D241" s="317"/>
    </row>
    <row r="242" spans="4:4">
      <c r="D242" s="317"/>
    </row>
    <row r="243" spans="4:4">
      <c r="D243" s="317"/>
    </row>
    <row r="244" spans="4:4">
      <c r="D244" s="317"/>
    </row>
    <row r="245" spans="4:4">
      <c r="D245" s="317"/>
    </row>
    <row r="246" spans="4:4">
      <c r="D246" s="317"/>
    </row>
    <row r="247" spans="4:4">
      <c r="D247" s="317"/>
    </row>
    <row r="248" spans="4:4">
      <c r="D248" s="317"/>
    </row>
    <row r="249" spans="4:4">
      <c r="D249" s="317"/>
    </row>
    <row r="250" spans="4:4">
      <c r="D250" s="317"/>
    </row>
    <row r="251" spans="4:4">
      <c r="D251" s="317"/>
    </row>
    <row r="252" spans="4:4">
      <c r="D252" s="317"/>
    </row>
    <row r="253" spans="4:4">
      <c r="D253" s="317"/>
    </row>
    <row r="254" spans="4:4">
      <c r="D254" s="317"/>
    </row>
    <row r="255" spans="4:4">
      <c r="D255" s="317"/>
    </row>
    <row r="256" spans="4:4">
      <c r="D256" s="317"/>
    </row>
    <row r="257" spans="4:4">
      <c r="D257" s="317"/>
    </row>
    <row r="258" spans="4:4">
      <c r="D258" s="317"/>
    </row>
    <row r="259" spans="4:4">
      <c r="D259" s="317"/>
    </row>
    <row r="260" spans="4:4">
      <c r="D260" s="317"/>
    </row>
    <row r="261" spans="4:4">
      <c r="D261" s="317"/>
    </row>
    <row r="262" spans="4:4">
      <c r="D262" s="317"/>
    </row>
    <row r="263" spans="4:4">
      <c r="D263" s="317"/>
    </row>
    <row r="264" spans="4:4">
      <c r="D264" s="317"/>
    </row>
    <row r="265" spans="4:4">
      <c r="D265" s="317"/>
    </row>
    <row r="266" spans="4:4">
      <c r="D266" s="317"/>
    </row>
    <row r="267" spans="4:4">
      <c r="D267" s="317"/>
    </row>
    <row r="268" spans="4:4">
      <c r="D268" s="317"/>
    </row>
    <row r="269" spans="4:4">
      <c r="D269" s="317"/>
    </row>
    <row r="270" spans="4:4">
      <c r="D270" s="317"/>
    </row>
    <row r="271" spans="4:4">
      <c r="D271" s="317"/>
    </row>
    <row r="272" spans="4:4">
      <c r="D272" s="317"/>
    </row>
    <row r="273" spans="4:4">
      <c r="D273" s="317"/>
    </row>
    <row r="274" spans="4:4">
      <c r="D274" s="317"/>
    </row>
    <row r="275" spans="4:4">
      <c r="D275" s="317"/>
    </row>
    <row r="276" spans="4:4">
      <c r="D276" s="317"/>
    </row>
    <row r="277" spans="4:4">
      <c r="D277" s="317"/>
    </row>
    <row r="278" spans="4:4">
      <c r="D278" s="317"/>
    </row>
    <row r="279" spans="4:4">
      <c r="D279" s="317"/>
    </row>
    <row r="280" spans="4:4">
      <c r="D280" s="317"/>
    </row>
    <row r="281" spans="4:4">
      <c r="D281" s="317"/>
    </row>
    <row r="282" spans="4:4">
      <c r="D282" s="317"/>
    </row>
    <row r="283" spans="4:4">
      <c r="D283" s="317"/>
    </row>
    <row r="284" spans="4:4">
      <c r="D284" s="317"/>
    </row>
    <row r="285" spans="4:4">
      <c r="D285" s="317"/>
    </row>
    <row r="286" spans="4:4">
      <c r="D286" s="317"/>
    </row>
    <row r="287" spans="4:4">
      <c r="D287" s="317"/>
    </row>
    <row r="288" spans="4:4">
      <c r="D288" s="317"/>
    </row>
    <row r="289" spans="4:4">
      <c r="D289" s="317"/>
    </row>
    <row r="290" spans="4:4">
      <c r="D290" s="317"/>
    </row>
    <row r="291" spans="4:4">
      <c r="D291" s="317"/>
    </row>
    <row r="292" spans="4:4">
      <c r="D292" s="317"/>
    </row>
    <row r="293" spans="4:4">
      <c r="D293" s="317"/>
    </row>
    <row r="294" spans="4:4">
      <c r="D294" s="317"/>
    </row>
    <row r="295" spans="4:4">
      <c r="D295" s="317"/>
    </row>
    <row r="296" spans="4:4">
      <c r="D296" s="317"/>
    </row>
    <row r="297" spans="4:4">
      <c r="D297" s="317"/>
    </row>
    <row r="298" spans="4:4">
      <c r="D298" s="317"/>
    </row>
    <row r="299" spans="4:4">
      <c r="D299" s="317"/>
    </row>
    <row r="300" spans="4:4">
      <c r="D300" s="317"/>
    </row>
    <row r="301" spans="4:4">
      <c r="D301" s="317"/>
    </row>
    <row r="302" spans="4:4">
      <c r="D302" s="317"/>
    </row>
    <row r="303" spans="4:4">
      <c r="D303" s="317"/>
    </row>
    <row r="304" spans="4:4">
      <c r="D304" s="317"/>
    </row>
    <row r="305" spans="4:4">
      <c r="D305" s="317"/>
    </row>
    <row r="306" spans="4:4">
      <c r="D306" s="317"/>
    </row>
    <row r="307" spans="4:4">
      <c r="D307" s="317"/>
    </row>
    <row r="308" spans="4:4">
      <c r="D308" s="317"/>
    </row>
    <row r="309" spans="4:4">
      <c r="D309" s="317"/>
    </row>
    <row r="310" spans="4:4">
      <c r="D310" s="317"/>
    </row>
    <row r="311" spans="4:4">
      <c r="D311" s="317"/>
    </row>
    <row r="312" spans="4:4">
      <c r="D312" s="317"/>
    </row>
    <row r="313" spans="4:4">
      <c r="D313" s="317"/>
    </row>
    <row r="314" spans="4:4">
      <c r="D314" s="317"/>
    </row>
    <row r="315" spans="4:4">
      <c r="D315" s="317"/>
    </row>
    <row r="316" spans="4:4">
      <c r="D316" s="317"/>
    </row>
    <row r="317" spans="4:4">
      <c r="D317" s="317"/>
    </row>
    <row r="318" spans="4:4">
      <c r="D318" s="317"/>
    </row>
    <row r="319" spans="4:4">
      <c r="D319" s="317"/>
    </row>
    <row r="320" spans="4:4">
      <c r="D320" s="317"/>
    </row>
    <row r="321" spans="4:4">
      <c r="D321" s="317"/>
    </row>
    <row r="322" spans="4:4">
      <c r="D322" s="317"/>
    </row>
    <row r="323" spans="4:4">
      <c r="D323" s="317"/>
    </row>
    <row r="324" spans="4:4">
      <c r="D324" s="317"/>
    </row>
    <row r="325" spans="4:4">
      <c r="D325" s="317"/>
    </row>
    <row r="326" spans="4:4">
      <c r="D326" s="317"/>
    </row>
    <row r="327" spans="4:4">
      <c r="D327" s="317"/>
    </row>
    <row r="328" spans="4:4">
      <c r="D328" s="317"/>
    </row>
    <row r="329" spans="4:4">
      <c r="D329" s="317"/>
    </row>
    <row r="330" spans="4:4">
      <c r="D330" s="317"/>
    </row>
    <row r="331" spans="4:4">
      <c r="D331" s="317"/>
    </row>
    <row r="332" spans="4:4">
      <c r="D332" s="317"/>
    </row>
    <row r="333" spans="4:4">
      <c r="D333" s="317"/>
    </row>
    <row r="334" spans="4:4">
      <c r="D334" s="317"/>
    </row>
    <row r="335" spans="4:4">
      <c r="D335" s="317"/>
    </row>
    <row r="336" spans="4:4">
      <c r="D336" s="317"/>
    </row>
    <row r="337" spans="4:4">
      <c r="D337" s="317"/>
    </row>
    <row r="338" spans="4:4">
      <c r="D338" s="317"/>
    </row>
    <row r="339" spans="4:4">
      <c r="D339" s="317"/>
    </row>
    <row r="340" spans="4:4">
      <c r="D340" s="317"/>
    </row>
    <row r="341" spans="4:4">
      <c r="D341" s="317"/>
    </row>
    <row r="342" spans="4:4">
      <c r="D342" s="317"/>
    </row>
    <row r="343" spans="4:4">
      <c r="D343" s="317"/>
    </row>
    <row r="344" spans="4:4">
      <c r="D344" s="317"/>
    </row>
    <row r="345" spans="4:4">
      <c r="D345" s="317"/>
    </row>
    <row r="346" spans="4:4">
      <c r="D346" s="317"/>
    </row>
    <row r="347" spans="4:4">
      <c r="D347" s="317"/>
    </row>
    <row r="348" spans="4:4">
      <c r="D348" s="317"/>
    </row>
    <row r="349" spans="4:4">
      <c r="D349" s="317"/>
    </row>
    <row r="350" spans="4:4">
      <c r="D350" s="317"/>
    </row>
    <row r="351" spans="4:4">
      <c r="D351" s="317"/>
    </row>
    <row r="352" spans="4:4">
      <c r="D352" s="317"/>
    </row>
    <row r="353" spans="4:4">
      <c r="D353" s="317"/>
    </row>
    <row r="354" spans="4:4">
      <c r="D354" s="317"/>
    </row>
    <row r="355" spans="4:4">
      <c r="D355" s="317"/>
    </row>
    <row r="356" spans="4:4">
      <c r="D356" s="317"/>
    </row>
    <row r="357" spans="4:4">
      <c r="D357" s="317"/>
    </row>
    <row r="358" spans="4:4">
      <c r="D358" s="317"/>
    </row>
    <row r="359" spans="4:4">
      <c r="D359" s="317"/>
    </row>
    <row r="360" spans="4:4">
      <c r="D360" s="317"/>
    </row>
    <row r="361" spans="4:4">
      <c r="D361" s="317"/>
    </row>
    <row r="362" spans="4:4">
      <c r="D362" s="317"/>
    </row>
    <row r="363" spans="4:4">
      <c r="D363" s="317"/>
    </row>
    <row r="364" spans="4:4">
      <c r="D364" s="317"/>
    </row>
    <row r="365" spans="4:4">
      <c r="D365" s="317"/>
    </row>
    <row r="366" spans="4:4">
      <c r="D366" s="317"/>
    </row>
    <row r="367" spans="4:4">
      <c r="D367" s="317"/>
    </row>
    <row r="368" spans="4:4">
      <c r="D368" s="317"/>
    </row>
    <row r="369" spans="4:4">
      <c r="D369" s="317"/>
    </row>
    <row r="370" spans="4:4">
      <c r="D370" s="317"/>
    </row>
    <row r="371" spans="4:4">
      <c r="D371" s="317"/>
    </row>
    <row r="372" spans="4:4">
      <c r="D372" s="317"/>
    </row>
    <row r="373" spans="4:4">
      <c r="D373" s="317"/>
    </row>
    <row r="374" spans="4:4">
      <c r="D374" s="317"/>
    </row>
    <row r="375" spans="4:4">
      <c r="D375" s="317"/>
    </row>
    <row r="376" spans="4:4">
      <c r="D376" s="317"/>
    </row>
    <row r="377" spans="4:4">
      <c r="D377" s="317"/>
    </row>
    <row r="378" spans="4:4">
      <c r="D378" s="317"/>
    </row>
    <row r="379" spans="4:4">
      <c r="D379" s="317"/>
    </row>
    <row r="380" spans="4:4">
      <c r="D380" s="317"/>
    </row>
    <row r="381" spans="4:4">
      <c r="D381" s="317"/>
    </row>
    <row r="382" spans="4:4">
      <c r="D382" s="317"/>
    </row>
    <row r="383" spans="4:4">
      <c r="D383" s="317"/>
    </row>
    <row r="384" spans="4:4">
      <c r="D384" s="317"/>
    </row>
    <row r="385" spans="4:4">
      <c r="D385" s="317"/>
    </row>
    <row r="386" spans="4:4">
      <c r="D386" s="317"/>
    </row>
    <row r="387" spans="4:4">
      <c r="D387" s="317"/>
    </row>
    <row r="388" spans="4:4">
      <c r="D388" s="317"/>
    </row>
    <row r="389" spans="4:4">
      <c r="D389" s="317"/>
    </row>
    <row r="390" spans="4:4">
      <c r="D390" s="317"/>
    </row>
    <row r="391" spans="4:4">
      <c r="D391" s="317"/>
    </row>
    <row r="392" spans="4:4">
      <c r="D392" s="317"/>
    </row>
    <row r="393" spans="4:4">
      <c r="D393" s="317"/>
    </row>
    <row r="394" spans="4:4">
      <c r="D394" s="317"/>
    </row>
    <row r="395" spans="4:4">
      <c r="D395" s="317"/>
    </row>
    <row r="396" spans="4:4">
      <c r="D396" s="317"/>
    </row>
    <row r="397" spans="4:4">
      <c r="D397" s="317"/>
    </row>
    <row r="398" spans="4:4">
      <c r="D398" s="317"/>
    </row>
    <row r="399" spans="4:4">
      <c r="D399" s="317"/>
    </row>
    <row r="400" spans="4:4">
      <c r="D400" s="317"/>
    </row>
    <row r="401" spans="4:4">
      <c r="D401" s="317"/>
    </row>
    <row r="402" spans="4:4">
      <c r="D402" s="317"/>
    </row>
    <row r="403" spans="4:4">
      <c r="D403" s="317"/>
    </row>
    <row r="404" spans="4:4">
      <c r="D404" s="317"/>
    </row>
    <row r="405" spans="4:4">
      <c r="D405" s="317"/>
    </row>
    <row r="406" spans="4:4">
      <c r="D406" s="317"/>
    </row>
    <row r="407" spans="4:4">
      <c r="D407" s="317"/>
    </row>
    <row r="408" spans="4:4">
      <c r="D408" s="317"/>
    </row>
    <row r="409" spans="4:4">
      <c r="D409" s="317"/>
    </row>
    <row r="410" spans="4:4">
      <c r="D410" s="317"/>
    </row>
    <row r="411" spans="4:4">
      <c r="D411" s="317"/>
    </row>
    <row r="412" spans="4:4">
      <c r="D412" s="317"/>
    </row>
    <row r="413" spans="4:4">
      <c r="D413" s="317"/>
    </row>
    <row r="414" spans="4:4">
      <c r="D414" s="317"/>
    </row>
    <row r="415" spans="4:4">
      <c r="D415" s="317"/>
    </row>
    <row r="416" spans="4:4">
      <c r="D416" s="317"/>
    </row>
    <row r="417" spans="4:4">
      <c r="D417" s="317"/>
    </row>
    <row r="418" spans="4:4">
      <c r="D418" s="317"/>
    </row>
    <row r="419" spans="4:4">
      <c r="D419" s="317"/>
    </row>
    <row r="420" spans="4:4">
      <c r="D420" s="317"/>
    </row>
    <row r="421" spans="4:4">
      <c r="D421" s="317"/>
    </row>
    <row r="422" spans="4:4">
      <c r="D422" s="317"/>
    </row>
    <row r="423" spans="4:4">
      <c r="D423" s="317"/>
    </row>
    <row r="424" spans="4:4">
      <c r="D424" s="317"/>
    </row>
    <row r="425" spans="4:4">
      <c r="D425" s="317"/>
    </row>
    <row r="426" spans="4:4">
      <c r="D426" s="317"/>
    </row>
    <row r="427" spans="4:4">
      <c r="D427" s="317"/>
    </row>
    <row r="428" spans="4:4">
      <c r="D428" s="317"/>
    </row>
    <row r="429" spans="4:4">
      <c r="D429" s="317"/>
    </row>
    <row r="430" spans="4:4">
      <c r="D430" s="317"/>
    </row>
    <row r="431" spans="4:4">
      <c r="D431" s="317"/>
    </row>
    <row r="432" spans="4:4">
      <c r="D432" s="317"/>
    </row>
    <row r="433" spans="4:4">
      <c r="D433" s="317"/>
    </row>
    <row r="434" spans="4:4">
      <c r="D434" s="317"/>
    </row>
    <row r="435" spans="4:4">
      <c r="D435" s="317"/>
    </row>
    <row r="436" spans="4:4">
      <c r="D436" s="317"/>
    </row>
    <row r="437" spans="4:4">
      <c r="D437" s="317"/>
    </row>
    <row r="438" spans="4:4">
      <c r="D438" s="317"/>
    </row>
    <row r="439" spans="4:4">
      <c r="D439" s="317"/>
    </row>
    <row r="440" spans="4:4">
      <c r="D440" s="317"/>
    </row>
    <row r="441" spans="4:4">
      <c r="D441" s="317"/>
    </row>
    <row r="442" spans="4:4">
      <c r="D442" s="317"/>
    </row>
    <row r="443" spans="4:4">
      <c r="D443" s="317"/>
    </row>
    <row r="444" spans="4:4">
      <c r="D444" s="317"/>
    </row>
    <row r="445" spans="4:4">
      <c r="D445" s="317"/>
    </row>
    <row r="446" spans="4:4">
      <c r="D446" s="317"/>
    </row>
    <row r="447" spans="4:4">
      <c r="D447" s="317"/>
    </row>
    <row r="448" spans="4:4">
      <c r="D448" s="317"/>
    </row>
    <row r="449" spans="4:4">
      <c r="D449" s="317"/>
    </row>
    <row r="450" spans="4:4">
      <c r="D450" s="317"/>
    </row>
    <row r="451" spans="4:4">
      <c r="D451" s="317"/>
    </row>
    <row r="452" spans="4:4">
      <c r="D452" s="317"/>
    </row>
    <row r="453" spans="4:4">
      <c r="D453" s="317"/>
    </row>
    <row r="454" spans="4:4">
      <c r="D454" s="317"/>
    </row>
    <row r="455" spans="4:4">
      <c r="D455" s="317"/>
    </row>
    <row r="456" spans="4:4">
      <c r="D456" s="317"/>
    </row>
    <row r="457" spans="4:4">
      <c r="D457" s="317"/>
    </row>
    <row r="458" spans="4:4">
      <c r="D458" s="317"/>
    </row>
    <row r="459" spans="4:4">
      <c r="D459" s="317"/>
    </row>
    <row r="460" spans="4:4">
      <c r="D460" s="317"/>
    </row>
    <row r="461" spans="4:4">
      <c r="D461" s="317"/>
    </row>
    <row r="462" spans="4:4">
      <c r="D462" s="317"/>
    </row>
    <row r="463" spans="4:4">
      <c r="D463" s="317"/>
    </row>
    <row r="464" spans="4:4">
      <c r="D464" s="317"/>
    </row>
    <row r="465" spans="4:4">
      <c r="D465" s="317"/>
    </row>
    <row r="466" spans="4:4">
      <c r="D466" s="317"/>
    </row>
    <row r="467" spans="4:4">
      <c r="D467" s="317"/>
    </row>
    <row r="468" spans="4:4">
      <c r="D468" s="317"/>
    </row>
    <row r="469" spans="4:4">
      <c r="D469" s="317"/>
    </row>
    <row r="470" spans="4:4">
      <c r="D470" s="317"/>
    </row>
    <row r="471" spans="4:4">
      <c r="D471" s="317"/>
    </row>
    <row r="472" spans="4:4">
      <c r="D472" s="317"/>
    </row>
    <row r="473" spans="4:4">
      <c r="D473" s="317"/>
    </row>
    <row r="474" spans="4:4">
      <c r="D474" s="317"/>
    </row>
    <row r="475" spans="4:4">
      <c r="D475" s="317"/>
    </row>
    <row r="476" spans="4:4">
      <c r="D476" s="317"/>
    </row>
    <row r="477" spans="4:4">
      <c r="D477" s="317"/>
    </row>
    <row r="478" spans="4:4">
      <c r="D478" s="317"/>
    </row>
    <row r="479" spans="4:4">
      <c r="D479" s="317"/>
    </row>
    <row r="480" spans="4:4">
      <c r="D480" s="317"/>
    </row>
    <row r="481" spans="4:4">
      <c r="D481" s="317"/>
    </row>
    <row r="482" spans="4:4">
      <c r="D482" s="317"/>
    </row>
    <row r="483" spans="4:4">
      <c r="D483" s="317"/>
    </row>
    <row r="484" spans="4:4">
      <c r="D484" s="317"/>
    </row>
    <row r="485" spans="4:4">
      <c r="D485" s="317"/>
    </row>
    <row r="486" spans="4:4">
      <c r="D486" s="317"/>
    </row>
    <row r="487" spans="4:4">
      <c r="D487" s="317"/>
    </row>
    <row r="488" spans="4:4">
      <c r="D488" s="317"/>
    </row>
    <row r="489" spans="4:4">
      <c r="D489" s="317"/>
    </row>
    <row r="490" spans="4:4">
      <c r="D490" s="317"/>
    </row>
    <row r="491" spans="4:4">
      <c r="D491" s="317"/>
    </row>
    <row r="492" spans="4:4">
      <c r="D492" s="317"/>
    </row>
    <row r="493" spans="4:4">
      <c r="D493" s="317"/>
    </row>
    <row r="494" spans="4:4">
      <c r="D494" s="317"/>
    </row>
    <row r="495" spans="4:4">
      <c r="D495" s="317"/>
    </row>
    <row r="496" spans="4:4">
      <c r="D496" s="317"/>
    </row>
    <row r="497" spans="4:4">
      <c r="D497" s="317"/>
    </row>
    <row r="498" spans="4:4">
      <c r="D498" s="317"/>
    </row>
    <row r="499" spans="4:4">
      <c r="D499" s="317"/>
    </row>
    <row r="500" spans="4:4">
      <c r="D500" s="317"/>
    </row>
    <row r="501" spans="4:4">
      <c r="D501" s="317"/>
    </row>
    <row r="502" spans="4:4">
      <c r="D502" s="317"/>
    </row>
    <row r="503" spans="4:4">
      <c r="D503" s="317"/>
    </row>
    <row r="504" spans="4:4">
      <c r="D504" s="317"/>
    </row>
    <row r="505" spans="4:4">
      <c r="D505" s="317"/>
    </row>
    <row r="506" spans="4:4">
      <c r="D506" s="317"/>
    </row>
    <row r="507" spans="4:4">
      <c r="D507" s="317"/>
    </row>
    <row r="508" spans="4:4">
      <c r="D508" s="317"/>
    </row>
    <row r="509" spans="4:4">
      <c r="D509" s="317"/>
    </row>
    <row r="510" spans="4:4">
      <c r="D510" s="317"/>
    </row>
    <row r="511" spans="4:4">
      <c r="D511" s="317"/>
    </row>
    <row r="512" spans="4:4">
      <c r="D512" s="317"/>
    </row>
    <row r="513" spans="4:4">
      <c r="D513" s="317"/>
    </row>
    <row r="514" spans="4:4">
      <c r="D514" s="317"/>
    </row>
    <row r="515" spans="4:4">
      <c r="D515" s="317"/>
    </row>
    <row r="516" spans="4:4">
      <c r="D516" s="317"/>
    </row>
    <row r="517" spans="4:4">
      <c r="D517" s="317"/>
    </row>
    <row r="518" spans="4:4">
      <c r="D518" s="317"/>
    </row>
    <row r="519" spans="4:4">
      <c r="D519" s="317"/>
    </row>
    <row r="520" spans="4:4">
      <c r="D520" s="317"/>
    </row>
    <row r="521" spans="4:4">
      <c r="D521" s="317"/>
    </row>
    <row r="522" spans="4:4">
      <c r="D522" s="317"/>
    </row>
    <row r="523" spans="4:4">
      <c r="D523" s="317"/>
    </row>
    <row r="524" spans="4:4">
      <c r="D524" s="317"/>
    </row>
    <row r="525" spans="4:4">
      <c r="D525" s="317"/>
    </row>
    <row r="526" spans="4:4">
      <c r="D526" s="317"/>
    </row>
    <row r="527" spans="4:4">
      <c r="D527" s="317"/>
    </row>
    <row r="528" spans="4:4">
      <c r="D528" s="317"/>
    </row>
    <row r="529" spans="4:4">
      <c r="D529" s="317"/>
    </row>
    <row r="530" spans="4:4">
      <c r="D530" s="317"/>
    </row>
    <row r="531" spans="4:4">
      <c r="D531" s="317"/>
    </row>
    <row r="532" spans="4:4">
      <c r="D532" s="317"/>
    </row>
    <row r="533" spans="4:4">
      <c r="D533" s="317"/>
    </row>
    <row r="534" spans="4:4">
      <c r="D534" s="317"/>
    </row>
    <row r="535" spans="4:4">
      <c r="D535" s="317"/>
    </row>
    <row r="536" spans="4:4">
      <c r="D536" s="317"/>
    </row>
    <row r="537" spans="4:4">
      <c r="D537" s="317"/>
    </row>
    <row r="538" spans="4:4">
      <c r="D538" s="317"/>
    </row>
    <row r="539" spans="4:4">
      <c r="D539" s="317"/>
    </row>
    <row r="540" spans="4:4">
      <c r="D540" s="317"/>
    </row>
    <row r="541" spans="4:4">
      <c r="D541" s="317"/>
    </row>
    <row r="542" spans="4:4">
      <c r="D542" s="317"/>
    </row>
    <row r="543" spans="4:4">
      <c r="D543" s="317"/>
    </row>
    <row r="544" spans="4:4">
      <c r="D544" s="317"/>
    </row>
    <row r="545" spans="4:4">
      <c r="D545" s="317"/>
    </row>
    <row r="546" spans="4:4">
      <c r="D546" s="317"/>
    </row>
    <row r="547" spans="4:4">
      <c r="D547" s="317"/>
    </row>
    <row r="548" spans="4:4">
      <c r="D548" s="317"/>
    </row>
    <row r="549" spans="4:4">
      <c r="D549" s="317"/>
    </row>
    <row r="550" spans="4:4">
      <c r="D550" s="317"/>
    </row>
    <row r="551" spans="4:4">
      <c r="D551" s="317"/>
    </row>
    <row r="552" spans="4:4">
      <c r="D552" s="317"/>
    </row>
    <row r="553" spans="4:4">
      <c r="D553" s="317"/>
    </row>
    <row r="554" spans="4:4">
      <c r="D554" s="317"/>
    </row>
    <row r="555" spans="4:4">
      <c r="D555" s="317"/>
    </row>
    <row r="556" spans="4:4">
      <c r="D556" s="317"/>
    </row>
    <row r="557" spans="4:4">
      <c r="D557" s="317"/>
    </row>
    <row r="558" spans="4:4">
      <c r="D558" s="317"/>
    </row>
    <row r="559" spans="4:4">
      <c r="D559" s="317"/>
    </row>
    <row r="560" spans="4:4">
      <c r="D560" s="317"/>
    </row>
    <row r="561" spans="4:4">
      <c r="D561" s="317"/>
    </row>
    <row r="562" spans="4:4">
      <c r="D562" s="317"/>
    </row>
    <row r="563" spans="4:4">
      <c r="D563" s="317"/>
    </row>
    <row r="564" spans="4:4">
      <c r="D564" s="317"/>
    </row>
    <row r="565" spans="4:4">
      <c r="D565" s="317"/>
    </row>
    <row r="566" spans="4:4">
      <c r="D566" s="317"/>
    </row>
    <row r="567" spans="4:4">
      <c r="D567" s="317"/>
    </row>
    <row r="568" spans="4:4">
      <c r="D568" s="317"/>
    </row>
    <row r="569" spans="4:4">
      <c r="D569" s="317"/>
    </row>
    <row r="570" spans="4:4">
      <c r="D570" s="317"/>
    </row>
    <row r="571" spans="4:4">
      <c r="D571" s="317"/>
    </row>
    <row r="572" spans="4:4">
      <c r="D572" s="317"/>
    </row>
    <row r="573" spans="4:4">
      <c r="D573" s="317"/>
    </row>
    <row r="574" spans="4:4">
      <c r="D574" s="317"/>
    </row>
    <row r="575" spans="4:4">
      <c r="D575" s="317"/>
    </row>
    <row r="576" spans="4:4">
      <c r="D576" s="317"/>
    </row>
    <row r="577" spans="4:4">
      <c r="D577" s="317"/>
    </row>
    <row r="578" spans="4:4">
      <c r="D578" s="317"/>
    </row>
    <row r="579" spans="4:4">
      <c r="D579" s="317"/>
    </row>
    <row r="580" spans="4:4">
      <c r="D580" s="317"/>
    </row>
    <row r="581" spans="4:4">
      <c r="D581" s="317"/>
    </row>
    <row r="582" spans="4:4">
      <c r="D582" s="317"/>
    </row>
    <row r="583" spans="4:4">
      <c r="D583" s="317"/>
    </row>
    <row r="584" spans="4:4">
      <c r="D584" s="317"/>
    </row>
    <row r="585" spans="4:4">
      <c r="D585" s="317"/>
    </row>
    <row r="586" spans="4:4">
      <c r="D586" s="317"/>
    </row>
    <row r="587" spans="4:4">
      <c r="D587" s="317"/>
    </row>
    <row r="588" spans="4:4">
      <c r="D588" s="317"/>
    </row>
    <row r="589" spans="4:4">
      <c r="D589" s="317"/>
    </row>
    <row r="590" spans="4:4">
      <c r="D590" s="317"/>
    </row>
    <row r="591" spans="4:4">
      <c r="D591" s="317"/>
    </row>
    <row r="592" spans="4:4">
      <c r="D592" s="317"/>
    </row>
    <row r="593" spans="4:4">
      <c r="D593" s="317"/>
    </row>
    <row r="594" spans="4:4">
      <c r="D594" s="317"/>
    </row>
    <row r="595" spans="4:4">
      <c r="D595" s="317"/>
    </row>
    <row r="596" spans="4:4">
      <c r="D596" s="317"/>
    </row>
    <row r="597" spans="4:4">
      <c r="D597" s="317"/>
    </row>
    <row r="598" spans="4:4">
      <c r="D598" s="317"/>
    </row>
    <row r="599" spans="4:4">
      <c r="D599" s="317"/>
    </row>
    <row r="600" spans="4:4">
      <c r="D600" s="317"/>
    </row>
    <row r="601" spans="4:4">
      <c r="D601" s="317"/>
    </row>
    <row r="602" spans="4:4">
      <c r="D602" s="317"/>
    </row>
    <row r="603" spans="4:4">
      <c r="D603" s="317"/>
    </row>
    <row r="604" spans="4:4">
      <c r="D604" s="317"/>
    </row>
    <row r="605" spans="4:4">
      <c r="D605" s="317"/>
    </row>
    <row r="606" spans="4:4">
      <c r="D606" s="317"/>
    </row>
    <row r="607" spans="4:4">
      <c r="D607" s="317"/>
    </row>
    <row r="608" spans="4:4">
      <c r="D608" s="317"/>
    </row>
    <row r="609" spans="4:4">
      <c r="D609" s="317"/>
    </row>
    <row r="610" spans="4:4">
      <c r="D610" s="317"/>
    </row>
    <row r="611" spans="4:4">
      <c r="D611" s="317"/>
    </row>
    <row r="612" spans="4:4">
      <c r="D612" s="317"/>
    </row>
    <row r="613" spans="4:4">
      <c r="D613" s="317"/>
    </row>
    <row r="614" spans="4:4">
      <c r="D614" s="317"/>
    </row>
    <row r="615" spans="4:4">
      <c r="D615" s="317"/>
    </row>
    <row r="616" spans="4:4">
      <c r="D616" s="317"/>
    </row>
    <row r="617" spans="4:4">
      <c r="D617" s="317"/>
    </row>
    <row r="618" spans="4:4">
      <c r="D618" s="317"/>
    </row>
    <row r="619" spans="4:4">
      <c r="D619" s="317"/>
    </row>
    <row r="620" spans="4:4">
      <c r="D620" s="317"/>
    </row>
    <row r="621" spans="4:4">
      <c r="D621" s="317"/>
    </row>
    <row r="622" spans="4:4">
      <c r="D622" s="317"/>
    </row>
    <row r="623" spans="4:4">
      <c r="D623" s="317"/>
    </row>
    <row r="624" spans="4:4">
      <c r="D624" s="317"/>
    </row>
    <row r="625" spans="4:4">
      <c r="D625" s="317"/>
    </row>
    <row r="626" spans="4:4">
      <c r="D626" s="317"/>
    </row>
    <row r="627" spans="4:4">
      <c r="D627" s="317"/>
    </row>
    <row r="628" spans="4:4">
      <c r="D628" s="317"/>
    </row>
    <row r="629" spans="4:4">
      <c r="D629" s="317"/>
    </row>
    <row r="630" spans="4:4">
      <c r="D630" s="317"/>
    </row>
    <row r="631" spans="4:4">
      <c r="D631" s="317"/>
    </row>
    <row r="632" spans="4:4">
      <c r="D632" s="317"/>
    </row>
    <row r="633" spans="4:4">
      <c r="D633" s="317"/>
    </row>
    <row r="634" spans="4:4">
      <c r="D634" s="317"/>
    </row>
    <row r="635" spans="4:4">
      <c r="D635" s="317"/>
    </row>
    <row r="636" spans="4:4">
      <c r="D636" s="317"/>
    </row>
    <row r="637" spans="4:4">
      <c r="D637" s="317"/>
    </row>
    <row r="638" spans="4:4">
      <c r="D638" s="317"/>
    </row>
    <row r="639" spans="4:4">
      <c r="D639" s="317"/>
    </row>
    <row r="640" spans="4:4">
      <c r="D640" s="317"/>
    </row>
    <row r="641" spans="4:4">
      <c r="D641" s="317"/>
    </row>
    <row r="642" spans="4:4">
      <c r="D642" s="317"/>
    </row>
    <row r="643" spans="4:4">
      <c r="D643" s="317"/>
    </row>
    <row r="644" spans="4:4">
      <c r="D644" s="317"/>
    </row>
    <row r="645" spans="4:4">
      <c r="D645" s="317"/>
    </row>
    <row r="646" spans="4:4">
      <c r="D646" s="317"/>
    </row>
    <row r="647" spans="4:4">
      <c r="D647" s="317"/>
    </row>
    <row r="648" spans="4:4">
      <c r="D648" s="317"/>
    </row>
    <row r="649" spans="4:4">
      <c r="D649" s="317"/>
    </row>
    <row r="650" spans="4:4">
      <c r="D650" s="317"/>
    </row>
    <row r="651" spans="4:4">
      <c r="D651" s="317"/>
    </row>
    <row r="652" spans="4:4">
      <c r="D652" s="317"/>
    </row>
    <row r="653" spans="4:4">
      <c r="D653" s="317"/>
    </row>
    <row r="654" spans="4:4">
      <c r="D654" s="317"/>
    </row>
    <row r="655" spans="4:4">
      <c r="D655" s="317"/>
    </row>
    <row r="656" spans="4:4">
      <c r="D656" s="317"/>
    </row>
    <row r="657" spans="4:4">
      <c r="D657" s="317"/>
    </row>
    <row r="658" spans="4:4">
      <c r="D658" s="317"/>
    </row>
    <row r="659" spans="4:4">
      <c r="D659" s="317"/>
    </row>
    <row r="660" spans="4:4">
      <c r="D660" s="317"/>
    </row>
    <row r="661" spans="4:4">
      <c r="D661" s="317"/>
    </row>
    <row r="662" spans="4:4">
      <c r="D662" s="317"/>
    </row>
    <row r="663" spans="4:4">
      <c r="D663" s="317"/>
    </row>
    <row r="664" spans="4:4">
      <c r="D664" s="317"/>
    </row>
    <row r="665" spans="4:4">
      <c r="D665" s="317"/>
    </row>
    <row r="666" spans="4:4">
      <c r="D666" s="317"/>
    </row>
    <row r="667" spans="4:4">
      <c r="D667" s="317"/>
    </row>
    <row r="668" spans="4:4">
      <c r="D668" s="317"/>
    </row>
    <row r="669" spans="4:4">
      <c r="D669" s="317"/>
    </row>
    <row r="670" spans="4:4">
      <c r="D670" s="317"/>
    </row>
    <row r="671" spans="4:4">
      <c r="D671" s="317"/>
    </row>
    <row r="672" spans="4:4">
      <c r="D672" s="317"/>
    </row>
    <row r="673" spans="4:4">
      <c r="D673" s="317"/>
    </row>
    <row r="674" spans="4:4">
      <c r="D674" s="317"/>
    </row>
    <row r="675" spans="4:4">
      <c r="D675" s="317"/>
    </row>
    <row r="676" spans="4:4">
      <c r="D676" s="317"/>
    </row>
    <row r="677" spans="4:4">
      <c r="D677" s="317"/>
    </row>
    <row r="678" spans="4:4">
      <c r="D678" s="317"/>
    </row>
    <row r="679" spans="4:4">
      <c r="D679" s="317"/>
    </row>
    <row r="680" spans="4:4">
      <c r="D680" s="317"/>
    </row>
    <row r="681" spans="4:4">
      <c r="D681" s="317"/>
    </row>
    <row r="682" spans="4:4">
      <c r="D682" s="317"/>
    </row>
    <row r="683" spans="4:4">
      <c r="D683" s="317"/>
    </row>
    <row r="684" spans="4:4">
      <c r="D684" s="317"/>
    </row>
    <row r="685" spans="4:4">
      <c r="D685" s="317"/>
    </row>
    <row r="686" spans="4:4">
      <c r="D686" s="317"/>
    </row>
    <row r="687" spans="4:4">
      <c r="D687" s="317"/>
    </row>
    <row r="688" spans="4:4">
      <c r="D688" s="317"/>
    </row>
    <row r="689" spans="4:4">
      <c r="D689" s="317"/>
    </row>
    <row r="690" spans="4:4">
      <c r="D690" s="317"/>
    </row>
    <row r="691" spans="4:4">
      <c r="D691" s="317"/>
    </row>
    <row r="692" spans="4:4">
      <c r="D692" s="317"/>
    </row>
    <row r="693" spans="4:4">
      <c r="D693" s="317"/>
    </row>
    <row r="694" spans="4:4">
      <c r="D694" s="317"/>
    </row>
    <row r="695" spans="4:4">
      <c r="D695" s="317"/>
    </row>
    <row r="696" spans="4:4">
      <c r="D696" s="317"/>
    </row>
    <row r="697" spans="4:4">
      <c r="D697" s="317"/>
    </row>
    <row r="698" spans="4:4">
      <c r="D698" s="317"/>
    </row>
    <row r="699" spans="4:4">
      <c r="D699" s="317"/>
    </row>
    <row r="700" spans="4:4">
      <c r="D700" s="317"/>
    </row>
    <row r="701" spans="4:4">
      <c r="D701" s="317"/>
    </row>
    <row r="702" spans="4:4">
      <c r="D702" s="317"/>
    </row>
    <row r="703" spans="4:4">
      <c r="D703" s="317"/>
    </row>
    <row r="704" spans="4:4">
      <c r="D704" s="317"/>
    </row>
    <row r="705" spans="4:4">
      <c r="D705" s="317"/>
    </row>
    <row r="706" spans="4:4">
      <c r="D706" s="317"/>
    </row>
    <row r="707" spans="4:4">
      <c r="D707" s="317"/>
    </row>
    <row r="708" spans="4:4">
      <c r="D708" s="317"/>
    </row>
    <row r="709" spans="4:4">
      <c r="D709" s="317"/>
    </row>
    <row r="710" spans="4:4">
      <c r="D710" s="317"/>
    </row>
    <row r="711" spans="4:4">
      <c r="D711" s="317"/>
    </row>
    <row r="712" spans="4:4">
      <c r="D712" s="317"/>
    </row>
    <row r="713" spans="4:4">
      <c r="D713" s="317"/>
    </row>
    <row r="714" spans="4:4">
      <c r="D714" s="317"/>
    </row>
    <row r="715" spans="4:4">
      <c r="D715" s="317"/>
    </row>
    <row r="716" spans="4:4">
      <c r="D716" s="317"/>
    </row>
    <row r="717" spans="4:4">
      <c r="D717" s="317"/>
    </row>
    <row r="718" spans="4:4">
      <c r="D718" s="317"/>
    </row>
    <row r="719" spans="4:4">
      <c r="D719" s="317"/>
    </row>
    <row r="720" spans="4:4">
      <c r="D720" s="317"/>
    </row>
    <row r="721" spans="4:4">
      <c r="D721" s="317"/>
    </row>
    <row r="722" spans="4:4">
      <c r="D722" s="317"/>
    </row>
    <row r="723" spans="4:4">
      <c r="D723" s="317"/>
    </row>
    <row r="724" spans="4:4">
      <c r="D724" s="317"/>
    </row>
    <row r="725" spans="4:4">
      <c r="D725" s="317"/>
    </row>
    <row r="726" spans="4:4">
      <c r="D726" s="317"/>
    </row>
    <row r="727" spans="4:4">
      <c r="D727" s="317"/>
    </row>
    <row r="728" spans="4:4">
      <c r="D728" s="317"/>
    </row>
    <row r="729" spans="4:4">
      <c r="D729" s="317"/>
    </row>
    <row r="730" spans="4:4">
      <c r="D730" s="317"/>
    </row>
    <row r="731" spans="4:4">
      <c r="D731" s="317"/>
    </row>
    <row r="732" spans="4:4">
      <c r="D732" s="317"/>
    </row>
    <row r="733" spans="4:4">
      <c r="D733" s="317"/>
    </row>
    <row r="734" spans="4:4">
      <c r="D734" s="317"/>
    </row>
    <row r="735" spans="4:4">
      <c r="D735" s="317"/>
    </row>
    <row r="736" spans="4:4">
      <c r="D736" s="317"/>
    </row>
    <row r="737" spans="4:4">
      <c r="D737" s="317"/>
    </row>
    <row r="738" spans="4:4">
      <c r="D738" s="317"/>
    </row>
    <row r="739" spans="4:4">
      <c r="D739" s="317"/>
    </row>
    <row r="740" spans="4:4">
      <c r="D740" s="317"/>
    </row>
    <row r="741" spans="4:4">
      <c r="D741" s="317"/>
    </row>
    <row r="742" spans="4:4">
      <c r="D742" s="317"/>
    </row>
    <row r="743" spans="4:4">
      <c r="D743" s="317"/>
    </row>
    <row r="744" spans="4:4">
      <c r="D744" s="317"/>
    </row>
    <row r="745" spans="4:4">
      <c r="D745" s="317"/>
    </row>
    <row r="746" spans="4:4">
      <c r="D746" s="317"/>
    </row>
    <row r="747" spans="4:4">
      <c r="D747" s="317"/>
    </row>
    <row r="748" spans="4:4">
      <c r="D748" s="317"/>
    </row>
    <row r="749" spans="4:4">
      <c r="D749" s="317"/>
    </row>
    <row r="750" spans="4:4">
      <c r="D750" s="317"/>
    </row>
    <row r="751" spans="4:4">
      <c r="D751" s="317"/>
    </row>
    <row r="752" spans="4:4">
      <c r="D752" s="317"/>
    </row>
    <row r="753" spans="4:4">
      <c r="D753" s="317"/>
    </row>
    <row r="754" spans="4:4">
      <c r="D754" s="317"/>
    </row>
    <row r="755" spans="4:4">
      <c r="D755" s="317"/>
    </row>
    <row r="756" spans="4:4">
      <c r="D756" s="317"/>
    </row>
    <row r="757" spans="4:4">
      <c r="D757" s="317"/>
    </row>
    <row r="758" spans="4:4">
      <c r="D758" s="317"/>
    </row>
    <row r="759" spans="4:4">
      <c r="D759" s="317"/>
    </row>
    <row r="760" spans="4:4">
      <c r="D760" s="317"/>
    </row>
    <row r="761" spans="4:4">
      <c r="D761" s="317"/>
    </row>
    <row r="762" spans="4:4">
      <c r="D762" s="317"/>
    </row>
    <row r="763" spans="4:4">
      <c r="D763" s="317"/>
    </row>
    <row r="764" spans="4:4">
      <c r="D764" s="317"/>
    </row>
    <row r="765" spans="4:4">
      <c r="D765" s="317"/>
    </row>
    <row r="766" spans="4:4">
      <c r="D766" s="317"/>
    </row>
    <row r="767" spans="4:4">
      <c r="D767" s="317"/>
    </row>
    <row r="768" spans="4:4">
      <c r="D768" s="317"/>
    </row>
    <row r="769" spans="4:4">
      <c r="D769" s="317"/>
    </row>
    <row r="770" spans="4:4">
      <c r="D770" s="317"/>
    </row>
    <row r="771" spans="4:4">
      <c r="D771" s="317"/>
    </row>
    <row r="772" spans="4:4">
      <c r="D772" s="317"/>
    </row>
    <row r="773" spans="4:4">
      <c r="D773" s="317"/>
    </row>
    <row r="774" spans="4:4">
      <c r="D774" s="317"/>
    </row>
    <row r="775" spans="4:4">
      <c r="D775" s="317"/>
    </row>
    <row r="776" spans="4:4">
      <c r="D776" s="317"/>
    </row>
    <row r="777" spans="4:4">
      <c r="D777" s="317"/>
    </row>
    <row r="778" spans="4:4">
      <c r="D778" s="317"/>
    </row>
    <row r="779" spans="4:4">
      <c r="D779" s="317"/>
    </row>
    <row r="780" spans="4:4">
      <c r="D780" s="317"/>
    </row>
    <row r="781" spans="4:4">
      <c r="D781" s="317"/>
    </row>
    <row r="782" spans="4:4">
      <c r="D782" s="317"/>
    </row>
    <row r="783" spans="4:4">
      <c r="D783" s="317"/>
    </row>
    <row r="784" spans="4:4">
      <c r="D784" s="317"/>
    </row>
    <row r="785" spans="4:4">
      <c r="D785" s="317"/>
    </row>
    <row r="786" spans="4:4">
      <c r="D786" s="317"/>
    </row>
    <row r="787" spans="4:4">
      <c r="D787" s="317"/>
    </row>
    <row r="788" spans="4:4">
      <c r="D788" s="317"/>
    </row>
    <row r="789" spans="4:4">
      <c r="D789" s="317"/>
    </row>
    <row r="790" spans="4:4">
      <c r="D790" s="317"/>
    </row>
    <row r="791" spans="4:4">
      <c r="D791" s="317"/>
    </row>
    <row r="792" spans="4:4">
      <c r="D792" s="317"/>
    </row>
    <row r="793" spans="4:4">
      <c r="D793" s="317"/>
    </row>
    <row r="794" spans="4:4">
      <c r="D794" s="317"/>
    </row>
    <row r="795" spans="4:4">
      <c r="D795" s="317"/>
    </row>
    <row r="796" spans="4:4">
      <c r="D796" s="317"/>
    </row>
    <row r="797" spans="4:4">
      <c r="D797" s="317"/>
    </row>
    <row r="798" spans="4:4">
      <c r="D798" s="317"/>
    </row>
    <row r="799" spans="4:4">
      <c r="D799" s="317"/>
    </row>
    <row r="800" spans="4:4">
      <c r="D800" s="317"/>
    </row>
    <row r="801" spans="4:4">
      <c r="D801" s="317"/>
    </row>
    <row r="802" spans="4:4">
      <c r="D802" s="317"/>
    </row>
    <row r="803" spans="4:4">
      <c r="D803" s="317"/>
    </row>
    <row r="804" spans="4:4">
      <c r="D804" s="317"/>
    </row>
    <row r="805" spans="4:4">
      <c r="D805" s="317"/>
    </row>
    <row r="806" spans="4:4">
      <c r="D806" s="317"/>
    </row>
    <row r="807" spans="4:4">
      <c r="D807" s="317"/>
    </row>
    <row r="808" spans="4:4">
      <c r="D808" s="317"/>
    </row>
    <row r="809" spans="4:4">
      <c r="D809" s="317"/>
    </row>
    <row r="810" spans="4:4">
      <c r="D810" s="317"/>
    </row>
    <row r="811" spans="4:4">
      <c r="D811" s="317"/>
    </row>
    <row r="812" spans="4:4">
      <c r="D812" s="317"/>
    </row>
    <row r="813" spans="4:4">
      <c r="D813" s="317"/>
    </row>
    <row r="814" spans="4:4">
      <c r="D814" s="317"/>
    </row>
    <row r="815" spans="4:4">
      <c r="D815" s="317"/>
    </row>
    <row r="816" spans="4:4">
      <c r="D816" s="317"/>
    </row>
    <row r="817" spans="4:4">
      <c r="D817" s="317"/>
    </row>
    <row r="818" spans="4:4">
      <c r="D818" s="317"/>
    </row>
    <row r="819" spans="4:4">
      <c r="D819" s="317"/>
    </row>
    <row r="820" spans="4:4">
      <c r="D820" s="317"/>
    </row>
    <row r="821" spans="4:4">
      <c r="D821" s="317"/>
    </row>
    <row r="822" spans="4:4">
      <c r="D822" s="317"/>
    </row>
    <row r="823" spans="4:4">
      <c r="D823" s="317"/>
    </row>
    <row r="824" spans="4:4">
      <c r="D824" s="317"/>
    </row>
    <row r="825" spans="4:4">
      <c r="D825" s="317"/>
    </row>
    <row r="826" spans="4:4">
      <c r="D826" s="317"/>
    </row>
    <row r="827" spans="4:4">
      <c r="D827" s="317"/>
    </row>
    <row r="828" spans="4:4">
      <c r="D828" s="317"/>
    </row>
    <row r="829" spans="4:4">
      <c r="D829" s="317"/>
    </row>
    <row r="830" spans="4:4">
      <c r="D830" s="317"/>
    </row>
    <row r="831" spans="4:4">
      <c r="D831" s="317"/>
    </row>
    <row r="832" spans="4:4">
      <c r="D832" s="317"/>
    </row>
    <row r="833" spans="4:4">
      <c r="D833" s="317"/>
    </row>
    <row r="834" spans="4:4">
      <c r="D834" s="317"/>
    </row>
    <row r="835" spans="4:4">
      <c r="D835" s="317"/>
    </row>
    <row r="836" spans="4:4">
      <c r="D836" s="317"/>
    </row>
    <row r="837" spans="4:4">
      <c r="D837" s="317"/>
    </row>
    <row r="838" spans="4:4">
      <c r="D838" s="317"/>
    </row>
    <row r="839" spans="4:4">
      <c r="D839" s="317"/>
    </row>
    <row r="840" spans="4:4">
      <c r="D840" s="317"/>
    </row>
    <row r="841" spans="4:4">
      <c r="D841" s="317"/>
    </row>
    <row r="842" spans="4:4">
      <c r="D842" s="317"/>
    </row>
    <row r="843" spans="4:4">
      <c r="D843" s="317"/>
    </row>
    <row r="844" spans="4:4">
      <c r="D844" s="317"/>
    </row>
    <row r="845" spans="4:4">
      <c r="D845" s="317"/>
    </row>
    <row r="846" spans="4:4">
      <c r="D846" s="317"/>
    </row>
    <row r="847" spans="4:4">
      <c r="D847" s="317"/>
    </row>
    <row r="848" spans="4:4">
      <c r="D848" s="317"/>
    </row>
    <row r="849" spans="4:4">
      <c r="D849" s="317"/>
    </row>
    <row r="850" spans="4:4">
      <c r="D850" s="317"/>
    </row>
    <row r="851" spans="4:4">
      <c r="D851" s="317"/>
    </row>
    <row r="852" spans="4:4">
      <c r="D852" s="317"/>
    </row>
    <row r="853" spans="4:4">
      <c r="D853" s="317"/>
    </row>
    <row r="854" spans="4:4">
      <c r="D854" s="317"/>
    </row>
    <row r="855" spans="4:4">
      <c r="D855" s="317"/>
    </row>
    <row r="856" spans="4:4">
      <c r="D856" s="317"/>
    </row>
    <row r="857" spans="4:4">
      <c r="D857" s="317"/>
    </row>
    <row r="858" spans="4:4">
      <c r="D858" s="317"/>
    </row>
    <row r="859" spans="4:4">
      <c r="D859" s="317"/>
    </row>
    <row r="860" spans="4:4">
      <c r="D860" s="317"/>
    </row>
    <row r="861" spans="4:4">
      <c r="D861" s="317"/>
    </row>
    <row r="862" spans="4:4">
      <c r="D862" s="317"/>
    </row>
    <row r="863" spans="4:4">
      <c r="D863" s="317"/>
    </row>
    <row r="864" spans="4:4">
      <c r="D864" s="317"/>
    </row>
    <row r="865" spans="4:4">
      <c r="D865" s="317"/>
    </row>
    <row r="866" spans="4:4">
      <c r="D866" s="317"/>
    </row>
    <row r="867" spans="4:4">
      <c r="D867" s="317"/>
    </row>
    <row r="868" spans="4:4">
      <c r="D868" s="317"/>
    </row>
    <row r="869" spans="4:4">
      <c r="D869" s="317"/>
    </row>
    <row r="870" spans="4:4">
      <c r="D870" s="317"/>
    </row>
    <row r="871" spans="4:4">
      <c r="D871" s="317"/>
    </row>
    <row r="872" spans="4:4">
      <c r="D872" s="317"/>
    </row>
    <row r="873" spans="4:4">
      <c r="D873" s="317"/>
    </row>
    <row r="874" spans="4:4">
      <c r="D874" s="317"/>
    </row>
    <row r="875" spans="4:4">
      <c r="D875" s="317"/>
    </row>
    <row r="876" spans="4:4">
      <c r="D876" s="317"/>
    </row>
    <row r="877" spans="4:4">
      <c r="D877" s="317"/>
    </row>
    <row r="878" spans="4:4">
      <c r="D878" s="317"/>
    </row>
    <row r="879" spans="4:4">
      <c r="D879" s="317"/>
    </row>
    <row r="880" spans="4:4">
      <c r="D880" s="317"/>
    </row>
    <row r="881" spans="4:4">
      <c r="D881" s="317"/>
    </row>
    <row r="882" spans="4:4">
      <c r="D882" s="317"/>
    </row>
    <row r="883" spans="4:4">
      <c r="D883" s="317"/>
    </row>
    <row r="884" spans="4:4">
      <c r="D884" s="317"/>
    </row>
    <row r="885" spans="4:4">
      <c r="D885" s="317"/>
    </row>
    <row r="886" spans="4:4">
      <c r="D886" s="317"/>
    </row>
    <row r="887" spans="4:4">
      <c r="D887" s="317"/>
    </row>
    <row r="888" spans="4:4">
      <c r="D888" s="317"/>
    </row>
    <row r="889" spans="4:4">
      <c r="D889" s="317"/>
    </row>
    <row r="890" spans="4:4">
      <c r="D890" s="317"/>
    </row>
    <row r="891" spans="4:4">
      <c r="D891" s="317"/>
    </row>
    <row r="892" spans="4:4">
      <c r="D892" s="317"/>
    </row>
    <row r="893" spans="4:4">
      <c r="D893" s="317"/>
    </row>
    <row r="894" spans="4:4">
      <c r="D894" s="317"/>
    </row>
    <row r="895" spans="4:4">
      <c r="D895" s="317"/>
    </row>
    <row r="896" spans="4:4">
      <c r="D896" s="317"/>
    </row>
    <row r="897" spans="4:4">
      <c r="D897" s="317"/>
    </row>
    <row r="898" spans="4:4">
      <c r="D898" s="317"/>
    </row>
    <row r="899" spans="4:4">
      <c r="D899" s="317"/>
    </row>
    <row r="900" spans="4:4">
      <c r="D900" s="317"/>
    </row>
    <row r="901" spans="4:4">
      <c r="D901" s="317"/>
    </row>
    <row r="902" spans="4:4">
      <c r="D902" s="317"/>
    </row>
    <row r="903" spans="4:4">
      <c r="D903" s="317"/>
    </row>
    <row r="904" spans="4:4">
      <c r="D904" s="317"/>
    </row>
    <row r="905" spans="4:4">
      <c r="D905" s="317"/>
    </row>
    <row r="906" spans="4:4">
      <c r="D906" s="317"/>
    </row>
    <row r="907" spans="4:4">
      <c r="D907" s="317"/>
    </row>
    <row r="908" spans="4:4">
      <c r="D908" s="317"/>
    </row>
    <row r="909" spans="4:4">
      <c r="D909" s="317"/>
    </row>
    <row r="910" spans="4:4">
      <c r="D910" s="317"/>
    </row>
    <row r="911" spans="4:4">
      <c r="D911" s="317"/>
    </row>
    <row r="912" spans="4:4">
      <c r="D912" s="317"/>
    </row>
    <row r="913" spans="4:4">
      <c r="D913" s="317"/>
    </row>
    <row r="914" spans="4:4">
      <c r="D914" s="317"/>
    </row>
    <row r="915" spans="4:4">
      <c r="D915" s="317"/>
    </row>
    <row r="916" spans="4:4">
      <c r="D916" s="317"/>
    </row>
    <row r="917" spans="4:4">
      <c r="D917" s="317"/>
    </row>
    <row r="918" spans="4:4">
      <c r="D918" s="317"/>
    </row>
    <row r="919" spans="4:4">
      <c r="D919" s="317"/>
    </row>
    <row r="920" spans="4:4">
      <c r="D920" s="317"/>
    </row>
    <row r="921" spans="4:4">
      <c r="D921" s="317"/>
    </row>
    <row r="922" spans="4:4">
      <c r="D922" s="317"/>
    </row>
    <row r="923" spans="4:4">
      <c r="D923" s="317"/>
    </row>
    <row r="924" spans="4:4">
      <c r="D924" s="317"/>
    </row>
    <row r="925" spans="4:4">
      <c r="D925" s="317"/>
    </row>
    <row r="926" spans="4:4">
      <c r="D926" s="317"/>
    </row>
    <row r="927" spans="4:4">
      <c r="D927" s="317"/>
    </row>
    <row r="928" spans="4:4">
      <c r="D928" s="317"/>
    </row>
    <row r="929" spans="4:4">
      <c r="D929" s="317"/>
    </row>
    <row r="930" spans="4:4">
      <c r="D930" s="317"/>
    </row>
    <row r="931" spans="4:4">
      <c r="D931" s="317"/>
    </row>
    <row r="932" spans="4:4">
      <c r="D932" s="317"/>
    </row>
    <row r="933" spans="4:4">
      <c r="D933" s="317"/>
    </row>
    <row r="934" spans="4:4">
      <c r="D934" s="317"/>
    </row>
    <row r="935" spans="4:4">
      <c r="D935" s="317"/>
    </row>
    <row r="936" spans="4:4">
      <c r="D936" s="317"/>
    </row>
    <row r="937" spans="4:4">
      <c r="D937" s="317"/>
    </row>
    <row r="938" spans="4:4">
      <c r="D938" s="317"/>
    </row>
    <row r="939" spans="4:4">
      <c r="D939" s="317"/>
    </row>
    <row r="940" spans="4:4">
      <c r="D940" s="317"/>
    </row>
    <row r="941" spans="4:4">
      <c r="D941" s="317"/>
    </row>
    <row r="942" spans="4:4">
      <c r="D942" s="317"/>
    </row>
    <row r="943" spans="4:4">
      <c r="D943" s="317"/>
    </row>
    <row r="944" spans="4:4">
      <c r="D944" s="317"/>
    </row>
    <row r="945" spans="4:4">
      <c r="D945" s="317"/>
    </row>
    <row r="946" spans="4:4">
      <c r="D946" s="317"/>
    </row>
    <row r="947" spans="4:4">
      <c r="D947" s="317"/>
    </row>
    <row r="948" spans="4:4">
      <c r="D948" s="317"/>
    </row>
    <row r="949" spans="4:4">
      <c r="D949" s="317"/>
    </row>
    <row r="950" spans="4:4">
      <c r="D950" s="317"/>
    </row>
    <row r="951" spans="4:4">
      <c r="D951" s="317"/>
    </row>
    <row r="952" spans="4:4">
      <c r="D952" s="317"/>
    </row>
    <row r="953" spans="4:4">
      <c r="D953" s="317"/>
    </row>
    <row r="954" spans="4:4">
      <c r="D954" s="317"/>
    </row>
    <row r="955" spans="4:4">
      <c r="D955" s="317"/>
    </row>
    <row r="956" spans="4:4">
      <c r="D956" s="317"/>
    </row>
    <row r="957" spans="4:4">
      <c r="D957" s="317"/>
    </row>
    <row r="958" spans="4:4">
      <c r="D958" s="317"/>
    </row>
    <row r="959" spans="4:4">
      <c r="D959" s="317"/>
    </row>
    <row r="960" spans="4:4">
      <c r="D960" s="317"/>
    </row>
    <row r="961" spans="4:4">
      <c r="D961" s="317"/>
    </row>
    <row r="962" spans="4:4">
      <c r="D962" s="317"/>
    </row>
    <row r="963" spans="4:4">
      <c r="D963" s="317"/>
    </row>
    <row r="964" spans="4:4">
      <c r="D964" s="317"/>
    </row>
    <row r="965" spans="4:4">
      <c r="D965" s="317"/>
    </row>
    <row r="966" spans="4:4">
      <c r="D966" s="317"/>
    </row>
    <row r="967" spans="4:4">
      <c r="D967" s="317"/>
    </row>
    <row r="968" spans="4:4">
      <c r="D968" s="317"/>
    </row>
    <row r="969" spans="4:4">
      <c r="D969" s="317"/>
    </row>
    <row r="970" spans="4:4">
      <c r="D970" s="317"/>
    </row>
    <row r="971" spans="4:4">
      <c r="D971" s="317"/>
    </row>
    <row r="972" spans="4:4">
      <c r="D972" s="317"/>
    </row>
    <row r="973" spans="4:4">
      <c r="D973" s="317"/>
    </row>
    <row r="974" spans="4:4">
      <c r="D974" s="317"/>
    </row>
    <row r="975" spans="4:4">
      <c r="D975" s="317"/>
    </row>
    <row r="976" spans="4:4">
      <c r="D976" s="317"/>
    </row>
    <row r="977" spans="4:4">
      <c r="D977" s="317"/>
    </row>
    <row r="978" spans="4:4">
      <c r="D978" s="317"/>
    </row>
    <row r="979" spans="4:4">
      <c r="D979" s="317"/>
    </row>
    <row r="980" spans="4:4">
      <c r="D980" s="317"/>
    </row>
    <row r="981" spans="4:4">
      <c r="D981" s="317"/>
    </row>
    <row r="982" spans="4:4">
      <c r="D982" s="317"/>
    </row>
    <row r="983" spans="4:4">
      <c r="D983" s="317"/>
    </row>
    <row r="984" spans="4:4">
      <c r="D984" s="317"/>
    </row>
    <row r="985" spans="4:4">
      <c r="D985" s="317"/>
    </row>
    <row r="986" spans="4:4">
      <c r="D986" s="317"/>
    </row>
    <row r="987" spans="4:4">
      <c r="D987" s="317"/>
    </row>
    <row r="988" spans="4:4">
      <c r="D988" s="317"/>
    </row>
    <row r="989" spans="4:4">
      <c r="D989" s="317"/>
    </row>
    <row r="990" spans="4:4">
      <c r="D990" s="317"/>
    </row>
    <row r="991" spans="4:4">
      <c r="D991" s="317"/>
    </row>
    <row r="992" spans="4:4">
      <c r="D992" s="317"/>
    </row>
    <row r="993" spans="4:4">
      <c r="D993" s="317"/>
    </row>
    <row r="994" spans="4:4">
      <c r="D994" s="317"/>
    </row>
    <row r="995" spans="4:4">
      <c r="D995" s="317"/>
    </row>
    <row r="996" spans="4:4">
      <c r="D996" s="317"/>
    </row>
    <row r="997" spans="4:4">
      <c r="D997" s="317"/>
    </row>
    <row r="998" spans="4:4">
      <c r="D998" s="317"/>
    </row>
    <row r="999" spans="4:4">
      <c r="D999" s="317"/>
    </row>
    <row r="1000" spans="4:4">
      <c r="D1000" s="317"/>
    </row>
    <row r="1001" spans="4:4">
      <c r="D1001" s="317"/>
    </row>
    <row r="1002" spans="4:4">
      <c r="D1002" s="317"/>
    </row>
    <row r="1003" spans="4:4">
      <c r="D1003" s="317"/>
    </row>
    <row r="1004" spans="4:4">
      <c r="D1004" s="317"/>
    </row>
    <row r="1005" spans="4:4">
      <c r="D1005" s="317"/>
    </row>
    <row r="1006" spans="4:4">
      <c r="D1006" s="317"/>
    </row>
    <row r="1007" spans="4:4">
      <c r="D1007" s="317"/>
    </row>
    <row r="1008" spans="4:4">
      <c r="D1008" s="317"/>
    </row>
    <row r="1009" spans="4:4">
      <c r="D1009" s="317"/>
    </row>
    <row r="1010" spans="4:4">
      <c r="D1010" s="317"/>
    </row>
    <row r="1011" spans="4:4">
      <c r="D1011" s="317"/>
    </row>
    <row r="1012" spans="4:4">
      <c r="D1012" s="317"/>
    </row>
    <row r="1013" spans="4:4">
      <c r="D1013" s="317"/>
    </row>
    <row r="1014" spans="4:4">
      <c r="D1014" s="317"/>
    </row>
    <row r="1015" spans="4:4">
      <c r="D1015" s="317"/>
    </row>
    <row r="1016" spans="4:4">
      <c r="D1016" s="317"/>
    </row>
    <row r="1017" spans="4:4">
      <c r="D1017" s="317"/>
    </row>
    <row r="1018" spans="4:4">
      <c r="D1018" s="317"/>
    </row>
    <row r="1019" spans="4:4">
      <c r="D1019" s="317"/>
    </row>
    <row r="1020" spans="4:4">
      <c r="D1020" s="317"/>
    </row>
    <row r="1021" spans="4:4">
      <c r="D1021" s="317"/>
    </row>
    <row r="1022" spans="4:4">
      <c r="D1022" s="317"/>
    </row>
    <row r="1023" spans="4:4">
      <c r="D1023" s="317"/>
    </row>
    <row r="1024" spans="4:4">
      <c r="D1024" s="317"/>
    </row>
    <row r="1025" spans="4:4">
      <c r="D1025" s="317"/>
    </row>
    <row r="1026" spans="4:4">
      <c r="D1026" s="317"/>
    </row>
    <row r="1027" spans="4:4">
      <c r="D1027" s="317"/>
    </row>
    <row r="1028" spans="4:4">
      <c r="D1028" s="317"/>
    </row>
    <row r="1029" spans="4:4">
      <c r="D1029" s="317"/>
    </row>
    <row r="1030" spans="4:4">
      <c r="D1030" s="317"/>
    </row>
    <row r="1031" spans="4:4">
      <c r="D1031" s="317"/>
    </row>
    <row r="1032" spans="4:4">
      <c r="D1032" s="317"/>
    </row>
    <row r="1033" spans="4:4">
      <c r="D1033" s="317"/>
    </row>
    <row r="1034" spans="4:4">
      <c r="D1034" s="317"/>
    </row>
    <row r="1035" spans="4:4">
      <c r="D1035" s="317"/>
    </row>
    <row r="1036" spans="4:4">
      <c r="D1036" s="317"/>
    </row>
    <row r="1037" spans="4:4">
      <c r="D1037" s="317"/>
    </row>
    <row r="1038" spans="4:4">
      <c r="D1038" s="317"/>
    </row>
    <row r="1039" spans="4:4">
      <c r="D1039" s="317"/>
    </row>
    <row r="1040" spans="4:4">
      <c r="D1040" s="317"/>
    </row>
    <row r="1041" spans="4:4">
      <c r="D1041" s="317"/>
    </row>
    <row r="1042" spans="4:4">
      <c r="D1042" s="317"/>
    </row>
    <row r="1043" spans="4:4">
      <c r="D1043" s="317"/>
    </row>
    <row r="1044" spans="4:4">
      <c r="D1044" s="317"/>
    </row>
    <row r="1045" spans="4:4">
      <c r="D1045" s="317"/>
    </row>
    <row r="1046" spans="4:4">
      <c r="D1046" s="317"/>
    </row>
    <row r="1047" spans="4:4">
      <c r="D1047" s="317"/>
    </row>
    <row r="1048" spans="4:4">
      <c r="D1048" s="317"/>
    </row>
    <row r="1049" spans="4:4">
      <c r="D1049" s="317"/>
    </row>
    <row r="1050" spans="4:4">
      <c r="D1050" s="317"/>
    </row>
    <row r="1051" spans="4:4">
      <c r="D1051" s="317"/>
    </row>
    <row r="1052" spans="4:4">
      <c r="D1052" s="317"/>
    </row>
    <row r="1053" spans="4:4">
      <c r="D1053" s="317"/>
    </row>
    <row r="1054" spans="4:4">
      <c r="D1054" s="317"/>
    </row>
    <row r="1055" spans="4:4">
      <c r="D1055" s="317"/>
    </row>
    <row r="1056" spans="4:4">
      <c r="D1056" s="317"/>
    </row>
    <row r="1057" spans="4:4">
      <c r="D1057" s="317"/>
    </row>
    <row r="1058" spans="4:4">
      <c r="D1058" s="317"/>
    </row>
    <row r="1059" spans="4:4">
      <c r="D1059" s="317"/>
    </row>
    <row r="1060" spans="4:4">
      <c r="D1060" s="317"/>
    </row>
    <row r="1061" spans="4:4">
      <c r="D1061" s="317"/>
    </row>
    <row r="1062" spans="4:4">
      <c r="D1062" s="317"/>
    </row>
    <row r="1063" spans="4:4">
      <c r="D1063" s="317"/>
    </row>
    <row r="1064" spans="4:4">
      <c r="D1064" s="317"/>
    </row>
    <row r="1065" spans="4:4">
      <c r="D1065" s="317"/>
    </row>
    <row r="1066" spans="4:4">
      <c r="D1066" s="317"/>
    </row>
    <row r="1067" spans="4:4">
      <c r="D1067" s="317"/>
    </row>
    <row r="1068" spans="4:4">
      <c r="D1068" s="317"/>
    </row>
    <row r="1069" spans="4:4">
      <c r="D1069" s="317"/>
    </row>
    <row r="1070" spans="4:4">
      <c r="D1070" s="317"/>
    </row>
    <row r="1071" spans="4:4">
      <c r="D1071" s="317"/>
    </row>
    <row r="1072" spans="4:4">
      <c r="D1072" s="317"/>
    </row>
    <row r="1073" spans="4:4">
      <c r="D1073" s="317"/>
    </row>
    <row r="1074" spans="4:4">
      <c r="D1074" s="317"/>
    </row>
    <row r="1075" spans="4:4">
      <c r="D1075" s="317"/>
    </row>
    <row r="1076" spans="4:4">
      <c r="D1076" s="317"/>
    </row>
    <row r="1077" spans="4:4">
      <c r="D1077" s="317"/>
    </row>
    <row r="1078" spans="4:4">
      <c r="D1078" s="317"/>
    </row>
    <row r="1079" spans="4:4">
      <c r="D1079" s="317"/>
    </row>
    <row r="1080" spans="4:4">
      <c r="D1080" s="317"/>
    </row>
    <row r="1081" spans="4:4">
      <c r="D1081" s="317"/>
    </row>
    <row r="1082" spans="4:4">
      <c r="D1082" s="317"/>
    </row>
    <row r="1083" spans="4:4">
      <c r="D1083" s="317"/>
    </row>
    <row r="1084" spans="4:4">
      <c r="D1084" s="317"/>
    </row>
    <row r="1085" spans="4:4">
      <c r="D1085" s="317"/>
    </row>
    <row r="1086" spans="4:4">
      <c r="D1086" s="317"/>
    </row>
    <row r="1087" spans="4:4">
      <c r="D1087" s="317"/>
    </row>
    <row r="1088" spans="4:4">
      <c r="D1088" s="317"/>
    </row>
    <row r="1089" spans="4:4">
      <c r="D1089" s="317"/>
    </row>
    <row r="1090" spans="4:4">
      <c r="D1090" s="317"/>
    </row>
    <row r="1091" spans="4:4">
      <c r="D1091" s="317"/>
    </row>
    <row r="1092" spans="4:4">
      <c r="D1092" s="317"/>
    </row>
    <row r="1093" spans="4:4">
      <c r="D1093" s="317"/>
    </row>
    <row r="1094" spans="4:4">
      <c r="D1094" s="317"/>
    </row>
    <row r="1095" spans="4:4">
      <c r="D1095" s="317"/>
    </row>
    <row r="1096" spans="4:4">
      <c r="D1096" s="317"/>
    </row>
    <row r="1097" spans="4:4">
      <c r="D1097" s="317"/>
    </row>
    <row r="1098" spans="4:4">
      <c r="D1098" s="317"/>
    </row>
    <row r="1099" spans="4:4">
      <c r="D1099" s="317"/>
    </row>
    <row r="1100" spans="4:4">
      <c r="D1100" s="317"/>
    </row>
    <row r="1101" spans="4:4">
      <c r="D1101" s="317"/>
    </row>
    <row r="1102" spans="4:4">
      <c r="D1102" s="317"/>
    </row>
    <row r="1103" spans="4:4">
      <c r="D1103" s="317"/>
    </row>
    <row r="1104" spans="4:4">
      <c r="D1104" s="317"/>
    </row>
    <row r="1105" spans="4:4">
      <c r="D1105" s="317"/>
    </row>
    <row r="1106" spans="4:4">
      <c r="D1106" s="317"/>
    </row>
    <row r="1107" spans="4:4">
      <c r="D1107" s="317"/>
    </row>
    <row r="1108" spans="4:4">
      <c r="D1108" s="317"/>
    </row>
    <row r="1109" spans="4:4">
      <c r="D1109" s="317"/>
    </row>
    <row r="1110" spans="4:4">
      <c r="D1110" s="317"/>
    </row>
    <row r="1111" spans="4:4">
      <c r="D1111" s="317"/>
    </row>
    <row r="1112" spans="4:4">
      <c r="D1112" s="317"/>
    </row>
    <row r="1113" spans="4:4">
      <c r="D1113" s="317"/>
    </row>
    <row r="1114" spans="4:4">
      <c r="D1114" s="317"/>
    </row>
    <row r="1115" spans="4:4">
      <c r="D1115" s="317"/>
    </row>
    <row r="1116" spans="4:4">
      <c r="D1116" s="317"/>
    </row>
    <row r="1117" spans="4:4">
      <c r="D1117" s="317"/>
    </row>
    <row r="1118" spans="4:4">
      <c r="D1118" s="317"/>
    </row>
    <row r="1119" spans="4:4">
      <c r="D1119" s="317"/>
    </row>
    <row r="1120" spans="4:4">
      <c r="D1120" s="317"/>
    </row>
    <row r="1121" spans="4:4">
      <c r="D1121" s="317"/>
    </row>
    <row r="1122" spans="4:4">
      <c r="D1122" s="317"/>
    </row>
    <row r="1123" spans="4:4">
      <c r="D1123" s="317"/>
    </row>
    <row r="1124" spans="4:4">
      <c r="D1124" s="317"/>
    </row>
    <row r="1125" spans="4:4">
      <c r="D1125" s="317"/>
    </row>
    <row r="1126" spans="4:4">
      <c r="D1126" s="317"/>
    </row>
    <row r="1127" spans="4:4">
      <c r="D1127" s="317"/>
    </row>
    <row r="1128" spans="4:4">
      <c r="D1128" s="317"/>
    </row>
    <row r="1129" spans="4:4">
      <c r="D1129" s="317"/>
    </row>
    <row r="1130" spans="4:4">
      <c r="D1130" s="317"/>
    </row>
    <row r="1131" spans="4:4">
      <c r="D1131" s="317"/>
    </row>
    <row r="1132" spans="4:4">
      <c r="D1132" s="317"/>
    </row>
    <row r="1133" spans="4:4">
      <c r="D1133" s="317"/>
    </row>
    <row r="1134" spans="4:4">
      <c r="D1134" s="317"/>
    </row>
    <row r="1135" spans="4:4">
      <c r="D1135" s="317"/>
    </row>
    <row r="1136" spans="4:4">
      <c r="D1136" s="317"/>
    </row>
    <row r="1137" spans="4:4">
      <c r="D1137" s="317"/>
    </row>
    <row r="1138" spans="4:4">
      <c r="D1138" s="317"/>
    </row>
    <row r="1139" spans="4:4">
      <c r="D1139" s="317"/>
    </row>
    <row r="1140" spans="4:4">
      <c r="D1140" s="317"/>
    </row>
    <row r="1141" spans="4:4">
      <c r="D1141" s="317"/>
    </row>
    <row r="1142" spans="4:4">
      <c r="D1142" s="317"/>
    </row>
    <row r="1143" spans="4:4">
      <c r="D1143" s="317"/>
    </row>
    <row r="1144" spans="4:4">
      <c r="D1144" s="317"/>
    </row>
    <row r="1145" spans="4:4">
      <c r="D1145" s="317"/>
    </row>
    <row r="1146" spans="4:4">
      <c r="D1146" s="317"/>
    </row>
    <row r="1147" spans="4:4">
      <c r="D1147" s="317"/>
    </row>
    <row r="1148" spans="4:4">
      <c r="D1148" s="317"/>
    </row>
    <row r="1149" spans="4:4">
      <c r="D1149" s="317"/>
    </row>
    <row r="1150" spans="4:4">
      <c r="D1150" s="317"/>
    </row>
    <row r="1151" spans="4:4">
      <c r="D1151" s="317"/>
    </row>
    <row r="1152" spans="4:4">
      <c r="D1152" s="317"/>
    </row>
    <row r="1153" spans="4:4">
      <c r="D1153" s="317"/>
    </row>
    <row r="1154" spans="4:4">
      <c r="D1154" s="317"/>
    </row>
    <row r="1155" spans="4:4">
      <c r="D1155" s="317"/>
    </row>
    <row r="1156" spans="4:4">
      <c r="D1156" s="317"/>
    </row>
    <row r="1157" spans="4:4">
      <c r="D1157" s="317"/>
    </row>
    <row r="1158" spans="4:4">
      <c r="D1158" s="317"/>
    </row>
    <row r="1159" spans="4:4">
      <c r="D1159" s="317"/>
    </row>
    <row r="1160" spans="4:4">
      <c r="D1160" s="317"/>
    </row>
    <row r="1161" spans="4:4">
      <c r="D1161" s="317"/>
    </row>
    <row r="1162" spans="4:4">
      <c r="D1162" s="317"/>
    </row>
    <row r="1163" spans="4:4">
      <c r="D1163" s="317"/>
    </row>
    <row r="1164" spans="4:4">
      <c r="D1164" s="317"/>
    </row>
    <row r="1165" spans="4:4">
      <c r="D1165" s="317"/>
    </row>
    <row r="1166" spans="4:4">
      <c r="D1166" s="317"/>
    </row>
    <row r="1167" spans="4:4">
      <c r="D1167" s="317"/>
    </row>
    <row r="1168" spans="4:4">
      <c r="D1168" s="317"/>
    </row>
    <row r="1169" spans="4:4">
      <c r="D1169" s="317"/>
    </row>
    <row r="1170" spans="4:4">
      <c r="D1170" s="317"/>
    </row>
    <row r="1171" spans="4:4">
      <c r="D1171" s="317"/>
    </row>
    <row r="1172" spans="4:4">
      <c r="D1172" s="317"/>
    </row>
    <row r="1173" spans="4:4">
      <c r="D1173" s="317"/>
    </row>
    <row r="1174" spans="4:4">
      <c r="D1174" s="317"/>
    </row>
    <row r="1175" spans="4:4">
      <c r="D1175" s="317"/>
    </row>
    <row r="1176" spans="4:4">
      <c r="D1176" s="317"/>
    </row>
    <row r="1177" spans="4:4">
      <c r="D1177" s="317"/>
    </row>
    <row r="1178" spans="4:4">
      <c r="D1178" s="317"/>
    </row>
    <row r="1179" spans="4:4">
      <c r="D1179" s="317"/>
    </row>
    <row r="1180" spans="4:4">
      <c r="D1180" s="317"/>
    </row>
    <row r="1181" spans="4:4">
      <c r="D1181" s="317"/>
    </row>
    <row r="1182" spans="4:4">
      <c r="D1182" s="317"/>
    </row>
    <row r="1183" spans="4:4">
      <c r="D1183" s="317"/>
    </row>
    <row r="1184" spans="4:4">
      <c r="D1184" s="317"/>
    </row>
    <row r="1185" spans="4:4">
      <c r="D1185" s="317"/>
    </row>
    <row r="1186" spans="4:4">
      <c r="D1186" s="317"/>
    </row>
    <row r="1187" spans="4:4">
      <c r="D1187" s="317"/>
    </row>
    <row r="1188" spans="4:4">
      <c r="D1188" s="317"/>
    </row>
    <row r="1189" spans="4:4">
      <c r="D1189" s="317"/>
    </row>
    <row r="1190" spans="4:4">
      <c r="D1190" s="317"/>
    </row>
    <row r="1191" spans="4:4">
      <c r="D1191" s="317"/>
    </row>
    <row r="1192" spans="4:4">
      <c r="D1192" s="317"/>
    </row>
    <row r="1193" spans="4:4">
      <c r="D1193" s="317"/>
    </row>
    <row r="1194" spans="4:4">
      <c r="D1194" s="317"/>
    </row>
    <row r="1195" spans="4:4">
      <c r="D1195" s="317"/>
    </row>
    <row r="1196" spans="4:4">
      <c r="D1196" s="317"/>
    </row>
    <row r="1197" spans="4:4">
      <c r="D1197" s="317"/>
    </row>
    <row r="1198" spans="4:4">
      <c r="D1198" s="317"/>
    </row>
    <row r="1199" spans="4:4">
      <c r="D1199" s="317"/>
    </row>
    <row r="1200" spans="4:4">
      <c r="D1200" s="317"/>
    </row>
    <row r="1201" spans="4:4">
      <c r="D1201" s="317"/>
    </row>
    <row r="1202" spans="4:4">
      <c r="D1202" s="317"/>
    </row>
    <row r="1203" spans="4:4">
      <c r="D1203" s="317"/>
    </row>
    <row r="1204" spans="4:4">
      <c r="D1204" s="317"/>
    </row>
    <row r="1205" spans="4:4">
      <c r="D1205" s="317"/>
    </row>
    <row r="1206" spans="4:4">
      <c r="D1206" s="317"/>
    </row>
    <row r="1207" spans="4:4">
      <c r="D1207" s="317"/>
    </row>
    <row r="1208" spans="4:4">
      <c r="D1208" s="317"/>
    </row>
    <row r="1209" spans="4:4">
      <c r="D1209" s="317"/>
    </row>
    <row r="1210" spans="4:4">
      <c r="D1210" s="317"/>
    </row>
    <row r="1211" spans="4:4">
      <c r="D1211" s="317"/>
    </row>
    <row r="1212" spans="4:4">
      <c r="D1212" s="317"/>
    </row>
    <row r="1213" spans="4:4">
      <c r="D1213" s="317"/>
    </row>
    <row r="1214" spans="4:4">
      <c r="D1214" s="317"/>
    </row>
    <row r="1215" spans="4:4">
      <c r="D1215" s="317"/>
    </row>
    <row r="1216" spans="4:4">
      <c r="D1216" s="317"/>
    </row>
    <row r="1217" spans="4:4">
      <c r="D1217" s="317"/>
    </row>
    <row r="1218" spans="4:4">
      <c r="D1218" s="317"/>
    </row>
    <row r="1219" spans="4:4">
      <c r="D1219" s="317"/>
    </row>
    <row r="1220" spans="4:4">
      <c r="D1220" s="317"/>
    </row>
    <row r="1221" spans="4:4">
      <c r="D1221" s="317"/>
    </row>
    <row r="1222" spans="4:4">
      <c r="D1222" s="317"/>
    </row>
    <row r="1223" spans="4:4">
      <c r="D1223" s="317"/>
    </row>
    <row r="1224" spans="4:4">
      <c r="D1224" s="317"/>
    </row>
    <row r="1225" spans="4:4">
      <c r="D1225" s="317"/>
    </row>
    <row r="1226" spans="4:4">
      <c r="D1226" s="317"/>
    </row>
    <row r="1227" spans="4:4">
      <c r="D1227" s="317"/>
    </row>
    <row r="1228" spans="4:4">
      <c r="D1228" s="317"/>
    </row>
    <row r="1229" spans="4:4">
      <c r="D1229" s="317"/>
    </row>
    <row r="1230" spans="4:4">
      <c r="D1230" s="317"/>
    </row>
    <row r="1231" spans="4:4">
      <c r="D1231" s="317"/>
    </row>
    <row r="1232" spans="4:4">
      <c r="D1232" s="317"/>
    </row>
    <row r="1233" spans="4:4">
      <c r="D1233" s="317"/>
    </row>
    <row r="1234" spans="4:4">
      <c r="D1234" s="317"/>
    </row>
    <row r="1235" spans="4:4">
      <c r="D1235" s="317"/>
    </row>
    <row r="1236" spans="4:4">
      <c r="D1236" s="317"/>
    </row>
    <row r="1237" spans="4:4">
      <c r="D1237" s="317"/>
    </row>
    <row r="1238" spans="4:4">
      <c r="D1238" s="317"/>
    </row>
    <row r="1239" spans="4:4">
      <c r="D1239" s="317"/>
    </row>
    <row r="1240" spans="4:4">
      <c r="D1240" s="317"/>
    </row>
    <row r="1241" spans="4:4">
      <c r="D1241" s="317"/>
    </row>
    <row r="1242" spans="4:4">
      <c r="D1242" s="317"/>
    </row>
    <row r="1243" spans="4:4">
      <c r="D1243" s="317"/>
    </row>
    <row r="1244" spans="4:4">
      <c r="D1244" s="317"/>
    </row>
    <row r="1245" spans="4:4">
      <c r="D1245" s="317"/>
    </row>
    <row r="1246" spans="4:4">
      <c r="D1246" s="317"/>
    </row>
    <row r="1247" spans="4:4">
      <c r="D1247" s="317"/>
    </row>
    <row r="1248" spans="4:4">
      <c r="D1248" s="317"/>
    </row>
    <row r="1249" spans="4:4">
      <c r="D1249" s="317"/>
    </row>
    <row r="1250" spans="4:4">
      <c r="D1250" s="317"/>
    </row>
    <row r="1251" spans="4:4">
      <c r="D1251" s="317"/>
    </row>
    <row r="1252" spans="4:4">
      <c r="D1252" s="317"/>
    </row>
    <row r="1253" spans="4:4">
      <c r="D1253" s="317"/>
    </row>
    <row r="1254" spans="4:4">
      <c r="D1254" s="317"/>
    </row>
    <row r="1255" spans="4:4">
      <c r="D1255" s="317"/>
    </row>
    <row r="1256" spans="4:4">
      <c r="D1256" s="317"/>
    </row>
    <row r="1257" spans="4:4">
      <c r="D1257" s="317"/>
    </row>
    <row r="1258" spans="4:4">
      <c r="D1258" s="317"/>
    </row>
    <row r="1259" spans="4:4">
      <c r="D1259" s="317"/>
    </row>
    <row r="1260" spans="4:4">
      <c r="D1260" s="317"/>
    </row>
    <row r="1261" spans="4:4">
      <c r="D1261" s="317"/>
    </row>
    <row r="1262" spans="4:4">
      <c r="D1262" s="317"/>
    </row>
    <row r="1263" spans="4:4">
      <c r="D1263" s="317"/>
    </row>
    <row r="1264" spans="4:4">
      <c r="D1264" s="317"/>
    </row>
    <row r="1265" spans="4:4">
      <c r="D1265" s="317"/>
    </row>
    <row r="1266" spans="4:4">
      <c r="D1266" s="317"/>
    </row>
    <row r="1267" spans="4:4">
      <c r="D1267" s="317"/>
    </row>
    <row r="1268" spans="4:4">
      <c r="D1268" s="317"/>
    </row>
    <row r="1269" spans="4:4">
      <c r="D1269" s="317"/>
    </row>
    <row r="1270" spans="4:4">
      <c r="D1270" s="317"/>
    </row>
    <row r="1271" spans="4:4">
      <c r="D1271" s="317"/>
    </row>
    <row r="1272" spans="4:4">
      <c r="D1272" s="317"/>
    </row>
    <row r="1273" spans="4:4">
      <c r="D1273" s="317"/>
    </row>
    <row r="1274" spans="4:4">
      <c r="D1274" s="317"/>
    </row>
    <row r="1275" spans="4:4">
      <c r="D1275" s="317"/>
    </row>
    <row r="1276" spans="4:4">
      <c r="D1276" s="317"/>
    </row>
    <row r="1277" spans="4:4">
      <c r="D1277" s="317"/>
    </row>
    <row r="1278" spans="4:4">
      <c r="D1278" s="317"/>
    </row>
    <row r="1279" spans="4:4">
      <c r="D1279" s="317"/>
    </row>
    <row r="1280" spans="4:4">
      <c r="D1280" s="317"/>
    </row>
    <row r="1281" spans="4:4">
      <c r="D1281" s="317"/>
    </row>
    <row r="1282" spans="4:4">
      <c r="D1282" s="317"/>
    </row>
    <row r="1283" spans="4:4">
      <c r="D1283" s="317"/>
    </row>
    <row r="1284" spans="4:4">
      <c r="D1284" s="317"/>
    </row>
    <row r="1285" spans="4:4">
      <c r="D1285" s="317"/>
    </row>
    <row r="1286" spans="4:4">
      <c r="D1286" s="317"/>
    </row>
    <row r="1287" spans="4:4">
      <c r="D1287" s="317"/>
    </row>
    <row r="1288" spans="4:4">
      <c r="D1288" s="317"/>
    </row>
    <row r="1289" spans="4:4">
      <c r="D1289" s="317"/>
    </row>
    <row r="1290" spans="4:4">
      <c r="D1290" s="317"/>
    </row>
    <row r="1291" spans="4:4">
      <c r="D1291" s="317"/>
    </row>
    <row r="1292" spans="4:4">
      <c r="D1292" s="317"/>
    </row>
    <row r="1293" spans="4:4">
      <c r="D1293" s="317"/>
    </row>
    <row r="1294" spans="4:4">
      <c r="D1294" s="317"/>
    </row>
    <row r="1295" spans="4:4">
      <c r="D1295" s="317"/>
    </row>
    <row r="1296" spans="4:4">
      <c r="D1296" s="317"/>
    </row>
    <row r="1297" spans="4:4">
      <c r="D1297" s="317"/>
    </row>
    <row r="1298" spans="4:4">
      <c r="D1298" s="317"/>
    </row>
    <row r="1299" spans="4:4">
      <c r="D1299" s="317"/>
    </row>
    <row r="1300" spans="4:4">
      <c r="D1300" s="317"/>
    </row>
    <row r="1301" spans="4:4">
      <c r="D1301" s="317"/>
    </row>
    <row r="1302" spans="4:4">
      <c r="D1302" s="317"/>
    </row>
    <row r="1303" spans="4:4">
      <c r="D1303" s="317"/>
    </row>
    <row r="1304" spans="4:4">
      <c r="D1304" s="317"/>
    </row>
    <row r="1305" spans="4:4">
      <c r="D1305" s="317"/>
    </row>
    <row r="1306" spans="4:4">
      <c r="D1306" s="317"/>
    </row>
    <row r="1307" spans="4:4">
      <c r="D1307" s="317"/>
    </row>
    <row r="1308" spans="4:4">
      <c r="D1308" s="317"/>
    </row>
    <row r="1309" spans="4:4">
      <c r="D1309" s="317"/>
    </row>
    <row r="1310" spans="4:4">
      <c r="D1310" s="317"/>
    </row>
    <row r="1311" spans="4:4">
      <c r="D1311" s="317"/>
    </row>
    <row r="1312" spans="4:4">
      <c r="D1312" s="317"/>
    </row>
    <row r="1313" spans="4:4">
      <c r="D1313" s="317"/>
    </row>
    <row r="1314" spans="4:4">
      <c r="D1314" s="317"/>
    </row>
    <row r="1315" spans="4:4">
      <c r="D1315" s="317"/>
    </row>
    <row r="1316" spans="4:4">
      <c r="D1316" s="317"/>
    </row>
    <row r="1317" spans="4:4">
      <c r="D1317" s="317"/>
    </row>
    <row r="1318" spans="4:4">
      <c r="D1318" s="317"/>
    </row>
    <row r="1319" spans="4:4">
      <c r="D1319" s="317"/>
    </row>
    <row r="1320" spans="4:4">
      <c r="D1320" s="317"/>
    </row>
    <row r="1321" spans="4:4">
      <c r="D1321" s="317"/>
    </row>
    <row r="1322" spans="4:4">
      <c r="D1322" s="317"/>
    </row>
    <row r="1323" spans="4:4">
      <c r="D1323" s="317"/>
    </row>
    <row r="1324" spans="4:4">
      <c r="D1324" s="317"/>
    </row>
    <row r="1325" spans="4:4">
      <c r="D1325" s="317"/>
    </row>
    <row r="1326" spans="4:4">
      <c r="D1326" s="317"/>
    </row>
    <row r="1327" spans="4:4">
      <c r="D1327" s="317"/>
    </row>
    <row r="1328" spans="4:4">
      <c r="D1328" s="317"/>
    </row>
    <row r="1329" spans="4:4">
      <c r="D1329" s="317"/>
    </row>
    <row r="1330" spans="4:4">
      <c r="D1330" s="317"/>
    </row>
    <row r="1331" spans="4:4">
      <c r="D1331" s="317"/>
    </row>
    <row r="1332" spans="4:4">
      <c r="D1332" s="317"/>
    </row>
    <row r="1333" spans="4:4">
      <c r="D1333" s="317"/>
    </row>
    <row r="1334" spans="4:4">
      <c r="D1334" s="317"/>
    </row>
    <row r="1335" spans="4:4">
      <c r="D1335" s="317"/>
    </row>
    <row r="1336" spans="4:4">
      <c r="D1336" s="317"/>
    </row>
    <row r="1337" spans="4:4">
      <c r="D1337" s="317"/>
    </row>
    <row r="1338" spans="4:4">
      <c r="D1338" s="317"/>
    </row>
    <row r="1339" spans="4:4">
      <c r="D1339" s="317"/>
    </row>
    <row r="1340" spans="4:4">
      <c r="D1340" s="317"/>
    </row>
    <row r="1341" spans="4:4">
      <c r="D1341" s="317"/>
    </row>
    <row r="1342" spans="4:4">
      <c r="D1342" s="317"/>
    </row>
    <row r="1343" spans="4:4">
      <c r="D1343" s="317"/>
    </row>
    <row r="1344" spans="4:4">
      <c r="D1344" s="317"/>
    </row>
    <row r="1345" spans="4:4">
      <c r="D1345" s="317"/>
    </row>
    <row r="1346" spans="4:4">
      <c r="D1346" s="317"/>
    </row>
    <row r="1347" spans="4:4">
      <c r="D1347" s="317"/>
    </row>
    <row r="1348" spans="4:4">
      <c r="D1348" s="317"/>
    </row>
    <row r="1349" spans="4:4">
      <c r="D1349" s="317"/>
    </row>
    <row r="1350" spans="4:4">
      <c r="D1350" s="317"/>
    </row>
    <row r="1351" spans="4:4">
      <c r="D1351" s="317"/>
    </row>
    <row r="1352" spans="4:4">
      <c r="D1352" s="317"/>
    </row>
    <row r="1353" spans="4:4">
      <c r="D1353" s="317"/>
    </row>
    <row r="1354" spans="4:4">
      <c r="D1354" s="317"/>
    </row>
    <row r="1355" spans="4:4">
      <c r="D1355" s="317"/>
    </row>
    <row r="1356" spans="4:4">
      <c r="D1356" s="317"/>
    </row>
    <row r="1357" spans="4:4">
      <c r="D1357" s="317"/>
    </row>
    <row r="1358" spans="4:4">
      <c r="D1358" s="317"/>
    </row>
    <row r="1359" spans="4:4">
      <c r="D1359" s="317"/>
    </row>
    <row r="1360" spans="4:4">
      <c r="D1360" s="317"/>
    </row>
    <row r="1361" spans="4:4">
      <c r="D1361" s="317"/>
    </row>
    <row r="1362" spans="4:4">
      <c r="D1362" s="317"/>
    </row>
    <row r="1363" spans="4:4">
      <c r="D1363" s="317"/>
    </row>
    <row r="1364" spans="4:4">
      <c r="D1364" s="317"/>
    </row>
    <row r="1365" spans="4:4">
      <c r="D1365" s="317"/>
    </row>
    <row r="1366" spans="4:4">
      <c r="D1366" s="317"/>
    </row>
    <row r="1367" spans="4:4">
      <c r="D1367" s="317"/>
    </row>
    <row r="1368" spans="4:4">
      <c r="D1368" s="317"/>
    </row>
    <row r="1369" spans="4:4">
      <c r="D1369" s="317"/>
    </row>
    <row r="1370" spans="4:4">
      <c r="D1370" s="317"/>
    </row>
    <row r="1371" spans="4:4">
      <c r="D1371" s="317"/>
    </row>
    <row r="1372" spans="4:4">
      <c r="D1372" s="317"/>
    </row>
    <row r="1373" spans="4:4">
      <c r="D1373" s="317"/>
    </row>
    <row r="1374" spans="4:4">
      <c r="D1374" s="317"/>
    </row>
    <row r="1375" spans="4:4">
      <c r="D1375" s="317"/>
    </row>
    <row r="1376" spans="4:4">
      <c r="D1376" s="317"/>
    </row>
    <row r="1377" spans="4:4">
      <c r="D1377" s="317"/>
    </row>
    <row r="1378" spans="4:4">
      <c r="D1378" s="317"/>
    </row>
    <row r="1379" spans="4:4">
      <c r="D1379" s="317"/>
    </row>
    <row r="1380" spans="4:4">
      <c r="D1380" s="317"/>
    </row>
    <row r="1381" spans="4:4">
      <c r="D1381" s="317"/>
    </row>
    <row r="1382" spans="4:4">
      <c r="D1382" s="317"/>
    </row>
    <row r="1383" spans="4:4">
      <c r="D1383" s="317"/>
    </row>
    <row r="1384" spans="4:4">
      <c r="D1384" s="317"/>
    </row>
    <row r="1385" spans="4:4">
      <c r="D1385" s="317"/>
    </row>
    <row r="1386" spans="4:4">
      <c r="D1386" s="317"/>
    </row>
    <row r="1387" spans="4:4">
      <c r="D1387" s="317"/>
    </row>
    <row r="1388" spans="4:4">
      <c r="D1388" s="317"/>
    </row>
    <row r="1389" spans="4:4">
      <c r="D1389" s="317"/>
    </row>
    <row r="1390" spans="4:4">
      <c r="D1390" s="317"/>
    </row>
    <row r="1391" spans="4:4">
      <c r="D1391" s="317"/>
    </row>
    <row r="1392" spans="4:4">
      <c r="D1392" s="317"/>
    </row>
    <row r="1393" spans="4:4">
      <c r="D1393" s="317"/>
    </row>
    <row r="1394" spans="4:4">
      <c r="D1394" s="317"/>
    </row>
    <row r="1395" spans="4:4">
      <c r="D1395" s="317"/>
    </row>
    <row r="1396" spans="4:4">
      <c r="D1396" s="317"/>
    </row>
    <row r="1397" spans="4:4">
      <c r="D1397" s="317"/>
    </row>
    <row r="1398" spans="4:4">
      <c r="D1398" s="317"/>
    </row>
    <row r="1399" spans="4:4">
      <c r="D1399" s="317"/>
    </row>
    <row r="1400" spans="4:4">
      <c r="D1400" s="317"/>
    </row>
    <row r="1401" spans="4:4">
      <c r="D1401" s="317"/>
    </row>
    <row r="1402" spans="4:4">
      <c r="D1402" s="317"/>
    </row>
    <row r="1403" spans="4:4">
      <c r="D1403" s="317"/>
    </row>
    <row r="1404" spans="4:4">
      <c r="D1404" s="317"/>
    </row>
    <row r="1405" spans="4:4">
      <c r="D1405" s="317"/>
    </row>
    <row r="1406" spans="4:4">
      <c r="D1406" s="317"/>
    </row>
    <row r="1407" spans="4:4">
      <c r="D1407" s="317"/>
    </row>
    <row r="1408" spans="4:4">
      <c r="D1408" s="317"/>
    </row>
    <row r="1409" spans="4:4">
      <c r="D1409" s="317"/>
    </row>
    <row r="1410" spans="4:4">
      <c r="D1410" s="317"/>
    </row>
    <row r="1411" spans="4:4">
      <c r="D1411" s="317"/>
    </row>
    <row r="1412" spans="4:4">
      <c r="D1412" s="317"/>
    </row>
    <row r="1413" spans="4:4">
      <c r="D1413" s="317"/>
    </row>
    <row r="1414" spans="4:4">
      <c r="D1414" s="317"/>
    </row>
    <row r="1415" spans="4:4">
      <c r="D1415" s="317"/>
    </row>
    <row r="1416" spans="4:4">
      <c r="D1416" s="317"/>
    </row>
    <row r="1417" spans="4:4">
      <c r="D1417" s="317"/>
    </row>
    <row r="1418" spans="4:4">
      <c r="D1418" s="317"/>
    </row>
    <row r="1419" spans="4:4">
      <c r="D1419" s="317"/>
    </row>
    <row r="1420" spans="4:4">
      <c r="D1420" s="317"/>
    </row>
    <row r="1421" spans="4:4">
      <c r="D1421" s="317"/>
    </row>
    <row r="1422" spans="4:4">
      <c r="D1422" s="317"/>
    </row>
    <row r="1423" spans="4:4">
      <c r="D1423" s="317"/>
    </row>
    <row r="1424" spans="4:4">
      <c r="D1424" s="317"/>
    </row>
    <row r="1425" spans="4:4">
      <c r="D1425" s="317"/>
    </row>
    <row r="1426" spans="4:4">
      <c r="D1426" s="317"/>
    </row>
    <row r="1427" spans="4:4">
      <c r="D1427" s="317"/>
    </row>
    <row r="1428" spans="4:4">
      <c r="D1428" s="317"/>
    </row>
    <row r="1429" spans="4:4">
      <c r="D1429" s="317"/>
    </row>
    <row r="1430" spans="4:4">
      <c r="D1430" s="317"/>
    </row>
    <row r="1431" spans="4:4">
      <c r="D1431" s="317"/>
    </row>
    <row r="1432" spans="4:4">
      <c r="D1432" s="317"/>
    </row>
    <row r="1433" spans="4:4">
      <c r="D1433" s="317"/>
    </row>
    <row r="1434" spans="4:4">
      <c r="D1434" s="317"/>
    </row>
    <row r="1435" spans="4:4">
      <c r="D1435" s="317"/>
    </row>
    <row r="1436" spans="4:4">
      <c r="D1436" s="317"/>
    </row>
    <row r="1437" spans="4:4">
      <c r="D1437" s="317"/>
    </row>
    <row r="1438" spans="4:4">
      <c r="D1438" s="317"/>
    </row>
    <row r="1439" spans="4:4">
      <c r="D1439" s="317"/>
    </row>
    <row r="1440" spans="4:4">
      <c r="D1440" s="317"/>
    </row>
    <row r="1441" spans="4:4">
      <c r="D1441" s="317"/>
    </row>
    <row r="1442" spans="4:4">
      <c r="D1442" s="317"/>
    </row>
    <row r="1443" spans="4:4">
      <c r="D1443" s="317"/>
    </row>
    <row r="1444" spans="4:4">
      <c r="D1444" s="317"/>
    </row>
    <row r="1445" spans="4:4">
      <c r="D1445" s="317"/>
    </row>
    <row r="1446" spans="4:4">
      <c r="D1446" s="317"/>
    </row>
    <row r="1447" spans="4:4">
      <c r="D1447" s="317"/>
    </row>
    <row r="1448" spans="4:4">
      <c r="D1448" s="317"/>
    </row>
    <row r="1449" spans="4:4">
      <c r="D1449" s="317"/>
    </row>
    <row r="1450" spans="4:4">
      <c r="D1450" s="317"/>
    </row>
    <row r="1451" spans="4:4">
      <c r="D1451" s="317"/>
    </row>
    <row r="1452" spans="4:4">
      <c r="D1452" s="317"/>
    </row>
    <row r="1453" spans="4:4">
      <c r="D1453" s="317"/>
    </row>
    <row r="1454" spans="4:4">
      <c r="D1454" s="317"/>
    </row>
    <row r="1455" spans="4:4">
      <c r="D1455" s="317"/>
    </row>
    <row r="1456" spans="4:4">
      <c r="D1456" s="317"/>
    </row>
    <row r="1457" spans="4:4">
      <c r="D1457" s="317"/>
    </row>
    <row r="1458" spans="4:4">
      <c r="D1458" s="317"/>
    </row>
    <row r="1459" spans="4:4">
      <c r="D1459" s="317"/>
    </row>
    <row r="1460" spans="4:4">
      <c r="D1460" s="317"/>
    </row>
    <row r="1461" spans="4:4">
      <c r="D1461" s="317"/>
    </row>
    <row r="1462" spans="4:4">
      <c r="D1462" s="317"/>
    </row>
    <row r="1463" spans="4:4">
      <c r="D1463" s="317"/>
    </row>
    <row r="1464" spans="4:4">
      <c r="D1464" s="317"/>
    </row>
    <row r="1465" spans="4:4">
      <c r="D1465" s="317"/>
    </row>
    <row r="1466" spans="4:4">
      <c r="D1466" s="317"/>
    </row>
    <row r="1467" spans="4:4">
      <c r="D1467" s="317"/>
    </row>
    <row r="1468" spans="4:4">
      <c r="D1468" s="317"/>
    </row>
    <row r="1469" spans="4:4">
      <c r="D1469" s="317"/>
    </row>
    <row r="1470" spans="4:4">
      <c r="D1470" s="317"/>
    </row>
    <row r="1471" spans="4:4">
      <c r="D1471" s="317"/>
    </row>
    <row r="1472" spans="4:4">
      <c r="D1472" s="317"/>
    </row>
    <row r="1473" spans="4:4">
      <c r="D1473" s="317"/>
    </row>
    <row r="1474" spans="4:4">
      <c r="D1474" s="317"/>
    </row>
    <row r="1475" spans="4:4">
      <c r="D1475" s="317"/>
    </row>
    <row r="1476" spans="4:4">
      <c r="D1476" s="317"/>
    </row>
    <row r="1477" spans="4:4">
      <c r="D1477" s="317"/>
    </row>
    <row r="1478" spans="4:4">
      <c r="D1478" s="317"/>
    </row>
    <row r="1479" spans="4:4">
      <c r="D1479" s="317"/>
    </row>
    <row r="1480" spans="4:4">
      <c r="D1480" s="317"/>
    </row>
    <row r="1481" spans="4:4">
      <c r="D1481" s="317"/>
    </row>
    <row r="1482" spans="4:4">
      <c r="D1482" s="317"/>
    </row>
    <row r="1483" spans="4:4">
      <c r="D1483" s="317"/>
    </row>
    <row r="1484" spans="4:4">
      <c r="D1484" s="317"/>
    </row>
    <row r="1485" spans="4:4">
      <c r="D1485" s="317"/>
    </row>
    <row r="1486" spans="4:4">
      <c r="D1486" s="317"/>
    </row>
    <row r="1487" spans="4:4">
      <c r="D1487" s="317"/>
    </row>
    <row r="1488" spans="4:4">
      <c r="D1488" s="317"/>
    </row>
    <row r="1489" spans="4:4">
      <c r="D1489" s="317"/>
    </row>
    <row r="1490" spans="4:4">
      <c r="D1490" s="317"/>
    </row>
    <row r="1491" spans="4:4">
      <c r="D1491" s="317"/>
    </row>
    <row r="1492" spans="4:4">
      <c r="D1492" s="317"/>
    </row>
    <row r="1493" spans="4:4">
      <c r="D1493" s="317"/>
    </row>
    <row r="1494" spans="4:4">
      <c r="D1494" s="317"/>
    </row>
    <row r="1495" spans="4:4">
      <c r="D1495" s="317"/>
    </row>
    <row r="1496" spans="4:4">
      <c r="D1496" s="317"/>
    </row>
    <row r="1497" spans="4:4">
      <c r="D1497" s="317"/>
    </row>
    <row r="1498" spans="4:4">
      <c r="D1498" s="317"/>
    </row>
    <row r="1499" spans="4:4">
      <c r="D1499" s="317"/>
    </row>
    <row r="1500" spans="4:4">
      <c r="D1500" s="317"/>
    </row>
    <row r="1501" spans="4:4">
      <c r="D1501" s="317"/>
    </row>
    <row r="1502" spans="4:4">
      <c r="D1502" s="317"/>
    </row>
    <row r="1503" spans="4:4">
      <c r="D1503" s="317"/>
    </row>
    <row r="1504" spans="4:4">
      <c r="D1504" s="317"/>
    </row>
    <row r="1505" spans="4:4">
      <c r="D1505" s="317"/>
    </row>
    <row r="1506" spans="4:4">
      <c r="D1506" s="317"/>
    </row>
    <row r="1507" spans="4:4">
      <c r="D1507" s="317"/>
    </row>
    <row r="1508" spans="4:4">
      <c r="D1508" s="317"/>
    </row>
    <row r="1509" spans="4:4">
      <c r="D1509" s="317"/>
    </row>
    <row r="1510" spans="4:4">
      <c r="D1510" s="317"/>
    </row>
    <row r="1511" spans="4:4">
      <c r="D1511" s="317"/>
    </row>
    <row r="1512" spans="4:4">
      <c r="D1512" s="317"/>
    </row>
    <row r="1513" spans="4:4">
      <c r="D1513" s="317"/>
    </row>
    <row r="1514" spans="4:4">
      <c r="D1514" s="317"/>
    </row>
    <row r="1515" spans="4:4">
      <c r="D1515" s="317"/>
    </row>
    <row r="1516" spans="4:4">
      <c r="D1516" s="317"/>
    </row>
    <row r="1517" spans="4:4">
      <c r="D1517" s="317"/>
    </row>
    <row r="1518" spans="4:4">
      <c r="D1518" s="317"/>
    </row>
    <row r="1519" spans="4:4">
      <c r="D1519" s="317"/>
    </row>
    <row r="1520" spans="4:4">
      <c r="D1520" s="317"/>
    </row>
    <row r="1521" spans="4:4">
      <c r="D1521" s="317"/>
    </row>
    <row r="1522" spans="4:4">
      <c r="D1522" s="317"/>
    </row>
    <row r="1523" spans="4:4">
      <c r="D1523" s="317"/>
    </row>
    <row r="1524" spans="4:4">
      <c r="D1524" s="317"/>
    </row>
    <row r="1525" spans="4:4">
      <c r="D1525" s="317"/>
    </row>
    <row r="1526" spans="4:4">
      <c r="D1526" s="317"/>
    </row>
    <row r="1527" spans="4:4">
      <c r="D1527" s="317"/>
    </row>
    <row r="1528" spans="4:4">
      <c r="D1528" s="317"/>
    </row>
    <row r="1529" spans="4:4">
      <c r="D1529" s="317"/>
    </row>
    <row r="1530" spans="4:4">
      <c r="D1530" s="317"/>
    </row>
    <row r="1531" spans="4:4">
      <c r="D1531" s="317"/>
    </row>
    <row r="1532" spans="4:4">
      <c r="D1532" s="317"/>
    </row>
    <row r="1533" spans="4:4">
      <c r="D1533" s="317"/>
    </row>
    <row r="1534" spans="4:4">
      <c r="D1534" s="317"/>
    </row>
    <row r="1535" spans="4:4">
      <c r="D1535" s="317"/>
    </row>
    <row r="1536" spans="4:4">
      <c r="D1536" s="317"/>
    </row>
    <row r="1537" spans="4:4">
      <c r="D1537" s="317"/>
    </row>
    <row r="1538" spans="4:4">
      <c r="D1538" s="317"/>
    </row>
    <row r="1539" spans="4:4">
      <c r="D1539" s="317"/>
    </row>
    <row r="1540" spans="4:4">
      <c r="D1540" s="317"/>
    </row>
    <row r="1541" spans="4:4">
      <c r="D1541" s="317"/>
    </row>
    <row r="1542" spans="4:4">
      <c r="D1542" s="317"/>
    </row>
    <row r="1543" spans="4:4">
      <c r="D1543" s="317"/>
    </row>
    <row r="1544" spans="4:4">
      <c r="D1544" s="317"/>
    </row>
    <row r="1545" spans="4:4">
      <c r="D1545" s="317"/>
    </row>
    <row r="1546" spans="4:4">
      <c r="D1546" s="317"/>
    </row>
    <row r="1547" spans="4:4">
      <c r="D1547" s="317"/>
    </row>
    <row r="1548" spans="4:4">
      <c r="D1548" s="317"/>
    </row>
    <row r="1549" spans="4:4">
      <c r="D1549" s="317"/>
    </row>
    <row r="1550" spans="4:4">
      <c r="D1550" s="317"/>
    </row>
    <row r="1551" spans="4:4">
      <c r="D1551" s="317"/>
    </row>
    <row r="1552" spans="4:4">
      <c r="D1552" s="317"/>
    </row>
    <row r="1553" spans="4:4">
      <c r="D1553" s="317"/>
    </row>
    <row r="1554" spans="4:4">
      <c r="D1554" s="317"/>
    </row>
    <row r="1555" spans="4:4">
      <c r="D1555" s="317"/>
    </row>
    <row r="1556" spans="4:4">
      <c r="D1556" s="317"/>
    </row>
    <row r="1557" spans="4:4">
      <c r="D1557" s="317"/>
    </row>
    <row r="1558" spans="4:4">
      <c r="D1558" s="317"/>
    </row>
    <row r="1559" spans="4:4">
      <c r="D1559" s="317"/>
    </row>
    <row r="1560" spans="4:4">
      <c r="D1560" s="317"/>
    </row>
    <row r="1561" spans="4:4">
      <c r="D1561" s="317"/>
    </row>
    <row r="1562" spans="4:4">
      <c r="D1562" s="317"/>
    </row>
    <row r="1563" spans="4:4">
      <c r="D1563" s="317"/>
    </row>
    <row r="1564" spans="4:4">
      <c r="D1564" s="317"/>
    </row>
    <row r="1565" spans="4:4">
      <c r="D1565" s="317"/>
    </row>
    <row r="1566" spans="4:4">
      <c r="D1566" s="317"/>
    </row>
    <row r="1567" spans="4:4">
      <c r="D1567" s="317"/>
    </row>
    <row r="1568" spans="4:4">
      <c r="D1568" s="317"/>
    </row>
    <row r="1569" spans="4:4">
      <c r="D1569" s="317"/>
    </row>
    <row r="1570" spans="4:4">
      <c r="D1570" s="317"/>
    </row>
    <row r="1571" spans="4:4">
      <c r="D1571" s="317"/>
    </row>
    <row r="1572" spans="4:4">
      <c r="D1572" s="317"/>
    </row>
    <row r="1573" spans="4:4">
      <c r="D1573" s="317"/>
    </row>
    <row r="1574" spans="4:4">
      <c r="D1574" s="317"/>
    </row>
    <row r="1575" spans="4:4">
      <c r="D1575" s="317"/>
    </row>
    <row r="1576" spans="4:4">
      <c r="D1576" s="317"/>
    </row>
    <row r="1577" spans="4:4">
      <c r="D1577" s="317"/>
    </row>
    <row r="1578" spans="4:4">
      <c r="D1578" s="317"/>
    </row>
    <row r="1579" spans="4:4">
      <c r="D1579" s="317"/>
    </row>
    <row r="1580" spans="4:4">
      <c r="D1580" s="317"/>
    </row>
    <row r="1581" spans="4:4">
      <c r="D1581" s="317"/>
    </row>
    <row r="1582" spans="4:4">
      <c r="D1582" s="317"/>
    </row>
    <row r="1583" spans="4:4">
      <c r="D1583" s="317"/>
    </row>
    <row r="1584" spans="4:4">
      <c r="D1584" s="317"/>
    </row>
    <row r="1585" spans="4:4">
      <c r="D1585" s="317"/>
    </row>
    <row r="1586" spans="4:4">
      <c r="D1586" s="317"/>
    </row>
    <row r="1587" spans="4:4">
      <c r="D1587" s="317"/>
    </row>
    <row r="1588" spans="4:4">
      <c r="D1588" s="317"/>
    </row>
    <row r="1589" spans="4:4">
      <c r="D1589" s="317"/>
    </row>
    <row r="1590" spans="4:4">
      <c r="D1590" s="317"/>
    </row>
    <row r="1591" spans="4:4">
      <c r="D1591" s="317"/>
    </row>
    <row r="1592" spans="4:4">
      <c r="D1592" s="317"/>
    </row>
    <row r="1593" spans="4:4">
      <c r="D1593" s="317"/>
    </row>
    <row r="1594" spans="4:4">
      <c r="D1594" s="317"/>
    </row>
    <row r="1595" spans="4:4">
      <c r="D1595" s="317"/>
    </row>
    <row r="1596" spans="4:4">
      <c r="D1596" s="317"/>
    </row>
    <row r="1597" spans="4:4">
      <c r="D1597" s="317"/>
    </row>
    <row r="1598" spans="4:4">
      <c r="D1598" s="317"/>
    </row>
    <row r="1599" spans="4:4">
      <c r="D1599" s="317"/>
    </row>
    <row r="1600" spans="4:4">
      <c r="D1600" s="317"/>
    </row>
    <row r="1601" spans="4:4">
      <c r="D1601" s="317"/>
    </row>
    <row r="1602" spans="4:4">
      <c r="D1602" s="317"/>
    </row>
    <row r="1603" spans="4:4">
      <c r="D1603" s="317"/>
    </row>
    <row r="1604" spans="4:4">
      <c r="D1604" s="317"/>
    </row>
    <row r="1605" spans="4:4">
      <c r="D1605" s="317"/>
    </row>
    <row r="1606" spans="4:4">
      <c r="D1606" s="317"/>
    </row>
    <row r="1607" spans="4:4">
      <c r="D1607" s="317"/>
    </row>
    <row r="1608" spans="4:4">
      <c r="D1608" s="317"/>
    </row>
    <row r="1609" spans="4:4">
      <c r="D1609" s="317"/>
    </row>
    <row r="1610" spans="4:4">
      <c r="D1610" s="317"/>
    </row>
    <row r="1611" spans="4:4">
      <c r="D1611" s="317"/>
    </row>
    <row r="1612" spans="4:4">
      <c r="D1612" s="317"/>
    </row>
    <row r="1613" spans="4:4">
      <c r="D1613" s="317"/>
    </row>
    <row r="1614" spans="4:4">
      <c r="D1614" s="317"/>
    </row>
    <row r="1615" spans="4:4">
      <c r="D1615" s="317"/>
    </row>
    <row r="1616" spans="4:4">
      <c r="D1616" s="317"/>
    </row>
    <row r="1617" spans="4:4">
      <c r="D1617" s="317"/>
    </row>
    <row r="1618" spans="4:4">
      <c r="D1618" s="317"/>
    </row>
    <row r="1619" spans="4:4">
      <c r="D1619" s="317"/>
    </row>
    <row r="1620" spans="4:4">
      <c r="D1620" s="317"/>
    </row>
    <row r="1621" spans="4:4">
      <c r="D1621" s="317"/>
    </row>
    <row r="1622" spans="4:4">
      <c r="D1622" s="317"/>
    </row>
    <row r="1623" spans="4:4">
      <c r="D1623" s="317"/>
    </row>
    <row r="1624" spans="4:4">
      <c r="D1624" s="317"/>
    </row>
    <row r="1625" spans="4:4">
      <c r="D1625" s="317"/>
    </row>
    <row r="1626" spans="4:4">
      <c r="D1626" s="317"/>
    </row>
    <row r="1627" spans="4:4">
      <c r="D1627" s="317"/>
    </row>
    <row r="1628" spans="4:4">
      <c r="D1628" s="317"/>
    </row>
    <row r="1629" spans="4:4">
      <c r="D1629" s="317"/>
    </row>
    <row r="1630" spans="4:4">
      <c r="D1630" s="317"/>
    </row>
    <row r="1631" spans="4:4">
      <c r="D1631" s="317"/>
    </row>
    <row r="1632" spans="4:4">
      <c r="D1632" s="317"/>
    </row>
    <row r="1633" spans="4:4">
      <c r="D1633" s="317"/>
    </row>
    <row r="1634" spans="4:4">
      <c r="D1634" s="317"/>
    </row>
    <row r="1635" spans="4:4">
      <c r="D1635" s="317"/>
    </row>
    <row r="1636" spans="4:4">
      <c r="D1636" s="317"/>
    </row>
    <row r="1637" spans="4:4">
      <c r="D1637" s="317"/>
    </row>
    <row r="1638" spans="4:4">
      <c r="D1638" s="317"/>
    </row>
    <row r="1639" spans="4:4">
      <c r="D1639" s="317"/>
    </row>
    <row r="1640" spans="4:4">
      <c r="D1640" s="317"/>
    </row>
    <row r="1641" spans="4:4">
      <c r="D1641" s="317"/>
    </row>
    <row r="1642" spans="4:4">
      <c r="D1642" s="317"/>
    </row>
    <row r="1643" spans="4:4">
      <c r="D1643" s="317"/>
    </row>
    <row r="1644" spans="4:4">
      <c r="D1644" s="317"/>
    </row>
    <row r="1645" spans="4:4">
      <c r="D1645" s="317"/>
    </row>
    <row r="1646" spans="4:4">
      <c r="D1646" s="317"/>
    </row>
    <row r="1647" spans="4:4">
      <c r="D1647" s="317"/>
    </row>
    <row r="1648" spans="4:4">
      <c r="D1648" s="317"/>
    </row>
    <row r="1649" spans="4:4">
      <c r="D1649" s="317"/>
    </row>
    <row r="1650" spans="4:4">
      <c r="D1650" s="317"/>
    </row>
    <row r="1651" spans="4:4">
      <c r="D1651" s="317"/>
    </row>
    <row r="1652" spans="4:4">
      <c r="D1652" s="317"/>
    </row>
    <row r="1653" spans="4:4">
      <c r="D1653" s="317"/>
    </row>
    <row r="1654" spans="4:4">
      <c r="D1654" s="317"/>
    </row>
    <row r="1655" spans="4:4">
      <c r="D1655" s="317"/>
    </row>
    <row r="1656" spans="4:4">
      <c r="D1656" s="317"/>
    </row>
    <row r="1657" spans="4:4">
      <c r="D1657" s="317"/>
    </row>
    <row r="1658" spans="4:4">
      <c r="D1658" s="317"/>
    </row>
    <row r="1659" spans="4:4">
      <c r="D1659" s="317"/>
    </row>
    <row r="1660" spans="4:4">
      <c r="D1660" s="317"/>
    </row>
    <row r="1661" spans="4:4">
      <c r="D1661" s="317"/>
    </row>
    <row r="1662" spans="4:4">
      <c r="D1662" s="317"/>
    </row>
    <row r="1663" spans="4:4">
      <c r="D1663" s="317"/>
    </row>
    <row r="1664" spans="4:4">
      <c r="D1664" s="317"/>
    </row>
    <row r="1665" spans="4:4">
      <c r="D1665" s="317"/>
    </row>
    <row r="1666" spans="4:4">
      <c r="D1666" s="317"/>
    </row>
    <row r="1667" spans="4:4">
      <c r="D1667" s="317"/>
    </row>
    <row r="1668" spans="4:4">
      <c r="D1668" s="317"/>
    </row>
    <row r="1669" spans="4:4">
      <c r="D1669" s="317"/>
    </row>
    <row r="1670" spans="4:4">
      <c r="D1670" s="317"/>
    </row>
    <row r="1671" spans="4:4">
      <c r="D1671" s="317"/>
    </row>
    <row r="1672" spans="4:4">
      <c r="D1672" s="317"/>
    </row>
    <row r="1673" spans="4:4">
      <c r="D1673" s="317"/>
    </row>
    <row r="1674" spans="4:4">
      <c r="D1674" s="317"/>
    </row>
    <row r="1675" spans="4:4">
      <c r="D1675" s="317"/>
    </row>
    <row r="1676" spans="4:4">
      <c r="D1676" s="317"/>
    </row>
    <row r="1677" spans="4:4">
      <c r="D1677" s="317"/>
    </row>
    <row r="1678" spans="4:4">
      <c r="D1678" s="317"/>
    </row>
    <row r="1679" spans="4:4">
      <c r="D1679" s="317"/>
    </row>
    <row r="1680" spans="4:4">
      <c r="D1680" s="317"/>
    </row>
    <row r="1681" spans="4:4">
      <c r="D1681" s="317"/>
    </row>
    <row r="1682" spans="4:4">
      <c r="D1682" s="317"/>
    </row>
    <row r="1683" spans="4:4">
      <c r="D1683" s="317"/>
    </row>
    <row r="1684" spans="4:4">
      <c r="D1684" s="317"/>
    </row>
    <row r="1685" spans="4:4">
      <c r="D1685" s="317"/>
    </row>
    <row r="1686" spans="4:4">
      <c r="D1686" s="317"/>
    </row>
    <row r="1687" spans="4:4">
      <c r="D1687" s="317"/>
    </row>
    <row r="1688" spans="4:4">
      <c r="D1688" s="317"/>
    </row>
    <row r="1689" spans="4:4">
      <c r="D1689" s="317"/>
    </row>
    <row r="1690" spans="4:4">
      <c r="D1690" s="317"/>
    </row>
    <row r="1691" spans="4:4">
      <c r="D1691" s="317"/>
    </row>
    <row r="1692" spans="4:4">
      <c r="D1692" s="317"/>
    </row>
    <row r="1693" spans="4:4">
      <c r="D1693" s="317"/>
    </row>
    <row r="1694" spans="4:4">
      <c r="D1694" s="317"/>
    </row>
    <row r="1695" spans="4:4">
      <c r="D1695" s="317"/>
    </row>
    <row r="1696" spans="4:4">
      <c r="D1696" s="317"/>
    </row>
    <row r="1697" spans="4:4">
      <c r="D1697" s="317"/>
    </row>
    <row r="1698" spans="4:4">
      <c r="D1698" s="317"/>
    </row>
    <row r="1699" spans="4:4">
      <c r="D1699" s="317"/>
    </row>
    <row r="1700" spans="4:4">
      <c r="D1700" s="317"/>
    </row>
    <row r="1701" spans="4:4">
      <c r="D1701" s="317"/>
    </row>
    <row r="1702" spans="4:4">
      <c r="D1702" s="317"/>
    </row>
    <row r="1703" spans="4:4">
      <c r="D1703" s="317"/>
    </row>
    <row r="1704" spans="4:4">
      <c r="D1704" s="317"/>
    </row>
    <row r="1705" spans="4:4">
      <c r="D1705" s="317"/>
    </row>
    <row r="1706" spans="4:4">
      <c r="D1706" s="317"/>
    </row>
    <row r="1707" spans="4:4">
      <c r="D1707" s="317"/>
    </row>
    <row r="1708" spans="4:4">
      <c r="D1708" s="317"/>
    </row>
    <row r="1709" spans="4:4">
      <c r="D1709" s="317"/>
    </row>
    <row r="1710" spans="4:4">
      <c r="D1710" s="317"/>
    </row>
    <row r="1711" spans="4:4">
      <c r="D1711" s="317"/>
    </row>
    <row r="1712" spans="4:4">
      <c r="D1712" s="317"/>
    </row>
    <row r="1713" spans="4:4">
      <c r="D1713" s="317"/>
    </row>
    <row r="1714" spans="4:4">
      <c r="D1714" s="317"/>
    </row>
    <row r="1715" spans="4:4">
      <c r="D1715" s="317"/>
    </row>
    <row r="1716" spans="4:4">
      <c r="D1716" s="317"/>
    </row>
    <row r="1717" spans="4:4">
      <c r="D1717" s="317"/>
    </row>
    <row r="1718" spans="4:4">
      <c r="D1718" s="317"/>
    </row>
    <row r="1719" spans="4:4">
      <c r="D1719" s="317"/>
    </row>
    <row r="1720" spans="4:4">
      <c r="D1720" s="317"/>
    </row>
    <row r="1721" spans="4:4">
      <c r="D1721" s="317"/>
    </row>
    <row r="1722" spans="4:4">
      <c r="D1722" s="317"/>
    </row>
    <row r="1723" spans="4:4">
      <c r="D1723" s="317"/>
    </row>
    <row r="1724" spans="4:4">
      <c r="D1724" s="317"/>
    </row>
    <row r="1725" spans="4:4">
      <c r="D1725" s="317"/>
    </row>
    <row r="1726" spans="4:4">
      <c r="D1726" s="317"/>
    </row>
    <row r="1727" spans="4:4">
      <c r="D1727" s="317"/>
    </row>
    <row r="1728" spans="4:4">
      <c r="D1728" s="317"/>
    </row>
    <row r="1729" spans="4:4">
      <c r="D1729" s="317"/>
    </row>
    <row r="1730" spans="4:4">
      <c r="D1730" s="317"/>
    </row>
    <row r="1731" spans="4:4">
      <c r="D1731" s="317"/>
    </row>
    <row r="1732" spans="4:4">
      <c r="D1732" s="317"/>
    </row>
    <row r="1733" spans="4:4">
      <c r="D1733" s="317"/>
    </row>
    <row r="1734" spans="4:4">
      <c r="D1734" s="317"/>
    </row>
    <row r="1735" spans="4:4">
      <c r="D1735" s="317"/>
    </row>
    <row r="1736" spans="4:4">
      <c r="D1736" s="317"/>
    </row>
    <row r="1737" spans="4:4">
      <c r="D1737" s="317"/>
    </row>
    <row r="1738" spans="4:4">
      <c r="D1738" s="317"/>
    </row>
    <row r="1739" spans="4:4">
      <c r="D1739" s="317"/>
    </row>
    <row r="1740" spans="4:4">
      <c r="D1740" s="317"/>
    </row>
    <row r="1741" spans="4:4">
      <c r="D1741" s="317"/>
    </row>
    <row r="1742" spans="4:4">
      <c r="D1742" s="317"/>
    </row>
    <row r="1743" spans="4:4">
      <c r="D1743" s="317"/>
    </row>
    <row r="1744" spans="4:4">
      <c r="D1744" s="317"/>
    </row>
    <row r="1745" spans="4:4">
      <c r="D1745" s="317"/>
    </row>
    <row r="1746" spans="4:4">
      <c r="D1746" s="317"/>
    </row>
    <row r="1747" spans="4:4">
      <c r="D1747" s="317"/>
    </row>
    <row r="1748" spans="4:4">
      <c r="D1748" s="317"/>
    </row>
    <row r="1749" spans="4:4">
      <c r="D1749" s="317"/>
    </row>
    <row r="1750" spans="4:4">
      <c r="D1750" s="317"/>
    </row>
    <row r="1751" spans="4:4">
      <c r="D1751" s="317"/>
    </row>
    <row r="1752" spans="4:4">
      <c r="D1752" s="317"/>
    </row>
    <row r="1753" spans="4:4">
      <c r="D1753" s="317"/>
    </row>
    <row r="1754" spans="4:4">
      <c r="D1754" s="317"/>
    </row>
    <row r="1755" spans="4:4">
      <c r="D1755" s="317"/>
    </row>
    <row r="1756" spans="4:4">
      <c r="D1756" s="317"/>
    </row>
    <row r="1757" spans="4:4">
      <c r="D1757" s="317"/>
    </row>
    <row r="1758" spans="4:4">
      <c r="D1758" s="317"/>
    </row>
    <row r="1759" spans="4:4">
      <c r="D1759" s="317"/>
    </row>
    <row r="1760" spans="4:4">
      <c r="D1760" s="317"/>
    </row>
    <row r="1761" spans="4:4">
      <c r="D1761" s="317"/>
    </row>
    <row r="1762" spans="4:4">
      <c r="D1762" s="317"/>
    </row>
    <row r="1763" spans="4:4">
      <c r="D1763" s="317"/>
    </row>
    <row r="1764" spans="4:4">
      <c r="D1764" s="317"/>
    </row>
    <row r="1765" spans="4:4">
      <c r="D1765" s="317"/>
    </row>
    <row r="1766" spans="4:4">
      <c r="D1766" s="317"/>
    </row>
    <row r="1767" spans="4:4">
      <c r="D1767" s="317"/>
    </row>
    <row r="1768" spans="4:4">
      <c r="D1768" s="317"/>
    </row>
    <row r="1769" spans="4:4">
      <c r="D1769" s="317"/>
    </row>
    <row r="1770" spans="4:4">
      <c r="D1770" s="317"/>
    </row>
    <row r="1771" spans="4:4">
      <c r="D1771" s="317"/>
    </row>
    <row r="1772" spans="4:4">
      <c r="D1772" s="317"/>
    </row>
    <row r="1773" spans="4:4">
      <c r="D1773" s="317"/>
    </row>
    <row r="1774" spans="4:4">
      <c r="D1774" s="317"/>
    </row>
    <row r="1775" spans="4:4">
      <c r="D1775" s="317"/>
    </row>
    <row r="1776" spans="4:4">
      <c r="D1776" s="317"/>
    </row>
    <row r="1777" spans="4:4">
      <c r="D1777" s="317"/>
    </row>
    <row r="1778" spans="4:4">
      <c r="D1778" s="317"/>
    </row>
    <row r="1779" spans="4:4">
      <c r="D1779" s="317"/>
    </row>
    <row r="1780" spans="4:4">
      <c r="D1780" s="317"/>
    </row>
    <row r="1781" spans="4:4">
      <c r="D1781" s="317"/>
    </row>
    <row r="1782" spans="4:4">
      <c r="D1782" s="317"/>
    </row>
    <row r="1783" spans="4:4">
      <c r="D1783" s="317"/>
    </row>
    <row r="1784" spans="4:4">
      <c r="D1784" s="317"/>
    </row>
    <row r="1785" spans="4:4">
      <c r="D1785" s="317"/>
    </row>
    <row r="1786" spans="4:4">
      <c r="D1786" s="317"/>
    </row>
    <row r="1787" spans="4:4">
      <c r="D1787" s="317"/>
    </row>
    <row r="1788" spans="4:4">
      <c r="D1788" s="317"/>
    </row>
    <row r="1789" spans="4:4">
      <c r="D1789" s="317"/>
    </row>
    <row r="1790" spans="4:4">
      <c r="D1790" s="317"/>
    </row>
    <row r="1791" spans="4:4">
      <c r="D1791" s="317"/>
    </row>
    <row r="1792" spans="4:4">
      <c r="D1792" s="317"/>
    </row>
    <row r="1793" spans="4:4">
      <c r="D1793" s="317"/>
    </row>
    <row r="1794" spans="4:4">
      <c r="D1794" s="317"/>
    </row>
    <row r="1795" spans="4:4">
      <c r="D1795" s="317"/>
    </row>
    <row r="1796" spans="4:4">
      <c r="D1796" s="317"/>
    </row>
    <row r="1797" spans="4:4">
      <c r="D1797" s="317"/>
    </row>
    <row r="1798" spans="4:4">
      <c r="D1798" s="317"/>
    </row>
    <row r="1799" spans="4:4">
      <c r="D1799" s="317"/>
    </row>
    <row r="1800" spans="4:4">
      <c r="D1800" s="317"/>
    </row>
    <row r="1801" spans="4:4">
      <c r="D1801" s="317"/>
    </row>
    <row r="1802" spans="4:4">
      <c r="D1802" s="317"/>
    </row>
    <row r="1803" spans="4:4">
      <c r="D1803" s="317"/>
    </row>
    <row r="1804" spans="4:4">
      <c r="D1804" s="317"/>
    </row>
    <row r="1805" spans="4:4">
      <c r="D1805" s="317"/>
    </row>
    <row r="1806" spans="4:4">
      <c r="D1806" s="317"/>
    </row>
    <row r="1807" spans="4:4">
      <c r="D1807" s="317"/>
    </row>
    <row r="1808" spans="4:4">
      <c r="D1808" s="317"/>
    </row>
    <row r="1809" spans="4:4">
      <c r="D1809" s="317"/>
    </row>
    <row r="1810" spans="4:4">
      <c r="D1810" s="317"/>
    </row>
    <row r="1811" spans="4:4">
      <c r="D1811" s="317"/>
    </row>
    <row r="1812" spans="4:4">
      <c r="D1812" s="317"/>
    </row>
    <row r="1813" spans="4:4">
      <c r="D1813" s="317"/>
    </row>
    <row r="1814" spans="4:4">
      <c r="D1814" s="317"/>
    </row>
    <row r="1815" spans="4:4">
      <c r="D1815" s="317"/>
    </row>
    <row r="1816" spans="4:4">
      <c r="D1816" s="317"/>
    </row>
    <row r="1817" spans="4:4">
      <c r="D1817" s="317"/>
    </row>
    <row r="1818" spans="4:4">
      <c r="D1818" s="317"/>
    </row>
    <row r="1819" spans="4:4">
      <c r="D1819" s="317"/>
    </row>
    <row r="1820" spans="4:4">
      <c r="D1820" s="317"/>
    </row>
    <row r="1821" spans="4:4">
      <c r="D1821" s="317"/>
    </row>
    <row r="1822" spans="4:4">
      <c r="D1822" s="317"/>
    </row>
    <row r="1823" spans="4:4">
      <c r="D1823" s="317"/>
    </row>
    <row r="1824" spans="4:4">
      <c r="D1824" s="317"/>
    </row>
    <row r="1825" spans="4:4">
      <c r="D1825" s="317"/>
    </row>
    <row r="1826" spans="4:4">
      <c r="D1826" s="317"/>
    </row>
    <row r="1827" spans="4:4">
      <c r="D1827" s="317"/>
    </row>
    <row r="1828" spans="4:4">
      <c r="D1828" s="317"/>
    </row>
    <row r="1829" spans="4:4">
      <c r="D1829" s="317"/>
    </row>
    <row r="1830" spans="4:4">
      <c r="D1830" s="317"/>
    </row>
    <row r="1831" spans="4:4">
      <c r="D1831" s="317"/>
    </row>
    <row r="1832" spans="4:4">
      <c r="D1832" s="317"/>
    </row>
    <row r="1833" spans="4:4">
      <c r="D1833" s="317"/>
    </row>
    <row r="1834" spans="4:4">
      <c r="D1834" s="317"/>
    </row>
    <row r="1835" spans="4:4">
      <c r="D1835" s="317"/>
    </row>
    <row r="1836" spans="4:4">
      <c r="D1836" s="317"/>
    </row>
    <row r="1837" spans="4:4">
      <c r="D1837" s="317"/>
    </row>
    <row r="1838" spans="4:4">
      <c r="D1838" s="317"/>
    </row>
    <row r="1839" spans="4:4">
      <c r="D1839" s="317"/>
    </row>
    <row r="1840" spans="4:4">
      <c r="D1840" s="317"/>
    </row>
    <row r="1841" spans="4:4">
      <c r="D1841" s="317"/>
    </row>
    <row r="1842" spans="4:4">
      <c r="D1842" s="317"/>
    </row>
    <row r="1843" spans="4:4">
      <c r="D1843" s="317"/>
    </row>
    <row r="1844" spans="4:4">
      <c r="D1844" s="317"/>
    </row>
    <row r="1845" spans="4:4">
      <c r="D1845" s="317"/>
    </row>
    <row r="1846" spans="4:4">
      <c r="D1846" s="317"/>
    </row>
    <row r="1847" spans="4:4">
      <c r="D1847" s="317"/>
    </row>
    <row r="1848" spans="4:4">
      <c r="D1848" s="317"/>
    </row>
    <row r="1849" spans="4:4">
      <c r="D1849" s="317"/>
    </row>
    <row r="1850" spans="4:4">
      <c r="D1850" s="317"/>
    </row>
    <row r="1851" spans="4:4">
      <c r="D1851" s="317"/>
    </row>
    <row r="1852" spans="4:4">
      <c r="D1852" s="317"/>
    </row>
    <row r="1853" spans="4:4">
      <c r="D1853" s="317"/>
    </row>
    <row r="1854" spans="4:4">
      <c r="D1854" s="317"/>
    </row>
    <row r="1855" spans="4:4">
      <c r="D1855" s="317"/>
    </row>
    <row r="1856" spans="4:4">
      <c r="D1856" s="317"/>
    </row>
    <row r="1857" spans="4:4">
      <c r="D1857" s="317"/>
    </row>
    <row r="1858" spans="4:4">
      <c r="D1858" s="317"/>
    </row>
    <row r="1859" spans="4:4">
      <c r="D1859" s="317"/>
    </row>
    <row r="1860" spans="4:4">
      <c r="D1860" s="317"/>
    </row>
    <row r="1861" spans="4:4">
      <c r="D1861" s="317"/>
    </row>
    <row r="1862" spans="4:4">
      <c r="D1862" s="317"/>
    </row>
    <row r="1863" spans="4:4">
      <c r="D1863" s="317"/>
    </row>
    <row r="1864" spans="4:4">
      <c r="D1864" s="317"/>
    </row>
    <row r="1865" spans="4:4">
      <c r="D1865" s="317"/>
    </row>
    <row r="1866" spans="4:4">
      <c r="D1866" s="317"/>
    </row>
    <row r="1867" spans="4:4">
      <c r="D1867" s="317"/>
    </row>
    <row r="1868" spans="4:4">
      <c r="D1868" s="317"/>
    </row>
    <row r="1869" spans="4:4">
      <c r="D1869" s="317"/>
    </row>
    <row r="1870" spans="4:4">
      <c r="D1870" s="317"/>
    </row>
    <row r="1871" spans="4:4">
      <c r="D1871" s="317"/>
    </row>
    <row r="1872" spans="4:4">
      <c r="D1872" s="317"/>
    </row>
    <row r="1873" spans="4:4">
      <c r="D1873" s="317"/>
    </row>
    <row r="1874" spans="4:4">
      <c r="D1874" s="317"/>
    </row>
    <row r="1875" spans="4:4">
      <c r="D1875" s="317"/>
    </row>
    <row r="1876" spans="4:4">
      <c r="D1876" s="317"/>
    </row>
    <row r="1877" spans="4:4">
      <c r="D1877" s="317"/>
    </row>
    <row r="1878" spans="4:4">
      <c r="D1878" s="317"/>
    </row>
    <row r="1879" spans="4:4">
      <c r="D1879" s="317"/>
    </row>
    <row r="1880" spans="4:4">
      <c r="D1880" s="317"/>
    </row>
    <row r="1881" spans="4:4">
      <c r="D1881" s="317"/>
    </row>
    <row r="1882" spans="4:4">
      <c r="D1882" s="317"/>
    </row>
    <row r="1883" spans="4:4">
      <c r="D1883" s="317"/>
    </row>
    <row r="1884" spans="4:4">
      <c r="D1884" s="317"/>
    </row>
    <row r="1885" spans="4:4">
      <c r="D1885" s="317"/>
    </row>
    <row r="1886" spans="4:4">
      <c r="D1886" s="317"/>
    </row>
    <row r="1887" spans="4:4">
      <c r="D1887" s="317"/>
    </row>
    <row r="1888" spans="4:4">
      <c r="D1888" s="317"/>
    </row>
    <row r="1889" spans="4:4">
      <c r="D1889" s="317"/>
    </row>
    <row r="1890" spans="4:4">
      <c r="D1890" s="317"/>
    </row>
    <row r="1891" spans="4:4">
      <c r="D1891" s="317"/>
    </row>
    <row r="1892" spans="4:4">
      <c r="D1892" s="317"/>
    </row>
    <row r="1893" spans="4:4">
      <c r="D1893" s="317"/>
    </row>
    <row r="1894" spans="4:4">
      <c r="D1894" s="317"/>
    </row>
    <row r="1895" spans="4:4">
      <c r="D1895" s="317"/>
    </row>
    <row r="1896" spans="4:4">
      <c r="D1896" s="317"/>
    </row>
    <row r="1897" spans="4:4">
      <c r="D1897" s="317"/>
    </row>
    <row r="1898" spans="4:4">
      <c r="D1898" s="317"/>
    </row>
    <row r="1899" spans="4:4">
      <c r="D1899" s="317"/>
    </row>
    <row r="1900" spans="4:4">
      <c r="D1900" s="317"/>
    </row>
    <row r="1901" spans="4:4">
      <c r="D1901" s="317"/>
    </row>
    <row r="1902" spans="4:4">
      <c r="D1902" s="317"/>
    </row>
    <row r="1903" spans="4:4">
      <c r="D1903" s="317"/>
    </row>
    <row r="1904" spans="4:4">
      <c r="D1904" s="317"/>
    </row>
    <row r="1905" spans="4:4">
      <c r="D1905" s="317"/>
    </row>
    <row r="1906" spans="4:4">
      <c r="D1906" s="317"/>
    </row>
    <row r="1907" spans="4:4">
      <c r="D1907" s="317"/>
    </row>
    <row r="1908" spans="4:4">
      <c r="D1908" s="317"/>
    </row>
    <row r="1909" spans="4:4">
      <c r="D1909" s="317"/>
    </row>
    <row r="1910" spans="4:4">
      <c r="D1910" s="317"/>
    </row>
    <row r="1911" spans="4:4">
      <c r="D1911" s="317"/>
    </row>
    <row r="1912" spans="4:4">
      <c r="D1912" s="317"/>
    </row>
    <row r="1913" spans="4:4">
      <c r="D1913" s="317"/>
    </row>
    <row r="1914" spans="4:4">
      <c r="D1914" s="317"/>
    </row>
    <row r="1915" spans="4:4">
      <c r="D1915" s="317"/>
    </row>
    <row r="1916" spans="4:4">
      <c r="D1916" s="317"/>
    </row>
    <row r="1917" spans="4:4">
      <c r="D1917" s="317"/>
    </row>
    <row r="1918" spans="4:4">
      <c r="D1918" s="317"/>
    </row>
    <row r="1919" spans="4:4">
      <c r="D1919" s="317"/>
    </row>
    <row r="1920" spans="4:4">
      <c r="D1920" s="317"/>
    </row>
    <row r="1921" spans="4:4">
      <c r="D1921" s="317"/>
    </row>
    <row r="1922" spans="4:4">
      <c r="D1922" s="317"/>
    </row>
    <row r="1923" spans="4:4">
      <c r="D1923" s="317"/>
    </row>
    <row r="1924" spans="4:4">
      <c r="D1924" s="317"/>
    </row>
    <row r="1925" spans="4:4">
      <c r="D1925" s="317"/>
    </row>
    <row r="1926" spans="4:4">
      <c r="D1926" s="317"/>
    </row>
    <row r="1927" spans="4:4">
      <c r="D1927" s="317"/>
    </row>
    <row r="1928" spans="4:4">
      <c r="D1928" s="317"/>
    </row>
    <row r="1929" spans="4:4">
      <c r="D1929" s="317"/>
    </row>
    <row r="1930" spans="4:4">
      <c r="D1930" s="317"/>
    </row>
    <row r="1931" spans="4:4">
      <c r="D1931" s="317"/>
    </row>
    <row r="1932" spans="4:4">
      <c r="D1932" s="317"/>
    </row>
    <row r="1933" spans="4:4">
      <c r="D1933" s="317"/>
    </row>
    <row r="1934" spans="4:4">
      <c r="D1934" s="317"/>
    </row>
    <row r="1935" spans="4:4">
      <c r="D1935" s="317"/>
    </row>
    <row r="1936" spans="4:4">
      <c r="D1936" s="317"/>
    </row>
    <row r="1937" spans="4:4">
      <c r="D1937" s="317"/>
    </row>
    <row r="1938" spans="4:4">
      <c r="D1938" s="317"/>
    </row>
    <row r="1939" spans="4:4">
      <c r="D1939" s="317"/>
    </row>
    <row r="1940" spans="4:4">
      <c r="D1940" s="317"/>
    </row>
    <row r="1941" spans="4:4">
      <c r="D1941" s="317"/>
    </row>
    <row r="1942" spans="4:4">
      <c r="D1942" s="317"/>
    </row>
    <row r="1943" spans="4:4">
      <c r="D1943" s="317"/>
    </row>
    <row r="1944" spans="4:4">
      <c r="D1944" s="317"/>
    </row>
    <row r="1945" spans="4:4">
      <c r="D1945" s="317"/>
    </row>
    <row r="1946" spans="4:4">
      <c r="D1946" s="317"/>
    </row>
    <row r="1947" spans="4:4">
      <c r="D1947" s="317"/>
    </row>
    <row r="1948" spans="4:4">
      <c r="D1948" s="317"/>
    </row>
    <row r="1949" spans="4:4">
      <c r="D1949" s="317"/>
    </row>
    <row r="1950" spans="4:4">
      <c r="D1950" s="317"/>
    </row>
    <row r="1951" spans="4:4">
      <c r="D1951" s="317"/>
    </row>
    <row r="1952" spans="4:4">
      <c r="D1952" s="317"/>
    </row>
    <row r="1953" spans="4:4">
      <c r="D1953" s="317"/>
    </row>
    <row r="1954" spans="4:4">
      <c r="D1954" s="317"/>
    </row>
    <row r="1955" spans="4:4">
      <c r="D1955" s="317"/>
    </row>
    <row r="1956" spans="4:4">
      <c r="D1956" s="317"/>
    </row>
    <row r="1957" spans="4:4">
      <c r="D1957" s="317"/>
    </row>
    <row r="1958" spans="4:4">
      <c r="D1958" s="317"/>
    </row>
    <row r="1959" spans="4:4">
      <c r="D1959" s="317"/>
    </row>
    <row r="1960" spans="4:4">
      <c r="D1960" s="317"/>
    </row>
    <row r="1961" spans="4:4">
      <c r="D1961" s="317"/>
    </row>
    <row r="1962" spans="4:4">
      <c r="D1962" s="317"/>
    </row>
    <row r="1963" spans="4:4">
      <c r="D1963" s="317"/>
    </row>
    <row r="1964" spans="4:4">
      <c r="D1964" s="317"/>
    </row>
    <row r="1965" spans="4:4">
      <c r="D1965" s="317"/>
    </row>
    <row r="1966" spans="4:4">
      <c r="D1966" s="317"/>
    </row>
    <row r="1967" spans="4:4">
      <c r="D1967" s="317"/>
    </row>
    <row r="1968" spans="4:4">
      <c r="D1968" s="317"/>
    </row>
    <row r="1969" spans="4:4">
      <c r="D1969" s="317"/>
    </row>
    <row r="1970" spans="4:4">
      <c r="D1970" s="317"/>
    </row>
    <row r="1971" spans="4:4">
      <c r="D1971" s="317"/>
    </row>
    <row r="1972" spans="4:4">
      <c r="D1972" s="317"/>
    </row>
    <row r="1973" spans="4:4">
      <c r="D1973" s="317"/>
    </row>
    <row r="1974" spans="4:4">
      <c r="D1974" s="317"/>
    </row>
    <row r="1975" spans="4:4">
      <c r="D1975" s="317"/>
    </row>
    <row r="1976" spans="4:4">
      <c r="D1976" s="317"/>
    </row>
    <row r="1977" spans="4:4">
      <c r="D1977" s="317"/>
    </row>
    <row r="1978" spans="4:4">
      <c r="D1978" s="317"/>
    </row>
    <row r="1979" spans="4:4">
      <c r="D1979" s="317"/>
    </row>
    <row r="1980" spans="4:4">
      <c r="D1980" s="317"/>
    </row>
    <row r="1981" spans="4:4">
      <c r="D1981" s="317"/>
    </row>
    <row r="1982" spans="4:4">
      <c r="D1982" s="317"/>
    </row>
    <row r="1983" spans="4:4">
      <c r="D1983" s="317"/>
    </row>
    <row r="1984" spans="4:4">
      <c r="D1984" s="317"/>
    </row>
    <row r="1985" spans="4:4">
      <c r="D1985" s="317"/>
    </row>
    <row r="1986" spans="4:4">
      <c r="D1986" s="317"/>
    </row>
    <row r="1987" spans="4:4">
      <c r="D1987" s="317"/>
    </row>
    <row r="1988" spans="4:4">
      <c r="D1988" s="317"/>
    </row>
    <row r="1989" spans="4:4">
      <c r="D1989" s="317"/>
    </row>
    <row r="1990" spans="4:4">
      <c r="D1990" s="317"/>
    </row>
    <row r="1991" spans="4:4">
      <c r="D1991" s="317"/>
    </row>
    <row r="1992" spans="4:4">
      <c r="D1992" s="317"/>
    </row>
    <row r="1993" spans="4:4">
      <c r="D1993" s="317"/>
    </row>
    <row r="1994" spans="4:4">
      <c r="D1994" s="317"/>
    </row>
    <row r="1995" spans="4:4">
      <c r="D1995" s="317"/>
    </row>
    <row r="1996" spans="4:4">
      <c r="D1996" s="317"/>
    </row>
    <row r="1997" spans="4:4">
      <c r="D1997" s="317"/>
    </row>
    <row r="1998" spans="4:4">
      <c r="D1998" s="317"/>
    </row>
    <row r="1999" spans="4:4">
      <c r="D1999" s="317"/>
    </row>
    <row r="2000" spans="4:4">
      <c r="D2000" s="317"/>
    </row>
    <row r="2001" spans="4:4">
      <c r="D2001" s="317"/>
    </row>
    <row r="2002" spans="4:4">
      <c r="D2002" s="317"/>
    </row>
    <row r="2003" spans="4:4">
      <c r="D2003" s="317"/>
    </row>
    <row r="2004" spans="4:4">
      <c r="D2004" s="317"/>
    </row>
    <row r="2005" spans="4:4">
      <c r="D2005" s="317"/>
    </row>
    <row r="2006" spans="4:4">
      <c r="D2006" s="317"/>
    </row>
    <row r="2007" spans="4:4">
      <c r="D2007" s="317"/>
    </row>
    <row r="2008" spans="4:4">
      <c r="D2008" s="317"/>
    </row>
    <row r="2009" spans="4:4">
      <c r="D2009" s="317"/>
    </row>
    <row r="2010" spans="4:4">
      <c r="D2010" s="317"/>
    </row>
    <row r="2011" spans="4:4">
      <c r="D2011" s="317"/>
    </row>
    <row r="2012" spans="4:4">
      <c r="D2012" s="317"/>
    </row>
    <row r="2013" spans="4:4">
      <c r="D2013" s="317"/>
    </row>
    <row r="2014" spans="4:4">
      <c r="D2014" s="317"/>
    </row>
    <row r="2015" spans="4:4">
      <c r="D2015" s="317"/>
    </row>
    <row r="2016" spans="4:4">
      <c r="D2016" s="317"/>
    </row>
    <row r="2017" spans="4:4">
      <c r="D2017" s="317"/>
    </row>
    <row r="2018" spans="4:4">
      <c r="D2018" s="317"/>
    </row>
    <row r="2019" spans="4:4">
      <c r="D2019" s="317"/>
    </row>
    <row r="2020" spans="4:4">
      <c r="D2020" s="317"/>
    </row>
    <row r="2021" spans="4:4">
      <c r="D2021" s="317"/>
    </row>
    <row r="2022" spans="4:4">
      <c r="D2022" s="317"/>
    </row>
    <row r="2023" spans="4:4">
      <c r="D2023" s="317"/>
    </row>
    <row r="2024" spans="4:4">
      <c r="D2024" s="317"/>
    </row>
    <row r="2025" spans="4:4">
      <c r="D2025" s="317"/>
    </row>
    <row r="2026" spans="4:4">
      <c r="D2026" s="317"/>
    </row>
    <row r="2027" spans="4:4">
      <c r="D2027" s="317"/>
    </row>
    <row r="2028" spans="4:4">
      <c r="D2028" s="317"/>
    </row>
    <row r="2029" spans="4:4">
      <c r="D2029" s="317"/>
    </row>
    <row r="2030" spans="4:4">
      <c r="D2030" s="317"/>
    </row>
    <row r="2031" spans="4:4">
      <c r="D2031" s="317"/>
    </row>
    <row r="2032" spans="4:4">
      <c r="D2032" s="317"/>
    </row>
    <row r="2033" spans="4:4">
      <c r="D2033" s="317"/>
    </row>
    <row r="2034" spans="4:4">
      <c r="D2034" s="317"/>
    </row>
    <row r="2035" spans="4:4">
      <c r="D2035" s="317"/>
    </row>
    <row r="2036" spans="4:4">
      <c r="D2036" s="317"/>
    </row>
    <row r="2037" spans="4:4">
      <c r="D2037" s="317"/>
    </row>
    <row r="2038" spans="4:4">
      <c r="D2038" s="317"/>
    </row>
    <row r="2039" spans="4:4">
      <c r="D2039" s="317"/>
    </row>
    <row r="2040" spans="4:4">
      <c r="D2040" s="317"/>
    </row>
    <row r="2041" spans="4:4">
      <c r="D2041" s="317"/>
    </row>
    <row r="2042" spans="4:4">
      <c r="D2042" s="317"/>
    </row>
    <row r="2043" spans="4:4">
      <c r="D2043" s="317"/>
    </row>
    <row r="2044" spans="4:4">
      <c r="D2044" s="317"/>
    </row>
    <row r="2045" spans="4:4">
      <c r="D2045" s="317"/>
    </row>
    <row r="2046" spans="4:4">
      <c r="D2046" s="317"/>
    </row>
    <row r="2047" spans="4:4">
      <c r="D2047" s="317"/>
    </row>
    <row r="2048" spans="4:4">
      <c r="D2048" s="317"/>
    </row>
    <row r="2049" spans="4:4">
      <c r="D2049" s="317"/>
    </row>
    <row r="2050" spans="4:4">
      <c r="D2050" s="317"/>
    </row>
    <row r="2051" spans="4:4">
      <c r="D2051" s="317"/>
    </row>
    <row r="2052" spans="4:4">
      <c r="D2052" s="317"/>
    </row>
    <row r="2053" spans="4:4">
      <c r="D2053" s="317"/>
    </row>
    <row r="2054" spans="4:4">
      <c r="D2054" s="317"/>
    </row>
    <row r="2055" spans="4:4">
      <c r="D2055" s="317"/>
    </row>
    <row r="2056" spans="4:4">
      <c r="D2056" s="317"/>
    </row>
    <row r="2057" spans="4:4">
      <c r="D2057" s="317"/>
    </row>
    <row r="2058" spans="4:4">
      <c r="D2058" s="317"/>
    </row>
    <row r="2059" spans="4:4">
      <c r="D2059" s="317"/>
    </row>
    <row r="2060" spans="4:4">
      <c r="D2060" s="317"/>
    </row>
    <row r="2061" spans="4:4">
      <c r="D2061" s="317"/>
    </row>
    <row r="2062" spans="4:4">
      <c r="D2062" s="317"/>
    </row>
    <row r="2063" spans="4:4">
      <c r="D2063" s="317"/>
    </row>
    <row r="2064" spans="4:4">
      <c r="D2064" s="317"/>
    </row>
    <row r="2065" spans="4:4">
      <c r="D2065" s="317"/>
    </row>
    <row r="2066" spans="4:4">
      <c r="D2066" s="317"/>
    </row>
    <row r="2067" spans="4:4">
      <c r="D2067" s="317"/>
    </row>
    <row r="2068" spans="4:4">
      <c r="D2068" s="317"/>
    </row>
    <row r="2069" spans="4:4">
      <c r="D2069" s="317"/>
    </row>
    <row r="2070" spans="4:4">
      <c r="D2070" s="317"/>
    </row>
    <row r="2071" spans="4:4">
      <c r="D2071" s="317"/>
    </row>
    <row r="2072" spans="4:4">
      <c r="D2072" s="317"/>
    </row>
    <row r="2073" spans="4:4">
      <c r="D2073" s="317"/>
    </row>
    <row r="2074" spans="4:4">
      <c r="D2074" s="317"/>
    </row>
    <row r="2075" spans="4:4">
      <c r="D2075" s="317"/>
    </row>
    <row r="2076" spans="4:4">
      <c r="D2076" s="317"/>
    </row>
    <row r="2077" spans="4:4">
      <c r="D2077" s="317"/>
    </row>
    <row r="2078" spans="4:4">
      <c r="D2078" s="317"/>
    </row>
    <row r="2079" spans="4:4">
      <c r="D2079" s="317"/>
    </row>
    <row r="2080" spans="4:4">
      <c r="D2080" s="317"/>
    </row>
    <row r="2081" spans="4:4">
      <c r="D2081" s="317"/>
    </row>
    <row r="2082" spans="4:4">
      <c r="D2082" s="317"/>
    </row>
    <row r="2083" spans="4:4">
      <c r="D2083" s="317"/>
    </row>
    <row r="2084" spans="4:4">
      <c r="D2084" s="317"/>
    </row>
    <row r="2085" spans="4:4">
      <c r="D2085" s="317"/>
    </row>
    <row r="2086" spans="4:4">
      <c r="D2086" s="317"/>
    </row>
    <row r="2087" spans="4:4">
      <c r="D2087" s="317"/>
    </row>
    <row r="2088" spans="4:4">
      <c r="D2088" s="317"/>
    </row>
    <row r="2089" spans="4:4">
      <c r="D2089" s="317"/>
    </row>
    <row r="2090" spans="4:4">
      <c r="D2090" s="317"/>
    </row>
    <row r="2091" spans="4:4">
      <c r="D2091" s="317"/>
    </row>
    <row r="2092" spans="4:4">
      <c r="D2092" s="317"/>
    </row>
    <row r="2093" spans="4:4">
      <c r="D2093" s="317"/>
    </row>
    <row r="2094" spans="4:4">
      <c r="D2094" s="317"/>
    </row>
    <row r="2095" spans="4:4">
      <c r="D2095" s="317"/>
    </row>
    <row r="2096" spans="4:4">
      <c r="D2096" s="317"/>
    </row>
    <row r="2097" spans="4:4">
      <c r="D2097" s="317"/>
    </row>
    <row r="2098" spans="4:4">
      <c r="D2098" s="317"/>
    </row>
    <row r="2099" spans="4:4">
      <c r="D2099" s="317"/>
    </row>
    <row r="2100" spans="4:4">
      <c r="D2100" s="317"/>
    </row>
    <row r="2101" spans="4:4">
      <c r="D2101" s="317"/>
    </row>
    <row r="2102" spans="4:4">
      <c r="D2102" s="317"/>
    </row>
    <row r="2103" spans="4:4">
      <c r="D2103" s="317"/>
    </row>
    <row r="2104" spans="4:4">
      <c r="D2104" s="317"/>
    </row>
    <row r="2105" spans="4:4">
      <c r="D2105" s="317"/>
    </row>
    <row r="2106" spans="4:4">
      <c r="D2106" s="317"/>
    </row>
    <row r="2107" spans="4:4">
      <c r="D2107" s="317"/>
    </row>
    <row r="2108" spans="4:4">
      <c r="D2108" s="317"/>
    </row>
    <row r="2109" spans="4:4">
      <c r="D2109" s="317"/>
    </row>
    <row r="2110" spans="4:4">
      <c r="D2110" s="317"/>
    </row>
    <row r="2111" spans="4:4">
      <c r="D2111" s="317"/>
    </row>
    <row r="2112" spans="4:4">
      <c r="D2112" s="317"/>
    </row>
    <row r="2113" spans="4:4">
      <c r="D2113" s="317"/>
    </row>
    <row r="2114" spans="4:4">
      <c r="D2114" s="317"/>
    </row>
    <row r="2115" spans="4:4">
      <c r="D2115" s="317"/>
    </row>
    <row r="2116" spans="4:4">
      <c r="D2116" s="317"/>
    </row>
    <row r="2117" spans="4:4">
      <c r="D2117" s="317"/>
    </row>
    <row r="2118" spans="4:4">
      <c r="D2118" s="317"/>
    </row>
    <row r="2119" spans="4:4">
      <c r="D2119" s="317"/>
    </row>
    <row r="2120" spans="4:4">
      <c r="D2120" s="317"/>
    </row>
    <row r="2121" spans="4:4">
      <c r="D2121" s="317"/>
    </row>
    <row r="2122" spans="4:4">
      <c r="D2122" s="317"/>
    </row>
    <row r="2123" spans="4:4">
      <c r="D2123" s="317"/>
    </row>
    <row r="2124" spans="4:4">
      <c r="D2124" s="317"/>
    </row>
    <row r="2125" spans="4:4">
      <c r="D2125" s="317"/>
    </row>
    <row r="2126" spans="4:4">
      <c r="D2126" s="317"/>
    </row>
    <row r="2127" spans="4:4">
      <c r="D2127" s="317"/>
    </row>
    <row r="2128" spans="4:4">
      <c r="D2128" s="317"/>
    </row>
    <row r="2129" spans="4:4">
      <c r="D2129" s="317"/>
    </row>
    <row r="2130" spans="4:4">
      <c r="D2130" s="317"/>
    </row>
    <row r="2131" spans="4:4">
      <c r="D2131" s="317"/>
    </row>
    <row r="2132" spans="4:4">
      <c r="D2132" s="317"/>
    </row>
    <row r="2133" spans="4:4">
      <c r="D2133" s="317"/>
    </row>
    <row r="2134" spans="4:4">
      <c r="D2134" s="317"/>
    </row>
    <row r="2135" spans="4:4">
      <c r="D2135" s="317"/>
    </row>
    <row r="2136" spans="4:4">
      <c r="D2136" s="317"/>
    </row>
    <row r="2137" spans="4:4">
      <c r="D2137" s="317"/>
    </row>
    <row r="2138" spans="4:4">
      <c r="D2138" s="317"/>
    </row>
    <row r="2139" spans="4:4">
      <c r="D2139" s="317"/>
    </row>
    <row r="2140" spans="4:4">
      <c r="D2140" s="317"/>
    </row>
    <row r="2141" spans="4:4">
      <c r="D2141" s="317"/>
    </row>
    <row r="2142" spans="4:4">
      <c r="D2142" s="317"/>
    </row>
    <row r="2143" spans="4:4">
      <c r="D2143" s="317"/>
    </row>
    <row r="2144" spans="4:4">
      <c r="D2144" s="317"/>
    </row>
    <row r="2145" spans="4:4">
      <c r="D2145" s="317"/>
    </row>
    <row r="2146" spans="4:4">
      <c r="D2146" s="317"/>
    </row>
    <row r="2147" spans="4:4">
      <c r="D2147" s="317"/>
    </row>
    <row r="2148" spans="4:4">
      <c r="D2148" s="317"/>
    </row>
    <row r="2149" spans="4:4">
      <c r="D2149" s="317"/>
    </row>
    <row r="2150" spans="4:4">
      <c r="D2150" s="317"/>
    </row>
    <row r="2151" spans="4:4">
      <c r="D2151" s="317"/>
    </row>
    <row r="2152" spans="4:4">
      <c r="D2152" s="317"/>
    </row>
    <row r="2153" spans="4:4">
      <c r="D2153" s="317"/>
    </row>
    <row r="2154" spans="4:4">
      <c r="D2154" s="317"/>
    </row>
    <row r="2155" spans="4:4">
      <c r="D2155" s="317"/>
    </row>
    <row r="2156" spans="4:4">
      <c r="D2156" s="317"/>
    </row>
    <row r="2157" spans="4:4">
      <c r="D2157" s="317"/>
    </row>
    <row r="2158" spans="4:4">
      <c r="D2158" s="317"/>
    </row>
    <row r="2159" spans="4:4">
      <c r="D2159" s="317"/>
    </row>
    <row r="2160" spans="4:4">
      <c r="D2160" s="317"/>
    </row>
    <row r="2161" spans="4:4">
      <c r="D2161" s="317"/>
    </row>
    <row r="2162" spans="4:4">
      <c r="D2162" s="317"/>
    </row>
    <row r="2163" spans="4:4">
      <c r="D2163" s="317"/>
    </row>
    <row r="2164" spans="4:4">
      <c r="D2164" s="317"/>
    </row>
    <row r="2165" spans="4:4">
      <c r="D2165" s="317"/>
    </row>
    <row r="2166" spans="4:4">
      <c r="D2166" s="317"/>
    </row>
    <row r="2167" spans="4:4">
      <c r="D2167" s="317"/>
    </row>
    <row r="2168" spans="4:4">
      <c r="D2168" s="317"/>
    </row>
    <row r="2169" spans="4:4">
      <c r="D2169" s="317"/>
    </row>
    <row r="2170" spans="4:4">
      <c r="D2170" s="317"/>
    </row>
    <row r="2171" spans="4:4">
      <c r="D2171" s="317"/>
    </row>
    <row r="2172" spans="4:4">
      <c r="D2172" s="317"/>
    </row>
    <row r="2173" spans="4:4">
      <c r="D2173" s="317"/>
    </row>
    <row r="2174" spans="4:4">
      <c r="D2174" s="317"/>
    </row>
    <row r="2175" spans="4:4">
      <c r="D2175" s="317"/>
    </row>
    <row r="2176" spans="4:4">
      <c r="D2176" s="317"/>
    </row>
    <row r="2177" spans="4:4">
      <c r="D2177" s="317"/>
    </row>
    <row r="2178" spans="4:4">
      <c r="D2178" s="317"/>
    </row>
    <row r="2179" spans="4:4">
      <c r="D2179" s="317"/>
    </row>
    <row r="2180" spans="4:4">
      <c r="D2180" s="317"/>
    </row>
    <row r="2181" spans="4:4">
      <c r="D2181" s="317"/>
    </row>
    <row r="2182" spans="4:4">
      <c r="D2182" s="317"/>
    </row>
    <row r="2183" spans="4:4">
      <c r="D2183" s="317"/>
    </row>
    <row r="2184" spans="4:4">
      <c r="D2184" s="317"/>
    </row>
    <row r="2185" spans="4:4">
      <c r="D2185" s="317"/>
    </row>
    <row r="2186" spans="4:4">
      <c r="D2186" s="317"/>
    </row>
    <row r="2187" spans="4:4">
      <c r="D2187" s="317"/>
    </row>
    <row r="2188" spans="4:4">
      <c r="D2188" s="317"/>
    </row>
    <row r="2189" spans="4:4">
      <c r="D2189" s="317"/>
    </row>
    <row r="2190" spans="4:4">
      <c r="D2190" s="317"/>
    </row>
    <row r="2191" spans="4:4">
      <c r="D2191" s="317"/>
    </row>
    <row r="2192" spans="4:4">
      <c r="D2192" s="317"/>
    </row>
    <row r="2193" spans="4:4">
      <c r="D2193" s="317"/>
    </row>
    <row r="2194" spans="4:4">
      <c r="D2194" s="317"/>
    </row>
    <row r="2195" spans="4:4">
      <c r="D2195" s="317"/>
    </row>
    <row r="2196" spans="4:4">
      <c r="D2196" s="317"/>
    </row>
    <row r="2197" spans="4:4">
      <c r="D2197" s="317"/>
    </row>
    <row r="2198" spans="4:4">
      <c r="D2198" s="317"/>
    </row>
    <row r="2199" spans="4:4">
      <c r="D2199" s="317"/>
    </row>
    <row r="2200" spans="4:4">
      <c r="D2200" s="317"/>
    </row>
    <row r="2201" spans="4:4">
      <c r="D2201" s="317"/>
    </row>
    <row r="2202" spans="4:4">
      <c r="D2202" s="317"/>
    </row>
    <row r="2203" spans="4:4">
      <c r="D2203" s="317"/>
    </row>
    <row r="2204" spans="4:4">
      <c r="D2204" s="317"/>
    </row>
    <row r="2205" spans="4:4">
      <c r="D2205" s="317"/>
    </row>
    <row r="2206" spans="4:4">
      <c r="D2206" s="317"/>
    </row>
    <row r="2207" spans="4:4">
      <c r="D2207" s="317"/>
    </row>
    <row r="2208" spans="4:4">
      <c r="D2208" s="317"/>
    </row>
    <row r="2209" spans="4:4">
      <c r="D2209" s="317"/>
    </row>
    <row r="2210" spans="4:4">
      <c r="D2210" s="317"/>
    </row>
    <row r="2211" spans="4:4">
      <c r="D2211" s="317"/>
    </row>
    <row r="2212" spans="4:4">
      <c r="D2212" s="317"/>
    </row>
    <row r="2213" spans="4:4">
      <c r="D2213" s="317"/>
    </row>
    <row r="2214" spans="4:4">
      <c r="D2214" s="317"/>
    </row>
    <row r="2215" spans="4:4">
      <c r="D2215" s="317"/>
    </row>
    <row r="2216" spans="4:4">
      <c r="D2216" s="317"/>
    </row>
    <row r="2217" spans="4:4">
      <c r="D2217" s="317"/>
    </row>
    <row r="2218" spans="4:4">
      <c r="D2218" s="317"/>
    </row>
    <row r="2219" spans="4:4">
      <c r="D2219" s="317"/>
    </row>
    <row r="2220" spans="4:4">
      <c r="D2220" s="317"/>
    </row>
    <row r="2221" spans="4:4">
      <c r="D2221" s="317"/>
    </row>
    <row r="2222" spans="4:4">
      <c r="D2222" s="317"/>
    </row>
    <row r="2223" spans="4:4">
      <c r="D2223" s="317"/>
    </row>
    <row r="2224" spans="4:4">
      <c r="D2224" s="317"/>
    </row>
    <row r="2225" spans="4:4">
      <c r="D2225" s="317"/>
    </row>
    <row r="2226" spans="4:4">
      <c r="D2226" s="317"/>
    </row>
    <row r="2227" spans="4:4">
      <c r="D2227" s="317"/>
    </row>
    <row r="2228" spans="4:4">
      <c r="D2228" s="317"/>
    </row>
    <row r="2229" spans="4:4">
      <c r="D2229" s="317"/>
    </row>
    <row r="2230" spans="4:4">
      <c r="D2230" s="317"/>
    </row>
    <row r="2231" spans="4:4">
      <c r="D2231" s="317"/>
    </row>
    <row r="2232" spans="4:4">
      <c r="D2232" s="317"/>
    </row>
    <row r="2233" spans="4:4">
      <c r="D2233" s="317"/>
    </row>
    <row r="2234" spans="4:4">
      <c r="D2234" s="317"/>
    </row>
    <row r="2235" spans="4:4">
      <c r="D2235" s="317"/>
    </row>
    <row r="2236" spans="4:4">
      <c r="D2236" s="317"/>
    </row>
    <row r="2237" spans="4:4">
      <c r="D2237" s="317"/>
    </row>
    <row r="2238" spans="4:4">
      <c r="D2238" s="317"/>
    </row>
    <row r="2239" spans="4:4">
      <c r="D2239" s="317"/>
    </row>
    <row r="2240" spans="4:4">
      <c r="D2240" s="317"/>
    </row>
    <row r="2241" spans="4:4">
      <c r="D2241" s="317"/>
    </row>
    <row r="2242" spans="4:4">
      <c r="D2242" s="317"/>
    </row>
    <row r="2243" spans="4:4">
      <c r="D2243" s="317"/>
    </row>
    <row r="2244" spans="4:4">
      <c r="D2244" s="317"/>
    </row>
    <row r="2245" spans="4:4">
      <c r="D2245" s="317"/>
    </row>
    <row r="2246" spans="4:4">
      <c r="D2246" s="317"/>
    </row>
    <row r="2247" spans="4:4">
      <c r="D2247" s="317"/>
    </row>
    <row r="2248" spans="4:4">
      <c r="D2248" s="317"/>
    </row>
    <row r="2249" spans="4:4">
      <c r="D2249" s="317"/>
    </row>
    <row r="2250" spans="4:4">
      <c r="D2250" s="317"/>
    </row>
    <row r="2251" spans="4:4">
      <c r="D2251" s="317"/>
    </row>
    <row r="2252" spans="4:4">
      <c r="D2252" s="317"/>
    </row>
    <row r="2253" spans="4:4">
      <c r="D2253" s="317"/>
    </row>
    <row r="2254" spans="4:4">
      <c r="D2254" s="317"/>
    </row>
    <row r="2255" spans="4:4">
      <c r="D2255" s="317"/>
    </row>
    <row r="2256" spans="4:4">
      <c r="D2256" s="317"/>
    </row>
    <row r="2257" spans="4:4">
      <c r="D2257" s="317"/>
    </row>
    <row r="2258" spans="4:4">
      <c r="D2258" s="317"/>
    </row>
    <row r="2259" spans="4:4">
      <c r="D2259" s="317"/>
    </row>
    <row r="2260" spans="4:4">
      <c r="D2260" s="317"/>
    </row>
    <row r="2261" spans="4:4">
      <c r="D2261" s="317"/>
    </row>
    <row r="2262" spans="4:4">
      <c r="D2262" s="317"/>
    </row>
    <row r="2263" spans="4:4">
      <c r="D2263" s="317"/>
    </row>
    <row r="2264" spans="4:4">
      <c r="D2264" s="317"/>
    </row>
    <row r="2265" spans="4:4">
      <c r="D2265" s="317"/>
    </row>
    <row r="2266" spans="4:4">
      <c r="D2266" s="317"/>
    </row>
    <row r="2267" spans="4:4">
      <c r="D2267" s="317"/>
    </row>
    <row r="2268" spans="4:4">
      <c r="D2268" s="317"/>
    </row>
    <row r="2269" spans="4:4">
      <c r="D2269" s="317"/>
    </row>
    <row r="2270" spans="4:4">
      <c r="D2270" s="317"/>
    </row>
    <row r="2271" spans="4:4">
      <c r="D2271" s="317"/>
    </row>
    <row r="2272" spans="4:4">
      <c r="D2272" s="317"/>
    </row>
    <row r="2273" spans="4:4">
      <c r="D2273" s="317"/>
    </row>
    <row r="2274" spans="4:4">
      <c r="D2274" s="317"/>
    </row>
    <row r="2275" spans="4:4">
      <c r="D2275" s="317"/>
    </row>
    <row r="2276" spans="4:4">
      <c r="D2276" s="317"/>
    </row>
    <row r="2277" spans="4:4">
      <c r="D2277" s="317"/>
    </row>
    <row r="2278" spans="4:4">
      <c r="D2278" s="317"/>
    </row>
    <row r="2279" spans="4:4">
      <c r="D2279" s="317"/>
    </row>
    <row r="2280" spans="4:4">
      <c r="D2280" s="317"/>
    </row>
    <row r="2281" spans="4:4">
      <c r="D2281" s="317"/>
    </row>
    <row r="2282" spans="4:4">
      <c r="D2282" s="317"/>
    </row>
    <row r="2283" spans="4:4">
      <c r="D2283" s="317"/>
    </row>
    <row r="2284" spans="4:4">
      <c r="D2284" s="317"/>
    </row>
    <row r="2285" spans="4:4">
      <c r="D2285" s="317"/>
    </row>
    <row r="2286" spans="4:4">
      <c r="D2286" s="317"/>
    </row>
    <row r="2287" spans="4:4">
      <c r="D2287" s="317"/>
    </row>
    <row r="2288" spans="4:4">
      <c r="D2288" s="317"/>
    </row>
    <row r="2289" spans="4:4">
      <c r="D2289" s="317"/>
    </row>
    <row r="2290" spans="4:4">
      <c r="D2290" s="317"/>
    </row>
    <row r="2291" spans="4:4">
      <c r="D2291" s="317"/>
    </row>
    <row r="2292" spans="4:4">
      <c r="D2292" s="317"/>
    </row>
    <row r="2293" spans="4:4">
      <c r="D2293" s="317"/>
    </row>
    <row r="2294" spans="4:4">
      <c r="D2294" s="317"/>
    </row>
    <row r="2295" spans="4:4">
      <c r="D2295" s="317"/>
    </row>
    <row r="2296" spans="4:4">
      <c r="D2296" s="317"/>
    </row>
    <row r="2297" spans="4:4">
      <c r="D2297" s="317"/>
    </row>
    <row r="2298" spans="4:4">
      <c r="D2298" s="317"/>
    </row>
    <row r="2299" spans="4:4">
      <c r="D2299" s="317"/>
    </row>
    <row r="2300" spans="4:4">
      <c r="D2300" s="317"/>
    </row>
    <row r="2301" spans="4:4">
      <c r="D2301" s="317"/>
    </row>
    <row r="2302" spans="4:4">
      <c r="D2302" s="317"/>
    </row>
    <row r="2303" spans="4:4">
      <c r="D2303" s="317"/>
    </row>
    <row r="2304" spans="4:4">
      <c r="D2304" s="317"/>
    </row>
    <row r="2305" spans="4:4">
      <c r="D2305" s="317"/>
    </row>
    <row r="2306" spans="4:4">
      <c r="D2306" s="317"/>
    </row>
    <row r="2307" spans="4:4">
      <c r="D2307" s="317"/>
    </row>
    <row r="2308" spans="4:4">
      <c r="D2308" s="317"/>
    </row>
    <row r="2309" spans="4:4">
      <c r="D2309" s="317"/>
    </row>
    <row r="2310" spans="4:4">
      <c r="D2310" s="317"/>
    </row>
    <row r="2311" spans="4:4">
      <c r="D2311" s="317"/>
    </row>
    <row r="2312" spans="4:4">
      <c r="D2312" s="317"/>
    </row>
    <row r="2313" spans="4:4">
      <c r="D2313" s="317"/>
    </row>
    <row r="2314" spans="4:4">
      <c r="D2314" s="317"/>
    </row>
    <row r="2315" spans="4:4">
      <c r="D2315" s="317"/>
    </row>
    <row r="2316" spans="4:4">
      <c r="D2316" s="317"/>
    </row>
    <row r="2317" spans="4:4">
      <c r="D2317" s="317"/>
    </row>
    <row r="2318" spans="4:4">
      <c r="D2318" s="317"/>
    </row>
    <row r="2319" spans="4:4">
      <c r="D2319" s="317"/>
    </row>
    <row r="2320" spans="4:4">
      <c r="D2320" s="317"/>
    </row>
    <row r="2321" spans="4:4">
      <c r="D2321" s="317"/>
    </row>
    <row r="2322" spans="4:4">
      <c r="D2322" s="317"/>
    </row>
    <row r="2323" spans="4:4">
      <c r="D2323" s="317"/>
    </row>
    <row r="2324" spans="4:4">
      <c r="D2324" s="317"/>
    </row>
    <row r="2325" spans="4:4">
      <c r="D2325" s="317"/>
    </row>
    <row r="2326" spans="4:4">
      <c r="D2326" s="317"/>
    </row>
    <row r="2327" spans="4:4">
      <c r="D2327" s="317"/>
    </row>
    <row r="2328" spans="4:4">
      <c r="D2328" s="317"/>
    </row>
    <row r="2329" spans="4:4">
      <c r="D2329" s="317"/>
    </row>
    <row r="2330" spans="4:4">
      <c r="D2330" s="317"/>
    </row>
    <row r="2331" spans="4:4">
      <c r="D2331" s="317"/>
    </row>
    <row r="2332" spans="4:4">
      <c r="D2332" s="317"/>
    </row>
    <row r="2333" spans="4:4">
      <c r="D2333" s="317"/>
    </row>
    <row r="2334" spans="4:4">
      <c r="D2334" s="317"/>
    </row>
    <row r="2335" spans="4:4">
      <c r="D2335" s="317"/>
    </row>
    <row r="2336" spans="4:4">
      <c r="D2336" s="317"/>
    </row>
    <row r="2337" spans="4:4">
      <c r="D2337" s="317"/>
    </row>
    <row r="2338" spans="4:4">
      <c r="D2338" s="317"/>
    </row>
    <row r="2339" spans="4:4">
      <c r="D2339" s="317"/>
    </row>
    <row r="2340" spans="4:4">
      <c r="D2340" s="317"/>
    </row>
    <row r="2341" spans="4:4">
      <c r="D2341" s="317"/>
    </row>
    <row r="2342" spans="4:4">
      <c r="D2342" s="317"/>
    </row>
    <row r="2343" spans="4:4">
      <c r="D2343" s="317"/>
    </row>
    <row r="2344" spans="4:4">
      <c r="D2344" s="317"/>
    </row>
    <row r="2345" spans="4:4">
      <c r="D2345" s="317"/>
    </row>
    <row r="2346" spans="4:4">
      <c r="D2346" s="317"/>
    </row>
    <row r="2347" spans="4:4">
      <c r="D2347" s="317"/>
    </row>
    <row r="2348" spans="4:4">
      <c r="D2348" s="317"/>
    </row>
    <row r="2349" spans="4:4">
      <c r="D2349" s="317"/>
    </row>
    <row r="2350" spans="4:4">
      <c r="D2350" s="317"/>
    </row>
    <row r="2351" spans="4:4">
      <c r="D2351" s="317"/>
    </row>
    <row r="2352" spans="4:4">
      <c r="D2352" s="317"/>
    </row>
    <row r="2353" spans="4:4">
      <c r="D2353" s="317"/>
    </row>
    <row r="2354" spans="4:4">
      <c r="D2354" s="317"/>
    </row>
    <row r="2355" spans="4:4">
      <c r="D2355" s="317"/>
    </row>
    <row r="2356" spans="4:4">
      <c r="D2356" s="317"/>
    </row>
    <row r="2357" spans="4:4">
      <c r="D2357" s="317"/>
    </row>
    <row r="2358" spans="4:4">
      <c r="D2358" s="317"/>
    </row>
    <row r="2359" spans="4:4">
      <c r="D2359" s="317"/>
    </row>
    <row r="2360" spans="4:4">
      <c r="D2360" s="317"/>
    </row>
    <row r="2361" spans="4:4">
      <c r="D2361" s="317"/>
    </row>
    <row r="2362" spans="4:4">
      <c r="D2362" s="317"/>
    </row>
    <row r="2363" spans="4:4">
      <c r="D2363" s="317"/>
    </row>
    <row r="2364" spans="4:4">
      <c r="D2364" s="317"/>
    </row>
    <row r="2365" spans="4:4">
      <c r="D2365" s="317"/>
    </row>
    <row r="2366" spans="4:4">
      <c r="D2366" s="317"/>
    </row>
    <row r="2367" spans="4:4">
      <c r="D2367" s="317"/>
    </row>
    <row r="2368" spans="4:4">
      <c r="D2368" s="317"/>
    </row>
    <row r="2369" spans="4:4">
      <c r="D2369" s="317"/>
    </row>
    <row r="2370" spans="4:4">
      <c r="D2370" s="317"/>
    </row>
    <row r="2371" spans="4:4">
      <c r="D2371" s="317"/>
    </row>
    <row r="2372" spans="4:4">
      <c r="D2372" s="317"/>
    </row>
    <row r="2373" spans="4:4">
      <c r="D2373" s="317"/>
    </row>
    <row r="2374" spans="4:4">
      <c r="D2374" s="317"/>
    </row>
    <row r="2375" spans="4:4">
      <c r="D2375" s="317"/>
    </row>
    <row r="2376" spans="4:4">
      <c r="D2376" s="317"/>
    </row>
    <row r="2377" spans="4:4">
      <c r="D2377" s="317"/>
    </row>
    <row r="2378" spans="4:4">
      <c r="D2378" s="317"/>
    </row>
    <row r="2379" spans="4:4">
      <c r="D2379" s="317"/>
    </row>
    <row r="2380" spans="4:4">
      <c r="D2380" s="317"/>
    </row>
    <row r="2381" spans="4:4">
      <c r="D2381" s="317"/>
    </row>
    <row r="2382" spans="4:4">
      <c r="D2382" s="317"/>
    </row>
    <row r="2383" spans="4:4">
      <c r="D2383" s="317"/>
    </row>
    <row r="2384" spans="4:4">
      <c r="D2384" s="317"/>
    </row>
    <row r="2385" spans="4:4">
      <c r="D2385" s="317"/>
    </row>
    <row r="2386" spans="4:4">
      <c r="D2386" s="317"/>
    </row>
    <row r="2387" spans="4:4">
      <c r="D2387" s="317"/>
    </row>
    <row r="2388" spans="4:4">
      <c r="D2388" s="317"/>
    </row>
    <row r="2389" spans="4:4">
      <c r="D2389" s="317"/>
    </row>
    <row r="2390" spans="4:4">
      <c r="D2390" s="317"/>
    </row>
    <row r="2391" spans="4:4">
      <c r="D2391" s="317"/>
    </row>
    <row r="2392" spans="4:4">
      <c r="D2392" s="317"/>
    </row>
    <row r="2393" spans="4:4">
      <c r="D2393" s="317"/>
    </row>
    <row r="2394" spans="4:4">
      <c r="D2394" s="317"/>
    </row>
    <row r="2395" spans="4:4">
      <c r="D2395" s="317"/>
    </row>
    <row r="2396" spans="4:4">
      <c r="D2396" s="317"/>
    </row>
    <row r="2397" spans="4:4">
      <c r="D2397" s="317"/>
    </row>
    <row r="2398" spans="4:4">
      <c r="D2398" s="317"/>
    </row>
    <row r="2399" spans="4:4">
      <c r="D2399" s="317"/>
    </row>
    <row r="2400" spans="4:4">
      <c r="D2400" s="317"/>
    </row>
    <row r="2401" spans="4:4">
      <c r="D2401" s="317"/>
    </row>
    <row r="2402" spans="4:4">
      <c r="D2402" s="317"/>
    </row>
    <row r="2403" spans="4:4">
      <c r="D2403" s="317"/>
    </row>
    <row r="2404" spans="4:4">
      <c r="D2404" s="317"/>
    </row>
    <row r="2405" spans="4:4">
      <c r="D2405" s="317"/>
    </row>
    <row r="2406" spans="4:4">
      <c r="D2406" s="317"/>
    </row>
    <row r="2407" spans="4:4">
      <c r="D2407" s="317"/>
    </row>
    <row r="2408" spans="4:4">
      <c r="D2408" s="317"/>
    </row>
    <row r="2409" spans="4:4">
      <c r="D2409" s="317"/>
    </row>
    <row r="2410" spans="4:4">
      <c r="D2410" s="317"/>
    </row>
    <row r="2411" spans="4:4">
      <c r="D2411" s="317"/>
    </row>
    <row r="2412" spans="4:4">
      <c r="D2412" s="317"/>
    </row>
    <row r="2413" spans="4:4">
      <c r="D2413" s="317"/>
    </row>
    <row r="2414" spans="4:4">
      <c r="D2414" s="317"/>
    </row>
    <row r="2415" spans="4:4">
      <c r="D2415" s="317"/>
    </row>
    <row r="2416" spans="4:4">
      <c r="D2416" s="317"/>
    </row>
    <row r="2417" spans="4:4">
      <c r="D2417" s="317"/>
    </row>
    <row r="2418" spans="4:4">
      <c r="D2418" s="317"/>
    </row>
    <row r="2419" spans="4:4">
      <c r="D2419" s="317"/>
    </row>
    <row r="2420" spans="4:4">
      <c r="D2420" s="317"/>
    </row>
    <row r="2421" spans="4:4">
      <c r="D2421" s="317"/>
    </row>
    <row r="2422" spans="4:4">
      <c r="D2422" s="317"/>
    </row>
    <row r="2423" spans="4:4">
      <c r="D2423" s="317"/>
    </row>
    <row r="2424" spans="4:4">
      <c r="D2424" s="317"/>
    </row>
    <row r="2425" spans="4:4">
      <c r="D2425" s="317"/>
    </row>
    <row r="2426" spans="4:4">
      <c r="D2426" s="317"/>
    </row>
    <row r="2427" spans="4:4">
      <c r="D2427" s="317"/>
    </row>
    <row r="2428" spans="4:4">
      <c r="D2428" s="317"/>
    </row>
    <row r="2429" spans="4:4">
      <c r="D2429" s="317"/>
    </row>
    <row r="2430" spans="4:4">
      <c r="D2430" s="317"/>
    </row>
    <row r="2431" spans="4:4">
      <c r="D2431" s="317"/>
    </row>
    <row r="2432" spans="4:4">
      <c r="D2432" s="317"/>
    </row>
    <row r="2433" spans="4:4">
      <c r="D2433" s="317"/>
    </row>
    <row r="2434" spans="4:4">
      <c r="D2434" s="317"/>
    </row>
    <row r="2435" spans="4:4">
      <c r="D2435" s="317"/>
    </row>
    <row r="2436" spans="4:4">
      <c r="D2436" s="317"/>
    </row>
    <row r="2437" spans="4:4">
      <c r="D2437" s="317"/>
    </row>
    <row r="2438" spans="4:4">
      <c r="D2438" s="317"/>
    </row>
    <row r="2439" spans="4:4">
      <c r="D2439" s="317"/>
    </row>
    <row r="2440" spans="4:4">
      <c r="D2440" s="317"/>
    </row>
    <row r="2441" spans="4:4">
      <c r="D2441" s="317"/>
    </row>
    <row r="2442" spans="4:4">
      <c r="D2442" s="317"/>
    </row>
    <row r="2443" spans="4:4">
      <c r="D2443" s="317"/>
    </row>
    <row r="2444" spans="4:4">
      <c r="D2444" s="317"/>
    </row>
    <row r="2445" spans="4:4">
      <c r="D2445" s="317"/>
    </row>
    <row r="2446" spans="4:4">
      <c r="D2446" s="317"/>
    </row>
    <row r="2447" spans="4:4">
      <c r="D2447" s="317"/>
    </row>
    <row r="2448" spans="4:4">
      <c r="D2448" s="317"/>
    </row>
    <row r="2449" spans="4:4">
      <c r="D2449" s="317"/>
    </row>
    <row r="2450" spans="4:4">
      <c r="D2450" s="317"/>
    </row>
    <row r="2451" spans="4:4">
      <c r="D2451" s="317"/>
    </row>
    <row r="2452" spans="4:4">
      <c r="D2452" s="317"/>
    </row>
    <row r="2453" spans="4:4">
      <c r="D2453" s="317"/>
    </row>
    <row r="2454" spans="4:4">
      <c r="D2454" s="317"/>
    </row>
    <row r="2455" spans="4:4">
      <c r="D2455" s="317"/>
    </row>
    <row r="2456" spans="4:4">
      <c r="D2456" s="317"/>
    </row>
    <row r="2457" spans="4:4">
      <c r="D2457" s="317"/>
    </row>
    <row r="2458" spans="4:4">
      <c r="D2458" s="317"/>
    </row>
    <row r="2459" spans="4:4">
      <c r="D2459" s="317"/>
    </row>
    <row r="2460" spans="4:4">
      <c r="D2460" s="317"/>
    </row>
    <row r="2461" spans="4:4">
      <c r="D2461" s="317"/>
    </row>
    <row r="2462" spans="4:4">
      <c r="D2462" s="317"/>
    </row>
    <row r="2463" spans="4:4">
      <c r="D2463" s="317"/>
    </row>
    <row r="2464" spans="4:4">
      <c r="D2464" s="317"/>
    </row>
    <row r="2465" spans="4:4">
      <c r="D2465" s="317"/>
    </row>
    <row r="2466" spans="4:4">
      <c r="D2466" s="317"/>
    </row>
    <row r="2467" spans="4:4">
      <c r="D2467" s="317"/>
    </row>
    <row r="2468" spans="4:4">
      <c r="D2468" s="317"/>
    </row>
    <row r="2469" spans="4:4">
      <c r="D2469" s="317"/>
    </row>
    <row r="2470" spans="4:4">
      <c r="D2470" s="317"/>
    </row>
    <row r="2471" spans="4:4">
      <c r="D2471" s="317"/>
    </row>
    <row r="2472" spans="4:4">
      <c r="D2472" s="317"/>
    </row>
    <row r="2473" spans="4:4">
      <c r="D2473" s="317"/>
    </row>
    <row r="2474" spans="4:4">
      <c r="D2474" s="317"/>
    </row>
    <row r="2475" spans="4:4">
      <c r="D2475" s="317"/>
    </row>
    <row r="2476" spans="4:4">
      <c r="D2476" s="317"/>
    </row>
    <row r="2477" spans="4:4">
      <c r="D2477" s="317"/>
    </row>
    <row r="2478" spans="4:4">
      <c r="D2478" s="317"/>
    </row>
    <row r="2479" spans="4:4">
      <c r="D2479" s="317"/>
    </row>
    <row r="2480" spans="4:4">
      <c r="D2480" s="317"/>
    </row>
    <row r="2481" spans="4:4">
      <c r="D2481" s="317"/>
    </row>
    <row r="2482" spans="4:4">
      <c r="D2482" s="317"/>
    </row>
    <row r="2483" spans="4:4">
      <c r="D2483" s="317"/>
    </row>
    <row r="2484" spans="4:4">
      <c r="D2484" s="317"/>
    </row>
    <row r="2485" spans="4:4">
      <c r="D2485" s="317"/>
    </row>
    <row r="2486" spans="4:4">
      <c r="D2486" s="317"/>
    </row>
    <row r="2487" spans="4:4">
      <c r="D2487" s="317"/>
    </row>
    <row r="2488" spans="4:4">
      <c r="D2488" s="317"/>
    </row>
    <row r="2489" spans="4:4">
      <c r="D2489" s="317"/>
    </row>
    <row r="2490" spans="4:4">
      <c r="D2490" s="317"/>
    </row>
    <row r="2491" spans="4:4">
      <c r="D2491" s="317"/>
    </row>
    <row r="2492" spans="4:4">
      <c r="D2492" s="317"/>
    </row>
    <row r="2493" spans="4:4">
      <c r="D2493" s="317"/>
    </row>
    <row r="2494" spans="4:4">
      <c r="D2494" s="317"/>
    </row>
    <row r="2495" spans="4:4">
      <c r="D2495" s="317"/>
    </row>
    <row r="2496" spans="4:4">
      <c r="D2496" s="317"/>
    </row>
    <row r="2497" spans="4:4">
      <c r="D2497" s="317"/>
    </row>
    <row r="2498" spans="4:4">
      <c r="D2498" s="317"/>
    </row>
    <row r="2499" spans="4:4">
      <c r="D2499" s="317"/>
    </row>
    <row r="2500" spans="4:4">
      <c r="D2500" s="317"/>
    </row>
    <row r="2501" spans="4:4">
      <c r="D2501" s="317"/>
    </row>
    <row r="2502" spans="4:4">
      <c r="D2502" s="317"/>
    </row>
    <row r="2503" spans="4:4">
      <c r="D2503" s="317"/>
    </row>
    <row r="2504" spans="4:4">
      <c r="D2504" s="317"/>
    </row>
    <row r="2505" spans="4:4">
      <c r="D2505" s="317"/>
    </row>
    <row r="2506" spans="4:4">
      <c r="D2506" s="317"/>
    </row>
    <row r="2507" spans="4:4">
      <c r="D2507" s="317"/>
    </row>
    <row r="2508" spans="4:4">
      <c r="D2508" s="317"/>
    </row>
    <row r="2509" spans="4:4">
      <c r="D2509" s="317"/>
    </row>
    <row r="2510" spans="4:4">
      <c r="D2510" s="317"/>
    </row>
    <row r="2511" spans="4:4">
      <c r="D2511" s="317"/>
    </row>
    <row r="2512" spans="4:4">
      <c r="D2512" s="317"/>
    </row>
    <row r="2513" spans="4:4">
      <c r="D2513" s="317"/>
    </row>
    <row r="2514" spans="4:4">
      <c r="D2514" s="317"/>
    </row>
    <row r="2515" spans="4:4">
      <c r="D2515" s="317"/>
    </row>
    <row r="2516" spans="4:4">
      <c r="D2516" s="317"/>
    </row>
    <row r="2517" spans="4:4">
      <c r="D2517" s="317"/>
    </row>
    <row r="2518" spans="4:4">
      <c r="D2518" s="317"/>
    </row>
    <row r="2519" spans="4:4">
      <c r="D2519" s="317"/>
    </row>
    <row r="2520" spans="4:4">
      <c r="D2520" s="317"/>
    </row>
    <row r="2521" spans="4:4">
      <c r="D2521" s="317"/>
    </row>
    <row r="2522" spans="4:4">
      <c r="D2522" s="317"/>
    </row>
    <row r="2523" spans="4:4">
      <c r="D2523" s="317"/>
    </row>
    <row r="2524" spans="4:4">
      <c r="D2524" s="317"/>
    </row>
    <row r="2525" spans="4:4">
      <c r="D2525" s="317"/>
    </row>
    <row r="2526" spans="4:4">
      <c r="D2526" s="317"/>
    </row>
    <row r="2527" spans="4:4">
      <c r="D2527" s="317"/>
    </row>
    <row r="2528" spans="4:4">
      <c r="D2528" s="317"/>
    </row>
    <row r="2529" spans="4:4">
      <c r="D2529" s="317"/>
    </row>
    <row r="2530" spans="4:4">
      <c r="D2530" s="317"/>
    </row>
    <row r="2531" spans="4:4">
      <c r="D2531" s="317"/>
    </row>
    <row r="2532" spans="4:4">
      <c r="D2532" s="317"/>
    </row>
    <row r="2533" spans="4:4">
      <c r="D2533" s="317"/>
    </row>
    <row r="2534" spans="4:4">
      <c r="D2534" s="317"/>
    </row>
    <row r="2535" spans="4:4">
      <c r="D2535" s="317"/>
    </row>
    <row r="2536" spans="4:4">
      <c r="D2536" s="317"/>
    </row>
    <row r="2537" spans="4:4">
      <c r="D2537" s="317"/>
    </row>
    <row r="2538" spans="4:4">
      <c r="D2538" s="317"/>
    </row>
    <row r="2539" spans="4:4">
      <c r="D2539" s="317"/>
    </row>
    <row r="2540" spans="4:4">
      <c r="D2540" s="317"/>
    </row>
    <row r="2541" spans="4:4">
      <c r="D2541" s="317"/>
    </row>
    <row r="2542" spans="4:4">
      <c r="D2542" s="317"/>
    </row>
    <row r="2543" spans="4:4">
      <c r="D2543" s="317"/>
    </row>
    <row r="2544" spans="4:4">
      <c r="D2544" s="317"/>
    </row>
    <row r="2545" spans="4:4">
      <c r="D2545" s="317"/>
    </row>
    <row r="2546" spans="4:4">
      <c r="D2546" s="317"/>
    </row>
    <row r="2547" spans="4:4">
      <c r="D2547" s="317"/>
    </row>
    <row r="2548" spans="4:4">
      <c r="D2548" s="317"/>
    </row>
    <row r="2549" spans="4:4">
      <c r="D2549" s="317"/>
    </row>
    <row r="2550" spans="4:4">
      <c r="D2550" s="317"/>
    </row>
    <row r="2551" spans="4:4">
      <c r="D2551" s="317"/>
    </row>
    <row r="2552" spans="4:4">
      <c r="D2552" s="317"/>
    </row>
    <row r="2553" spans="4:4">
      <c r="D2553" s="317"/>
    </row>
    <row r="2554" spans="4:4">
      <c r="D2554" s="317"/>
    </row>
    <row r="2555" spans="4:4">
      <c r="D2555" s="317"/>
    </row>
    <row r="2556" spans="4:4">
      <c r="D2556" s="317"/>
    </row>
    <row r="2557" spans="4:4">
      <c r="D2557" s="317"/>
    </row>
    <row r="2558" spans="4:4">
      <c r="D2558" s="317"/>
    </row>
    <row r="2559" spans="4:4">
      <c r="D2559" s="317"/>
    </row>
    <row r="2560" spans="4:4">
      <c r="D2560" s="317"/>
    </row>
    <row r="2561" spans="4:4">
      <c r="D2561" s="317"/>
    </row>
    <row r="2562" spans="4:4">
      <c r="D2562" s="317"/>
    </row>
    <row r="2563" spans="4:4">
      <c r="D2563" s="317"/>
    </row>
    <row r="2564" spans="4:4">
      <c r="D2564" s="317"/>
    </row>
    <row r="2565" spans="4:4">
      <c r="D2565" s="317"/>
    </row>
    <row r="2566" spans="4:4">
      <c r="D2566" s="317"/>
    </row>
    <row r="2567" spans="4:4">
      <c r="D2567" s="317"/>
    </row>
    <row r="2568" spans="4:4">
      <c r="D2568" s="317"/>
    </row>
    <row r="2569" spans="4:4">
      <c r="D2569" s="317"/>
    </row>
    <row r="2570" spans="4:4">
      <c r="D2570" s="317"/>
    </row>
    <row r="2571" spans="4:4">
      <c r="D2571" s="317"/>
    </row>
    <row r="2572" spans="4:4">
      <c r="D2572" s="317"/>
    </row>
    <row r="2573" spans="4:4">
      <c r="D2573" s="317"/>
    </row>
    <row r="2574" spans="4:4">
      <c r="D2574" s="317"/>
    </row>
    <row r="2575" spans="4:4">
      <c r="D2575" s="317"/>
    </row>
    <row r="2576" spans="4:4">
      <c r="D2576" s="317"/>
    </row>
    <row r="2577" spans="4:4">
      <c r="D2577" s="317"/>
    </row>
    <row r="2578" spans="4:4">
      <c r="D2578" s="317"/>
    </row>
    <row r="2579" spans="4:4">
      <c r="D2579" s="317"/>
    </row>
    <row r="2580" spans="4:4">
      <c r="D2580" s="317"/>
    </row>
    <row r="2581" spans="4:4">
      <c r="D2581" s="317"/>
    </row>
    <row r="2582" spans="4:4">
      <c r="D2582" s="317"/>
    </row>
    <row r="2583" spans="4:4">
      <c r="D2583" s="317"/>
    </row>
    <row r="2584" spans="4:4">
      <c r="D2584" s="317"/>
    </row>
    <row r="2585" spans="4:4">
      <c r="D2585" s="317"/>
    </row>
    <row r="2586" spans="4:4">
      <c r="D2586" s="317"/>
    </row>
    <row r="2587" spans="4:4">
      <c r="D2587" s="317"/>
    </row>
    <row r="2588" spans="4:4">
      <c r="D2588" s="317"/>
    </row>
    <row r="2589" spans="4:4">
      <c r="D2589" s="317"/>
    </row>
    <row r="2590" spans="4:4">
      <c r="D2590" s="317"/>
    </row>
    <row r="2591" spans="4:4">
      <c r="D2591" s="317"/>
    </row>
    <row r="2592" spans="4:4">
      <c r="D2592" s="317"/>
    </row>
    <row r="2593" spans="4:4">
      <c r="D2593" s="317"/>
    </row>
    <row r="2594" spans="4:4">
      <c r="D2594" s="317"/>
    </row>
    <row r="2595" spans="4:4">
      <c r="D2595" s="317"/>
    </row>
    <row r="2596" spans="4:4">
      <c r="D2596" s="317"/>
    </row>
    <row r="2597" spans="4:4">
      <c r="D2597" s="317"/>
    </row>
    <row r="2598" spans="4:4">
      <c r="D2598" s="317"/>
    </row>
    <row r="2599" spans="4:4">
      <c r="D2599" s="317"/>
    </row>
    <row r="2600" spans="4:4">
      <c r="D2600" s="317"/>
    </row>
    <row r="2601" spans="4:4">
      <c r="D2601" s="317"/>
    </row>
    <row r="2602" spans="4:4">
      <c r="D2602" s="317"/>
    </row>
    <row r="2603" spans="4:4">
      <c r="D2603" s="317"/>
    </row>
    <row r="2604" spans="4:4">
      <c r="D2604" s="317"/>
    </row>
    <row r="2605" spans="4:4">
      <c r="D2605" s="317"/>
    </row>
    <row r="2606" spans="4:4">
      <c r="D2606" s="317"/>
    </row>
    <row r="2607" spans="4:4">
      <c r="D2607" s="317"/>
    </row>
    <row r="2608" spans="4:4">
      <c r="D2608" s="317"/>
    </row>
    <row r="2609" spans="4:4">
      <c r="D2609" s="317"/>
    </row>
    <row r="2610" spans="4:4">
      <c r="D2610" s="317"/>
    </row>
    <row r="2611" spans="4:4">
      <c r="D2611" s="317"/>
    </row>
    <row r="2612" spans="4:4">
      <c r="D2612" s="317"/>
    </row>
    <row r="2613" spans="4:4">
      <c r="D2613" s="317"/>
    </row>
    <row r="2614" spans="4:4">
      <c r="D2614" s="317"/>
    </row>
    <row r="2615" spans="4:4">
      <c r="D2615" s="317"/>
    </row>
    <row r="2616" spans="4:4">
      <c r="D2616" s="317"/>
    </row>
    <row r="2617" spans="4:4">
      <c r="D2617" s="317"/>
    </row>
    <row r="2618" spans="4:4">
      <c r="D2618" s="317"/>
    </row>
    <row r="2619" spans="4:4">
      <c r="D2619" s="317"/>
    </row>
    <row r="2620" spans="4:4">
      <c r="D2620" s="317"/>
    </row>
    <row r="2621" spans="4:4">
      <c r="D2621" s="317"/>
    </row>
    <row r="2622" spans="4:4">
      <c r="D2622" s="317"/>
    </row>
    <row r="2623" spans="4:4">
      <c r="D2623" s="317"/>
    </row>
    <row r="2624" spans="4:4">
      <c r="D2624" s="317"/>
    </row>
    <row r="2625" spans="4:4">
      <c r="D2625" s="317"/>
    </row>
    <row r="2626" spans="4:4">
      <c r="D2626" s="317"/>
    </row>
    <row r="2627" spans="4:4">
      <c r="D2627" s="317"/>
    </row>
    <row r="2628" spans="4:4">
      <c r="D2628" s="317"/>
    </row>
    <row r="2629" spans="4:4">
      <c r="D2629" s="317"/>
    </row>
    <row r="2630" spans="4:4">
      <c r="D2630" s="317"/>
    </row>
    <row r="2631" spans="4:4">
      <c r="D2631" s="317"/>
    </row>
    <row r="2632" spans="4:4">
      <c r="D2632" s="317"/>
    </row>
    <row r="2633" spans="4:4">
      <c r="D2633" s="317"/>
    </row>
    <row r="2634" spans="4:4">
      <c r="D2634" s="317"/>
    </row>
    <row r="2635" spans="4:4">
      <c r="D2635" s="317"/>
    </row>
    <row r="2636" spans="4:4">
      <c r="D2636" s="317"/>
    </row>
    <row r="2637" spans="4:4">
      <c r="D2637" s="317"/>
    </row>
    <row r="2638" spans="4:4">
      <c r="D2638" s="317"/>
    </row>
    <row r="2639" spans="4:4">
      <c r="D2639" s="317"/>
    </row>
    <row r="2640" spans="4:4">
      <c r="D2640" s="317"/>
    </row>
    <row r="2641" spans="4:4">
      <c r="D2641" s="317"/>
    </row>
    <row r="2642" spans="4:4">
      <c r="D2642" s="317"/>
    </row>
    <row r="2643" spans="4:4">
      <c r="D2643" s="317"/>
    </row>
    <row r="2644" spans="4:4">
      <c r="D2644" s="317"/>
    </row>
    <row r="2645" spans="4:4">
      <c r="D2645" s="317"/>
    </row>
    <row r="2646" spans="4:4">
      <c r="D2646" s="317"/>
    </row>
    <row r="2647" spans="4:4">
      <c r="D2647" s="317"/>
    </row>
    <row r="2648" spans="4:4">
      <c r="D2648" s="317"/>
    </row>
    <row r="2649" spans="4:4">
      <c r="D2649" s="317"/>
    </row>
    <row r="2650" spans="4:4">
      <c r="D2650" s="317"/>
    </row>
    <row r="2651" spans="4:4">
      <c r="D2651" s="317"/>
    </row>
    <row r="2652" spans="4:4">
      <c r="D2652" s="317"/>
    </row>
    <row r="2653" spans="4:4">
      <c r="D2653" s="317"/>
    </row>
    <row r="2654" spans="4:4">
      <c r="D2654" s="317"/>
    </row>
    <row r="2655" spans="4:4">
      <c r="D2655" s="317"/>
    </row>
    <row r="2656" spans="4:4">
      <c r="D2656" s="317"/>
    </row>
    <row r="2657" spans="4:4">
      <c r="D2657" s="317"/>
    </row>
    <row r="2658" spans="4:4">
      <c r="D2658" s="317"/>
    </row>
    <row r="2659" spans="4:4">
      <c r="D2659" s="317"/>
    </row>
    <row r="2660" spans="4:4">
      <c r="D2660" s="317"/>
    </row>
    <row r="2661" spans="4:4">
      <c r="D2661" s="317"/>
    </row>
    <row r="2662" spans="4:4">
      <c r="D2662" s="317"/>
    </row>
    <row r="2663" spans="4:4">
      <c r="D2663" s="317"/>
    </row>
    <row r="2664" spans="4:4">
      <c r="D2664" s="317"/>
    </row>
    <row r="2665" spans="4:4">
      <c r="D2665" s="317"/>
    </row>
    <row r="2666" spans="4:4">
      <c r="D2666" s="317"/>
    </row>
    <row r="2667" spans="4:4">
      <c r="D2667" s="317"/>
    </row>
    <row r="2668" spans="4:4">
      <c r="D2668" s="317"/>
    </row>
    <row r="2669" spans="4:4">
      <c r="D2669" s="317"/>
    </row>
    <row r="2670" spans="4:4">
      <c r="D2670" s="317"/>
    </row>
    <row r="2671" spans="4:4">
      <c r="D2671" s="317"/>
    </row>
    <row r="2672" spans="4:4">
      <c r="D2672" s="317"/>
    </row>
    <row r="2673" spans="4:4">
      <c r="D2673" s="317"/>
    </row>
    <row r="2674" spans="4:4">
      <c r="D2674" s="317"/>
    </row>
    <row r="2675" spans="4:4">
      <c r="D2675" s="317"/>
    </row>
    <row r="2676" spans="4:4">
      <c r="D2676" s="317"/>
    </row>
    <row r="2677" spans="4:4">
      <c r="D2677" s="317"/>
    </row>
    <row r="2678" spans="4:4">
      <c r="D2678" s="317"/>
    </row>
    <row r="2679" spans="4:4">
      <c r="D2679" s="317"/>
    </row>
    <row r="2680" spans="4:4">
      <c r="D2680" s="317"/>
    </row>
    <row r="2681" spans="4:4">
      <c r="D2681" s="317"/>
    </row>
    <row r="2682" spans="4:4">
      <c r="D2682" s="317"/>
    </row>
    <row r="2683" spans="4:4">
      <c r="D2683" s="317"/>
    </row>
    <row r="2684" spans="4:4">
      <c r="D2684" s="317"/>
    </row>
    <row r="2685" spans="4:4">
      <c r="D2685" s="317"/>
    </row>
    <row r="2686" spans="4:4">
      <c r="D2686" s="317"/>
    </row>
    <row r="2687" spans="4:4">
      <c r="D2687" s="317"/>
    </row>
    <row r="2688" spans="4:4">
      <c r="D2688" s="317"/>
    </row>
    <row r="2689" spans="4:4">
      <c r="D2689" s="317"/>
    </row>
    <row r="2690" spans="4:4">
      <c r="D2690" s="317"/>
    </row>
    <row r="2691" spans="4:4">
      <c r="D2691" s="317"/>
    </row>
    <row r="2692" spans="4:4">
      <c r="D2692" s="317"/>
    </row>
    <row r="2693" spans="4:4">
      <c r="D2693" s="317"/>
    </row>
    <row r="2694" spans="4:4">
      <c r="D2694" s="317"/>
    </row>
    <row r="2695" spans="4:4">
      <c r="D2695" s="317"/>
    </row>
    <row r="2696" spans="4:4">
      <c r="D2696" s="317"/>
    </row>
    <row r="2697" spans="4:4">
      <c r="D2697" s="317"/>
    </row>
    <row r="2698" spans="4:4">
      <c r="D2698" s="317"/>
    </row>
    <row r="2699" spans="4:4">
      <c r="D2699" s="317"/>
    </row>
    <row r="2700" spans="4:4">
      <c r="D2700" s="317"/>
    </row>
    <row r="2701" spans="4:4">
      <c r="D2701" s="317"/>
    </row>
    <row r="2702" spans="4:4">
      <c r="D2702" s="317"/>
    </row>
    <row r="2703" spans="4:4">
      <c r="D2703" s="317"/>
    </row>
    <row r="2704" spans="4:4">
      <c r="D2704" s="317"/>
    </row>
    <row r="2705" spans="4:4">
      <c r="D2705" s="317"/>
    </row>
    <row r="2706" spans="4:4">
      <c r="D2706" s="317"/>
    </row>
    <row r="2707" spans="4:4">
      <c r="D2707" s="317"/>
    </row>
    <row r="2708" spans="4:4">
      <c r="D2708" s="317"/>
    </row>
    <row r="2709" spans="4:4">
      <c r="D2709" s="317"/>
    </row>
    <row r="2710" spans="4:4">
      <c r="D2710" s="317"/>
    </row>
    <row r="2711" spans="4:4">
      <c r="D2711" s="317"/>
    </row>
    <row r="2712" spans="4:4">
      <c r="D2712" s="317"/>
    </row>
    <row r="2713" spans="4:4">
      <c r="D2713" s="317"/>
    </row>
    <row r="2714" spans="4:4">
      <c r="D2714" s="317"/>
    </row>
    <row r="2715" spans="4:4">
      <c r="D2715" s="317"/>
    </row>
    <row r="2716" spans="4:4">
      <c r="D2716" s="317"/>
    </row>
    <row r="2717" spans="4:4">
      <c r="D2717" s="317"/>
    </row>
    <row r="2718" spans="4:4">
      <c r="D2718" s="317"/>
    </row>
    <row r="2719" spans="4:4">
      <c r="D2719" s="317"/>
    </row>
    <row r="2720" spans="4:4">
      <c r="D2720" s="317"/>
    </row>
    <row r="2721" spans="4:4">
      <c r="D2721" s="317"/>
    </row>
    <row r="2722" spans="4:4">
      <c r="D2722" s="317"/>
    </row>
    <row r="2723" spans="4:4">
      <c r="D2723" s="317"/>
    </row>
    <row r="2724" spans="4:4">
      <c r="D2724" s="317"/>
    </row>
    <row r="2725" spans="4:4">
      <c r="D2725" s="317"/>
    </row>
    <row r="2726" spans="4:4">
      <c r="D2726" s="317"/>
    </row>
    <row r="2727" spans="4:4">
      <c r="D2727" s="317"/>
    </row>
    <row r="2728" spans="4:4">
      <c r="D2728" s="317"/>
    </row>
    <row r="2729" spans="4:4">
      <c r="D2729" s="317"/>
    </row>
    <row r="2730" spans="4:4">
      <c r="D2730" s="317"/>
    </row>
    <row r="2731" spans="4:4">
      <c r="D2731" s="317"/>
    </row>
    <row r="2732" spans="4:4">
      <c r="D2732" s="317"/>
    </row>
    <row r="2733" spans="4:4">
      <c r="D2733" s="317"/>
    </row>
    <row r="2734" spans="4:4">
      <c r="D2734" s="317"/>
    </row>
    <row r="2735" spans="4:4">
      <c r="D2735" s="317"/>
    </row>
    <row r="2736" spans="4:4">
      <c r="D2736" s="317"/>
    </row>
    <row r="2737" spans="4:4">
      <c r="D2737" s="317"/>
    </row>
    <row r="2738" spans="4:4">
      <c r="D2738" s="317"/>
    </row>
    <row r="2739" spans="4:4">
      <c r="D2739" s="317"/>
    </row>
    <row r="2740" spans="4:4">
      <c r="D2740" s="317"/>
    </row>
    <row r="2741" spans="4:4">
      <c r="D2741" s="317"/>
    </row>
    <row r="2742" spans="4:4">
      <c r="D2742" s="317"/>
    </row>
    <row r="2743" spans="4:4">
      <c r="D2743" s="317"/>
    </row>
    <row r="2744" spans="4:4">
      <c r="D2744" s="317"/>
    </row>
    <row r="2745" spans="4:4">
      <c r="D2745" s="317"/>
    </row>
    <row r="2746" spans="4:4">
      <c r="D2746" s="317"/>
    </row>
    <row r="2747" spans="4:4">
      <c r="D2747" s="317"/>
    </row>
    <row r="2748" spans="4:4">
      <c r="D2748" s="317"/>
    </row>
    <row r="2749" spans="4:4">
      <c r="D2749" s="317"/>
    </row>
    <row r="2750" spans="4:4">
      <c r="D2750" s="317"/>
    </row>
    <row r="2751" spans="4:4">
      <c r="D2751" s="317"/>
    </row>
    <row r="2752" spans="4:4">
      <c r="D2752" s="317"/>
    </row>
    <row r="2753" spans="4:4">
      <c r="D2753" s="317"/>
    </row>
    <row r="2754" spans="4:4">
      <c r="D2754" s="317"/>
    </row>
    <row r="2755" spans="4:4">
      <c r="D2755" s="317"/>
    </row>
    <row r="2756" spans="4:4">
      <c r="D2756" s="317"/>
    </row>
    <row r="2757" spans="4:4">
      <c r="D2757" s="317"/>
    </row>
    <row r="2758" spans="4:4">
      <c r="D2758" s="317"/>
    </row>
    <row r="2759" spans="4:4">
      <c r="D2759" s="317"/>
    </row>
    <row r="2760" spans="4:4">
      <c r="D2760" s="317"/>
    </row>
    <row r="2761" spans="4:4">
      <c r="D2761" s="317"/>
    </row>
    <row r="2762" spans="4:4">
      <c r="D2762" s="317"/>
    </row>
    <row r="2763" spans="4:4">
      <c r="D2763" s="317"/>
    </row>
    <row r="2764" spans="4:4">
      <c r="D2764" s="317"/>
    </row>
    <row r="2765" spans="4:4">
      <c r="D2765" s="317"/>
    </row>
    <row r="2766" spans="4:4">
      <c r="D2766" s="317"/>
    </row>
    <row r="2767" spans="4:4">
      <c r="D2767" s="317"/>
    </row>
    <row r="2768" spans="4:4">
      <c r="D2768" s="317"/>
    </row>
    <row r="2769" spans="4:4">
      <c r="D2769" s="317"/>
    </row>
    <row r="2770" spans="4:4">
      <c r="D2770" s="317"/>
    </row>
    <row r="2771" spans="4:4">
      <c r="D2771" s="317"/>
    </row>
    <row r="2772" spans="4:4">
      <c r="D2772" s="317"/>
    </row>
    <row r="2773" spans="4:4">
      <c r="D2773" s="317"/>
    </row>
    <row r="2774" spans="4:4">
      <c r="D2774" s="317"/>
    </row>
    <row r="2775" spans="4:4">
      <c r="D2775" s="317"/>
    </row>
    <row r="2776" spans="4:4">
      <c r="D2776" s="317"/>
    </row>
    <row r="2777" spans="4:4">
      <c r="D2777" s="317"/>
    </row>
    <row r="2778" spans="4:4">
      <c r="D2778" s="317"/>
    </row>
    <row r="2779" spans="4:4">
      <c r="D2779" s="317"/>
    </row>
    <row r="2780" spans="4:4">
      <c r="D2780" s="317"/>
    </row>
    <row r="2781" spans="4:4">
      <c r="D2781" s="317"/>
    </row>
    <row r="2782" spans="4:4">
      <c r="D2782" s="317"/>
    </row>
    <row r="2783" spans="4:4">
      <c r="D2783" s="317"/>
    </row>
    <row r="2784" spans="4:4">
      <c r="D2784" s="317"/>
    </row>
    <row r="2785" spans="4:4">
      <c r="D2785" s="317"/>
    </row>
    <row r="2786" spans="4:4">
      <c r="D2786" s="317"/>
    </row>
    <row r="2787" spans="4:4">
      <c r="D2787" s="317"/>
    </row>
    <row r="2788" spans="4:4">
      <c r="D2788" s="317"/>
    </row>
    <row r="2789" spans="4:4">
      <c r="D2789" s="317"/>
    </row>
    <row r="2790" spans="4:4">
      <c r="D2790" s="317"/>
    </row>
    <row r="2791" spans="4:4">
      <c r="D2791" s="317"/>
    </row>
    <row r="2792" spans="4:4">
      <c r="D2792" s="317"/>
    </row>
    <row r="2793" spans="4:4">
      <c r="D2793" s="317"/>
    </row>
    <row r="2794" spans="4:4">
      <c r="D2794" s="317"/>
    </row>
    <row r="2795" spans="4:4">
      <c r="D2795" s="317"/>
    </row>
    <row r="2796" spans="4:4">
      <c r="D2796" s="317"/>
    </row>
    <row r="2797" spans="4:4">
      <c r="D2797" s="317"/>
    </row>
    <row r="2798" spans="4:4">
      <c r="D2798" s="317"/>
    </row>
    <row r="2799" spans="4:4">
      <c r="D2799" s="317"/>
    </row>
    <row r="2800" spans="4:4">
      <c r="D2800" s="317"/>
    </row>
    <row r="2801" spans="4:4">
      <c r="D2801" s="317"/>
    </row>
    <row r="2802" spans="4:4">
      <c r="D2802" s="317"/>
    </row>
    <row r="2803" spans="4:4">
      <c r="D2803" s="317"/>
    </row>
    <row r="2804" spans="4:4">
      <c r="D2804" s="317"/>
    </row>
    <row r="2805" spans="4:4">
      <c r="D2805" s="317"/>
    </row>
    <row r="2806" spans="4:4">
      <c r="D2806" s="317"/>
    </row>
    <row r="2807" spans="4:4">
      <c r="D2807" s="317"/>
    </row>
    <row r="2808" spans="4:4">
      <c r="D2808" s="317"/>
    </row>
    <row r="2809" spans="4:4">
      <c r="D2809" s="317"/>
    </row>
    <row r="2810" spans="4:4">
      <c r="D2810" s="317"/>
    </row>
    <row r="2811" spans="4:4">
      <c r="D2811" s="317"/>
    </row>
    <row r="2812" spans="4:4">
      <c r="D2812" s="317"/>
    </row>
    <row r="2813" spans="4:4">
      <c r="D2813" s="317"/>
    </row>
    <row r="2814" spans="4:4">
      <c r="D2814" s="317"/>
    </row>
    <row r="2815" spans="4:4">
      <c r="D2815" s="317"/>
    </row>
    <row r="2816" spans="4:4">
      <c r="D2816" s="317"/>
    </row>
    <row r="2817" spans="4:4">
      <c r="D2817" s="317"/>
    </row>
    <row r="2818" spans="4:4">
      <c r="D2818" s="317"/>
    </row>
    <row r="2819" spans="4:4">
      <c r="D2819" s="317"/>
    </row>
    <row r="2820" spans="4:4">
      <c r="D2820" s="317"/>
    </row>
    <row r="2821" spans="4:4">
      <c r="D2821" s="317"/>
    </row>
    <row r="2822" spans="4:4">
      <c r="D2822" s="317"/>
    </row>
    <row r="2823" spans="4:4">
      <c r="D2823" s="317"/>
    </row>
    <row r="2824" spans="4:4">
      <c r="D2824" s="317"/>
    </row>
    <row r="2825" spans="4:4">
      <c r="D2825" s="317"/>
    </row>
    <row r="2826" spans="4:4">
      <c r="D2826" s="317"/>
    </row>
    <row r="2827" spans="4:4">
      <c r="D2827" s="317"/>
    </row>
    <row r="2828" spans="4:4">
      <c r="D2828" s="317"/>
    </row>
    <row r="2829" spans="4:4">
      <c r="D2829" s="317"/>
    </row>
    <row r="2830" spans="4:4">
      <c r="D2830" s="317"/>
    </row>
    <row r="2831" spans="4:4">
      <c r="D2831" s="317"/>
    </row>
    <row r="2832" spans="4:4">
      <c r="D2832" s="317"/>
    </row>
    <row r="2833" spans="4:4">
      <c r="D2833" s="317"/>
    </row>
    <row r="2834" spans="4:4">
      <c r="D2834" s="317"/>
    </row>
    <row r="2835" spans="4:4">
      <c r="D2835" s="317"/>
    </row>
    <row r="2836" spans="4:4">
      <c r="D2836" s="317"/>
    </row>
    <row r="2837" spans="4:4">
      <c r="D2837" s="317"/>
    </row>
    <row r="2838" spans="4:4">
      <c r="D2838" s="317"/>
    </row>
    <row r="2839" spans="4:4">
      <c r="D2839" s="317"/>
    </row>
    <row r="2840" spans="4:4">
      <c r="D2840" s="317"/>
    </row>
    <row r="2841" spans="4:4">
      <c r="D2841" s="317"/>
    </row>
    <row r="2842" spans="4:4">
      <c r="D2842" s="317"/>
    </row>
    <row r="2843" spans="4:4">
      <c r="D2843" s="317"/>
    </row>
    <row r="2844" spans="4:4">
      <c r="D2844" s="317"/>
    </row>
    <row r="2845" spans="4:4">
      <c r="D2845" s="317"/>
    </row>
    <row r="2846" spans="4:4">
      <c r="D2846" s="317"/>
    </row>
    <row r="2847" spans="4:4">
      <c r="D2847" s="317"/>
    </row>
    <row r="2848" spans="4:4">
      <c r="D2848" s="317"/>
    </row>
    <row r="2849" spans="4:4">
      <c r="D2849" s="317"/>
    </row>
    <row r="2850" spans="4:4">
      <c r="D2850" s="317"/>
    </row>
    <row r="2851" spans="4:4">
      <c r="D2851" s="317"/>
    </row>
    <row r="2852" spans="4:4">
      <c r="D2852" s="317"/>
    </row>
    <row r="2853" spans="4:4">
      <c r="D2853" s="317"/>
    </row>
    <row r="2854" spans="4:4">
      <c r="D2854" s="317"/>
    </row>
    <row r="2855" spans="4:4">
      <c r="D2855" s="317"/>
    </row>
    <row r="2856" spans="4:4">
      <c r="D2856" s="317"/>
    </row>
    <row r="2857" spans="4:4">
      <c r="D2857" s="317"/>
    </row>
    <row r="2858" spans="4:4">
      <c r="D2858" s="317"/>
    </row>
    <row r="2859" spans="4:4">
      <c r="D2859" s="317"/>
    </row>
    <row r="2860" spans="4:4">
      <c r="D2860" s="317"/>
    </row>
    <row r="2861" spans="4:4">
      <c r="D2861" s="317"/>
    </row>
    <row r="2862" spans="4:4">
      <c r="D2862" s="317"/>
    </row>
    <row r="2863" spans="4:4">
      <c r="D2863" s="317"/>
    </row>
    <row r="2864" spans="4:4">
      <c r="D2864" s="317"/>
    </row>
    <row r="2865" spans="4:4">
      <c r="D2865" s="317"/>
    </row>
    <row r="2866" spans="4:4">
      <c r="D2866" s="317"/>
    </row>
    <row r="2867" spans="4:4">
      <c r="D2867" s="317"/>
    </row>
    <row r="2868" spans="4:4">
      <c r="D2868" s="317"/>
    </row>
    <row r="2869" spans="4:4">
      <c r="D2869" s="317"/>
    </row>
    <row r="2870" spans="4:4">
      <c r="D2870" s="317"/>
    </row>
    <row r="2871" spans="4:4">
      <c r="D2871" s="317"/>
    </row>
    <row r="2872" spans="4:4">
      <c r="D2872" s="317"/>
    </row>
    <row r="2873" spans="4:4">
      <c r="D2873" s="317"/>
    </row>
    <row r="2874" spans="4:4">
      <c r="D2874" s="317"/>
    </row>
    <row r="2875" spans="4:4">
      <c r="D2875" s="317"/>
    </row>
    <row r="2876" spans="4:4">
      <c r="D2876" s="317"/>
    </row>
    <row r="2877" spans="4:4">
      <c r="D2877" s="317"/>
    </row>
    <row r="2878" spans="4:4">
      <c r="D2878" s="317"/>
    </row>
    <row r="2879" spans="4:4">
      <c r="D2879" s="317"/>
    </row>
    <row r="2880" spans="4:4">
      <c r="D2880" s="317"/>
    </row>
    <row r="2881" spans="4:4">
      <c r="D2881" s="317"/>
    </row>
    <row r="2882" spans="4:4">
      <c r="D2882" s="317"/>
    </row>
    <row r="2883" spans="4:4">
      <c r="D2883" s="317"/>
    </row>
    <row r="2884" spans="4:4">
      <c r="D2884" s="317"/>
    </row>
    <row r="2885" spans="4:4">
      <c r="D2885" s="317"/>
    </row>
    <row r="2886" spans="4:4">
      <c r="D2886" s="317"/>
    </row>
    <row r="2887" spans="4:4">
      <c r="D2887" s="317"/>
    </row>
    <row r="2888" spans="4:4">
      <c r="D2888" s="317"/>
    </row>
    <row r="2889" spans="4:4">
      <c r="D2889" s="317"/>
    </row>
    <row r="2890" spans="4:4">
      <c r="D2890" s="317"/>
    </row>
    <row r="2891" spans="4:4">
      <c r="D2891" s="317"/>
    </row>
    <row r="2892" spans="4:4">
      <c r="D2892" s="317"/>
    </row>
    <row r="2893" spans="4:4">
      <c r="D2893" s="317"/>
    </row>
    <row r="2894" spans="4:4">
      <c r="D2894" s="317"/>
    </row>
    <row r="2895" spans="4:4">
      <c r="D2895" s="317"/>
    </row>
    <row r="2896" spans="4:4">
      <c r="D2896" s="317"/>
    </row>
    <row r="2897" spans="4:4">
      <c r="D2897" s="317"/>
    </row>
    <row r="2898" spans="4:4">
      <c r="D2898" s="317"/>
    </row>
    <row r="2899" spans="4:4">
      <c r="D2899" s="317"/>
    </row>
    <row r="2900" spans="4:4">
      <c r="D2900" s="317"/>
    </row>
    <row r="2901" spans="4:4">
      <c r="D2901" s="317"/>
    </row>
    <row r="2902" spans="4:4">
      <c r="D2902" s="317"/>
    </row>
    <row r="2903" spans="4:4">
      <c r="D2903" s="317"/>
    </row>
    <row r="2904" spans="4:4">
      <c r="D2904" s="317"/>
    </row>
    <row r="2905" spans="4:4">
      <c r="D2905" s="317"/>
    </row>
    <row r="2906" spans="4:4">
      <c r="D2906" s="317"/>
    </row>
    <row r="2907" spans="4:4">
      <c r="D2907" s="317"/>
    </row>
    <row r="2908" spans="4:4">
      <c r="D2908" s="317"/>
    </row>
    <row r="2909" spans="4:4">
      <c r="D2909" s="317"/>
    </row>
    <row r="2910" spans="4:4">
      <c r="D2910" s="317"/>
    </row>
    <row r="2911" spans="4:4">
      <c r="D2911" s="317"/>
    </row>
    <row r="2912" spans="4:4">
      <c r="D2912" s="317"/>
    </row>
    <row r="2913" spans="4:4">
      <c r="D2913" s="317"/>
    </row>
    <row r="2914" spans="4:4">
      <c r="D2914" s="317"/>
    </row>
    <row r="2915" spans="4:4">
      <c r="D2915" s="317"/>
    </row>
    <row r="2916" spans="4:4">
      <c r="D2916" s="317"/>
    </row>
    <row r="2917" spans="4:4">
      <c r="D2917" s="317"/>
    </row>
    <row r="2918" spans="4:4">
      <c r="D2918" s="317"/>
    </row>
    <row r="2919" spans="4:4">
      <c r="D2919" s="317"/>
    </row>
    <row r="2920" spans="4:4">
      <c r="D2920" s="317"/>
    </row>
    <row r="2921" spans="4:4">
      <c r="D2921" s="317"/>
    </row>
    <row r="2922" spans="4:4">
      <c r="D2922" s="317"/>
    </row>
    <row r="2923" spans="4:4">
      <c r="D2923" s="317"/>
    </row>
    <row r="2924" spans="4:4">
      <c r="D2924" s="317"/>
    </row>
    <row r="2925" spans="4:4">
      <c r="D2925" s="317"/>
    </row>
    <row r="2926" spans="4:4">
      <c r="D2926" s="317"/>
    </row>
    <row r="2927" spans="4:4">
      <c r="D2927" s="317"/>
    </row>
    <row r="2928" spans="4:4">
      <c r="D2928" s="317"/>
    </row>
    <row r="2929" spans="4:4">
      <c r="D2929" s="317"/>
    </row>
    <row r="2930" spans="4:4">
      <c r="D2930" s="317"/>
    </row>
    <row r="2931" spans="4:4">
      <c r="D2931" s="317"/>
    </row>
    <row r="2932" spans="4:4">
      <c r="D2932" s="317"/>
    </row>
    <row r="2933" spans="4:4">
      <c r="D2933" s="317"/>
    </row>
    <row r="2934" spans="4:4">
      <c r="D2934" s="317"/>
    </row>
    <row r="2935" spans="4:4">
      <c r="D2935" s="317"/>
    </row>
    <row r="2936" spans="4:4">
      <c r="D2936" s="317"/>
    </row>
    <row r="2937" spans="4:4">
      <c r="D2937" s="317"/>
    </row>
    <row r="2938" spans="4:4">
      <c r="D2938" s="317"/>
    </row>
    <row r="2939" spans="4:4">
      <c r="D2939" s="317"/>
    </row>
    <row r="2940" spans="4:4">
      <c r="D2940" s="317"/>
    </row>
    <row r="2941" spans="4:4">
      <c r="D2941" s="317"/>
    </row>
    <row r="2942" spans="4:4">
      <c r="D2942" s="317"/>
    </row>
    <row r="2943" spans="4:4">
      <c r="D2943" s="317"/>
    </row>
    <row r="2944" spans="4:4">
      <c r="D2944" s="317"/>
    </row>
    <row r="2945" spans="4:4">
      <c r="D2945" s="317"/>
    </row>
    <row r="2946" spans="4:4">
      <c r="D2946" s="317"/>
    </row>
    <row r="2947" spans="4:4">
      <c r="D2947" s="317"/>
    </row>
    <row r="2948" spans="4:4">
      <c r="D2948" s="317"/>
    </row>
    <row r="2949" spans="4:4">
      <c r="D2949" s="317"/>
    </row>
    <row r="2950" spans="4:4">
      <c r="D2950" s="317"/>
    </row>
    <row r="2951" spans="4:4">
      <c r="D2951" s="317"/>
    </row>
    <row r="2952" spans="4:4">
      <c r="D2952" s="317"/>
    </row>
    <row r="2953" spans="4:4">
      <c r="D2953" s="317"/>
    </row>
    <row r="2954" spans="4:4">
      <c r="D2954" s="317"/>
    </row>
    <row r="2955" spans="4:4">
      <c r="D2955" s="317"/>
    </row>
    <row r="2956" spans="4:4">
      <c r="D2956" s="317"/>
    </row>
    <row r="2957" spans="4:4">
      <c r="D2957" s="317"/>
    </row>
    <row r="2958" spans="4:4">
      <c r="D2958" s="317"/>
    </row>
    <row r="2959" spans="4:4">
      <c r="D2959" s="317"/>
    </row>
    <row r="2960" spans="4:4">
      <c r="D2960" s="317"/>
    </row>
    <row r="2961" spans="4:4">
      <c r="D2961" s="317"/>
    </row>
    <row r="2962" spans="4:4">
      <c r="D2962" s="317"/>
    </row>
    <row r="2963" spans="4:4">
      <c r="D2963" s="317"/>
    </row>
    <row r="2964" spans="4:4">
      <c r="D2964" s="317"/>
    </row>
    <row r="2965" spans="4:4">
      <c r="D2965" s="317"/>
    </row>
    <row r="2966" spans="4:4">
      <c r="D2966" s="317"/>
    </row>
    <row r="2967" spans="4:4">
      <c r="D2967" s="317"/>
    </row>
    <row r="2968" spans="4:4">
      <c r="D2968" s="317"/>
    </row>
    <row r="2969" spans="4:4">
      <c r="D2969" s="317"/>
    </row>
    <row r="2970" spans="4:4">
      <c r="D2970" s="317"/>
    </row>
    <row r="2971" spans="4:4">
      <c r="D2971" s="317"/>
    </row>
    <row r="2972" spans="4:4">
      <c r="D2972" s="317"/>
    </row>
    <row r="2973" spans="4:4">
      <c r="D2973" s="317"/>
    </row>
    <row r="2974" spans="4:4">
      <c r="D2974" s="317"/>
    </row>
    <row r="2975" spans="4:4">
      <c r="D2975" s="317"/>
    </row>
    <row r="2976" spans="4:4">
      <c r="D2976" s="317"/>
    </row>
    <row r="2977" spans="4:4">
      <c r="D2977" s="317"/>
    </row>
    <row r="2978" spans="4:4">
      <c r="D2978" s="317"/>
    </row>
    <row r="2979" spans="4:4">
      <c r="D2979" s="317"/>
    </row>
    <row r="2980" spans="4:4">
      <c r="D2980" s="317"/>
    </row>
    <row r="2981" spans="4:4">
      <c r="D2981" s="317"/>
    </row>
    <row r="2982" spans="4:4">
      <c r="D2982" s="317"/>
    </row>
    <row r="2983" spans="4:4">
      <c r="D2983" s="317"/>
    </row>
    <row r="2984" spans="4:4">
      <c r="D2984" s="317"/>
    </row>
    <row r="2985" spans="4:4">
      <c r="D2985" s="317"/>
    </row>
    <row r="2986" spans="4:4">
      <c r="D2986" s="317"/>
    </row>
    <row r="2987" spans="4:4">
      <c r="D2987" s="317"/>
    </row>
    <row r="2988" spans="4:4">
      <c r="D2988" s="317"/>
    </row>
    <row r="2989" spans="4:4">
      <c r="D2989" s="317"/>
    </row>
    <row r="2990" spans="4:4">
      <c r="D2990" s="317"/>
    </row>
    <row r="2991" spans="4:4">
      <c r="D2991" s="317"/>
    </row>
    <row r="2992" spans="4:4">
      <c r="D2992" s="317"/>
    </row>
    <row r="2993" spans="4:4">
      <c r="D2993" s="317"/>
    </row>
    <row r="2994" spans="4:4">
      <c r="D2994" s="317"/>
    </row>
    <row r="2995" spans="4:4">
      <c r="D2995" s="317"/>
    </row>
    <row r="2996" spans="4:4">
      <c r="D2996" s="317"/>
    </row>
    <row r="2997" spans="4:4">
      <c r="D2997" s="317"/>
    </row>
    <row r="2998" spans="4:4">
      <c r="D2998" s="317"/>
    </row>
    <row r="2999" spans="4:4">
      <c r="D2999" s="317"/>
    </row>
    <row r="3000" spans="4:4">
      <c r="D3000" s="317"/>
    </row>
    <row r="3001" spans="4:4">
      <c r="D3001" s="317"/>
    </row>
    <row r="3002" spans="4:4">
      <c r="D3002" s="317"/>
    </row>
    <row r="3003" spans="4:4">
      <c r="D3003" s="317"/>
    </row>
    <row r="3004" spans="4:4">
      <c r="D3004" s="317"/>
    </row>
    <row r="3005" spans="4:4">
      <c r="D3005" s="317"/>
    </row>
    <row r="3006" spans="4:4">
      <c r="D3006" s="317"/>
    </row>
    <row r="3007" spans="4:4">
      <c r="D3007" s="317"/>
    </row>
    <row r="3008" spans="4:4">
      <c r="D3008" s="317"/>
    </row>
    <row r="3009" spans="4:4">
      <c r="D3009" s="317"/>
    </row>
    <row r="3010" spans="4:4">
      <c r="D3010" s="317"/>
    </row>
    <row r="3011" spans="4:4">
      <c r="D3011" s="317"/>
    </row>
    <row r="3012" spans="4:4">
      <c r="D3012" s="317"/>
    </row>
    <row r="3013" spans="4:4">
      <c r="D3013" s="317"/>
    </row>
    <row r="3014" spans="4:4">
      <c r="D3014" s="317"/>
    </row>
    <row r="3015" spans="4:4">
      <c r="D3015" s="317"/>
    </row>
    <row r="3016" spans="4:4">
      <c r="D3016" s="317"/>
    </row>
    <row r="3017" spans="4:4">
      <c r="D3017" s="317"/>
    </row>
    <row r="3018" spans="4:4">
      <c r="D3018" s="317"/>
    </row>
    <row r="3019" spans="4:4">
      <c r="D3019" s="317"/>
    </row>
    <row r="3020" spans="4:4">
      <c r="D3020" s="317"/>
    </row>
    <row r="3021" spans="4:4">
      <c r="D3021" s="317"/>
    </row>
    <row r="3022" spans="4:4">
      <c r="D3022" s="317"/>
    </row>
    <row r="3023" spans="4:4">
      <c r="D3023" s="317"/>
    </row>
    <row r="3024" spans="4:4">
      <c r="D3024" s="317"/>
    </row>
    <row r="3025" spans="4:4">
      <c r="D3025" s="317"/>
    </row>
    <row r="3026" spans="4:4">
      <c r="D3026" s="317"/>
    </row>
    <row r="3027" spans="4:4">
      <c r="D3027" s="317"/>
    </row>
    <row r="3028" spans="4:4">
      <c r="D3028" s="317"/>
    </row>
    <row r="3029" spans="4:4">
      <c r="D3029" s="317"/>
    </row>
    <row r="3030" spans="4:4">
      <c r="D3030" s="317"/>
    </row>
    <row r="3031" spans="4:4">
      <c r="D3031" s="317"/>
    </row>
    <row r="3032" spans="4:4">
      <c r="D3032" s="317"/>
    </row>
    <row r="3033" spans="4:4">
      <c r="D3033" s="317"/>
    </row>
    <row r="3034" spans="4:4">
      <c r="D3034" s="317"/>
    </row>
    <row r="3035" spans="4:4">
      <c r="D3035" s="317"/>
    </row>
    <row r="3036" spans="4:4">
      <c r="D3036" s="317"/>
    </row>
    <row r="3037" spans="4:4">
      <c r="D3037" s="317"/>
    </row>
    <row r="3038" spans="4:4">
      <c r="D3038" s="317"/>
    </row>
    <row r="3039" spans="4:4">
      <c r="D3039" s="317"/>
    </row>
    <row r="3040" spans="4:4">
      <c r="D3040" s="317"/>
    </row>
    <row r="3041" spans="4:4">
      <c r="D3041" s="317"/>
    </row>
    <row r="3042" spans="4:4">
      <c r="D3042" s="317"/>
    </row>
    <row r="3043" spans="4:4">
      <c r="D3043" s="317"/>
    </row>
    <row r="3044" spans="4:4">
      <c r="D3044" s="317"/>
    </row>
    <row r="3045" spans="4:4">
      <c r="D3045" s="317"/>
    </row>
    <row r="3046" spans="4:4">
      <c r="D3046" s="317"/>
    </row>
    <row r="3047" spans="4:4">
      <c r="D3047" s="317"/>
    </row>
    <row r="3048" spans="4:4">
      <c r="D3048" s="317"/>
    </row>
    <row r="3049" spans="4:4">
      <c r="D3049" s="317"/>
    </row>
    <row r="3050" spans="4:4">
      <c r="D3050" s="317"/>
    </row>
    <row r="3051" spans="4:4">
      <c r="D3051" s="317"/>
    </row>
    <row r="3052" spans="4:4">
      <c r="D3052" s="317"/>
    </row>
    <row r="3053" spans="4:4">
      <c r="D3053" s="317"/>
    </row>
    <row r="3054" spans="4:4">
      <c r="D3054" s="317"/>
    </row>
    <row r="3055" spans="4:4">
      <c r="D3055" s="317"/>
    </row>
    <row r="3056" spans="4:4">
      <c r="D3056" s="317"/>
    </row>
    <row r="3057" spans="4:4">
      <c r="D3057" s="317"/>
    </row>
    <row r="3058" spans="4:4">
      <c r="D3058" s="317"/>
    </row>
    <row r="3059" spans="4:4">
      <c r="D3059" s="317"/>
    </row>
    <row r="3060" spans="4:4">
      <c r="D3060" s="317"/>
    </row>
    <row r="3061" spans="4:4">
      <c r="D3061" s="317"/>
    </row>
    <row r="3062" spans="4:4">
      <c r="D3062" s="317"/>
    </row>
    <row r="3063" spans="4:4">
      <c r="D3063" s="317"/>
    </row>
    <row r="3064" spans="4:4">
      <c r="D3064" s="317"/>
    </row>
    <row r="3065" spans="4:4">
      <c r="D3065" s="317"/>
    </row>
    <row r="3066" spans="4:4">
      <c r="D3066" s="317"/>
    </row>
    <row r="3067" spans="4:4">
      <c r="D3067" s="317"/>
    </row>
    <row r="3068" spans="4:4">
      <c r="D3068" s="317"/>
    </row>
    <row r="3069" spans="4:4">
      <c r="D3069" s="317"/>
    </row>
    <row r="3070" spans="4:4">
      <c r="D3070" s="317"/>
    </row>
    <row r="3071" spans="4:4">
      <c r="D3071" s="317"/>
    </row>
    <row r="3072" spans="4:4">
      <c r="D3072" s="317"/>
    </row>
    <row r="3073" spans="4:4">
      <c r="D3073" s="317"/>
    </row>
    <row r="3074" spans="4:4">
      <c r="D3074" s="317"/>
    </row>
    <row r="3075" spans="4:4">
      <c r="D3075" s="317"/>
    </row>
    <row r="3076" spans="4:4">
      <c r="D3076" s="317"/>
    </row>
    <row r="3077" spans="4:4">
      <c r="D3077" s="317"/>
    </row>
    <row r="3078" spans="4:4">
      <c r="D3078" s="317"/>
    </row>
    <row r="3079" spans="4:4">
      <c r="D3079" s="317"/>
    </row>
    <row r="3080" spans="4:4">
      <c r="D3080" s="317"/>
    </row>
    <row r="3081" spans="4:4">
      <c r="D3081" s="317"/>
    </row>
    <row r="3082" spans="4:4">
      <c r="D3082" s="317"/>
    </row>
    <row r="3083" spans="4:4">
      <c r="D3083" s="317"/>
    </row>
    <row r="3084" spans="4:4">
      <c r="D3084" s="317"/>
    </row>
    <row r="3085" spans="4:4">
      <c r="D3085" s="317"/>
    </row>
    <row r="3086" spans="4:4">
      <c r="D3086" s="317"/>
    </row>
    <row r="3087" spans="4:4">
      <c r="D3087" s="317"/>
    </row>
    <row r="3088" spans="4:4">
      <c r="D3088" s="317"/>
    </row>
    <row r="3089" spans="4:4">
      <c r="D3089" s="317"/>
    </row>
    <row r="3090" spans="4:4">
      <c r="D3090" s="317"/>
    </row>
    <row r="3091" spans="4:4">
      <c r="D3091" s="317"/>
    </row>
    <row r="3092" spans="4:4">
      <c r="D3092" s="317"/>
    </row>
    <row r="3093" spans="4:4">
      <c r="D3093" s="317"/>
    </row>
    <row r="3094" spans="4:4">
      <c r="D3094" s="317"/>
    </row>
    <row r="3095" spans="4:4">
      <c r="D3095" s="317"/>
    </row>
    <row r="3096" spans="4:4">
      <c r="D3096" s="317"/>
    </row>
    <row r="3097" spans="4:4">
      <c r="D3097" s="317"/>
    </row>
    <row r="3098" spans="4:4">
      <c r="D3098" s="317"/>
    </row>
    <row r="3099" spans="4:4">
      <c r="D3099" s="317"/>
    </row>
    <row r="3100" spans="4:4">
      <c r="D3100" s="317"/>
    </row>
    <row r="3101" spans="4:4">
      <c r="D3101" s="317"/>
    </row>
    <row r="3102" spans="4:4">
      <c r="D3102" s="317"/>
    </row>
    <row r="3103" spans="4:4">
      <c r="D3103" s="317"/>
    </row>
    <row r="3104" spans="4:4">
      <c r="D3104" s="317"/>
    </row>
    <row r="3105" spans="4:4">
      <c r="D3105" s="317"/>
    </row>
    <row r="3106" spans="4:4">
      <c r="D3106" s="317"/>
    </row>
    <row r="3107" spans="4:4">
      <c r="D3107" s="317"/>
    </row>
    <row r="3108" spans="4:4">
      <c r="D3108" s="317"/>
    </row>
    <row r="3109" spans="4:4">
      <c r="D3109" s="317"/>
    </row>
    <row r="3110" spans="4:4">
      <c r="D3110" s="317"/>
    </row>
    <row r="3111" spans="4:4">
      <c r="D3111" s="317"/>
    </row>
    <row r="3112" spans="4:4">
      <c r="D3112" s="317"/>
    </row>
    <row r="3113" spans="4:4">
      <c r="D3113" s="317"/>
    </row>
    <row r="3114" spans="4:4">
      <c r="D3114" s="317"/>
    </row>
    <row r="3115" spans="4:4">
      <c r="D3115" s="317"/>
    </row>
    <row r="3116" spans="4:4">
      <c r="D3116" s="317"/>
    </row>
    <row r="3117" spans="4:4">
      <c r="D3117" s="317"/>
    </row>
    <row r="3118" spans="4:4">
      <c r="D3118" s="317"/>
    </row>
    <row r="3119" spans="4:4">
      <c r="D3119" s="317"/>
    </row>
    <row r="3120" spans="4:4">
      <c r="D3120" s="317"/>
    </row>
    <row r="3121" spans="4:4">
      <c r="D3121" s="317"/>
    </row>
    <row r="3122" spans="4:4">
      <c r="D3122" s="317"/>
    </row>
    <row r="3123" spans="4:4">
      <c r="D3123" s="317"/>
    </row>
    <row r="3124" spans="4:4">
      <c r="D3124" s="317"/>
    </row>
    <row r="3125" spans="4:4">
      <c r="D3125" s="317"/>
    </row>
    <row r="3126" spans="4:4">
      <c r="D3126" s="317"/>
    </row>
    <row r="3127" spans="4:4">
      <c r="D3127" s="317"/>
    </row>
    <row r="3128" spans="4:4">
      <c r="D3128" s="317"/>
    </row>
    <row r="3129" spans="4:4">
      <c r="D3129" s="317"/>
    </row>
    <row r="3130" spans="4:4">
      <c r="D3130" s="317"/>
    </row>
    <row r="3131" spans="4:4">
      <c r="D3131" s="317"/>
    </row>
    <row r="3132" spans="4:4">
      <c r="D3132" s="317"/>
    </row>
    <row r="3133" spans="4:4">
      <c r="D3133" s="317"/>
    </row>
    <row r="3134" spans="4:4">
      <c r="D3134" s="317"/>
    </row>
    <row r="3135" spans="4:4">
      <c r="D3135" s="317"/>
    </row>
    <row r="3136" spans="4:4">
      <c r="D3136" s="317"/>
    </row>
    <row r="3137" spans="4:4">
      <c r="D3137" s="317"/>
    </row>
    <row r="3138" spans="4:4">
      <c r="D3138" s="317"/>
    </row>
    <row r="3139" spans="4:4">
      <c r="D3139" s="317"/>
    </row>
    <row r="3140" spans="4:4">
      <c r="D3140" s="317"/>
    </row>
    <row r="3141" spans="4:4">
      <c r="D3141" s="317"/>
    </row>
    <row r="3142" spans="4:4">
      <c r="D3142" s="317"/>
    </row>
    <row r="3143" spans="4:4">
      <c r="D3143" s="317"/>
    </row>
    <row r="3144" spans="4:4">
      <c r="D3144" s="317"/>
    </row>
    <row r="3145" spans="4:4">
      <c r="D3145" s="317"/>
    </row>
    <row r="3146" spans="4:4">
      <c r="D3146" s="317"/>
    </row>
    <row r="3147" spans="4:4">
      <c r="D3147" s="317"/>
    </row>
    <row r="3148" spans="4:4">
      <c r="D3148" s="317"/>
    </row>
    <row r="3149" spans="4:4">
      <c r="D3149" s="317"/>
    </row>
    <row r="3150" spans="4:4">
      <c r="D3150" s="317"/>
    </row>
    <row r="3151" spans="4:4">
      <c r="D3151" s="317"/>
    </row>
    <row r="3152" spans="4:4">
      <c r="D3152" s="317"/>
    </row>
    <row r="3153" spans="4:4">
      <c r="D3153" s="317"/>
    </row>
    <row r="3154" spans="4:4">
      <c r="D3154" s="317"/>
    </row>
    <row r="3155" spans="4:4">
      <c r="D3155" s="317"/>
    </row>
    <row r="3156" spans="4:4">
      <c r="D3156" s="317"/>
    </row>
    <row r="3157" spans="4:4">
      <c r="D3157" s="317"/>
    </row>
    <row r="3158" spans="4:4">
      <c r="D3158" s="317"/>
    </row>
    <row r="3159" spans="4:4">
      <c r="D3159" s="317"/>
    </row>
    <row r="3160" spans="4:4">
      <c r="D3160" s="317"/>
    </row>
    <row r="3161" spans="4:4">
      <c r="D3161" s="317"/>
    </row>
    <row r="3162" spans="4:4">
      <c r="D3162" s="317"/>
    </row>
    <row r="3163" spans="4:4">
      <c r="D3163" s="317"/>
    </row>
    <row r="3164" spans="4:4">
      <c r="D3164" s="317"/>
    </row>
    <row r="3165" spans="4:4">
      <c r="D3165" s="317"/>
    </row>
    <row r="3166" spans="4:4">
      <c r="D3166" s="317"/>
    </row>
    <row r="3167" spans="4:4">
      <c r="D3167" s="317"/>
    </row>
    <row r="3168" spans="4:4">
      <c r="D3168" s="317"/>
    </row>
    <row r="3169" spans="4:4">
      <c r="D3169" s="317"/>
    </row>
    <row r="3170" spans="4:4">
      <c r="D3170" s="317"/>
    </row>
    <row r="3171" spans="4:4">
      <c r="D3171" s="317"/>
    </row>
    <row r="3172" spans="4:4">
      <c r="D3172" s="317"/>
    </row>
    <row r="3173" spans="4:4">
      <c r="D3173" s="317"/>
    </row>
    <row r="3174" spans="4:4">
      <c r="D3174" s="317"/>
    </row>
    <row r="3175" spans="4:4">
      <c r="D3175" s="317"/>
    </row>
    <row r="3176" spans="4:4">
      <c r="D3176" s="317"/>
    </row>
    <row r="3177" spans="4:4">
      <c r="D3177" s="317"/>
    </row>
    <row r="3178" spans="4:4">
      <c r="D3178" s="317"/>
    </row>
    <row r="3179" spans="4:4">
      <c r="D3179" s="317"/>
    </row>
    <row r="3180" spans="4:4">
      <c r="D3180" s="317"/>
    </row>
    <row r="3181" spans="4:4">
      <c r="D3181" s="317"/>
    </row>
    <row r="3182" spans="4:4">
      <c r="D3182" s="317"/>
    </row>
    <row r="3183" spans="4:4">
      <c r="D3183" s="317"/>
    </row>
    <row r="3184" spans="4:4">
      <c r="D3184" s="317"/>
    </row>
    <row r="3185" spans="4:4">
      <c r="D3185" s="317"/>
    </row>
    <row r="3186" spans="4:4">
      <c r="D3186" s="317"/>
    </row>
    <row r="3187" spans="4:4">
      <c r="D3187" s="317"/>
    </row>
    <row r="3188" spans="4:4">
      <c r="D3188" s="317"/>
    </row>
    <row r="3189" spans="4:4">
      <c r="D3189" s="317"/>
    </row>
    <row r="3190" spans="4:4">
      <c r="D3190" s="317"/>
    </row>
    <row r="3191" spans="4:4">
      <c r="D3191" s="317"/>
    </row>
    <row r="3192" spans="4:4">
      <c r="D3192" s="317"/>
    </row>
    <row r="3193" spans="4:4">
      <c r="D3193" s="317"/>
    </row>
    <row r="3194" spans="4:4">
      <c r="D3194" s="317"/>
    </row>
    <row r="3195" spans="4:4">
      <c r="D3195" s="317"/>
    </row>
    <row r="3196" spans="4:4">
      <c r="D3196" s="317"/>
    </row>
    <row r="3197" spans="4:4">
      <c r="D3197" s="317"/>
    </row>
    <row r="3198" spans="4:4">
      <c r="D3198" s="317"/>
    </row>
    <row r="3199" spans="4:4">
      <c r="D3199" s="317"/>
    </row>
    <row r="3200" spans="4:4">
      <c r="D3200" s="317"/>
    </row>
    <row r="3201" spans="4:4">
      <c r="D3201" s="317"/>
    </row>
    <row r="3202" spans="4:4">
      <c r="D3202" s="317"/>
    </row>
    <row r="3203" spans="4:4">
      <c r="D3203" s="317"/>
    </row>
    <row r="3204" spans="4:4">
      <c r="D3204" s="317"/>
    </row>
    <row r="3205" spans="4:4">
      <c r="D3205" s="317"/>
    </row>
    <row r="3206" spans="4:4">
      <c r="D3206" s="317"/>
    </row>
    <row r="3207" spans="4:4">
      <c r="D3207" s="317"/>
    </row>
    <row r="3208" spans="4:4">
      <c r="D3208" s="317"/>
    </row>
    <row r="3209" spans="4:4">
      <c r="D3209" s="317"/>
    </row>
    <row r="3210" spans="4:4">
      <c r="D3210" s="317"/>
    </row>
    <row r="3211" spans="4:4">
      <c r="D3211" s="317"/>
    </row>
    <row r="3212" spans="4:4">
      <c r="D3212" s="317"/>
    </row>
    <row r="3213" spans="4:4">
      <c r="D3213" s="317"/>
    </row>
    <row r="3214" spans="4:4">
      <c r="D3214" s="317"/>
    </row>
    <row r="3215" spans="4:4">
      <c r="D3215" s="317"/>
    </row>
    <row r="3216" spans="4:4">
      <c r="D3216" s="317"/>
    </row>
    <row r="3217" spans="4:4">
      <c r="D3217" s="317"/>
    </row>
    <row r="3218" spans="4:4">
      <c r="D3218" s="317"/>
    </row>
    <row r="3219" spans="4:4">
      <c r="D3219" s="317"/>
    </row>
    <row r="3220" spans="4:4">
      <c r="D3220" s="317"/>
    </row>
    <row r="3221" spans="4:4">
      <c r="D3221" s="317"/>
    </row>
    <row r="3222" spans="4:4">
      <c r="D3222" s="317"/>
    </row>
    <row r="3223" spans="4:4">
      <c r="D3223" s="317"/>
    </row>
    <row r="3224" spans="4:4">
      <c r="D3224" s="317"/>
    </row>
    <row r="3225" spans="4:4">
      <c r="D3225" s="317"/>
    </row>
    <row r="3226" spans="4:4">
      <c r="D3226" s="317"/>
    </row>
    <row r="3227" spans="4:4">
      <c r="D3227" s="317"/>
    </row>
    <row r="3228" spans="4:4">
      <c r="D3228" s="317"/>
    </row>
    <row r="3229" spans="4:4">
      <c r="D3229" s="317"/>
    </row>
    <row r="3230" spans="4:4">
      <c r="D3230" s="317"/>
    </row>
    <row r="3231" spans="4:4">
      <c r="D3231" s="317"/>
    </row>
    <row r="3232" spans="4:4">
      <c r="D3232" s="317"/>
    </row>
    <row r="3233" spans="4:4">
      <c r="D3233" s="317"/>
    </row>
    <row r="3234" spans="4:4">
      <c r="D3234" s="317"/>
    </row>
    <row r="3235" spans="4:4">
      <c r="D3235" s="317"/>
    </row>
    <row r="3236" spans="4:4">
      <c r="D3236" s="317"/>
    </row>
    <row r="3237" spans="4:4">
      <c r="D3237" s="317"/>
    </row>
    <row r="3238" spans="4:4">
      <c r="D3238" s="317"/>
    </row>
    <row r="3239" spans="4:4">
      <c r="D3239" s="317"/>
    </row>
    <row r="3240" spans="4:4">
      <c r="D3240" s="317"/>
    </row>
    <row r="3241" spans="4:4">
      <c r="D3241" s="317"/>
    </row>
    <row r="3242" spans="4:4">
      <c r="D3242" s="317"/>
    </row>
    <row r="3243" spans="4:4">
      <c r="D3243" s="317"/>
    </row>
    <row r="3244" spans="4:4">
      <c r="D3244" s="317"/>
    </row>
    <row r="3245" spans="4:4">
      <c r="D3245" s="317"/>
    </row>
    <row r="3246" spans="4:4">
      <c r="D3246" s="317"/>
    </row>
    <row r="3247" spans="4:4">
      <c r="D3247" s="317"/>
    </row>
    <row r="3248" spans="4:4">
      <c r="D3248" s="317"/>
    </row>
    <row r="3249" spans="4:4">
      <c r="D3249" s="317"/>
    </row>
    <row r="3250" spans="4:4">
      <c r="D3250" s="317"/>
    </row>
    <row r="3251" spans="4:4">
      <c r="D3251" s="317"/>
    </row>
    <row r="3252" spans="4:4">
      <c r="D3252" s="317"/>
    </row>
    <row r="3253" spans="4:4">
      <c r="D3253" s="317"/>
    </row>
    <row r="3254" spans="4:4">
      <c r="D3254" s="317"/>
    </row>
    <row r="3255" spans="4:4">
      <c r="D3255" s="317"/>
    </row>
    <row r="3256" spans="4:4">
      <c r="D3256" s="317"/>
    </row>
    <row r="3257" spans="4:4">
      <c r="D3257" s="317"/>
    </row>
    <row r="3258" spans="4:4">
      <c r="D3258" s="317"/>
    </row>
    <row r="3259" spans="4:4">
      <c r="D3259" s="317"/>
    </row>
    <row r="3260" spans="4:4">
      <c r="D3260" s="317"/>
    </row>
    <row r="3261" spans="4:4">
      <c r="D3261" s="317"/>
    </row>
    <row r="3262" spans="4:4">
      <c r="D3262" s="317"/>
    </row>
    <row r="3263" spans="4:4">
      <c r="D3263" s="317"/>
    </row>
    <row r="3264" spans="4:4">
      <c r="D3264" s="317"/>
    </row>
    <row r="3265" spans="4:4">
      <c r="D3265" s="317"/>
    </row>
    <row r="3266" spans="4:4">
      <c r="D3266" s="317"/>
    </row>
    <row r="3267" spans="4:4">
      <c r="D3267" s="317"/>
    </row>
    <row r="3268" spans="4:4">
      <c r="D3268" s="317"/>
    </row>
    <row r="3269" spans="4:4">
      <c r="D3269" s="317"/>
    </row>
    <row r="3270" spans="4:4">
      <c r="D3270" s="317"/>
    </row>
    <row r="3271" spans="4:4">
      <c r="D3271" s="317"/>
    </row>
    <row r="3272" spans="4:4">
      <c r="D3272" s="317"/>
    </row>
    <row r="3273" spans="4:4">
      <c r="D3273" s="317"/>
    </row>
    <row r="3274" spans="4:4">
      <c r="D3274" s="317"/>
    </row>
    <row r="3275" spans="4:4">
      <c r="D3275" s="317"/>
    </row>
    <row r="3276" spans="4:4">
      <c r="D3276" s="317"/>
    </row>
    <row r="3277" spans="4:4">
      <c r="D3277" s="317"/>
    </row>
    <row r="3278" spans="4:4">
      <c r="D3278" s="317"/>
    </row>
    <row r="3279" spans="4:4">
      <c r="D3279" s="317"/>
    </row>
    <row r="3280" spans="4:4">
      <c r="D3280" s="317"/>
    </row>
    <row r="3281" spans="4:4">
      <c r="D3281" s="317"/>
    </row>
    <row r="3282" spans="4:4">
      <c r="D3282" s="317"/>
    </row>
    <row r="3283" spans="4:4">
      <c r="D3283" s="317"/>
    </row>
    <row r="3284" spans="4:4">
      <c r="D3284" s="317"/>
    </row>
    <row r="3285" spans="4:4">
      <c r="D3285" s="317"/>
    </row>
    <row r="3286" spans="4:4">
      <c r="D3286" s="317"/>
    </row>
    <row r="3287" spans="4:4">
      <c r="D3287" s="317"/>
    </row>
    <row r="3288" spans="4:4">
      <c r="D3288" s="317"/>
    </row>
    <row r="3289" spans="4:4">
      <c r="D3289" s="317"/>
    </row>
    <row r="3290" spans="4:4">
      <c r="D3290" s="317"/>
    </row>
    <row r="3291" spans="4:4">
      <c r="D3291" s="317"/>
    </row>
    <row r="3292" spans="4:4">
      <c r="D3292" s="317"/>
    </row>
    <row r="3293" spans="4:4">
      <c r="D3293" s="317"/>
    </row>
    <row r="3294" spans="4:4">
      <c r="D3294" s="317"/>
    </row>
    <row r="3295" spans="4:4">
      <c r="D3295" s="317"/>
    </row>
    <row r="3296" spans="4:4">
      <c r="D3296" s="317"/>
    </row>
    <row r="3297" spans="4:4">
      <c r="D3297" s="317"/>
    </row>
    <row r="3298" spans="4:4">
      <c r="D3298" s="317"/>
    </row>
    <row r="3299" spans="4:4">
      <c r="D3299" s="317"/>
    </row>
    <row r="3300" spans="4:4">
      <c r="D3300" s="317"/>
    </row>
    <row r="3301" spans="4:4">
      <c r="D3301" s="317"/>
    </row>
    <row r="3302" spans="4:4">
      <c r="D3302" s="317"/>
    </row>
    <row r="3303" spans="4:4">
      <c r="D3303" s="317"/>
    </row>
    <row r="3304" spans="4:4">
      <c r="D3304" s="317"/>
    </row>
    <row r="3305" spans="4:4">
      <c r="D3305" s="317"/>
    </row>
    <row r="3306" spans="4:4">
      <c r="D3306" s="317"/>
    </row>
    <row r="3307" spans="4:4">
      <c r="D3307" s="317"/>
    </row>
    <row r="3308" spans="4:4">
      <c r="D3308" s="317"/>
    </row>
    <row r="3309" spans="4:4">
      <c r="D3309" s="317"/>
    </row>
    <row r="3310" spans="4:4">
      <c r="D3310" s="317"/>
    </row>
    <row r="3311" spans="4:4">
      <c r="D3311" s="317"/>
    </row>
    <row r="3312" spans="4:4">
      <c r="D3312" s="317"/>
    </row>
    <row r="3313" spans="4:4">
      <c r="D3313" s="317"/>
    </row>
    <row r="3314" spans="4:4">
      <c r="D3314" s="317"/>
    </row>
    <row r="3315" spans="4:4">
      <c r="D3315" s="317"/>
    </row>
    <row r="3316" spans="4:4">
      <c r="D3316" s="317"/>
    </row>
    <row r="3317" spans="4:4">
      <c r="D3317" s="317"/>
    </row>
    <row r="3318" spans="4:4">
      <c r="D3318" s="317"/>
    </row>
    <row r="3319" spans="4:4">
      <c r="D3319" s="317"/>
    </row>
    <row r="3320" spans="4:4">
      <c r="D3320" s="317"/>
    </row>
    <row r="3321" spans="4:4">
      <c r="D3321" s="317"/>
    </row>
    <row r="3322" spans="4:4">
      <c r="D3322" s="317"/>
    </row>
    <row r="3323" spans="4:4">
      <c r="D3323" s="317"/>
    </row>
    <row r="3324" spans="4:4">
      <c r="D3324" s="317"/>
    </row>
    <row r="3325" spans="4:4">
      <c r="D3325" s="317"/>
    </row>
    <row r="3326" spans="4:4">
      <c r="D3326" s="317"/>
    </row>
    <row r="3327" spans="4:4">
      <c r="D3327" s="317"/>
    </row>
    <row r="3328" spans="4:4">
      <c r="D3328" s="317"/>
    </row>
    <row r="3329" spans="4:4">
      <c r="D3329" s="317"/>
    </row>
    <row r="3330" spans="4:4">
      <c r="D3330" s="317"/>
    </row>
    <row r="3331" spans="4:4">
      <c r="D3331" s="317"/>
    </row>
    <row r="3332" spans="4:4">
      <c r="D3332" s="317"/>
    </row>
    <row r="3333" spans="4:4">
      <c r="D3333" s="317"/>
    </row>
    <row r="3334" spans="4:4">
      <c r="D3334" s="317"/>
    </row>
    <row r="3335" spans="4:4">
      <c r="D3335" s="317"/>
    </row>
    <row r="3336" spans="4:4">
      <c r="D3336" s="317"/>
    </row>
    <row r="3337" spans="4:4">
      <c r="D3337" s="317"/>
    </row>
    <row r="3338" spans="4:4">
      <c r="D3338" s="317"/>
    </row>
    <row r="3339" spans="4:4">
      <c r="D3339" s="317"/>
    </row>
    <row r="3340" spans="4:4">
      <c r="D3340" s="317"/>
    </row>
    <row r="3341" spans="4:4">
      <c r="D3341" s="317"/>
    </row>
    <row r="3342" spans="4:4">
      <c r="D3342" s="317"/>
    </row>
    <row r="3343" spans="4:4">
      <c r="D3343" s="317"/>
    </row>
    <row r="3344" spans="4:4">
      <c r="D3344" s="317"/>
    </row>
    <row r="3345" spans="4:4">
      <c r="D3345" s="317"/>
    </row>
    <row r="3346" spans="4:4">
      <c r="D3346" s="317"/>
    </row>
    <row r="3347" spans="4:4">
      <c r="D3347" s="317"/>
    </row>
    <row r="3348" spans="4:4">
      <c r="D3348" s="317"/>
    </row>
    <row r="3349" spans="4:4">
      <c r="D3349" s="317"/>
    </row>
    <row r="3350" spans="4:4">
      <c r="D3350" s="317"/>
    </row>
    <row r="3351" spans="4:4">
      <c r="D3351" s="317"/>
    </row>
    <row r="3352" spans="4:4">
      <c r="D3352" s="317"/>
    </row>
    <row r="3353" spans="4:4">
      <c r="D3353" s="317"/>
    </row>
    <row r="3354" spans="4:4">
      <c r="D3354" s="317"/>
    </row>
    <row r="3355" spans="4:4">
      <c r="D3355" s="317"/>
    </row>
    <row r="3356" spans="4:4">
      <c r="D3356" s="317"/>
    </row>
    <row r="3357" spans="4:4">
      <c r="D3357" s="317"/>
    </row>
    <row r="3358" spans="4:4">
      <c r="D3358" s="317"/>
    </row>
    <row r="3359" spans="4:4">
      <c r="D3359" s="317"/>
    </row>
    <row r="3360" spans="4:4">
      <c r="D3360" s="317"/>
    </row>
    <row r="3361" spans="4:4">
      <c r="D3361" s="317"/>
    </row>
    <row r="3362" spans="4:4">
      <c r="D3362" s="317"/>
    </row>
    <row r="3363" spans="4:4">
      <c r="D3363" s="317"/>
    </row>
    <row r="3364" spans="4:4">
      <c r="D3364" s="317"/>
    </row>
    <row r="3365" spans="4:4">
      <c r="D3365" s="317"/>
    </row>
    <row r="3366" spans="4:4">
      <c r="D3366" s="317"/>
    </row>
    <row r="3367" spans="4:4">
      <c r="D3367" s="317"/>
    </row>
    <row r="3368" spans="4:4">
      <c r="D3368" s="317"/>
    </row>
    <row r="3369" spans="4:4">
      <c r="D3369" s="317"/>
    </row>
    <row r="3370" spans="4:4">
      <c r="D3370" s="317"/>
    </row>
    <row r="3371" spans="4:4">
      <c r="D3371" s="317"/>
    </row>
    <row r="3372" spans="4:4">
      <c r="D3372" s="317"/>
    </row>
    <row r="3373" spans="4:4">
      <c r="D3373" s="317"/>
    </row>
    <row r="3374" spans="4:4">
      <c r="D3374" s="317"/>
    </row>
    <row r="3375" spans="4:4">
      <c r="D3375" s="317"/>
    </row>
    <row r="3376" spans="4:4">
      <c r="D3376" s="317"/>
    </row>
    <row r="3377" spans="4:4">
      <c r="D3377" s="317"/>
    </row>
    <row r="3378" spans="4:4">
      <c r="D3378" s="317"/>
    </row>
    <row r="3379" spans="4:4">
      <c r="D3379" s="317"/>
    </row>
    <row r="3380" spans="4:4">
      <c r="D3380" s="317"/>
    </row>
    <row r="3381" spans="4:4">
      <c r="D3381" s="317"/>
    </row>
    <row r="3382" spans="4:4">
      <c r="D3382" s="317"/>
    </row>
    <row r="3383" spans="4:4">
      <c r="D3383" s="317"/>
    </row>
    <row r="3384" spans="4:4">
      <c r="D3384" s="317"/>
    </row>
    <row r="3385" spans="4:4">
      <c r="D3385" s="317"/>
    </row>
    <row r="3386" spans="4:4">
      <c r="D3386" s="317"/>
    </row>
    <row r="3387" spans="4:4">
      <c r="D3387" s="317"/>
    </row>
    <row r="3388" spans="4:4">
      <c r="D3388" s="317"/>
    </row>
    <row r="3389" spans="4:4">
      <c r="D3389" s="317"/>
    </row>
    <row r="3390" spans="4:4">
      <c r="D3390" s="317"/>
    </row>
    <row r="3391" spans="4:4">
      <c r="D3391" s="317"/>
    </row>
    <row r="3392" spans="4:4">
      <c r="D3392" s="317"/>
    </row>
    <row r="3393" spans="4:4">
      <c r="D3393" s="317"/>
    </row>
    <row r="3394" spans="4:4">
      <c r="D3394" s="317"/>
    </row>
    <row r="3395" spans="4:4">
      <c r="D3395" s="317"/>
    </row>
    <row r="3396" spans="4:4">
      <c r="D3396" s="317"/>
    </row>
    <row r="3397" spans="4:4">
      <c r="D3397" s="317"/>
    </row>
    <row r="3398" spans="4:4">
      <c r="D3398" s="317"/>
    </row>
    <row r="3399" spans="4:4">
      <c r="D3399" s="317"/>
    </row>
    <row r="3400" spans="4:4">
      <c r="D3400" s="317"/>
    </row>
    <row r="3401" spans="4:4">
      <c r="D3401" s="317"/>
    </row>
    <row r="3402" spans="4:4">
      <c r="D3402" s="317"/>
    </row>
    <row r="3403" spans="4:4">
      <c r="D3403" s="317"/>
    </row>
    <row r="3404" spans="4:4">
      <c r="D3404" s="317"/>
    </row>
    <row r="3405" spans="4:4">
      <c r="D3405" s="317"/>
    </row>
    <row r="3406" spans="4:4">
      <c r="D3406" s="317"/>
    </row>
    <row r="3407" spans="4:4">
      <c r="D3407" s="317"/>
    </row>
    <row r="3408" spans="4:4">
      <c r="D3408" s="317"/>
    </row>
    <row r="3409" spans="4:4">
      <c r="D3409" s="317"/>
    </row>
    <row r="3410" spans="4:4">
      <c r="D3410" s="317"/>
    </row>
    <row r="3411" spans="4:4">
      <c r="D3411" s="317"/>
    </row>
    <row r="3412" spans="4:4">
      <c r="D3412" s="317"/>
    </row>
    <row r="3413" spans="4:4">
      <c r="D3413" s="317"/>
    </row>
    <row r="3414" spans="4:4">
      <c r="D3414" s="317"/>
    </row>
    <row r="3415" spans="4:4">
      <c r="D3415" s="317"/>
    </row>
    <row r="3416" spans="4:4">
      <c r="D3416" s="317"/>
    </row>
    <row r="3417" spans="4:4">
      <c r="D3417" s="317"/>
    </row>
    <row r="3418" spans="4:4">
      <c r="D3418" s="317"/>
    </row>
    <row r="3419" spans="4:4">
      <c r="D3419" s="317"/>
    </row>
    <row r="3420" spans="4:4">
      <c r="D3420" s="317"/>
    </row>
    <row r="3421" spans="4:4">
      <c r="D3421" s="317"/>
    </row>
    <row r="3422" spans="4:4">
      <c r="D3422" s="317"/>
    </row>
    <row r="3423" spans="4:4">
      <c r="D3423" s="317"/>
    </row>
    <row r="3424" spans="4:4">
      <c r="D3424" s="317"/>
    </row>
    <row r="3425" spans="4:4">
      <c r="D3425" s="317"/>
    </row>
    <row r="3426" spans="4:4">
      <c r="D3426" s="317"/>
    </row>
    <row r="3427" spans="4:4">
      <c r="D3427" s="317"/>
    </row>
    <row r="3428" spans="4:4">
      <c r="D3428" s="317"/>
    </row>
    <row r="3429" spans="4:4">
      <c r="D3429" s="317"/>
    </row>
    <row r="3430" spans="4:4">
      <c r="D3430" s="317"/>
    </row>
    <row r="3431" spans="4:4">
      <c r="D3431" s="317"/>
    </row>
    <row r="3432" spans="4:4">
      <c r="D3432" s="317"/>
    </row>
    <row r="3433" spans="4:4">
      <c r="D3433" s="317"/>
    </row>
    <row r="3434" spans="4:4">
      <c r="D3434" s="317"/>
    </row>
    <row r="3435" spans="4:4">
      <c r="D3435" s="317"/>
    </row>
    <row r="3436" spans="4:4">
      <c r="D3436" s="317"/>
    </row>
    <row r="3437" spans="4:4">
      <c r="D3437" s="317"/>
    </row>
    <row r="3438" spans="4:4">
      <c r="D3438" s="317"/>
    </row>
    <row r="3439" spans="4:4">
      <c r="D3439" s="317"/>
    </row>
    <row r="3440" spans="4:4">
      <c r="D3440" s="317"/>
    </row>
    <row r="3441" spans="4:4">
      <c r="D3441" s="317"/>
    </row>
    <row r="3442" spans="4:4">
      <c r="D3442" s="317"/>
    </row>
    <row r="3443" spans="4:4">
      <c r="D3443" s="317"/>
    </row>
    <row r="3444" spans="4:4">
      <c r="D3444" s="317"/>
    </row>
    <row r="3445" spans="4:4">
      <c r="D3445" s="317"/>
    </row>
    <row r="3446" spans="4:4">
      <c r="D3446" s="317"/>
    </row>
    <row r="3447" spans="4:4">
      <c r="D3447" s="317"/>
    </row>
    <row r="3448" spans="4:4">
      <c r="D3448" s="317"/>
    </row>
    <row r="3449" spans="4:4">
      <c r="D3449" s="317"/>
    </row>
    <row r="3450" spans="4:4">
      <c r="D3450" s="317"/>
    </row>
    <row r="3451" spans="4:4">
      <c r="D3451" s="317"/>
    </row>
    <row r="3452" spans="4:4">
      <c r="D3452" s="317"/>
    </row>
    <row r="3453" spans="4:4">
      <c r="D3453" s="317"/>
    </row>
    <row r="3454" spans="4:4">
      <c r="D3454" s="317"/>
    </row>
    <row r="3455" spans="4:4">
      <c r="D3455" s="317"/>
    </row>
    <row r="3456" spans="4:4">
      <c r="D3456" s="317"/>
    </row>
    <row r="3457" spans="4:4">
      <c r="D3457" s="317"/>
    </row>
    <row r="3458" spans="4:4">
      <c r="D3458" s="317"/>
    </row>
    <row r="3459" spans="4:4">
      <c r="D3459" s="317"/>
    </row>
    <row r="3460" spans="4:4">
      <c r="D3460" s="317"/>
    </row>
    <row r="3461" spans="4:4">
      <c r="D3461" s="317"/>
    </row>
    <row r="3462" spans="4:4">
      <c r="D3462" s="317"/>
    </row>
    <row r="3463" spans="4:4">
      <c r="D3463" s="317"/>
    </row>
    <row r="3464" spans="4:4">
      <c r="D3464" s="317"/>
    </row>
    <row r="3465" spans="4:4">
      <c r="D3465" s="317"/>
    </row>
    <row r="3466" spans="4:4">
      <c r="D3466" s="317"/>
    </row>
    <row r="3467" spans="4:4">
      <c r="D3467" s="317"/>
    </row>
    <row r="3468" spans="4:4">
      <c r="D3468" s="317"/>
    </row>
    <row r="3469" spans="4:4">
      <c r="D3469" s="317"/>
    </row>
    <row r="3470" spans="4:4">
      <c r="D3470" s="317"/>
    </row>
    <row r="3471" spans="4:4">
      <c r="D3471" s="317"/>
    </row>
    <row r="3472" spans="4:4">
      <c r="D3472" s="317"/>
    </row>
    <row r="3473" spans="4:4">
      <c r="D3473" s="317"/>
    </row>
    <row r="3474" spans="4:4">
      <c r="D3474" s="317"/>
    </row>
    <row r="3475" spans="4:4">
      <c r="D3475" s="317"/>
    </row>
    <row r="3476" spans="4:4">
      <c r="D3476" s="317"/>
    </row>
    <row r="3477" spans="4:4">
      <c r="D3477" s="317"/>
    </row>
    <row r="3478" spans="4:4">
      <c r="D3478" s="317"/>
    </row>
    <row r="3479" spans="4:4">
      <c r="D3479" s="317"/>
    </row>
    <row r="3480" spans="4:4">
      <c r="D3480" s="317"/>
    </row>
    <row r="3481" spans="4:4">
      <c r="D3481" s="317"/>
    </row>
    <row r="3482" spans="4:4">
      <c r="D3482" s="317"/>
    </row>
    <row r="3483" spans="4:4">
      <c r="D3483" s="317"/>
    </row>
    <row r="3484" spans="4:4">
      <c r="D3484" s="317"/>
    </row>
    <row r="3485" spans="4:4">
      <c r="D3485" s="317"/>
    </row>
    <row r="3486" spans="4:4">
      <c r="D3486" s="317"/>
    </row>
    <row r="3487" spans="4:4">
      <c r="D3487" s="317"/>
    </row>
    <row r="3488" spans="4:4">
      <c r="D3488" s="317"/>
    </row>
    <row r="3489" spans="4:4">
      <c r="D3489" s="317"/>
    </row>
    <row r="3490" spans="4:4">
      <c r="D3490" s="317"/>
    </row>
    <row r="3491" spans="4:4">
      <c r="D3491" s="317"/>
    </row>
    <row r="3492" spans="4:4">
      <c r="D3492" s="317"/>
    </row>
    <row r="3493" spans="4:4">
      <c r="D3493" s="317"/>
    </row>
    <row r="3494" spans="4:4">
      <c r="D3494" s="317"/>
    </row>
    <row r="3495" spans="4:4">
      <c r="D3495" s="317"/>
    </row>
    <row r="3496" spans="4:4">
      <c r="D3496" s="317"/>
    </row>
    <row r="3497" spans="4:4">
      <c r="D3497" s="317"/>
    </row>
    <row r="3498" spans="4:4">
      <c r="D3498" s="317"/>
    </row>
    <row r="3499" spans="4:4">
      <c r="D3499" s="317"/>
    </row>
    <row r="3500" spans="4:4">
      <c r="D3500" s="317"/>
    </row>
    <row r="3501" spans="4:4">
      <c r="D3501" s="317"/>
    </row>
    <row r="3502" spans="4:4">
      <c r="D3502" s="317"/>
    </row>
    <row r="3503" spans="4:4">
      <c r="D3503" s="317"/>
    </row>
    <row r="3504" spans="4:4">
      <c r="D3504" s="317"/>
    </row>
    <row r="3505" spans="4:4">
      <c r="D3505" s="317"/>
    </row>
    <row r="3506" spans="4:4">
      <c r="D3506" s="317"/>
    </row>
    <row r="3507" spans="4:4">
      <c r="D3507" s="317"/>
    </row>
    <row r="3508" spans="4:4">
      <c r="D3508" s="317"/>
    </row>
    <row r="3509" spans="4:4">
      <c r="D3509" s="317"/>
    </row>
    <row r="3510" spans="4:4">
      <c r="D3510" s="317"/>
    </row>
    <row r="3511" spans="4:4">
      <c r="D3511" s="317"/>
    </row>
    <row r="3512" spans="4:4">
      <c r="D3512" s="317"/>
    </row>
    <row r="3513" spans="4:4">
      <c r="D3513" s="317"/>
    </row>
    <row r="3514" spans="4:4">
      <c r="D3514" s="317"/>
    </row>
    <row r="3515" spans="4:4">
      <c r="D3515" s="317"/>
    </row>
    <row r="3516" spans="4:4">
      <c r="D3516" s="317"/>
    </row>
    <row r="3517" spans="4:4">
      <c r="D3517" s="317"/>
    </row>
    <row r="3518" spans="4:4">
      <c r="D3518" s="317"/>
    </row>
    <row r="3519" spans="4:4">
      <c r="D3519" s="317"/>
    </row>
    <row r="3520" spans="4:4">
      <c r="D3520" s="317"/>
    </row>
    <row r="3521" spans="4:4">
      <c r="D3521" s="317"/>
    </row>
    <row r="3522" spans="4:4">
      <c r="D3522" s="317"/>
    </row>
    <row r="3523" spans="4:4">
      <c r="D3523" s="317"/>
    </row>
    <row r="3524" spans="4:4">
      <c r="D3524" s="317"/>
    </row>
    <row r="3525" spans="4:4">
      <c r="D3525" s="317"/>
    </row>
    <row r="3526" spans="4:4">
      <c r="D3526" s="317"/>
    </row>
    <row r="3527" spans="4:4">
      <c r="D3527" s="317"/>
    </row>
    <row r="3528" spans="4:4">
      <c r="D3528" s="317"/>
    </row>
    <row r="3529" spans="4:4">
      <c r="D3529" s="317"/>
    </row>
    <row r="3530" spans="4:4">
      <c r="D3530" s="317"/>
    </row>
    <row r="3531" spans="4:4">
      <c r="D3531" s="317"/>
    </row>
    <row r="3532" spans="4:4">
      <c r="D3532" s="317"/>
    </row>
    <row r="3533" spans="4:4">
      <c r="D3533" s="317"/>
    </row>
    <row r="3534" spans="4:4">
      <c r="D3534" s="317"/>
    </row>
    <row r="3535" spans="4:4">
      <c r="D3535" s="317"/>
    </row>
    <row r="3536" spans="4:4">
      <c r="D3536" s="317"/>
    </row>
    <row r="3537" spans="4:4">
      <c r="D3537" s="317"/>
    </row>
    <row r="3538" spans="4:4">
      <c r="D3538" s="317"/>
    </row>
    <row r="3539" spans="4:4">
      <c r="D3539" s="317"/>
    </row>
    <row r="3540" spans="4:4">
      <c r="D3540" s="317"/>
    </row>
    <row r="3541" spans="4:4">
      <c r="D3541" s="317"/>
    </row>
    <row r="3542" spans="4:4">
      <c r="D3542" s="317"/>
    </row>
    <row r="3543" spans="4:4">
      <c r="D3543" s="317"/>
    </row>
    <row r="3544" spans="4:4">
      <c r="D3544" s="317"/>
    </row>
    <row r="3545" spans="4:4">
      <c r="D3545" s="317"/>
    </row>
    <row r="3546" spans="4:4">
      <c r="D3546" s="317"/>
    </row>
    <row r="3547" spans="4:4">
      <c r="D3547" s="317"/>
    </row>
    <row r="3548" spans="4:4">
      <c r="D3548" s="317"/>
    </row>
    <row r="3549" spans="4:4">
      <c r="D3549" s="317"/>
    </row>
    <row r="3550" spans="4:4">
      <c r="D3550" s="317"/>
    </row>
    <row r="3551" spans="4:4">
      <c r="D3551" s="317"/>
    </row>
    <row r="3552" spans="4:4">
      <c r="D3552" s="317"/>
    </row>
    <row r="3553" spans="4:4">
      <c r="D3553" s="317"/>
    </row>
    <row r="3554" spans="4:4">
      <c r="D3554" s="317"/>
    </row>
    <row r="3555" spans="4:4">
      <c r="D3555" s="317"/>
    </row>
    <row r="3556" spans="4:4">
      <c r="D3556" s="317"/>
    </row>
    <row r="3557" spans="4:4">
      <c r="D3557" s="317"/>
    </row>
    <row r="3558" spans="4:4">
      <c r="D3558" s="317"/>
    </row>
    <row r="3559" spans="4:4">
      <c r="D3559" s="317"/>
    </row>
    <row r="3560" spans="4:4">
      <c r="D3560" s="317"/>
    </row>
    <row r="3561" spans="4:4">
      <c r="D3561" s="317"/>
    </row>
    <row r="3562" spans="4:4">
      <c r="D3562" s="317"/>
    </row>
    <row r="3563" spans="4:4">
      <c r="D3563" s="317"/>
    </row>
    <row r="3564" spans="4:4">
      <c r="D3564" s="317"/>
    </row>
    <row r="3565" spans="4:4">
      <c r="D3565" s="317"/>
    </row>
    <row r="3566" spans="4:4">
      <c r="D3566" s="317"/>
    </row>
    <row r="3567" spans="4:4">
      <c r="D3567" s="317"/>
    </row>
    <row r="3568" spans="4:4">
      <c r="D3568" s="317"/>
    </row>
    <row r="3569" spans="4:4">
      <c r="D3569" s="317"/>
    </row>
    <row r="3570" spans="4:4">
      <c r="D3570" s="317"/>
    </row>
    <row r="3571" spans="4:4">
      <c r="D3571" s="317"/>
    </row>
    <row r="3572" spans="4:4">
      <c r="D3572" s="317"/>
    </row>
    <row r="3573" spans="4:4">
      <c r="D3573" s="317"/>
    </row>
    <row r="3574" spans="4:4">
      <c r="D3574" s="317"/>
    </row>
    <row r="3575" spans="4:4">
      <c r="D3575" s="317"/>
    </row>
    <row r="3576" spans="4:4">
      <c r="D3576" s="317"/>
    </row>
    <row r="3577" spans="4:4">
      <c r="D3577" s="317"/>
    </row>
    <row r="3578" spans="4:4">
      <c r="D3578" s="317"/>
    </row>
    <row r="3579" spans="4:4">
      <c r="D3579" s="317"/>
    </row>
    <row r="3580" spans="4:4">
      <c r="D3580" s="317"/>
    </row>
    <row r="3581" spans="4:4">
      <c r="D3581" s="317"/>
    </row>
    <row r="3582" spans="4:4">
      <c r="D3582" s="317"/>
    </row>
    <row r="3583" spans="4:4">
      <c r="D3583" s="317"/>
    </row>
    <row r="3584" spans="4:4">
      <c r="D3584" s="317"/>
    </row>
    <row r="3585" spans="4:4">
      <c r="D3585" s="317"/>
    </row>
    <row r="3586" spans="4:4">
      <c r="D3586" s="317"/>
    </row>
    <row r="3587" spans="4:4">
      <c r="D3587" s="317"/>
    </row>
    <row r="3588" spans="4:4">
      <c r="D3588" s="317"/>
    </row>
    <row r="3589" spans="4:4">
      <c r="D3589" s="317"/>
    </row>
    <row r="3590" spans="4:4">
      <c r="D3590" s="317"/>
    </row>
    <row r="3591" spans="4:4">
      <c r="D3591" s="317"/>
    </row>
    <row r="3592" spans="4:4">
      <c r="D3592" s="317"/>
    </row>
    <row r="3593" spans="4:4">
      <c r="D3593" s="317"/>
    </row>
    <row r="3594" spans="4:4">
      <c r="D3594" s="317"/>
    </row>
    <row r="3595" spans="4:4">
      <c r="D3595" s="317"/>
    </row>
    <row r="3596" spans="4:4">
      <c r="D3596" s="317"/>
    </row>
    <row r="3597" spans="4:4">
      <c r="D3597" s="317"/>
    </row>
    <row r="3598" spans="4:4">
      <c r="D3598" s="317"/>
    </row>
    <row r="3599" spans="4:4">
      <c r="D3599" s="317"/>
    </row>
    <row r="3600" spans="4:4">
      <c r="D3600" s="317"/>
    </row>
    <row r="3601" spans="4:4">
      <c r="D3601" s="317"/>
    </row>
    <row r="3602" spans="4:4">
      <c r="D3602" s="317"/>
    </row>
    <row r="3603" spans="4:4">
      <c r="D3603" s="317"/>
    </row>
    <row r="3604" spans="4:4">
      <c r="D3604" s="317"/>
    </row>
    <row r="3605" spans="4:4">
      <c r="D3605" s="317"/>
    </row>
    <row r="3606" spans="4:4">
      <c r="D3606" s="317"/>
    </row>
    <row r="3607" spans="4:4">
      <c r="D3607" s="317"/>
    </row>
    <row r="3608" spans="4:4">
      <c r="D3608" s="317"/>
    </row>
    <row r="3609" spans="4:4">
      <c r="D3609" s="317"/>
    </row>
    <row r="3610" spans="4:4">
      <c r="D3610" s="317"/>
    </row>
    <row r="3611" spans="4:4">
      <c r="D3611" s="317"/>
    </row>
    <row r="3612" spans="4:4">
      <c r="D3612" s="317"/>
    </row>
    <row r="3613" spans="4:4">
      <c r="D3613" s="317"/>
    </row>
    <row r="3614" spans="4:4">
      <c r="D3614" s="317"/>
    </row>
    <row r="3615" spans="4:4">
      <c r="D3615" s="317"/>
    </row>
    <row r="3616" spans="4:4">
      <c r="D3616" s="317"/>
    </row>
    <row r="3617" spans="4:4">
      <c r="D3617" s="317"/>
    </row>
    <row r="3618" spans="4:4">
      <c r="D3618" s="317"/>
    </row>
    <row r="3619" spans="4:4">
      <c r="D3619" s="317"/>
    </row>
    <row r="3620" spans="4:4">
      <c r="D3620" s="317"/>
    </row>
    <row r="3621" spans="4:4">
      <c r="D3621" s="317"/>
    </row>
    <row r="3622" spans="4:4">
      <c r="D3622" s="317"/>
    </row>
    <row r="3623" spans="4:4">
      <c r="D3623" s="317"/>
    </row>
    <row r="3624" spans="4:4">
      <c r="D3624" s="317"/>
    </row>
    <row r="3625" spans="4:4">
      <c r="D3625" s="317"/>
    </row>
    <row r="3626" spans="4:4">
      <c r="D3626" s="317"/>
    </row>
    <row r="3627" spans="4:4">
      <c r="D3627" s="317"/>
    </row>
    <row r="3628" spans="4:4">
      <c r="D3628" s="317"/>
    </row>
    <row r="3629" spans="4:4">
      <c r="D3629" s="317"/>
    </row>
    <row r="3630" spans="4:4">
      <c r="D3630" s="317"/>
    </row>
    <row r="3631" spans="4:4">
      <c r="D3631" s="317"/>
    </row>
    <row r="3632" spans="4:4">
      <c r="D3632" s="317"/>
    </row>
    <row r="3633" spans="4:4">
      <c r="D3633" s="317"/>
    </row>
    <row r="3634" spans="4:4">
      <c r="D3634" s="317"/>
    </row>
    <row r="3635" spans="4:4">
      <c r="D3635" s="317"/>
    </row>
    <row r="3636" spans="4:4">
      <c r="D3636" s="317"/>
    </row>
    <row r="3637" spans="4:4">
      <c r="D3637" s="317"/>
    </row>
    <row r="3638" spans="4:4">
      <c r="D3638" s="317"/>
    </row>
    <row r="3639" spans="4:4">
      <c r="D3639" s="317"/>
    </row>
    <row r="3640" spans="4:4">
      <c r="D3640" s="317"/>
    </row>
    <row r="3641" spans="4:4">
      <c r="D3641" s="317"/>
    </row>
    <row r="3642" spans="4:4">
      <c r="D3642" s="317"/>
    </row>
    <row r="3643" spans="4:4">
      <c r="D3643" s="317"/>
    </row>
    <row r="3644" spans="4:4">
      <c r="D3644" s="317"/>
    </row>
    <row r="3645" spans="4:4">
      <c r="D3645" s="317"/>
    </row>
    <row r="3646" spans="4:4">
      <c r="D3646" s="317"/>
    </row>
    <row r="3647" spans="4:4">
      <c r="D3647" s="317"/>
    </row>
    <row r="3648" spans="4:4">
      <c r="D3648" s="317"/>
    </row>
    <row r="3649" spans="4:4">
      <c r="D3649" s="317"/>
    </row>
    <row r="3650" spans="4:4">
      <c r="D3650" s="317"/>
    </row>
    <row r="3651" spans="4:4">
      <c r="D3651" s="317"/>
    </row>
    <row r="3652" spans="4:4">
      <c r="D3652" s="317"/>
    </row>
    <row r="3653" spans="4:4">
      <c r="D3653" s="317"/>
    </row>
    <row r="3654" spans="4:4">
      <c r="D3654" s="317"/>
    </row>
    <row r="3655" spans="4:4">
      <c r="D3655" s="317"/>
    </row>
    <row r="3656" spans="4:4">
      <c r="D3656" s="317"/>
    </row>
    <row r="3657" spans="4:4">
      <c r="D3657" s="317"/>
    </row>
    <row r="3658" spans="4:4">
      <c r="D3658" s="317"/>
    </row>
    <row r="3659" spans="4:4">
      <c r="D3659" s="317"/>
    </row>
    <row r="3660" spans="4:4">
      <c r="D3660" s="317"/>
    </row>
    <row r="3661" spans="4:4">
      <c r="D3661" s="317"/>
    </row>
    <row r="3662" spans="4:4">
      <c r="D3662" s="317"/>
    </row>
    <row r="3663" spans="4:4">
      <c r="D3663" s="317"/>
    </row>
    <row r="3664" spans="4:4">
      <c r="D3664" s="317"/>
    </row>
    <row r="3665" spans="4:4">
      <c r="D3665" s="317"/>
    </row>
    <row r="3666" spans="4:4">
      <c r="D3666" s="317"/>
    </row>
    <row r="3667" spans="4:4">
      <c r="D3667" s="317"/>
    </row>
    <row r="3668" spans="4:4">
      <c r="D3668" s="317"/>
    </row>
    <row r="3669" spans="4:4">
      <c r="D3669" s="317"/>
    </row>
    <row r="3670" spans="4:4">
      <c r="D3670" s="317"/>
    </row>
    <row r="3671" spans="4:4">
      <c r="D3671" s="317"/>
    </row>
    <row r="3672" spans="4:4">
      <c r="D3672" s="317"/>
    </row>
    <row r="3673" spans="4:4">
      <c r="D3673" s="317"/>
    </row>
    <row r="3674" spans="4:4">
      <c r="D3674" s="317"/>
    </row>
    <row r="3675" spans="4:4">
      <c r="D3675" s="317"/>
    </row>
    <row r="3676" spans="4:4">
      <c r="D3676" s="317"/>
    </row>
    <row r="3677" spans="4:4">
      <c r="D3677" s="317"/>
    </row>
    <row r="3678" spans="4:4">
      <c r="D3678" s="317"/>
    </row>
    <row r="3679" spans="4:4">
      <c r="D3679" s="317"/>
    </row>
    <row r="3680" spans="4:4">
      <c r="D3680" s="317"/>
    </row>
    <row r="3681" spans="4:4">
      <c r="D3681" s="317"/>
    </row>
    <row r="3682" spans="4:4">
      <c r="D3682" s="317"/>
    </row>
    <row r="3683" spans="4:4">
      <c r="D3683" s="317"/>
    </row>
    <row r="3684" spans="4:4">
      <c r="D3684" s="317"/>
    </row>
    <row r="3685" spans="4:4">
      <c r="D3685" s="317"/>
    </row>
    <row r="3686" spans="4:4">
      <c r="D3686" s="317"/>
    </row>
    <row r="3687" spans="4:4">
      <c r="D3687" s="317"/>
    </row>
    <row r="3688" spans="4:4">
      <c r="D3688" s="317"/>
    </row>
    <row r="3689" spans="4:4">
      <c r="D3689" s="317"/>
    </row>
    <row r="3690" spans="4:4">
      <c r="D3690" s="317"/>
    </row>
    <row r="3691" spans="4:4">
      <c r="D3691" s="317"/>
    </row>
    <row r="3692" spans="4:4">
      <c r="D3692" s="317"/>
    </row>
    <row r="3693" spans="4:4">
      <c r="D3693" s="317"/>
    </row>
    <row r="3694" spans="4:4">
      <c r="D3694" s="317"/>
    </row>
    <row r="3695" spans="4:4">
      <c r="D3695" s="317"/>
    </row>
    <row r="3696" spans="4:4">
      <c r="D3696" s="317"/>
    </row>
    <row r="3697" spans="4:4">
      <c r="D3697" s="317"/>
    </row>
    <row r="3698" spans="4:4">
      <c r="D3698" s="317"/>
    </row>
    <row r="3699" spans="4:4">
      <c r="D3699" s="317"/>
    </row>
    <row r="3700" spans="4:4">
      <c r="D3700" s="317"/>
    </row>
    <row r="3701" spans="4:4">
      <c r="D3701" s="317"/>
    </row>
    <row r="3702" spans="4:4">
      <c r="D3702" s="317"/>
    </row>
    <row r="3703" spans="4:4">
      <c r="D3703" s="317"/>
    </row>
    <row r="3704" spans="4:4">
      <c r="D3704" s="317"/>
    </row>
    <row r="3705" spans="4:4">
      <c r="D3705" s="317"/>
    </row>
    <row r="3706" spans="4:4">
      <c r="D3706" s="317"/>
    </row>
    <row r="3707" spans="4:4">
      <c r="D3707" s="317"/>
    </row>
    <row r="3708" spans="4:4">
      <c r="D3708" s="317"/>
    </row>
    <row r="3709" spans="4:4">
      <c r="D3709" s="317"/>
    </row>
    <row r="3710" spans="4:4">
      <c r="D3710" s="317"/>
    </row>
    <row r="3711" spans="4:4">
      <c r="D3711" s="317"/>
    </row>
    <row r="3712" spans="4:4">
      <c r="D3712" s="317"/>
    </row>
    <row r="3713" spans="4:4">
      <c r="D3713" s="317"/>
    </row>
    <row r="3714" spans="4:4">
      <c r="D3714" s="317"/>
    </row>
    <row r="3715" spans="4:4">
      <c r="D3715" s="317"/>
    </row>
    <row r="3716" spans="4:4">
      <c r="D3716" s="317"/>
    </row>
    <row r="3717" spans="4:4">
      <c r="D3717" s="317"/>
    </row>
    <row r="3718" spans="4:4">
      <c r="D3718" s="317"/>
    </row>
    <row r="3719" spans="4:4">
      <c r="D3719" s="317"/>
    </row>
    <row r="3720" spans="4:4">
      <c r="D3720" s="317"/>
    </row>
    <row r="3721" spans="4:4">
      <c r="D3721" s="317"/>
    </row>
    <row r="3722" spans="4:4">
      <c r="D3722" s="317"/>
    </row>
    <row r="3723" spans="4:4">
      <c r="D3723" s="317"/>
    </row>
    <row r="3724" spans="4:4">
      <c r="D3724" s="317"/>
    </row>
    <row r="3725" spans="4:4">
      <c r="D3725" s="317"/>
    </row>
    <row r="3726" spans="4:4">
      <c r="D3726" s="317"/>
    </row>
    <row r="3727" spans="4:4">
      <c r="D3727" s="317"/>
    </row>
    <row r="3728" spans="4:4">
      <c r="D3728" s="317"/>
    </row>
    <row r="3729" spans="4:4">
      <c r="D3729" s="317"/>
    </row>
    <row r="3730" spans="4:4">
      <c r="D3730" s="317"/>
    </row>
    <row r="3731" spans="4:4">
      <c r="D3731" s="317"/>
    </row>
    <row r="3732" spans="4:4">
      <c r="D3732" s="317"/>
    </row>
    <row r="3733" spans="4:4">
      <c r="D3733" s="317"/>
    </row>
    <row r="3734" spans="4:4">
      <c r="D3734" s="317"/>
    </row>
    <row r="3735" spans="4:4">
      <c r="D3735" s="317"/>
    </row>
    <row r="3736" spans="4:4">
      <c r="D3736" s="317"/>
    </row>
    <row r="3737" spans="4:4">
      <c r="D3737" s="317"/>
    </row>
    <row r="3738" spans="4:4">
      <c r="D3738" s="317"/>
    </row>
    <row r="3739" spans="4:4">
      <c r="D3739" s="317"/>
    </row>
    <row r="3740" spans="4:4">
      <c r="D3740" s="317"/>
    </row>
    <row r="3741" spans="4:4">
      <c r="D3741" s="317"/>
    </row>
    <row r="3742" spans="4:4">
      <c r="D3742" s="317"/>
    </row>
    <row r="3743" spans="4:4">
      <c r="D3743" s="317"/>
    </row>
    <row r="3744" spans="4:4">
      <c r="D3744" s="317"/>
    </row>
    <row r="3745" spans="4:4">
      <c r="D3745" s="317"/>
    </row>
    <row r="3746" spans="4:4">
      <c r="D3746" s="317"/>
    </row>
    <row r="3747" spans="4:4">
      <c r="D3747" s="317"/>
    </row>
    <row r="3748" spans="4:4">
      <c r="D3748" s="317"/>
    </row>
    <row r="3749" spans="4:4">
      <c r="D3749" s="317"/>
    </row>
    <row r="3750" spans="4:4">
      <c r="D3750" s="317"/>
    </row>
    <row r="3751" spans="4:4">
      <c r="D3751" s="317"/>
    </row>
    <row r="3752" spans="4:4">
      <c r="D3752" s="317"/>
    </row>
    <row r="3753" spans="4:4">
      <c r="D3753" s="317"/>
    </row>
    <row r="3754" spans="4:4">
      <c r="D3754" s="317"/>
    </row>
    <row r="3755" spans="4:4">
      <c r="D3755" s="317"/>
    </row>
    <row r="3756" spans="4:4">
      <c r="D3756" s="317"/>
    </row>
    <row r="3757" spans="4:4">
      <c r="D3757" s="317"/>
    </row>
    <row r="3758" spans="4:4">
      <c r="D3758" s="317"/>
    </row>
    <row r="3759" spans="4:4">
      <c r="D3759" s="317"/>
    </row>
    <row r="3760" spans="4:4">
      <c r="D3760" s="317"/>
    </row>
    <row r="3761" spans="4:4">
      <c r="D3761" s="317"/>
    </row>
    <row r="3762" spans="4:4">
      <c r="D3762" s="317"/>
    </row>
    <row r="3763" spans="4:4">
      <c r="D3763" s="317"/>
    </row>
    <row r="3764" spans="4:4">
      <c r="D3764" s="317"/>
    </row>
    <row r="3765" spans="4:4">
      <c r="D3765" s="317"/>
    </row>
    <row r="3766" spans="4:4">
      <c r="D3766" s="317"/>
    </row>
    <row r="3767" spans="4:4">
      <c r="D3767" s="317"/>
    </row>
    <row r="3768" spans="4:4">
      <c r="D3768" s="317"/>
    </row>
    <row r="3769" spans="4:4">
      <c r="D3769" s="317"/>
    </row>
    <row r="3770" spans="4:4">
      <c r="D3770" s="317"/>
    </row>
    <row r="3771" spans="4:4">
      <c r="D3771" s="317"/>
    </row>
    <row r="3772" spans="4:4">
      <c r="D3772" s="317"/>
    </row>
    <row r="3773" spans="4:4">
      <c r="D3773" s="317"/>
    </row>
    <row r="3774" spans="4:4">
      <c r="D3774" s="317"/>
    </row>
    <row r="3775" spans="4:4">
      <c r="D3775" s="317"/>
    </row>
    <row r="3776" spans="4:4">
      <c r="D3776" s="317"/>
    </row>
    <row r="3777" spans="4:4">
      <c r="D3777" s="317"/>
    </row>
    <row r="3778" spans="4:4">
      <c r="D3778" s="317"/>
    </row>
    <row r="3779" spans="4:4">
      <c r="D3779" s="317"/>
    </row>
    <row r="3780" spans="4:4">
      <c r="D3780" s="317"/>
    </row>
    <row r="3781" spans="4:4">
      <c r="D3781" s="317"/>
    </row>
    <row r="3782" spans="4:4">
      <c r="D3782" s="317"/>
    </row>
    <row r="3783" spans="4:4">
      <c r="D3783" s="317"/>
    </row>
    <row r="3784" spans="4:4">
      <c r="D3784" s="317"/>
    </row>
    <row r="3785" spans="4:4">
      <c r="D3785" s="317"/>
    </row>
    <row r="3786" spans="4:4">
      <c r="D3786" s="317"/>
    </row>
    <row r="3787" spans="4:4">
      <c r="D3787" s="317"/>
    </row>
    <row r="3788" spans="4:4">
      <c r="D3788" s="317"/>
    </row>
    <row r="3789" spans="4:4">
      <c r="D3789" s="317"/>
    </row>
    <row r="3790" spans="4:4">
      <c r="D3790" s="317"/>
    </row>
    <row r="3791" spans="4:4">
      <c r="D3791" s="317"/>
    </row>
    <row r="3792" spans="4:4">
      <c r="D3792" s="317"/>
    </row>
    <row r="3793" spans="4:4">
      <c r="D3793" s="317"/>
    </row>
    <row r="3794" spans="4:4">
      <c r="D3794" s="317"/>
    </row>
    <row r="3795" spans="4:4">
      <c r="D3795" s="317"/>
    </row>
    <row r="3796" spans="4:4">
      <c r="D3796" s="317"/>
    </row>
    <row r="3797" spans="4:4">
      <c r="D3797" s="317"/>
    </row>
    <row r="3798" spans="4:4">
      <c r="D3798" s="317"/>
    </row>
    <row r="3799" spans="4:4">
      <c r="D3799" s="317"/>
    </row>
    <row r="3800" spans="4:4">
      <c r="D3800" s="317"/>
    </row>
    <row r="3801" spans="4:4">
      <c r="D3801" s="317"/>
    </row>
    <row r="3802" spans="4:4">
      <c r="D3802" s="317"/>
    </row>
    <row r="3803" spans="4:4">
      <c r="D3803" s="317"/>
    </row>
    <row r="3804" spans="4:4">
      <c r="D3804" s="317"/>
    </row>
    <row r="3805" spans="4:4">
      <c r="D3805" s="317"/>
    </row>
    <row r="3806" spans="4:4">
      <c r="D3806" s="317"/>
    </row>
    <row r="3807" spans="4:4">
      <c r="D3807" s="317"/>
    </row>
    <row r="3808" spans="4:4">
      <c r="D3808" s="317"/>
    </row>
    <row r="3809" spans="4:4">
      <c r="D3809" s="317"/>
    </row>
    <row r="3810" spans="4:4">
      <c r="D3810" s="317"/>
    </row>
    <row r="3811" spans="4:4">
      <c r="D3811" s="317"/>
    </row>
    <row r="3812" spans="4:4">
      <c r="D3812" s="317"/>
    </row>
    <row r="3813" spans="4:4">
      <c r="D3813" s="317"/>
    </row>
    <row r="3814" spans="4:4">
      <c r="D3814" s="317"/>
    </row>
    <row r="3815" spans="4:4">
      <c r="D3815" s="317"/>
    </row>
    <row r="3816" spans="4:4">
      <c r="D3816" s="317"/>
    </row>
    <row r="3817" spans="4:4">
      <c r="D3817" s="317"/>
    </row>
    <row r="3818" spans="4:4">
      <c r="D3818" s="317"/>
    </row>
    <row r="3819" spans="4:4">
      <c r="D3819" s="317"/>
    </row>
    <row r="3820" spans="4:4">
      <c r="D3820" s="317"/>
    </row>
    <row r="3821" spans="4:4">
      <c r="D3821" s="317"/>
    </row>
    <row r="3822" spans="4:4">
      <c r="D3822" s="317"/>
    </row>
    <row r="3823" spans="4:4">
      <c r="D3823" s="317"/>
    </row>
    <row r="3824" spans="4:4">
      <c r="D3824" s="317"/>
    </row>
    <row r="3825" spans="4:4">
      <c r="D3825" s="317"/>
    </row>
    <row r="3826" spans="4:4">
      <c r="D3826" s="317"/>
    </row>
    <row r="3827" spans="4:4">
      <c r="D3827" s="317"/>
    </row>
    <row r="3828" spans="4:4">
      <c r="D3828" s="317"/>
    </row>
    <row r="3829" spans="4:4">
      <c r="D3829" s="317"/>
    </row>
    <row r="3830" spans="4:4">
      <c r="D3830" s="317"/>
    </row>
    <row r="3831" spans="4:4">
      <c r="D3831" s="317"/>
    </row>
    <row r="3832" spans="4:4">
      <c r="D3832" s="317"/>
    </row>
    <row r="3833" spans="4:4">
      <c r="D3833" s="317"/>
    </row>
    <row r="3834" spans="4:4">
      <c r="D3834" s="317"/>
    </row>
    <row r="3835" spans="4:4">
      <c r="D3835" s="317"/>
    </row>
    <row r="3836" spans="4:4">
      <c r="D3836" s="317"/>
    </row>
    <row r="3837" spans="4:4">
      <c r="D3837" s="317"/>
    </row>
    <row r="3838" spans="4:4">
      <c r="D3838" s="317"/>
    </row>
    <row r="3839" spans="4:4">
      <c r="D3839" s="317"/>
    </row>
    <row r="3840" spans="4:4">
      <c r="D3840" s="317"/>
    </row>
    <row r="3841" spans="4:4">
      <c r="D3841" s="317"/>
    </row>
    <row r="3842" spans="4:4">
      <c r="D3842" s="317"/>
    </row>
    <row r="3843" spans="4:4">
      <c r="D3843" s="317"/>
    </row>
    <row r="3844" spans="4:4">
      <c r="D3844" s="317"/>
    </row>
    <row r="3845" spans="4:4">
      <c r="D3845" s="317"/>
    </row>
    <row r="3846" spans="4:4">
      <c r="D3846" s="317"/>
    </row>
    <row r="3847" spans="4:4">
      <c r="D3847" s="317"/>
    </row>
    <row r="3848" spans="4:4">
      <c r="D3848" s="317"/>
    </row>
    <row r="3849" spans="4:4">
      <c r="D3849" s="317"/>
    </row>
    <row r="3850" spans="4:4">
      <c r="D3850" s="317"/>
    </row>
    <row r="3851" spans="4:4">
      <c r="D3851" s="317"/>
    </row>
    <row r="3852" spans="4:4">
      <c r="D3852" s="317"/>
    </row>
    <row r="3853" spans="4:4">
      <c r="D3853" s="317"/>
    </row>
    <row r="3854" spans="4:4">
      <c r="D3854" s="317"/>
    </row>
    <row r="3855" spans="4:4">
      <c r="D3855" s="317"/>
    </row>
    <row r="3856" spans="4:4">
      <c r="D3856" s="317"/>
    </row>
    <row r="3857" spans="4:4">
      <c r="D3857" s="317"/>
    </row>
    <row r="3858" spans="4:4">
      <c r="D3858" s="317"/>
    </row>
    <row r="3859" spans="4:4">
      <c r="D3859" s="317"/>
    </row>
    <row r="3860" spans="4:4">
      <c r="D3860" s="317"/>
    </row>
    <row r="3861" spans="4:4">
      <c r="D3861" s="317"/>
    </row>
    <row r="3862" spans="4:4">
      <c r="D3862" s="317"/>
    </row>
    <row r="3863" spans="4:4">
      <c r="D3863" s="317"/>
    </row>
    <row r="3864" spans="4:4">
      <c r="D3864" s="317"/>
    </row>
    <row r="3865" spans="4:4">
      <c r="D3865" s="317"/>
    </row>
    <row r="3866" spans="4:4">
      <c r="D3866" s="317"/>
    </row>
    <row r="3867" spans="4:4">
      <c r="D3867" s="317"/>
    </row>
    <row r="3868" spans="4:4">
      <c r="D3868" s="317"/>
    </row>
    <row r="3869" spans="4:4">
      <c r="D3869" s="317"/>
    </row>
    <row r="3870" spans="4:4">
      <c r="D3870" s="317"/>
    </row>
    <row r="3871" spans="4:4">
      <c r="D3871" s="317"/>
    </row>
    <row r="3872" spans="4:4">
      <c r="D3872" s="317"/>
    </row>
    <row r="3873" spans="4:4">
      <c r="D3873" s="317"/>
    </row>
    <row r="3874" spans="4:4">
      <c r="D3874" s="317"/>
    </row>
    <row r="3875" spans="4:4">
      <c r="D3875" s="317"/>
    </row>
    <row r="3876" spans="4:4">
      <c r="D3876" s="317"/>
    </row>
    <row r="3877" spans="4:4">
      <c r="D3877" s="317"/>
    </row>
    <row r="3878" spans="4:4">
      <c r="D3878" s="317"/>
    </row>
    <row r="3879" spans="4:4">
      <c r="D3879" s="317"/>
    </row>
    <row r="3880" spans="4:4">
      <c r="D3880" s="317"/>
    </row>
    <row r="3881" spans="4:4">
      <c r="D3881" s="317"/>
    </row>
    <row r="3882" spans="4:4">
      <c r="D3882" s="317"/>
    </row>
    <row r="3883" spans="4:4">
      <c r="D3883" s="317"/>
    </row>
    <row r="3884" spans="4:4">
      <c r="D3884" s="317"/>
    </row>
    <row r="3885" spans="4:4">
      <c r="D3885" s="317"/>
    </row>
    <row r="3886" spans="4:4">
      <c r="D3886" s="317"/>
    </row>
    <row r="3887" spans="4:4">
      <c r="D3887" s="317"/>
    </row>
    <row r="3888" spans="4:4">
      <c r="D3888" s="317"/>
    </row>
    <row r="3889" spans="4:4">
      <c r="D3889" s="317"/>
    </row>
    <row r="3890" spans="4:4">
      <c r="D3890" s="317"/>
    </row>
    <row r="3891" spans="4:4">
      <c r="D3891" s="317"/>
    </row>
    <row r="3892" spans="4:4">
      <c r="D3892" s="317"/>
    </row>
    <row r="3893" spans="4:4">
      <c r="D3893" s="317"/>
    </row>
    <row r="3894" spans="4:4">
      <c r="D3894" s="317"/>
    </row>
    <row r="3895" spans="4:4">
      <c r="D3895" s="317"/>
    </row>
    <row r="3896" spans="4:4">
      <c r="D3896" s="317"/>
    </row>
    <row r="3897" spans="4:4">
      <c r="D3897" s="317"/>
    </row>
    <row r="3898" spans="4:4">
      <c r="D3898" s="317"/>
    </row>
    <row r="3899" spans="4:4">
      <c r="D3899" s="317"/>
    </row>
    <row r="3900" spans="4:4">
      <c r="D3900" s="317"/>
    </row>
    <row r="3901" spans="4:4">
      <c r="D3901" s="317"/>
    </row>
    <row r="3902" spans="4:4">
      <c r="D3902" s="317"/>
    </row>
    <row r="3903" spans="4:4">
      <c r="D3903" s="317"/>
    </row>
    <row r="3904" spans="4:4">
      <c r="D3904" s="317"/>
    </row>
    <row r="3905" spans="4:4">
      <c r="D3905" s="317"/>
    </row>
    <row r="3906" spans="4:4">
      <c r="D3906" s="317"/>
    </row>
    <row r="3907" spans="4:4">
      <c r="D3907" s="317"/>
    </row>
    <row r="3908" spans="4:4">
      <c r="D3908" s="317"/>
    </row>
    <row r="3909" spans="4:4">
      <c r="D3909" s="317"/>
    </row>
    <row r="3910" spans="4:4">
      <c r="D3910" s="317"/>
    </row>
    <row r="3911" spans="4:4">
      <c r="D3911" s="317"/>
    </row>
    <row r="3912" spans="4:4">
      <c r="D3912" s="317"/>
    </row>
    <row r="3913" spans="4:4">
      <c r="D3913" s="317"/>
    </row>
    <row r="3914" spans="4:4">
      <c r="D3914" s="317"/>
    </row>
    <row r="3915" spans="4:4">
      <c r="D3915" s="317"/>
    </row>
    <row r="3916" spans="4:4">
      <c r="D3916" s="317"/>
    </row>
    <row r="3917" spans="4:4">
      <c r="D3917" s="317"/>
    </row>
    <row r="3918" spans="4:4">
      <c r="D3918" s="317"/>
    </row>
    <row r="3919" spans="4:4">
      <c r="D3919" s="317"/>
    </row>
    <row r="3920" spans="4:4">
      <c r="D3920" s="317"/>
    </row>
    <row r="3921" spans="4:4">
      <c r="D3921" s="317"/>
    </row>
    <row r="3922" spans="4:4">
      <c r="D3922" s="317"/>
    </row>
    <row r="3923" spans="4:4">
      <c r="D3923" s="317"/>
    </row>
    <row r="3924" spans="4:4">
      <c r="D3924" s="317"/>
    </row>
    <row r="3925" spans="4:4">
      <c r="D3925" s="317"/>
    </row>
    <row r="3926" spans="4:4">
      <c r="D3926" s="317"/>
    </row>
    <row r="3927" spans="4:4">
      <c r="D3927" s="317"/>
    </row>
    <row r="3928" spans="4:4">
      <c r="D3928" s="317"/>
    </row>
    <row r="3929" spans="4:4">
      <c r="D3929" s="317"/>
    </row>
    <row r="3930" spans="4:4">
      <c r="D3930" s="317"/>
    </row>
    <row r="3931" spans="4:4">
      <c r="D3931" s="317"/>
    </row>
    <row r="3932" spans="4:4">
      <c r="D3932" s="317"/>
    </row>
    <row r="3933" spans="4:4">
      <c r="D3933" s="317"/>
    </row>
    <row r="3934" spans="4:4">
      <c r="D3934" s="317"/>
    </row>
    <row r="3935" spans="4:4">
      <c r="D3935" s="317"/>
    </row>
    <row r="3936" spans="4:4">
      <c r="D3936" s="317"/>
    </row>
    <row r="3937" spans="4:4">
      <c r="D3937" s="317"/>
    </row>
    <row r="3938" spans="4:4">
      <c r="D3938" s="317"/>
    </row>
    <row r="3939" spans="4:4">
      <c r="D3939" s="317"/>
    </row>
    <row r="3940" spans="4:4">
      <c r="D3940" s="317"/>
    </row>
    <row r="3941" spans="4:4">
      <c r="D3941" s="317"/>
    </row>
    <row r="3942" spans="4:4">
      <c r="D3942" s="317"/>
    </row>
    <row r="3943" spans="4:4">
      <c r="D3943" s="317"/>
    </row>
    <row r="3944" spans="4:4">
      <c r="D3944" s="317"/>
    </row>
    <row r="3945" spans="4:4">
      <c r="D3945" s="317"/>
    </row>
    <row r="3946" spans="4:4">
      <c r="D3946" s="317"/>
    </row>
    <row r="3947" spans="4:4">
      <c r="D3947" s="317"/>
    </row>
    <row r="3948" spans="4:4">
      <c r="D3948" s="317"/>
    </row>
    <row r="3949" spans="4:4">
      <c r="D3949" s="317"/>
    </row>
    <row r="3950" spans="4:4">
      <c r="D3950" s="317"/>
    </row>
    <row r="3951" spans="4:4">
      <c r="D3951" s="317"/>
    </row>
    <row r="3952" spans="4:4">
      <c r="D3952" s="317"/>
    </row>
    <row r="3953" spans="4:4">
      <c r="D3953" s="317"/>
    </row>
    <row r="3954" spans="4:4">
      <c r="D3954" s="317"/>
    </row>
    <row r="3955" spans="4:4">
      <c r="D3955" s="317"/>
    </row>
    <row r="3956" spans="4:4">
      <c r="D3956" s="317"/>
    </row>
    <row r="3957" spans="4:4">
      <c r="D3957" s="317"/>
    </row>
    <row r="3958" spans="4:4">
      <c r="D3958" s="317"/>
    </row>
    <row r="3959" spans="4:4">
      <c r="D3959" s="317"/>
    </row>
    <row r="3960" spans="4:4">
      <c r="D3960" s="317"/>
    </row>
    <row r="3961" spans="4:4">
      <c r="D3961" s="317"/>
    </row>
    <row r="3962" spans="4:4">
      <c r="D3962" s="317"/>
    </row>
    <row r="3963" spans="4:4">
      <c r="D3963" s="317"/>
    </row>
    <row r="3964" spans="4:4">
      <c r="D3964" s="317"/>
    </row>
    <row r="3965" spans="4:4">
      <c r="D3965" s="317"/>
    </row>
    <row r="3966" spans="4:4">
      <c r="D3966" s="317"/>
    </row>
    <row r="3967" spans="4:4">
      <c r="D3967" s="317"/>
    </row>
    <row r="3968" spans="4:4">
      <c r="D3968" s="317"/>
    </row>
    <row r="3969" spans="4:4">
      <c r="D3969" s="317"/>
    </row>
    <row r="3970" spans="4:4">
      <c r="D3970" s="317"/>
    </row>
    <row r="3971" spans="4:4">
      <c r="D3971" s="317"/>
    </row>
    <row r="3972" spans="4:4">
      <c r="D3972" s="317"/>
    </row>
    <row r="3973" spans="4:4">
      <c r="D3973" s="317"/>
    </row>
    <row r="3974" spans="4:4">
      <c r="D3974" s="317"/>
    </row>
    <row r="3975" spans="4:4">
      <c r="D3975" s="317"/>
    </row>
    <row r="3976" spans="4:4">
      <c r="D3976" s="317"/>
    </row>
    <row r="3977" spans="4:4">
      <c r="D3977" s="317"/>
    </row>
    <row r="3978" spans="4:4">
      <c r="D3978" s="317"/>
    </row>
    <row r="3979" spans="4:4">
      <c r="D3979" s="317"/>
    </row>
    <row r="3980" spans="4:4">
      <c r="D3980" s="317"/>
    </row>
    <row r="3981" spans="4:4">
      <c r="D3981" s="317"/>
    </row>
    <row r="3982" spans="4:4">
      <c r="D3982" s="317"/>
    </row>
    <row r="3983" spans="4:4">
      <c r="D3983" s="317"/>
    </row>
    <row r="3984" spans="4:4">
      <c r="D3984" s="317"/>
    </row>
    <row r="3985" spans="4:4">
      <c r="D3985" s="317"/>
    </row>
    <row r="3986" spans="4:4">
      <c r="D3986" s="317"/>
    </row>
    <row r="3987" spans="4:4">
      <c r="D3987" s="317"/>
    </row>
    <row r="3988" spans="4:4">
      <c r="D3988" s="317"/>
    </row>
    <row r="3989" spans="4:4">
      <c r="D3989" s="317"/>
    </row>
    <row r="3990" spans="4:4">
      <c r="D3990" s="317"/>
    </row>
    <row r="3991" spans="4:4">
      <c r="D3991" s="317"/>
    </row>
    <row r="3992" spans="4:4">
      <c r="D3992" s="317"/>
    </row>
    <row r="3993" spans="4:4">
      <c r="D3993" s="317"/>
    </row>
    <row r="3994" spans="4:4">
      <c r="D3994" s="317"/>
    </row>
    <row r="3995" spans="4:4">
      <c r="D3995" s="317"/>
    </row>
    <row r="3996" spans="4:4">
      <c r="D3996" s="317"/>
    </row>
    <row r="3997" spans="4:4">
      <c r="D3997" s="317"/>
    </row>
    <row r="3998" spans="4:4">
      <c r="D3998" s="317"/>
    </row>
    <row r="3999" spans="4:4">
      <c r="D3999" s="317"/>
    </row>
    <row r="4000" spans="4:4">
      <c r="D4000" s="317"/>
    </row>
    <row r="4001" spans="4:4">
      <c r="D4001" s="317"/>
    </row>
    <row r="4002" spans="4:4">
      <c r="D4002" s="317"/>
    </row>
    <row r="4003" spans="4:4">
      <c r="D4003" s="317"/>
    </row>
    <row r="4004" spans="4:4">
      <c r="D4004" s="317"/>
    </row>
    <row r="4005" spans="4:4">
      <c r="D4005" s="317"/>
    </row>
    <row r="4006" spans="4:4">
      <c r="D4006" s="317"/>
    </row>
    <row r="4007" spans="4:4">
      <c r="D4007" s="317"/>
    </row>
    <row r="4008" spans="4:4">
      <c r="D4008" s="317"/>
    </row>
    <row r="4009" spans="4:4">
      <c r="D4009" s="317"/>
    </row>
    <row r="4010" spans="4:4">
      <c r="D4010" s="317"/>
    </row>
    <row r="4011" spans="4:4">
      <c r="D4011" s="317"/>
    </row>
    <row r="4012" spans="4:4">
      <c r="D4012" s="317"/>
    </row>
    <row r="4013" spans="4:4">
      <c r="D4013" s="317"/>
    </row>
    <row r="4014" spans="4:4">
      <c r="D4014" s="317"/>
    </row>
    <row r="4015" spans="4:4">
      <c r="D4015" s="317"/>
    </row>
    <row r="4016" spans="4:4">
      <c r="D4016" s="317"/>
    </row>
    <row r="4017" spans="4:4">
      <c r="D4017" s="317"/>
    </row>
    <row r="4018" spans="4:4">
      <c r="D4018" s="317"/>
    </row>
    <row r="4019" spans="4:4">
      <c r="D4019" s="317"/>
    </row>
    <row r="4020" spans="4:4">
      <c r="D4020" s="317"/>
    </row>
    <row r="4021" spans="4:4">
      <c r="D4021" s="317"/>
    </row>
    <row r="4022" spans="4:4">
      <c r="D4022" s="317"/>
    </row>
    <row r="4023" spans="4:4">
      <c r="D4023" s="317"/>
    </row>
    <row r="4024" spans="4:4">
      <c r="D4024" s="317"/>
    </row>
    <row r="4025" spans="4:4">
      <c r="D4025" s="317"/>
    </row>
    <row r="4026" spans="4:4">
      <c r="D4026" s="317"/>
    </row>
    <row r="4027" spans="4:4">
      <c r="D4027" s="317"/>
    </row>
    <row r="4028" spans="4:4">
      <c r="D4028" s="317"/>
    </row>
    <row r="4029" spans="4:4">
      <c r="D4029" s="317"/>
    </row>
    <row r="4030" spans="4:4">
      <c r="D4030" s="317"/>
    </row>
    <row r="4031" spans="4:4">
      <c r="D4031" s="317"/>
    </row>
    <row r="4032" spans="4:4">
      <c r="D4032" s="317"/>
    </row>
    <row r="4033" spans="4:4">
      <c r="D4033" s="317"/>
    </row>
    <row r="4034" spans="4:4">
      <c r="D4034" s="317"/>
    </row>
    <row r="4035" spans="4:4">
      <c r="D4035" s="317"/>
    </row>
    <row r="4036" spans="4:4">
      <c r="D4036" s="317"/>
    </row>
    <row r="4037" spans="4:4">
      <c r="D4037" s="317"/>
    </row>
    <row r="4038" spans="4:4">
      <c r="D4038" s="317"/>
    </row>
    <row r="4039" spans="4:4">
      <c r="D4039" s="317"/>
    </row>
    <row r="4040" spans="4:4">
      <c r="D4040" s="317"/>
    </row>
    <row r="4041" spans="4:4">
      <c r="D4041" s="317"/>
    </row>
    <row r="4042" spans="4:4">
      <c r="D4042" s="317"/>
    </row>
    <row r="4043" spans="4:4">
      <c r="D4043" s="317"/>
    </row>
    <row r="4044" spans="4:4">
      <c r="D4044" s="317"/>
    </row>
    <row r="4045" spans="4:4">
      <c r="D4045" s="317"/>
    </row>
    <row r="4046" spans="4:4">
      <c r="D4046" s="317"/>
    </row>
    <row r="4047" spans="4:4">
      <c r="D4047" s="317"/>
    </row>
    <row r="4048" spans="4:4">
      <c r="D4048" s="317"/>
    </row>
    <row r="4049" spans="4:4">
      <c r="D4049" s="317"/>
    </row>
    <row r="4050" spans="4:4">
      <c r="D4050" s="317"/>
    </row>
    <row r="4051" spans="4:4">
      <c r="D4051" s="317"/>
    </row>
    <row r="4052" spans="4:4">
      <c r="D4052" s="317"/>
    </row>
    <row r="4053" spans="4:4">
      <c r="D4053" s="317"/>
    </row>
    <row r="4054" spans="4:4">
      <c r="D4054" s="317"/>
    </row>
    <row r="4055" spans="4:4">
      <c r="D4055" s="317"/>
    </row>
    <row r="4056" spans="4:4">
      <c r="D4056" s="317"/>
    </row>
    <row r="4057" spans="4:4">
      <c r="D4057" s="317"/>
    </row>
    <row r="4058" spans="4:4">
      <c r="D4058" s="317"/>
    </row>
    <row r="4059" spans="4:4">
      <c r="D4059" s="317"/>
    </row>
    <row r="4060" spans="4:4">
      <c r="D4060" s="317"/>
    </row>
    <row r="4061" spans="4:4">
      <c r="D4061" s="317"/>
    </row>
    <row r="4062" spans="4:4">
      <c r="D4062" s="317"/>
    </row>
    <row r="4063" spans="4:4">
      <c r="D4063" s="317"/>
    </row>
    <row r="4064" spans="4:4">
      <c r="D4064" s="317"/>
    </row>
    <row r="4065" spans="4:4">
      <c r="D4065" s="317"/>
    </row>
    <row r="4066" spans="4:4">
      <c r="D4066" s="317"/>
    </row>
    <row r="4067" spans="4:4">
      <c r="D4067" s="317"/>
    </row>
    <row r="4068" spans="4:4">
      <c r="D4068" s="317"/>
    </row>
    <row r="4069" spans="4:4">
      <c r="D4069" s="317"/>
    </row>
    <row r="4070" spans="4:4">
      <c r="D4070" s="317"/>
    </row>
    <row r="4071" spans="4:4">
      <c r="D4071" s="317"/>
    </row>
    <row r="4072" spans="4:4">
      <c r="D4072" s="317"/>
    </row>
    <row r="4073" spans="4:4">
      <c r="D4073" s="317"/>
    </row>
    <row r="4074" spans="4:4">
      <c r="D4074" s="317"/>
    </row>
    <row r="4075" spans="4:4">
      <c r="D4075" s="317"/>
    </row>
    <row r="4076" spans="4:4">
      <c r="D4076" s="317"/>
    </row>
    <row r="4077" spans="4:4">
      <c r="D4077" s="317"/>
    </row>
    <row r="4078" spans="4:4">
      <c r="D4078" s="317"/>
    </row>
    <row r="4079" spans="4:4">
      <c r="D4079" s="317"/>
    </row>
    <row r="4080" spans="4:4">
      <c r="D4080" s="317"/>
    </row>
    <row r="4081" spans="4:4">
      <c r="D4081" s="317"/>
    </row>
    <row r="4082" spans="4:4">
      <c r="D4082" s="317"/>
    </row>
    <row r="4083" spans="4:4">
      <c r="D4083" s="317"/>
    </row>
    <row r="4084" spans="4:4">
      <c r="D4084" s="317"/>
    </row>
    <row r="4085" spans="4:4">
      <c r="D4085" s="317"/>
    </row>
    <row r="4086" spans="4:4">
      <c r="D4086" s="317"/>
    </row>
    <row r="4087" spans="4:4">
      <c r="D4087" s="317"/>
    </row>
    <row r="4088" spans="4:4">
      <c r="D4088" s="317"/>
    </row>
    <row r="4089" spans="4:4">
      <c r="D4089" s="317"/>
    </row>
    <row r="4090" spans="4:4">
      <c r="D4090" s="317"/>
    </row>
    <row r="4091" spans="4:4">
      <c r="D4091" s="317"/>
    </row>
    <row r="4092" spans="4:4">
      <c r="D4092" s="317"/>
    </row>
    <row r="4093" spans="4:4">
      <c r="D4093" s="317"/>
    </row>
    <row r="4094" spans="4:4">
      <c r="D4094" s="317"/>
    </row>
    <row r="4095" spans="4:4">
      <c r="D4095" s="317"/>
    </row>
    <row r="4096" spans="4:4">
      <c r="D4096" s="317"/>
    </row>
    <row r="4097" spans="4:4">
      <c r="D4097" s="317"/>
    </row>
    <row r="4098" spans="4:4">
      <c r="D4098" s="317"/>
    </row>
    <row r="4099" spans="4:4">
      <c r="D4099" s="317"/>
    </row>
    <row r="4100" spans="4:4">
      <c r="D4100" s="317"/>
    </row>
    <row r="4101" spans="4:4">
      <c r="D4101" s="317"/>
    </row>
    <row r="4102" spans="4:4">
      <c r="D4102" s="317"/>
    </row>
    <row r="4103" spans="4:4">
      <c r="D4103" s="317"/>
    </row>
    <row r="4104" spans="4:4">
      <c r="D4104" s="317"/>
    </row>
    <row r="4105" spans="4:4">
      <c r="D4105" s="317"/>
    </row>
    <row r="4106" spans="4:4">
      <c r="D4106" s="317"/>
    </row>
    <row r="4107" spans="4:4">
      <c r="D4107" s="317"/>
    </row>
    <row r="4108" spans="4:4">
      <c r="D4108" s="317"/>
    </row>
    <row r="4109" spans="4:4">
      <c r="D4109" s="317"/>
    </row>
    <row r="4110" spans="4:4">
      <c r="D4110" s="317"/>
    </row>
    <row r="4111" spans="4:4">
      <c r="D4111" s="317"/>
    </row>
    <row r="4112" spans="4:4">
      <c r="D4112" s="317"/>
    </row>
    <row r="4113" spans="4:4">
      <c r="D4113" s="317"/>
    </row>
    <row r="4114" spans="4:4">
      <c r="D4114" s="317"/>
    </row>
    <row r="4115" spans="4:4">
      <c r="D4115" s="317"/>
    </row>
    <row r="4116" spans="4:4">
      <c r="D4116" s="317"/>
    </row>
    <row r="4117" spans="4:4">
      <c r="D4117" s="317"/>
    </row>
    <row r="4118" spans="4:4">
      <c r="D4118" s="317"/>
    </row>
    <row r="4119" spans="4:4">
      <c r="D4119" s="317"/>
    </row>
    <row r="4120" spans="4:4">
      <c r="D4120" s="317"/>
    </row>
    <row r="4121" spans="4:4">
      <c r="D4121" s="317"/>
    </row>
    <row r="4122" spans="4:4">
      <c r="D4122" s="317"/>
    </row>
    <row r="4123" spans="4:4">
      <c r="D4123" s="317"/>
    </row>
    <row r="4124" spans="4:4">
      <c r="D4124" s="317"/>
    </row>
    <row r="4125" spans="4:4">
      <c r="D4125" s="317"/>
    </row>
    <row r="4126" spans="4:4">
      <c r="D4126" s="317"/>
    </row>
    <row r="4127" spans="4:4">
      <c r="D4127" s="317"/>
    </row>
    <row r="4128" spans="4:4">
      <c r="D4128" s="317"/>
    </row>
    <row r="4129" spans="4:4">
      <c r="D4129" s="317"/>
    </row>
    <row r="4130" spans="4:4">
      <c r="D4130" s="317"/>
    </row>
    <row r="4131" spans="4:4">
      <c r="D4131" s="317"/>
    </row>
    <row r="4132" spans="4:4">
      <c r="D4132" s="317"/>
    </row>
    <row r="4133" spans="4:4">
      <c r="D4133" s="317"/>
    </row>
    <row r="4134" spans="4:4">
      <c r="D4134" s="317"/>
    </row>
    <row r="4135" spans="4:4">
      <c r="D4135" s="317"/>
    </row>
    <row r="4136" spans="4:4">
      <c r="D4136" s="317"/>
    </row>
    <row r="4137" spans="4:4">
      <c r="D4137" s="317"/>
    </row>
    <row r="4138" spans="4:4">
      <c r="D4138" s="317"/>
    </row>
    <row r="4139" spans="4:4">
      <c r="D4139" s="317"/>
    </row>
    <row r="4140" spans="4:4">
      <c r="D4140" s="317"/>
    </row>
    <row r="4141" spans="4:4">
      <c r="D4141" s="317"/>
    </row>
    <row r="4142" spans="4:4">
      <c r="D4142" s="317"/>
    </row>
    <row r="4143" spans="4:4">
      <c r="D4143" s="317"/>
    </row>
    <row r="4144" spans="4:4">
      <c r="D4144" s="317"/>
    </row>
    <row r="4145" spans="4:4">
      <c r="D4145" s="317"/>
    </row>
    <row r="4146" spans="4:4">
      <c r="D4146" s="317"/>
    </row>
    <row r="4147" spans="4:4">
      <c r="D4147" s="317"/>
    </row>
    <row r="4148" spans="4:4">
      <c r="D4148" s="317"/>
    </row>
    <row r="4149" spans="4:4">
      <c r="D4149" s="317"/>
    </row>
    <row r="4150" spans="4:4">
      <c r="D4150" s="317"/>
    </row>
    <row r="4151" spans="4:4">
      <c r="D4151" s="317"/>
    </row>
    <row r="4152" spans="4:4">
      <c r="D4152" s="317"/>
    </row>
    <row r="4153" spans="4:4">
      <c r="D4153" s="317"/>
    </row>
    <row r="4154" spans="4:4">
      <c r="D4154" s="317"/>
    </row>
    <row r="4155" spans="4:4">
      <c r="D4155" s="317"/>
    </row>
    <row r="4156" spans="4:4">
      <c r="D4156" s="317"/>
    </row>
    <row r="4157" spans="4:4">
      <c r="D4157" s="317"/>
    </row>
    <row r="4158" spans="4:4">
      <c r="D4158" s="317"/>
    </row>
    <row r="4159" spans="4:4">
      <c r="D4159" s="317"/>
    </row>
    <row r="4160" spans="4:4">
      <c r="D4160" s="317"/>
    </row>
    <row r="4161" spans="4:4">
      <c r="D4161" s="317"/>
    </row>
    <row r="4162" spans="4:4">
      <c r="D4162" s="317"/>
    </row>
    <row r="4163" spans="4:4">
      <c r="D4163" s="317"/>
    </row>
    <row r="4164" spans="4:4">
      <c r="D4164" s="317"/>
    </row>
    <row r="4165" spans="4:4">
      <c r="D4165" s="317"/>
    </row>
    <row r="4166" spans="4:4">
      <c r="D4166" s="317"/>
    </row>
    <row r="4167" spans="4:4">
      <c r="D4167" s="317"/>
    </row>
    <row r="4168" spans="4:4">
      <c r="D4168" s="317"/>
    </row>
    <row r="4169" spans="4:4">
      <c r="D4169" s="317"/>
    </row>
    <row r="4170" spans="4:4">
      <c r="D4170" s="317"/>
    </row>
    <row r="4171" spans="4:4">
      <c r="D4171" s="317"/>
    </row>
    <row r="4172" spans="4:4">
      <c r="D4172" s="317"/>
    </row>
    <row r="4173" spans="4:4">
      <c r="D4173" s="317"/>
    </row>
    <row r="4174" spans="4:4">
      <c r="D4174" s="317"/>
    </row>
    <row r="4175" spans="4:4">
      <c r="D4175" s="317"/>
    </row>
    <row r="4176" spans="4:4">
      <c r="D4176" s="317"/>
    </row>
    <row r="4177" spans="4:4">
      <c r="D4177" s="317"/>
    </row>
    <row r="4178" spans="4:4">
      <c r="D4178" s="317"/>
    </row>
    <row r="4179" spans="4:4">
      <c r="D4179" s="317"/>
    </row>
    <row r="4180" spans="4:4">
      <c r="D4180" s="317"/>
    </row>
    <row r="4181" spans="4:4">
      <c r="D4181" s="317"/>
    </row>
    <row r="4182" spans="4:4">
      <c r="D4182" s="317"/>
    </row>
    <row r="4183" spans="4:4">
      <c r="D4183" s="317"/>
    </row>
    <row r="4184" spans="4:4">
      <c r="D4184" s="317"/>
    </row>
    <row r="4185" spans="4:4">
      <c r="D4185" s="317"/>
    </row>
    <row r="4186" spans="4:4">
      <c r="D4186" s="317"/>
    </row>
    <row r="4187" spans="4:4">
      <c r="D4187" s="317"/>
    </row>
    <row r="4188" spans="4:4">
      <c r="D4188" s="317"/>
    </row>
    <row r="4189" spans="4:4">
      <c r="D4189" s="317"/>
    </row>
    <row r="4190" spans="4:4">
      <c r="D4190" s="317"/>
    </row>
    <row r="4191" spans="4:4">
      <c r="D4191" s="317"/>
    </row>
    <row r="4192" spans="4:4">
      <c r="D4192" s="317"/>
    </row>
    <row r="4193" spans="4:4">
      <c r="D4193" s="317"/>
    </row>
    <row r="4194" spans="4:4">
      <c r="D4194" s="317"/>
    </row>
    <row r="4195" spans="4:4">
      <c r="D4195" s="317"/>
    </row>
    <row r="4196" spans="4:4">
      <c r="D4196" s="317"/>
    </row>
    <row r="4197" spans="4:4">
      <c r="D4197" s="317"/>
    </row>
    <row r="4198" spans="4:4">
      <c r="D4198" s="317"/>
    </row>
    <row r="4199" spans="4:4">
      <c r="D4199" s="317"/>
    </row>
    <row r="4200" spans="4:4">
      <c r="D4200" s="317"/>
    </row>
    <row r="4201" spans="4:4">
      <c r="D4201" s="317"/>
    </row>
    <row r="4202" spans="4:4">
      <c r="D4202" s="317"/>
    </row>
    <row r="4203" spans="4:4">
      <c r="D4203" s="317"/>
    </row>
    <row r="4204" spans="4:4">
      <c r="D4204" s="317"/>
    </row>
    <row r="4205" spans="4:4">
      <c r="D4205" s="317"/>
    </row>
    <row r="4206" spans="4:4">
      <c r="D4206" s="317"/>
    </row>
    <row r="4207" spans="4:4">
      <c r="D4207" s="317"/>
    </row>
    <row r="4208" spans="4:4">
      <c r="D4208" s="317"/>
    </row>
    <row r="4209" spans="4:4">
      <c r="D4209" s="317"/>
    </row>
    <row r="4210" spans="4:4">
      <c r="D4210" s="317"/>
    </row>
    <row r="4211" spans="4:4">
      <c r="D4211" s="317"/>
    </row>
    <row r="4212" spans="4:4">
      <c r="D4212" s="317"/>
    </row>
    <row r="4213" spans="4:4">
      <c r="D4213" s="317"/>
    </row>
    <row r="4214" spans="4:4">
      <c r="D4214" s="317"/>
    </row>
    <row r="4215" spans="4:4">
      <c r="D4215" s="317"/>
    </row>
    <row r="4216" spans="4:4">
      <c r="D4216" s="317"/>
    </row>
    <row r="4217" spans="4:4">
      <c r="D4217" s="317"/>
    </row>
    <row r="4218" spans="4:4">
      <c r="D4218" s="317"/>
    </row>
    <row r="4219" spans="4:4">
      <c r="D4219" s="317"/>
    </row>
    <row r="4220" spans="4:4">
      <c r="D4220" s="317"/>
    </row>
    <row r="4221" spans="4:4">
      <c r="D4221" s="317"/>
    </row>
    <row r="4222" spans="4:4">
      <c r="D4222" s="317"/>
    </row>
    <row r="4223" spans="4:4">
      <c r="D4223" s="317"/>
    </row>
    <row r="4224" spans="4:4">
      <c r="D4224" s="317"/>
    </row>
    <row r="4225" spans="4:4">
      <c r="D4225" s="317"/>
    </row>
    <row r="4226" spans="4:4">
      <c r="D4226" s="317"/>
    </row>
    <row r="4227" spans="4:4">
      <c r="D4227" s="317"/>
    </row>
    <row r="4228" spans="4:4">
      <c r="D4228" s="317"/>
    </row>
    <row r="4229" spans="4:4">
      <c r="D4229" s="317"/>
    </row>
    <row r="4230" spans="4:4">
      <c r="D4230" s="317"/>
    </row>
    <row r="4231" spans="4:4">
      <c r="D4231" s="317"/>
    </row>
    <row r="4232" spans="4:4">
      <c r="D4232" s="317"/>
    </row>
    <row r="4233" spans="4:4">
      <c r="D4233" s="317"/>
    </row>
    <row r="4234" spans="4:4">
      <c r="D4234" s="317"/>
    </row>
    <row r="4235" spans="4:4">
      <c r="D4235" s="317"/>
    </row>
    <row r="4236" spans="4:4">
      <c r="D4236" s="317"/>
    </row>
    <row r="4237" spans="4:4">
      <c r="D4237" s="317"/>
    </row>
    <row r="4238" spans="4:4">
      <c r="D4238" s="317"/>
    </row>
    <row r="4239" spans="4:4">
      <c r="D4239" s="317"/>
    </row>
    <row r="4240" spans="4:4">
      <c r="D4240" s="317"/>
    </row>
    <row r="4241" spans="4:4">
      <c r="D4241" s="317"/>
    </row>
    <row r="4242" spans="4:4">
      <c r="D4242" s="317"/>
    </row>
    <row r="4243" spans="4:4">
      <c r="D4243" s="317"/>
    </row>
    <row r="4244" spans="4:4">
      <c r="D4244" s="317"/>
    </row>
    <row r="4245" spans="4:4">
      <c r="D4245" s="317"/>
    </row>
    <row r="4246" spans="4:4">
      <c r="D4246" s="317"/>
    </row>
    <row r="4247" spans="4:4">
      <c r="D4247" s="317"/>
    </row>
    <row r="4248" spans="4:4">
      <c r="D4248" s="317"/>
    </row>
    <row r="4249" spans="4:4">
      <c r="D4249" s="317"/>
    </row>
    <row r="4250" spans="4:4">
      <c r="D4250" s="317"/>
    </row>
    <row r="4251" spans="4:4">
      <c r="D4251" s="317"/>
    </row>
    <row r="4252" spans="4:4">
      <c r="D4252" s="317"/>
    </row>
    <row r="4253" spans="4:4">
      <c r="D4253" s="317"/>
    </row>
    <row r="4254" spans="4:4">
      <c r="D4254" s="317"/>
    </row>
    <row r="4255" spans="4:4">
      <c r="D4255" s="317"/>
    </row>
    <row r="4256" spans="4:4">
      <c r="D4256" s="317"/>
    </row>
    <row r="4257" spans="4:4">
      <c r="D4257" s="317"/>
    </row>
    <row r="4258" spans="4:4">
      <c r="D4258" s="317"/>
    </row>
    <row r="4259" spans="4:4">
      <c r="D4259" s="317"/>
    </row>
    <row r="4260" spans="4:4">
      <c r="D4260" s="317"/>
    </row>
    <row r="4261" spans="4:4">
      <c r="D4261" s="317"/>
    </row>
    <row r="4262" spans="4:4">
      <c r="D4262" s="317"/>
    </row>
    <row r="4263" spans="4:4">
      <c r="D4263" s="317"/>
    </row>
    <row r="4264" spans="4:4">
      <c r="D4264" s="317"/>
    </row>
    <row r="4265" spans="4:4">
      <c r="D4265" s="317"/>
    </row>
    <row r="4266" spans="4:4">
      <c r="D4266" s="317"/>
    </row>
    <row r="4267" spans="4:4">
      <c r="D4267" s="317"/>
    </row>
    <row r="4268" spans="4:4">
      <c r="D4268" s="317"/>
    </row>
    <row r="4269" spans="4:4">
      <c r="D4269" s="317"/>
    </row>
    <row r="4270" spans="4:4">
      <c r="D4270" s="317"/>
    </row>
    <row r="4271" spans="4:4">
      <c r="D4271" s="317"/>
    </row>
    <row r="4272" spans="4:4">
      <c r="D4272" s="317"/>
    </row>
    <row r="4273" spans="4:4">
      <c r="D4273" s="317"/>
    </row>
    <row r="4274" spans="4:4">
      <c r="D4274" s="317"/>
    </row>
    <row r="4275" spans="4:4">
      <c r="D4275" s="317"/>
    </row>
    <row r="4276" spans="4:4">
      <c r="D4276" s="317"/>
    </row>
    <row r="4277" spans="4:4">
      <c r="D4277" s="317"/>
    </row>
    <row r="4278" spans="4:4">
      <c r="D4278" s="317"/>
    </row>
    <row r="4279" spans="4:4">
      <c r="D4279" s="317"/>
    </row>
    <row r="4280" spans="4:4">
      <c r="D4280" s="317"/>
    </row>
    <row r="4281" spans="4:4">
      <c r="D4281" s="317"/>
    </row>
    <row r="4282" spans="4:4">
      <c r="D4282" s="317"/>
    </row>
    <row r="4283" spans="4:4">
      <c r="D4283" s="317"/>
    </row>
    <row r="4284" spans="4:4">
      <c r="D4284" s="317"/>
    </row>
    <row r="4285" spans="4:4">
      <c r="D4285" s="317"/>
    </row>
    <row r="4286" spans="4:4">
      <c r="D4286" s="317"/>
    </row>
    <row r="4287" spans="4:4">
      <c r="D4287" s="317"/>
    </row>
    <row r="4288" spans="4:4">
      <c r="D4288" s="317"/>
    </row>
    <row r="4289" spans="4:4">
      <c r="D4289" s="317"/>
    </row>
    <row r="4290" spans="4:4">
      <c r="D4290" s="317"/>
    </row>
    <row r="4291" spans="4:4">
      <c r="D4291" s="317"/>
    </row>
    <row r="4292" spans="4:4">
      <c r="D4292" s="317"/>
    </row>
    <row r="4293" spans="4:4">
      <c r="D4293" s="317"/>
    </row>
    <row r="4294" spans="4:4">
      <c r="D4294" s="317"/>
    </row>
    <row r="4295" spans="4:4">
      <c r="D4295" s="317"/>
    </row>
    <row r="4296" spans="4:4">
      <c r="D4296" s="317"/>
    </row>
    <row r="4297" spans="4:4">
      <c r="D4297" s="317"/>
    </row>
    <row r="4298" spans="4:4">
      <c r="D4298" s="317"/>
    </row>
    <row r="4299" spans="4:4">
      <c r="D4299" s="317"/>
    </row>
    <row r="4300" spans="4:4">
      <c r="D4300" s="317"/>
    </row>
    <row r="4301" spans="4:4">
      <c r="D4301" s="317"/>
    </row>
    <row r="4302" spans="4:4">
      <c r="D4302" s="317"/>
    </row>
    <row r="4303" spans="4:4">
      <c r="D4303" s="317"/>
    </row>
    <row r="4304" spans="4:4">
      <c r="D4304" s="317"/>
    </row>
    <row r="4305" spans="4:4">
      <c r="D4305" s="317"/>
    </row>
    <row r="4306" spans="4:4">
      <c r="D4306" s="317"/>
    </row>
    <row r="4307" spans="4:4">
      <c r="D4307" s="317"/>
    </row>
    <row r="4308" spans="4:4">
      <c r="D4308" s="317"/>
    </row>
    <row r="4309" spans="4:4">
      <c r="D4309" s="317"/>
    </row>
    <row r="4310" spans="4:4">
      <c r="D4310" s="317"/>
    </row>
    <row r="4311" spans="4:4">
      <c r="D4311" s="317"/>
    </row>
    <row r="4312" spans="4:4">
      <c r="D4312" s="317"/>
    </row>
    <row r="4313" spans="4:4">
      <c r="D4313" s="317"/>
    </row>
    <row r="4314" spans="4:4">
      <c r="D4314" s="317"/>
    </row>
    <row r="4315" spans="4:4">
      <c r="D4315" s="317"/>
    </row>
    <row r="4316" spans="4:4">
      <c r="D4316" s="317"/>
    </row>
    <row r="4317" spans="4:4">
      <c r="D4317" s="317"/>
    </row>
    <row r="4318" spans="4:4">
      <c r="D4318" s="317"/>
    </row>
    <row r="4319" spans="4:4">
      <c r="D4319" s="317"/>
    </row>
    <row r="4320" spans="4:4">
      <c r="D4320" s="317"/>
    </row>
    <row r="4321" spans="4:4">
      <c r="D4321" s="317"/>
    </row>
    <row r="4322" spans="4:4">
      <c r="D4322" s="317"/>
    </row>
    <row r="4323" spans="4:4">
      <c r="D4323" s="317"/>
    </row>
    <row r="4324" spans="4:4">
      <c r="D4324" s="317"/>
    </row>
    <row r="4325" spans="4:4">
      <c r="D4325" s="317"/>
    </row>
    <row r="4326" spans="4:4">
      <c r="D4326" s="317"/>
    </row>
    <row r="4327" spans="4:4">
      <c r="D4327" s="317"/>
    </row>
    <row r="4328" spans="4:4">
      <c r="D4328" s="317"/>
    </row>
    <row r="4329" spans="4:4">
      <c r="D4329" s="317"/>
    </row>
    <row r="4330" spans="4:4">
      <c r="D4330" s="317"/>
    </row>
    <row r="4331" spans="4:4">
      <c r="D4331" s="317"/>
    </row>
    <row r="4332" spans="4:4">
      <c r="D4332" s="317"/>
    </row>
    <row r="4333" spans="4:4">
      <c r="D4333" s="317"/>
    </row>
    <row r="4334" spans="4:4">
      <c r="D4334" s="317"/>
    </row>
    <row r="4335" spans="4:4">
      <c r="D4335" s="317"/>
    </row>
    <row r="4336" spans="4:4">
      <c r="D4336" s="317"/>
    </row>
    <row r="4337" spans="4:4">
      <c r="D4337" s="317"/>
    </row>
    <row r="4338" spans="4:4">
      <c r="D4338" s="317"/>
    </row>
    <row r="4339" spans="4:4">
      <c r="D4339" s="317"/>
    </row>
    <row r="4340" spans="4:4">
      <c r="D4340" s="317"/>
    </row>
    <row r="4341" spans="4:4">
      <c r="D4341" s="317"/>
    </row>
    <row r="4342" spans="4:4">
      <c r="D4342" s="317"/>
    </row>
    <row r="4343" spans="4:4">
      <c r="D4343" s="317"/>
    </row>
    <row r="4344" spans="4:4">
      <c r="D4344" s="317"/>
    </row>
    <row r="4345" spans="4:4">
      <c r="D4345" s="317"/>
    </row>
    <row r="4346" spans="4:4">
      <c r="D4346" s="317"/>
    </row>
    <row r="4347" spans="4:4">
      <c r="D4347" s="317"/>
    </row>
    <row r="4348" spans="4:4">
      <c r="D4348" s="317"/>
    </row>
    <row r="4349" spans="4:4">
      <c r="D4349" s="317"/>
    </row>
    <row r="4350" spans="4:4">
      <c r="D4350" s="317"/>
    </row>
    <row r="4351" spans="4:4">
      <c r="D4351" s="317"/>
    </row>
    <row r="4352" spans="4:4">
      <c r="D4352" s="317"/>
    </row>
    <row r="4353" spans="4:4">
      <c r="D4353" s="317"/>
    </row>
    <row r="4354" spans="4:4">
      <c r="D4354" s="317"/>
    </row>
    <row r="4355" spans="4:4">
      <c r="D4355" s="317"/>
    </row>
    <row r="4356" spans="4:4">
      <c r="D4356" s="317"/>
    </row>
    <row r="4357" spans="4:4">
      <c r="D4357" s="317"/>
    </row>
    <row r="4358" spans="4:4">
      <c r="D4358" s="317"/>
    </row>
    <row r="4359" spans="4:4">
      <c r="D4359" s="317"/>
    </row>
    <row r="4360" spans="4:4">
      <c r="D4360" s="317"/>
    </row>
    <row r="4361" spans="4:4">
      <c r="D4361" s="317"/>
    </row>
    <row r="4362" spans="4:4">
      <c r="D4362" s="317"/>
    </row>
    <row r="4363" spans="4:4">
      <c r="D4363" s="317"/>
    </row>
    <row r="4364" spans="4:4">
      <c r="D4364" s="317"/>
    </row>
    <row r="4365" spans="4:4">
      <c r="D4365" s="317"/>
    </row>
    <row r="4366" spans="4:4">
      <c r="D4366" s="317"/>
    </row>
    <row r="4367" spans="4:4">
      <c r="D4367" s="317"/>
    </row>
    <row r="4368" spans="4:4">
      <c r="D4368" s="317"/>
    </row>
    <row r="4369" spans="4:4">
      <c r="D4369" s="317"/>
    </row>
    <row r="4370" spans="4:4">
      <c r="D4370" s="317"/>
    </row>
    <row r="4371" spans="4:4">
      <c r="D4371" s="317"/>
    </row>
    <row r="4372" spans="4:4">
      <c r="D4372" s="317"/>
    </row>
    <row r="4373" spans="4:4">
      <c r="D4373" s="317"/>
    </row>
    <row r="4374" spans="4:4">
      <c r="D4374" s="317"/>
    </row>
    <row r="4375" spans="4:4">
      <c r="D4375" s="317"/>
    </row>
    <row r="4376" spans="4:4">
      <c r="D4376" s="317"/>
    </row>
    <row r="4377" spans="4:4">
      <c r="D4377" s="317"/>
    </row>
    <row r="4378" spans="4:4">
      <c r="D4378" s="317"/>
    </row>
    <row r="4379" spans="4:4">
      <c r="D4379" s="317"/>
    </row>
    <row r="4380" spans="4:4">
      <c r="D4380" s="317"/>
    </row>
    <row r="4381" spans="4:4">
      <c r="D4381" s="317"/>
    </row>
    <row r="4382" spans="4:4">
      <c r="D4382" s="317"/>
    </row>
    <row r="4383" spans="4:4">
      <c r="D4383" s="317"/>
    </row>
    <row r="4384" spans="4:4">
      <c r="D4384" s="317"/>
    </row>
    <row r="4385" spans="4:4">
      <c r="D4385" s="317"/>
    </row>
    <row r="4386" spans="4:4">
      <c r="D4386" s="317"/>
    </row>
    <row r="4387" spans="4:4">
      <c r="D4387" s="317"/>
    </row>
    <row r="4388" spans="4:4">
      <c r="D4388" s="317"/>
    </row>
    <row r="4389" spans="4:4">
      <c r="D4389" s="317"/>
    </row>
    <row r="4390" spans="4:4">
      <c r="D4390" s="317"/>
    </row>
    <row r="4391" spans="4:4">
      <c r="D4391" s="317"/>
    </row>
    <row r="4392" spans="4:4">
      <c r="D4392" s="317"/>
    </row>
    <row r="4393" spans="4:4">
      <c r="D4393" s="317"/>
    </row>
    <row r="4394" spans="4:4">
      <c r="D4394" s="317"/>
    </row>
    <row r="4395" spans="4:4">
      <c r="D4395" s="317"/>
    </row>
    <row r="4396" spans="4:4">
      <c r="D4396" s="317"/>
    </row>
    <row r="4397" spans="4:4">
      <c r="D4397" s="317"/>
    </row>
    <row r="4398" spans="4:4">
      <c r="D4398" s="317"/>
    </row>
    <row r="4399" spans="4:4">
      <c r="D4399" s="317"/>
    </row>
    <row r="4400" spans="4:4">
      <c r="D4400" s="317"/>
    </row>
    <row r="4401" spans="4:4">
      <c r="D4401" s="317"/>
    </row>
    <row r="4402" spans="4:4">
      <c r="D4402" s="317"/>
    </row>
    <row r="4403" spans="4:4">
      <c r="D4403" s="317"/>
    </row>
    <row r="4404" spans="4:4">
      <c r="D4404" s="317"/>
    </row>
    <row r="4405" spans="4:4">
      <c r="D4405" s="317"/>
    </row>
    <row r="4406" spans="4:4">
      <c r="D4406" s="317"/>
    </row>
    <row r="4407" spans="4:4">
      <c r="D4407" s="317"/>
    </row>
    <row r="4408" spans="4:4">
      <c r="D4408" s="317"/>
    </row>
    <row r="4409" spans="4:4">
      <c r="D4409" s="317"/>
    </row>
    <row r="4410" spans="4:4">
      <c r="D4410" s="317"/>
    </row>
    <row r="4411" spans="4:4">
      <c r="D4411" s="317"/>
    </row>
    <row r="4412" spans="4:4">
      <c r="D4412" s="317"/>
    </row>
    <row r="4413" spans="4:4">
      <c r="D4413" s="317"/>
    </row>
    <row r="4414" spans="4:4">
      <c r="D4414" s="317"/>
    </row>
    <row r="4415" spans="4:4">
      <c r="D4415" s="317"/>
    </row>
    <row r="4416" spans="4:4">
      <c r="D4416" s="317"/>
    </row>
    <row r="4417" spans="4:4">
      <c r="D4417" s="317"/>
    </row>
    <row r="4418" spans="4:4">
      <c r="D4418" s="317"/>
    </row>
    <row r="4419" spans="4:4">
      <c r="D4419" s="317"/>
    </row>
    <row r="4420" spans="4:4">
      <c r="D4420" s="317"/>
    </row>
    <row r="4421" spans="4:4">
      <c r="D4421" s="317"/>
    </row>
    <row r="4422" spans="4:4">
      <c r="D4422" s="317"/>
    </row>
    <row r="4423" spans="4:4">
      <c r="D4423" s="317"/>
    </row>
    <row r="4424" spans="4:4">
      <c r="D4424" s="317"/>
    </row>
    <row r="4425" spans="4:4">
      <c r="D4425" s="317"/>
    </row>
    <row r="4426" spans="4:4">
      <c r="D4426" s="317"/>
    </row>
    <row r="4427" spans="4:4">
      <c r="D4427" s="317"/>
    </row>
    <row r="4428" spans="4:4">
      <c r="D4428" s="317"/>
    </row>
    <row r="4429" spans="4:4">
      <c r="D4429" s="317"/>
    </row>
    <row r="4430" spans="4:4">
      <c r="D4430" s="317"/>
    </row>
    <row r="4431" spans="4:4">
      <c r="D4431" s="317"/>
    </row>
    <row r="4432" spans="4:4">
      <c r="D4432" s="317"/>
    </row>
    <row r="4433" spans="4:4">
      <c r="D4433" s="317"/>
    </row>
    <row r="4434" spans="4:4">
      <c r="D4434" s="317"/>
    </row>
    <row r="4435" spans="4:4">
      <c r="D4435" s="317"/>
    </row>
    <row r="4436" spans="4:4">
      <c r="D4436" s="317"/>
    </row>
    <row r="4437" spans="4:4">
      <c r="D4437" s="317"/>
    </row>
    <row r="4438" spans="4:4">
      <c r="D4438" s="317"/>
    </row>
    <row r="4439" spans="4:4">
      <c r="D4439" s="317"/>
    </row>
    <row r="4440" spans="4:4">
      <c r="D4440" s="317"/>
    </row>
    <row r="4441" spans="4:4">
      <c r="D4441" s="317"/>
    </row>
    <row r="4442" spans="4:4">
      <c r="D4442" s="317"/>
    </row>
    <row r="4443" spans="4:4">
      <c r="D4443" s="317"/>
    </row>
    <row r="4444" spans="4:4">
      <c r="D4444" s="317"/>
    </row>
    <row r="4445" spans="4:4">
      <c r="D4445" s="317"/>
    </row>
    <row r="4446" spans="4:4">
      <c r="D4446" s="317"/>
    </row>
    <row r="4447" spans="4:4">
      <c r="D4447" s="317"/>
    </row>
    <row r="4448" spans="4:4">
      <c r="D4448" s="317"/>
    </row>
    <row r="4449" spans="4:4">
      <c r="D4449" s="317"/>
    </row>
    <row r="4450" spans="4:4">
      <c r="D4450" s="317"/>
    </row>
    <row r="4451" spans="4:4">
      <c r="D4451" s="317"/>
    </row>
    <row r="4452" spans="4:4">
      <c r="D4452" s="317"/>
    </row>
    <row r="4453" spans="4:4">
      <c r="D4453" s="317"/>
    </row>
    <row r="4454" spans="4:4">
      <c r="D4454" s="317"/>
    </row>
    <row r="4455" spans="4:4">
      <c r="D4455" s="317"/>
    </row>
    <row r="4456" spans="4:4">
      <c r="D4456" s="317"/>
    </row>
    <row r="4457" spans="4:4">
      <c r="D4457" s="317"/>
    </row>
    <row r="4458" spans="4:4">
      <c r="D4458" s="317"/>
    </row>
    <row r="4459" spans="4:4">
      <c r="D4459" s="317"/>
    </row>
    <row r="4460" spans="4:4">
      <c r="D4460" s="317"/>
    </row>
    <row r="4461" spans="4:4">
      <c r="D4461" s="317"/>
    </row>
    <row r="4462" spans="4:4">
      <c r="D4462" s="317"/>
    </row>
    <row r="4463" spans="4:4">
      <c r="D4463" s="317"/>
    </row>
    <row r="4464" spans="4:4">
      <c r="D4464" s="317"/>
    </row>
    <row r="4465" spans="4:4">
      <c r="D4465" s="317"/>
    </row>
    <row r="4466" spans="4:4">
      <c r="D4466" s="317"/>
    </row>
    <row r="4467" spans="4:4">
      <c r="D4467" s="317"/>
    </row>
    <row r="4468" spans="4:4">
      <c r="D4468" s="317"/>
    </row>
    <row r="4469" spans="4:4">
      <c r="D4469" s="317"/>
    </row>
    <row r="4470" spans="4:4">
      <c r="D4470" s="317"/>
    </row>
    <row r="4471" spans="4:4">
      <c r="D4471" s="317"/>
    </row>
    <row r="4472" spans="4:4">
      <c r="D4472" s="317"/>
    </row>
    <row r="4473" spans="4:4">
      <c r="D4473" s="317"/>
    </row>
    <row r="4474" spans="4:4">
      <c r="D4474" s="317"/>
    </row>
    <row r="4475" spans="4:4">
      <c r="D4475" s="317"/>
    </row>
    <row r="4476" spans="4:4">
      <c r="D4476" s="317"/>
    </row>
    <row r="4477" spans="4:4">
      <c r="D4477" s="317"/>
    </row>
    <row r="4478" spans="4:4">
      <c r="D4478" s="317"/>
    </row>
    <row r="4479" spans="4:4">
      <c r="D4479" s="317"/>
    </row>
    <row r="4480" spans="4:4">
      <c r="D4480" s="317"/>
    </row>
    <row r="4481" spans="4:4">
      <c r="D4481" s="317"/>
    </row>
    <row r="4482" spans="4:4">
      <c r="D4482" s="317"/>
    </row>
    <row r="4483" spans="4:4">
      <c r="D4483" s="317"/>
    </row>
    <row r="4484" spans="4:4">
      <c r="D4484" s="317"/>
    </row>
    <row r="4485" spans="4:4">
      <c r="D4485" s="317"/>
    </row>
    <row r="4486" spans="4:4">
      <c r="D4486" s="317"/>
    </row>
    <row r="4487" spans="4:4">
      <c r="D4487" s="317"/>
    </row>
    <row r="4488" spans="4:4">
      <c r="D4488" s="317"/>
    </row>
    <row r="4489" spans="4:4">
      <c r="D4489" s="317"/>
    </row>
    <row r="4490" spans="4:4">
      <c r="D4490" s="317"/>
    </row>
    <row r="4491" spans="4:4">
      <c r="D4491" s="317"/>
    </row>
    <row r="4492" spans="4:4">
      <c r="D4492" s="317"/>
    </row>
    <row r="4493" spans="4:4">
      <c r="D4493" s="317"/>
    </row>
    <row r="4494" spans="4:4">
      <c r="D4494" s="317"/>
    </row>
    <row r="4495" spans="4:4">
      <c r="D4495" s="317"/>
    </row>
    <row r="4496" spans="4:4">
      <c r="D4496" s="317"/>
    </row>
    <row r="4497" spans="4:4">
      <c r="D4497" s="317"/>
    </row>
    <row r="4498" spans="4:4">
      <c r="D4498" s="317"/>
    </row>
    <row r="4499" spans="4:4">
      <c r="D4499" s="317"/>
    </row>
    <row r="4500" spans="4:4">
      <c r="D4500" s="317"/>
    </row>
    <row r="4501" spans="4:4">
      <c r="D4501" s="317"/>
    </row>
    <row r="4502" spans="4:4">
      <c r="D4502" s="317"/>
    </row>
    <row r="4503" spans="4:4">
      <c r="D4503" s="317"/>
    </row>
    <row r="4504" spans="4:4">
      <c r="D4504" s="317"/>
    </row>
    <row r="4505" spans="4:4">
      <c r="D4505" s="317"/>
    </row>
    <row r="4506" spans="4:4">
      <c r="D4506" s="317"/>
    </row>
    <row r="4507" spans="4:4">
      <c r="D4507" s="317"/>
    </row>
    <row r="4508" spans="4:4">
      <c r="D4508" s="317"/>
    </row>
    <row r="4509" spans="4:4">
      <c r="D4509" s="317"/>
    </row>
    <row r="4510" spans="4:4">
      <c r="D4510" s="317"/>
    </row>
    <row r="4511" spans="4:4">
      <c r="D4511" s="317"/>
    </row>
    <row r="4512" spans="4:4">
      <c r="D4512" s="317"/>
    </row>
    <row r="4513" spans="4:4">
      <c r="D4513" s="317"/>
    </row>
    <row r="4514" spans="4:4">
      <c r="D4514" s="317"/>
    </row>
    <row r="4515" spans="4:4">
      <c r="D4515" s="317"/>
    </row>
    <row r="4516" spans="4:4">
      <c r="D4516" s="317"/>
    </row>
    <row r="4517" spans="4:4">
      <c r="D4517" s="317"/>
    </row>
    <row r="4518" spans="4:4">
      <c r="D4518" s="317"/>
    </row>
    <row r="4519" spans="4:4">
      <c r="D4519" s="317"/>
    </row>
    <row r="4520" spans="4:4">
      <c r="D4520" s="317"/>
    </row>
    <row r="4521" spans="4:4">
      <c r="D4521" s="317"/>
    </row>
    <row r="4522" spans="4:4">
      <c r="D4522" s="317"/>
    </row>
    <row r="4523" spans="4:4">
      <c r="D4523" s="317"/>
    </row>
    <row r="4524" spans="4:4">
      <c r="D4524" s="317"/>
    </row>
    <row r="4525" spans="4:4">
      <c r="D4525" s="317"/>
    </row>
    <row r="4526" spans="4:4">
      <c r="D4526" s="317"/>
    </row>
    <row r="4527" spans="4:4">
      <c r="D4527" s="317"/>
    </row>
    <row r="4528" spans="4:4">
      <c r="D4528" s="317"/>
    </row>
    <row r="4529" spans="4:4">
      <c r="D4529" s="317"/>
    </row>
    <row r="4530" spans="4:4">
      <c r="D4530" s="317"/>
    </row>
    <row r="4531" spans="4:4">
      <c r="D4531" s="317"/>
    </row>
    <row r="4532" spans="4:4">
      <c r="D4532" s="317"/>
    </row>
    <row r="4533" spans="4:4">
      <c r="D4533" s="317"/>
    </row>
    <row r="4534" spans="4:4">
      <c r="D4534" s="317"/>
    </row>
    <row r="4535" spans="4:4">
      <c r="D4535" s="317"/>
    </row>
    <row r="4536" spans="4:4">
      <c r="D4536" s="317"/>
    </row>
    <row r="4537" spans="4:4">
      <c r="D4537" s="317"/>
    </row>
    <row r="4538" spans="4:4">
      <c r="D4538" s="317"/>
    </row>
    <row r="4539" spans="4:4">
      <c r="D4539" s="317"/>
    </row>
    <row r="4540" spans="4:4">
      <c r="D4540" s="317"/>
    </row>
    <row r="4541" spans="4:4">
      <c r="D4541" s="317"/>
    </row>
    <row r="4542" spans="4:4">
      <c r="D4542" s="317"/>
    </row>
    <row r="4543" spans="4:4">
      <c r="D4543" s="317"/>
    </row>
    <row r="4544" spans="4:4">
      <c r="D4544" s="317"/>
    </row>
    <row r="4545" spans="4:4">
      <c r="D4545" s="317"/>
    </row>
    <row r="4546" spans="4:4">
      <c r="D4546" s="317"/>
    </row>
    <row r="4547" spans="4:4">
      <c r="D4547" s="317"/>
    </row>
    <row r="4548" spans="4:4">
      <c r="D4548" s="317"/>
    </row>
    <row r="4549" spans="4:4">
      <c r="D4549" s="317"/>
    </row>
    <row r="4550" spans="4:4">
      <c r="D4550" s="317"/>
    </row>
    <row r="4551" spans="4:4">
      <c r="D4551" s="317"/>
    </row>
    <row r="4552" spans="4:4">
      <c r="D4552" s="317"/>
    </row>
    <row r="4553" spans="4:4">
      <c r="D4553" s="317"/>
    </row>
    <row r="4554" spans="4:4">
      <c r="D4554" s="317"/>
    </row>
    <row r="4555" spans="4:4">
      <c r="D4555" s="317"/>
    </row>
    <row r="4556" spans="4:4">
      <c r="D4556" s="317"/>
    </row>
    <row r="4557" spans="4:4">
      <c r="D4557" s="317"/>
    </row>
    <row r="4558" spans="4:4">
      <c r="D4558" s="317"/>
    </row>
    <row r="4559" spans="4:4">
      <c r="D4559" s="317"/>
    </row>
    <row r="4560" spans="4:4">
      <c r="D4560" s="317"/>
    </row>
    <row r="4561" spans="4:4">
      <c r="D4561" s="317"/>
    </row>
    <row r="4562" spans="4:4">
      <c r="D4562" s="317"/>
    </row>
    <row r="4563" spans="4:4">
      <c r="D4563" s="317"/>
    </row>
    <row r="4564" spans="4:4">
      <c r="D4564" s="317"/>
    </row>
    <row r="4565" spans="4:4">
      <c r="D4565" s="317"/>
    </row>
    <row r="4566" spans="4:4">
      <c r="D4566" s="317"/>
    </row>
    <row r="4567" spans="4:4">
      <c r="D4567" s="317"/>
    </row>
    <row r="4568" spans="4:4">
      <c r="D4568" s="317"/>
    </row>
    <row r="4569" spans="4:4">
      <c r="D4569" s="317"/>
    </row>
    <row r="4570" spans="4:4">
      <c r="D4570" s="317"/>
    </row>
    <row r="4571" spans="4:4">
      <c r="D4571" s="317"/>
    </row>
    <row r="4572" spans="4:4">
      <c r="D4572" s="317"/>
    </row>
    <row r="4573" spans="4:4">
      <c r="D4573" s="317"/>
    </row>
    <row r="4574" spans="4:4">
      <c r="D4574" s="317"/>
    </row>
    <row r="4575" spans="4:4">
      <c r="D4575" s="317"/>
    </row>
    <row r="4576" spans="4:4">
      <c r="D4576" s="317"/>
    </row>
    <row r="4577" spans="4:4">
      <c r="D4577" s="317"/>
    </row>
    <row r="4578" spans="4:4">
      <c r="D4578" s="317"/>
    </row>
    <row r="4579" spans="4:4">
      <c r="D4579" s="317"/>
    </row>
    <row r="4580" spans="4:4">
      <c r="D4580" s="317"/>
    </row>
    <row r="4581" spans="4:4">
      <c r="D4581" s="317"/>
    </row>
    <row r="4582" spans="4:4">
      <c r="D4582" s="317"/>
    </row>
    <row r="4583" spans="4:4">
      <c r="D4583" s="317"/>
    </row>
    <row r="4584" spans="4:4">
      <c r="D4584" s="317"/>
    </row>
    <row r="4585" spans="4:4">
      <c r="D4585" s="317"/>
    </row>
    <row r="4586" spans="4:4">
      <c r="D4586" s="317"/>
    </row>
    <row r="4587" spans="4:4">
      <c r="D4587" s="317"/>
    </row>
    <row r="4588" spans="4:4">
      <c r="D4588" s="317"/>
    </row>
    <row r="4589" spans="4:4">
      <c r="D4589" s="317"/>
    </row>
    <row r="4590" spans="4:4">
      <c r="D4590" s="317"/>
    </row>
    <row r="4591" spans="4:4">
      <c r="D4591" s="317"/>
    </row>
    <row r="4592" spans="4:4">
      <c r="D4592" s="317"/>
    </row>
    <row r="4593" spans="4:4">
      <c r="D4593" s="317"/>
    </row>
    <row r="4594" spans="4:4">
      <c r="D4594" s="317"/>
    </row>
    <row r="4595" spans="4:4">
      <c r="D4595" s="317"/>
    </row>
    <row r="4596" spans="4:4">
      <c r="D4596" s="317"/>
    </row>
    <row r="4597" spans="4:4">
      <c r="D4597" s="317"/>
    </row>
    <row r="4598" spans="4:4">
      <c r="D4598" s="317"/>
    </row>
    <row r="4599" spans="4:4">
      <c r="D4599" s="317"/>
    </row>
    <row r="4600" spans="4:4">
      <c r="D4600" s="317"/>
    </row>
    <row r="4601" spans="4:4">
      <c r="D4601" s="317"/>
    </row>
    <row r="4602" spans="4:4">
      <c r="D4602" s="317"/>
    </row>
    <row r="4603" spans="4:4">
      <c r="D4603" s="317"/>
    </row>
    <row r="4604" spans="4:4">
      <c r="D4604" s="317"/>
    </row>
    <row r="4605" spans="4:4">
      <c r="D4605" s="317"/>
    </row>
    <row r="4606" spans="4:4">
      <c r="D4606" s="317"/>
    </row>
    <row r="4607" spans="4:4">
      <c r="D4607" s="317"/>
    </row>
    <row r="4608" spans="4:4">
      <c r="D4608" s="317"/>
    </row>
    <row r="4609" spans="4:4">
      <c r="D4609" s="317"/>
    </row>
    <row r="4610" spans="4:4">
      <c r="D4610" s="317"/>
    </row>
    <row r="4611" spans="4:4">
      <c r="D4611" s="317"/>
    </row>
    <row r="4612" spans="4:4">
      <c r="D4612" s="317"/>
    </row>
    <row r="4613" spans="4:4">
      <c r="D4613" s="317"/>
    </row>
    <row r="4614" spans="4:4">
      <c r="D4614" s="317"/>
    </row>
    <row r="4615" spans="4:4">
      <c r="D4615" s="317"/>
    </row>
    <row r="4616" spans="4:4">
      <c r="D4616" s="317"/>
    </row>
    <row r="4617" spans="4:4">
      <c r="D4617" s="317"/>
    </row>
    <row r="4618" spans="4:4">
      <c r="D4618" s="317"/>
    </row>
    <row r="4619" spans="4:4">
      <c r="D4619" s="317"/>
    </row>
    <row r="4620" spans="4:4">
      <c r="D4620" s="317"/>
    </row>
    <row r="4621" spans="4:4">
      <c r="D4621" s="317"/>
    </row>
    <row r="4622" spans="4:4">
      <c r="D4622" s="317"/>
    </row>
    <row r="4623" spans="4:4">
      <c r="D4623" s="317"/>
    </row>
    <row r="4624" spans="4:4">
      <c r="D4624" s="317"/>
    </row>
    <row r="4625" spans="4:4">
      <c r="D4625" s="317"/>
    </row>
    <row r="4626" spans="4:4">
      <c r="D4626" s="317"/>
    </row>
    <row r="4627" spans="4:4">
      <c r="D4627" s="317"/>
    </row>
    <row r="4628" spans="4:4">
      <c r="D4628" s="317"/>
    </row>
    <row r="4629" spans="4:4">
      <c r="D4629" s="317"/>
    </row>
    <row r="4630" spans="4:4">
      <c r="D4630" s="317"/>
    </row>
    <row r="4631" spans="4:4">
      <c r="D4631" s="317"/>
    </row>
    <row r="4632" spans="4:4">
      <c r="D4632" s="317"/>
    </row>
    <row r="4633" spans="4:4">
      <c r="D4633" s="317"/>
    </row>
    <row r="4634" spans="4:4">
      <c r="D4634" s="317"/>
    </row>
    <row r="4635" spans="4:4">
      <c r="D4635" s="317"/>
    </row>
    <row r="4636" spans="4:4">
      <c r="D4636" s="317"/>
    </row>
    <row r="4637" spans="4:4">
      <c r="D4637" s="317"/>
    </row>
    <row r="4638" spans="4:4">
      <c r="D4638" s="317"/>
    </row>
    <row r="4639" spans="4:4">
      <c r="D4639" s="317"/>
    </row>
    <row r="4640" spans="4:4">
      <c r="D4640" s="317"/>
    </row>
    <row r="4641" spans="4:4">
      <c r="D4641" s="317"/>
    </row>
    <row r="4642" spans="4:4">
      <c r="D4642" s="317"/>
    </row>
    <row r="4643" spans="4:4">
      <c r="D4643" s="317"/>
    </row>
    <row r="4644" spans="4:4">
      <c r="D4644" s="317"/>
    </row>
    <row r="4645" spans="4:4">
      <c r="D4645" s="317"/>
    </row>
    <row r="4646" spans="4:4">
      <c r="D4646" s="317"/>
    </row>
    <row r="4647" spans="4:4">
      <c r="D4647" s="317"/>
    </row>
    <row r="4648" spans="4:4">
      <c r="D4648" s="317"/>
    </row>
    <row r="4649" spans="4:4">
      <c r="D4649" s="317"/>
    </row>
    <row r="4650" spans="4:4">
      <c r="D4650" s="317"/>
    </row>
    <row r="4651" spans="4:4">
      <c r="D4651" s="317"/>
    </row>
    <row r="4652" spans="4:4">
      <c r="D4652" s="317"/>
    </row>
    <row r="4653" spans="4:4">
      <c r="D4653" s="317"/>
    </row>
    <row r="4654" spans="4:4">
      <c r="D4654" s="317"/>
    </row>
    <row r="4655" spans="4:4">
      <c r="D4655" s="317"/>
    </row>
    <row r="4656" spans="4:4">
      <c r="D4656" s="317"/>
    </row>
    <row r="4657" spans="4:4">
      <c r="D4657" s="317"/>
    </row>
    <row r="4658" spans="4:4">
      <c r="D4658" s="317"/>
    </row>
    <row r="4659" spans="4:4">
      <c r="D4659" s="317"/>
    </row>
    <row r="4660" spans="4:4">
      <c r="D4660" s="317"/>
    </row>
    <row r="4661" spans="4:4">
      <c r="D4661" s="317"/>
    </row>
    <row r="4662" spans="4:4">
      <c r="D4662" s="317"/>
    </row>
    <row r="4663" spans="4:4">
      <c r="D4663" s="317"/>
    </row>
    <row r="4664" spans="4:4">
      <c r="D4664" s="317"/>
    </row>
    <row r="4665" spans="4:4">
      <c r="D4665" s="317"/>
    </row>
    <row r="4666" spans="4:4">
      <c r="D4666" s="317"/>
    </row>
    <row r="4667" spans="4:4">
      <c r="D4667" s="317"/>
    </row>
    <row r="4668" spans="4:4">
      <c r="D4668" s="317"/>
    </row>
    <row r="4669" spans="4:4">
      <c r="D4669" s="317"/>
    </row>
    <row r="4670" spans="4:4">
      <c r="D4670" s="317"/>
    </row>
    <row r="4671" spans="4:4">
      <c r="D4671" s="317"/>
    </row>
    <row r="4672" spans="4:4">
      <c r="D4672" s="317"/>
    </row>
    <row r="4673" spans="4:4">
      <c r="D4673" s="317"/>
    </row>
    <row r="4674" spans="4:4">
      <c r="D4674" s="317"/>
    </row>
    <row r="4675" spans="4:4">
      <c r="D4675" s="317"/>
    </row>
    <row r="4676" spans="4:4">
      <c r="D4676" s="317"/>
    </row>
    <row r="4677" spans="4:4">
      <c r="D4677" s="317"/>
    </row>
    <row r="4678" spans="4:4">
      <c r="D4678" s="317"/>
    </row>
    <row r="4679" spans="4:4">
      <c r="D4679" s="317"/>
    </row>
    <row r="4680" spans="4:4">
      <c r="D4680" s="317"/>
    </row>
    <row r="4681" spans="4:4">
      <c r="D4681" s="317"/>
    </row>
    <row r="4682" spans="4:4">
      <c r="D4682" s="317"/>
    </row>
    <row r="4683" spans="4:4">
      <c r="D4683" s="317"/>
    </row>
    <row r="4684" spans="4:4">
      <c r="D4684" s="317"/>
    </row>
    <row r="4685" spans="4:4">
      <c r="D4685" s="317"/>
    </row>
    <row r="4686" spans="4:4">
      <c r="D4686" s="317"/>
    </row>
    <row r="4687" spans="4:4">
      <c r="D4687" s="317"/>
    </row>
    <row r="4688" spans="4:4">
      <c r="D4688" s="317"/>
    </row>
    <row r="4689" spans="4:4">
      <c r="D4689" s="317"/>
    </row>
    <row r="4690" spans="4:4">
      <c r="D4690" s="317"/>
    </row>
    <row r="4691" spans="4:4">
      <c r="D4691" s="317"/>
    </row>
    <row r="4692" spans="4:4">
      <c r="D4692" s="317"/>
    </row>
    <row r="4693" spans="4:4">
      <c r="D4693" s="317"/>
    </row>
    <row r="4694" spans="4:4">
      <c r="D4694" s="317"/>
    </row>
    <row r="4695" spans="4:4">
      <c r="D4695" s="317"/>
    </row>
    <row r="4696" spans="4:4">
      <c r="D4696" s="317"/>
    </row>
    <row r="4697" spans="4:4">
      <c r="D4697" s="317"/>
    </row>
    <row r="4698" spans="4:4">
      <c r="D4698" s="317"/>
    </row>
    <row r="4699" spans="4:4">
      <c r="D4699" s="317"/>
    </row>
    <row r="4700" spans="4:4">
      <c r="D4700" s="317"/>
    </row>
    <row r="4701" spans="4:4">
      <c r="D4701" s="317"/>
    </row>
    <row r="4702" spans="4:4">
      <c r="D4702" s="317"/>
    </row>
    <row r="4703" spans="4:4">
      <c r="D4703" s="317"/>
    </row>
    <row r="4704" spans="4:4">
      <c r="D4704" s="317"/>
    </row>
    <row r="4705" spans="4:4">
      <c r="D4705" s="317"/>
    </row>
    <row r="4706" spans="4:4">
      <c r="D4706" s="317"/>
    </row>
    <row r="4707" spans="4:4">
      <c r="D4707" s="317"/>
    </row>
    <row r="4708" spans="4:4">
      <c r="D4708" s="317"/>
    </row>
    <row r="4709" spans="4:4">
      <c r="D4709" s="317"/>
    </row>
    <row r="4710" spans="4:4">
      <c r="D4710" s="317"/>
    </row>
    <row r="4711" spans="4:4">
      <c r="D4711" s="317"/>
    </row>
    <row r="4712" spans="4:4">
      <c r="D4712" s="317"/>
    </row>
    <row r="4713" spans="4:4">
      <c r="D4713" s="317"/>
    </row>
    <row r="4714" spans="4:4">
      <c r="D4714" s="317"/>
    </row>
    <row r="4715" spans="4:4">
      <c r="D4715" s="317"/>
    </row>
    <row r="4716" spans="4:4">
      <c r="D4716" s="317"/>
    </row>
    <row r="4717" spans="4:4">
      <c r="D4717" s="317"/>
    </row>
    <row r="4718" spans="4:4">
      <c r="D4718" s="317"/>
    </row>
    <row r="4719" spans="4:4">
      <c r="D4719" s="317"/>
    </row>
    <row r="4720" spans="4:4">
      <c r="D4720" s="317"/>
    </row>
    <row r="4721" spans="4:4">
      <c r="D4721" s="317"/>
    </row>
    <row r="4722" spans="4:4">
      <c r="D4722" s="317"/>
    </row>
    <row r="4723" spans="4:4">
      <c r="D4723" s="317"/>
    </row>
    <row r="4724" spans="4:4">
      <c r="D4724" s="317"/>
    </row>
    <row r="4725" spans="4:4">
      <c r="D4725" s="317"/>
    </row>
    <row r="4726" spans="4:4">
      <c r="D4726" s="317"/>
    </row>
    <row r="4727" spans="4:4">
      <c r="D4727" s="317"/>
    </row>
    <row r="4728" spans="4:4">
      <c r="D4728" s="317"/>
    </row>
    <row r="4729" spans="4:4">
      <c r="D4729" s="317"/>
    </row>
    <row r="4730" spans="4:4">
      <c r="D4730" s="317"/>
    </row>
    <row r="4731" spans="4:4">
      <c r="D4731" s="317"/>
    </row>
    <row r="4732" spans="4:4">
      <c r="D4732" s="317"/>
    </row>
    <row r="4733" spans="4:4">
      <c r="D4733" s="317"/>
    </row>
    <row r="4734" spans="4:4">
      <c r="D4734" s="317"/>
    </row>
    <row r="4735" spans="4:4">
      <c r="D4735" s="317"/>
    </row>
    <row r="4736" spans="4:4">
      <c r="D4736" s="317"/>
    </row>
    <row r="4737" spans="4:4">
      <c r="D4737" s="317"/>
    </row>
    <row r="4738" spans="4:4">
      <c r="D4738" s="317"/>
    </row>
    <row r="4739" spans="4:4">
      <c r="D4739" s="317"/>
    </row>
    <row r="4740" spans="4:4">
      <c r="D4740" s="317"/>
    </row>
    <row r="4741" spans="4:4">
      <c r="D4741" s="317"/>
    </row>
    <row r="4742" spans="4:4">
      <c r="D4742" s="317"/>
    </row>
    <row r="4743" spans="4:4">
      <c r="D4743" s="317"/>
    </row>
    <row r="4744" spans="4:4">
      <c r="D4744" s="317"/>
    </row>
    <row r="4745" spans="4:4">
      <c r="D4745" s="317"/>
    </row>
    <row r="4746" spans="4:4">
      <c r="D4746" s="317"/>
    </row>
    <row r="4747" spans="4:4">
      <c r="D4747" s="317"/>
    </row>
    <row r="4748" spans="4:4">
      <c r="D4748" s="317"/>
    </row>
    <row r="4749" spans="4:4">
      <c r="D4749" s="317"/>
    </row>
    <row r="4750" spans="4:4">
      <c r="D4750" s="317"/>
    </row>
    <row r="4751" spans="4:4">
      <c r="D4751" s="317"/>
    </row>
    <row r="4752" spans="4:4">
      <c r="D4752" s="317"/>
    </row>
    <row r="4753" spans="4:4">
      <c r="D4753" s="317"/>
    </row>
    <row r="4754" spans="4:4">
      <c r="D4754" s="317"/>
    </row>
    <row r="4755" spans="4:4">
      <c r="D4755" s="317"/>
    </row>
    <row r="4756" spans="4:4">
      <c r="D4756" s="317"/>
    </row>
    <row r="4757" spans="4:4">
      <c r="D4757" s="317"/>
    </row>
    <row r="4758" spans="4:4">
      <c r="D4758" s="317"/>
    </row>
    <row r="4759" spans="4:4">
      <c r="D4759" s="317"/>
    </row>
    <row r="4760" spans="4:4">
      <c r="D4760" s="317"/>
    </row>
    <row r="4761" spans="4:4">
      <c r="D4761" s="317"/>
    </row>
    <row r="4762" spans="4:4">
      <c r="D4762" s="317"/>
    </row>
    <row r="4763" spans="4:4">
      <c r="D4763" s="317"/>
    </row>
    <row r="4764" spans="4:4">
      <c r="D4764" s="317"/>
    </row>
    <row r="4765" spans="4:4">
      <c r="D4765" s="317"/>
    </row>
    <row r="4766" spans="4:4">
      <c r="D4766" s="317"/>
    </row>
    <row r="4767" spans="4:4">
      <c r="D4767" s="317"/>
    </row>
    <row r="4768" spans="4:4">
      <c r="D4768" s="317"/>
    </row>
    <row r="4769" spans="4:4">
      <c r="D4769" s="317"/>
    </row>
    <row r="4770" spans="4:4">
      <c r="D4770" s="317"/>
    </row>
    <row r="4771" spans="4:4">
      <c r="D4771" s="317"/>
    </row>
    <row r="4772" spans="4:4">
      <c r="D4772" s="317"/>
    </row>
    <row r="4773" spans="4:4">
      <c r="D4773" s="317"/>
    </row>
    <row r="4774" spans="4:4">
      <c r="D4774" s="317"/>
    </row>
    <row r="4775" spans="4:4">
      <c r="D4775" s="317"/>
    </row>
    <row r="4776" spans="4:4">
      <c r="D4776" s="317"/>
    </row>
    <row r="4777" spans="4:4">
      <c r="D4777" s="317"/>
    </row>
    <row r="4778" spans="4:4">
      <c r="D4778" s="317"/>
    </row>
    <row r="4779" spans="4:4">
      <c r="D4779" s="317"/>
    </row>
    <row r="4780" spans="4:4">
      <c r="D4780" s="317"/>
    </row>
    <row r="4781" spans="4:4">
      <c r="D4781" s="317"/>
    </row>
    <row r="4782" spans="4:4">
      <c r="D4782" s="317"/>
    </row>
    <row r="4783" spans="4:4">
      <c r="D4783" s="317"/>
    </row>
    <row r="4784" spans="4:4">
      <c r="D4784" s="317"/>
    </row>
    <row r="4785" spans="4:4">
      <c r="D4785" s="317"/>
    </row>
    <row r="4786" spans="4:4">
      <c r="D4786" s="317"/>
    </row>
    <row r="4787" spans="4:4">
      <c r="D4787" s="317"/>
    </row>
    <row r="4788" spans="4:4">
      <c r="D4788" s="317"/>
    </row>
    <row r="4789" spans="4:4">
      <c r="D4789" s="317"/>
    </row>
    <row r="4790" spans="4:4">
      <c r="D4790" s="317"/>
    </row>
    <row r="4791" spans="4:4">
      <c r="D4791" s="317"/>
    </row>
    <row r="4792" spans="4:4">
      <c r="D4792" s="317"/>
    </row>
    <row r="4793" spans="4:4">
      <c r="D4793" s="317"/>
    </row>
    <row r="4794" spans="4:4">
      <c r="D4794" s="317"/>
    </row>
    <row r="4795" spans="4:4">
      <c r="D4795" s="317"/>
    </row>
    <row r="4796" spans="4:4">
      <c r="D4796" s="317"/>
    </row>
    <row r="4797" spans="4:4">
      <c r="D4797" s="317"/>
    </row>
    <row r="4798" spans="4:4">
      <c r="D4798" s="317"/>
    </row>
    <row r="4799" spans="4:4">
      <c r="D4799" s="317"/>
    </row>
    <row r="4800" spans="4:4">
      <c r="D4800" s="317"/>
    </row>
    <row r="4801" spans="4:4">
      <c r="D4801" s="317"/>
    </row>
    <row r="4802" spans="4:4">
      <c r="D4802" s="317"/>
    </row>
    <row r="4803" spans="4:4">
      <c r="D4803" s="317"/>
    </row>
    <row r="4804" spans="4:4">
      <c r="D4804" s="317"/>
    </row>
    <row r="4805" spans="4:4">
      <c r="D4805" s="317"/>
    </row>
    <row r="4806" spans="4:4">
      <c r="D4806" s="317"/>
    </row>
    <row r="4807" spans="4:4">
      <c r="D4807" s="317"/>
    </row>
    <row r="4808" spans="4:4">
      <c r="D4808" s="317"/>
    </row>
    <row r="4809" spans="4:4">
      <c r="D4809" s="317"/>
    </row>
    <row r="4810" spans="4:4">
      <c r="D4810" s="317"/>
    </row>
    <row r="4811" spans="4:4">
      <c r="D4811" s="317"/>
    </row>
    <row r="4812" spans="4:4">
      <c r="D4812" s="317"/>
    </row>
    <row r="4813" spans="4:4">
      <c r="D4813" s="317"/>
    </row>
    <row r="4814" spans="4:4">
      <c r="D4814" s="317"/>
    </row>
    <row r="4815" spans="4:4">
      <c r="D4815" s="317"/>
    </row>
    <row r="4816" spans="4:4">
      <c r="D4816" s="317"/>
    </row>
    <row r="4817" spans="4:4">
      <c r="D4817" s="317"/>
    </row>
    <row r="4818" spans="4:4">
      <c r="D4818" s="317"/>
    </row>
    <row r="4819" spans="4:4">
      <c r="D4819" s="317"/>
    </row>
    <row r="4820" spans="4:4">
      <c r="D4820" s="317"/>
    </row>
    <row r="4821" spans="4:4">
      <c r="D4821" s="317"/>
    </row>
    <row r="4822" spans="4:4">
      <c r="D4822" s="317"/>
    </row>
    <row r="4823" spans="4:4">
      <c r="D4823" s="317"/>
    </row>
    <row r="4824" spans="4:4">
      <c r="D4824" s="317"/>
    </row>
    <row r="4825" spans="4:4">
      <c r="D4825" s="317"/>
    </row>
    <row r="4826" spans="4:4">
      <c r="D4826" s="317"/>
    </row>
    <row r="4827" spans="4:4">
      <c r="D4827" s="317"/>
    </row>
    <row r="4828" spans="4:4">
      <c r="D4828" s="317"/>
    </row>
    <row r="4829" spans="4:4">
      <c r="D4829" s="317"/>
    </row>
    <row r="4830" spans="4:4">
      <c r="D4830" s="317"/>
    </row>
    <row r="4831" spans="4:4">
      <c r="D4831" s="317"/>
    </row>
    <row r="4832" spans="4:4">
      <c r="D4832" s="317"/>
    </row>
    <row r="4833" spans="4:4">
      <c r="D4833" s="317"/>
    </row>
    <row r="4834" spans="4:4">
      <c r="D4834" s="317"/>
    </row>
    <row r="4835" spans="4:4">
      <c r="D4835" s="317"/>
    </row>
    <row r="4836" spans="4:4">
      <c r="D4836" s="317"/>
    </row>
    <row r="4837" spans="4:4">
      <c r="D4837" s="317"/>
    </row>
    <row r="4838" spans="4:4">
      <c r="D4838" s="317"/>
    </row>
    <row r="4839" spans="4:4">
      <c r="D4839" s="317"/>
    </row>
    <row r="4840" spans="4:4">
      <c r="D4840" s="317"/>
    </row>
    <row r="4841" spans="4:4">
      <c r="D4841" s="317"/>
    </row>
    <row r="4842" spans="4:4">
      <c r="D4842" s="317"/>
    </row>
    <row r="4843" spans="4:4">
      <c r="D4843" s="317"/>
    </row>
    <row r="4844" spans="4:4">
      <c r="D4844" s="317"/>
    </row>
    <row r="4845" spans="4:4">
      <c r="D4845" s="317"/>
    </row>
    <row r="4846" spans="4:4">
      <c r="D4846" s="317"/>
    </row>
    <row r="4847" spans="4:4">
      <c r="D4847" s="317"/>
    </row>
    <row r="4848" spans="4:4">
      <c r="D4848" s="317"/>
    </row>
    <row r="4849" spans="4:4">
      <c r="D4849" s="317"/>
    </row>
    <row r="4850" spans="4:4">
      <c r="D4850" s="317"/>
    </row>
    <row r="4851" spans="4:4">
      <c r="D4851" s="317"/>
    </row>
    <row r="4852" spans="4:4">
      <c r="D4852" s="317"/>
    </row>
    <row r="4853" spans="4:4">
      <c r="D4853" s="317"/>
    </row>
    <row r="4854" spans="4:4">
      <c r="D4854" s="317"/>
    </row>
    <row r="4855" spans="4:4">
      <c r="D4855" s="317"/>
    </row>
    <row r="4856" spans="4:4">
      <c r="D4856" s="317"/>
    </row>
    <row r="4857" spans="4:4">
      <c r="D4857" s="317"/>
    </row>
    <row r="4858" spans="4:4">
      <c r="D4858" s="317"/>
    </row>
    <row r="4859" spans="4:4">
      <c r="D4859" s="317"/>
    </row>
    <row r="4860" spans="4:4">
      <c r="D4860" s="317"/>
    </row>
    <row r="4861" spans="4:4">
      <c r="D4861" s="317"/>
    </row>
    <row r="4862" spans="4:4">
      <c r="D4862" s="317"/>
    </row>
    <row r="4863" spans="4:4">
      <c r="D4863" s="317"/>
    </row>
    <row r="4864" spans="4:4">
      <c r="D4864" s="317"/>
    </row>
    <row r="4865" spans="4:4">
      <c r="D4865" s="317"/>
    </row>
    <row r="4866" spans="4:4">
      <c r="D4866" s="317"/>
    </row>
    <row r="4867" spans="4:4">
      <c r="D4867" s="317"/>
    </row>
    <row r="4868" spans="4:4">
      <c r="D4868" s="317"/>
    </row>
    <row r="4869" spans="4:4">
      <c r="D4869" s="317"/>
    </row>
    <row r="4870" spans="4:4">
      <c r="D4870" s="317"/>
    </row>
    <row r="4871" spans="4:4">
      <c r="D4871" s="317"/>
    </row>
    <row r="4872" spans="4:4">
      <c r="D4872" s="317"/>
    </row>
    <row r="4873" spans="4:4">
      <c r="D4873" s="317"/>
    </row>
    <row r="4874" spans="4:4">
      <c r="D4874" s="317"/>
    </row>
    <row r="4875" spans="4:4">
      <c r="D4875" s="317"/>
    </row>
    <row r="4876" spans="4:4">
      <c r="D4876" s="317"/>
    </row>
    <row r="4877" spans="4:4">
      <c r="D4877" s="317"/>
    </row>
    <row r="4878" spans="4:4">
      <c r="D4878" s="317"/>
    </row>
    <row r="4879" spans="4:4">
      <c r="D4879" s="317"/>
    </row>
    <row r="4880" spans="4:4">
      <c r="D4880" s="317"/>
    </row>
    <row r="4881" spans="4:4">
      <c r="D4881" s="317"/>
    </row>
    <row r="4882" spans="4:4">
      <c r="D4882" s="317"/>
    </row>
    <row r="4883" spans="4:4">
      <c r="D4883" s="317"/>
    </row>
    <row r="4884" spans="4:4">
      <c r="D4884" s="317"/>
    </row>
    <row r="4885" spans="4:4">
      <c r="D4885" s="317"/>
    </row>
    <row r="4886" spans="4:4">
      <c r="D4886" s="317"/>
    </row>
    <row r="4887" spans="4:4">
      <c r="D4887" s="317"/>
    </row>
    <row r="4888" spans="4:4">
      <c r="D4888" s="317"/>
    </row>
    <row r="4889" spans="4:4">
      <c r="D4889" s="317"/>
    </row>
    <row r="4890" spans="4:4">
      <c r="D4890" s="317"/>
    </row>
    <row r="4891" spans="4:4">
      <c r="D4891" s="317"/>
    </row>
    <row r="4892" spans="4:4">
      <c r="D4892" s="317"/>
    </row>
    <row r="4893" spans="4:4">
      <c r="D4893" s="317"/>
    </row>
    <row r="4894" spans="4:4">
      <c r="D4894" s="317"/>
    </row>
    <row r="4895" spans="4:4">
      <c r="D4895" s="317"/>
    </row>
    <row r="4896" spans="4:4">
      <c r="D4896" s="317"/>
    </row>
    <row r="4897" spans="4:4">
      <c r="D4897" s="317"/>
    </row>
    <row r="4898" spans="4:4">
      <c r="D4898" s="317"/>
    </row>
    <row r="4899" spans="4:4">
      <c r="D4899" s="317"/>
    </row>
    <row r="4900" spans="4:4">
      <c r="D4900" s="317"/>
    </row>
    <row r="4901" spans="4:4">
      <c r="D4901" s="317"/>
    </row>
    <row r="4902" spans="4:4">
      <c r="D4902" s="317"/>
    </row>
    <row r="4903" spans="4:4">
      <c r="D4903" s="317"/>
    </row>
    <row r="4904" spans="4:4">
      <c r="D4904" s="317"/>
    </row>
    <row r="4905" spans="4:4">
      <c r="D4905" s="317"/>
    </row>
    <row r="4906" spans="4:4">
      <c r="D4906" s="317"/>
    </row>
    <row r="4907" spans="4:4">
      <c r="D4907" s="317"/>
    </row>
    <row r="4908" spans="4:4">
      <c r="D4908" s="317"/>
    </row>
    <row r="4909" spans="4:4">
      <c r="D4909" s="317"/>
    </row>
    <row r="4910" spans="4:4">
      <c r="D4910" s="317"/>
    </row>
    <row r="4911" spans="4:4">
      <c r="D4911" s="317"/>
    </row>
    <row r="4912" spans="4:4">
      <c r="D4912" s="317"/>
    </row>
    <row r="4913" spans="4:4">
      <c r="D4913" s="317"/>
    </row>
    <row r="4914" spans="4:4">
      <c r="D4914" s="317"/>
    </row>
    <row r="4915" spans="4:4">
      <c r="D4915" s="317"/>
    </row>
    <row r="4916" spans="4:4">
      <c r="D4916" s="317"/>
    </row>
    <row r="4917" spans="4:4">
      <c r="D4917" s="317"/>
    </row>
    <row r="4918" spans="4:4">
      <c r="D4918" s="317"/>
    </row>
    <row r="4919" spans="4:4">
      <c r="D4919" s="317"/>
    </row>
    <row r="4920" spans="4:4">
      <c r="D4920" s="317"/>
    </row>
    <row r="4921" spans="4:4">
      <c r="D4921" s="317"/>
    </row>
    <row r="4922" spans="4:4">
      <c r="D4922" s="317"/>
    </row>
    <row r="4923" spans="4:4">
      <c r="D4923" s="317"/>
    </row>
    <row r="4924" spans="4:4">
      <c r="D4924" s="317"/>
    </row>
    <row r="4925" spans="4:4">
      <c r="D4925" s="317"/>
    </row>
    <row r="4926" spans="4:4">
      <c r="D4926" s="317"/>
    </row>
    <row r="4927" spans="4:4">
      <c r="D4927" s="317"/>
    </row>
    <row r="4928" spans="4:4">
      <c r="D4928" s="317"/>
    </row>
    <row r="4929" spans="4:4">
      <c r="D4929" s="317"/>
    </row>
    <row r="4930" spans="4:4">
      <c r="D4930" s="317"/>
    </row>
    <row r="4931" spans="4:4">
      <c r="D4931" s="317"/>
    </row>
    <row r="4932" spans="4:4">
      <c r="D4932" s="317"/>
    </row>
    <row r="4933" spans="4:4">
      <c r="D4933" s="317"/>
    </row>
    <row r="4934" spans="4:4">
      <c r="D4934" s="317"/>
    </row>
    <row r="4935" spans="4:4">
      <c r="D4935" s="317"/>
    </row>
    <row r="4936" spans="4:4">
      <c r="D4936" s="317"/>
    </row>
    <row r="4937" spans="4:4">
      <c r="D4937" s="317"/>
    </row>
    <row r="4938" spans="4:4">
      <c r="D4938" s="317"/>
    </row>
    <row r="4939" spans="4:4">
      <c r="D4939" s="317"/>
    </row>
    <row r="4940" spans="4:4">
      <c r="D4940" s="317"/>
    </row>
    <row r="4941" spans="4:4">
      <c r="D4941" s="317"/>
    </row>
    <row r="4942" spans="4:4">
      <c r="D4942" s="317"/>
    </row>
    <row r="4943" spans="4:4">
      <c r="D4943" s="317"/>
    </row>
    <row r="4944" spans="4:4">
      <c r="D4944" s="317"/>
    </row>
    <row r="4945" spans="4:4">
      <c r="D4945" s="317"/>
    </row>
    <row r="4946" spans="4:4">
      <c r="D4946" s="317"/>
    </row>
    <row r="4947" spans="4:4">
      <c r="D4947" s="317"/>
    </row>
    <row r="4948" spans="4:4">
      <c r="D4948" s="317"/>
    </row>
    <row r="4949" spans="4:4">
      <c r="D4949" s="317"/>
    </row>
    <row r="4950" spans="4:4">
      <c r="D4950" s="317"/>
    </row>
    <row r="4951" spans="4:4">
      <c r="D4951" s="317"/>
    </row>
    <row r="4952" spans="4:4">
      <c r="D4952" s="317"/>
    </row>
    <row r="4953" spans="4:4">
      <c r="D4953" s="317"/>
    </row>
    <row r="4954" spans="4:4">
      <c r="D4954" s="317"/>
    </row>
    <row r="4955" spans="4:4">
      <c r="D4955" s="317"/>
    </row>
    <row r="4956" spans="4:4">
      <c r="D4956" s="317"/>
    </row>
    <row r="4957" spans="4:4">
      <c r="D4957" s="317"/>
    </row>
    <row r="4958" spans="4:4">
      <c r="D4958" s="317"/>
    </row>
    <row r="4959" spans="4:4">
      <c r="D4959" s="317"/>
    </row>
    <row r="4960" spans="4:4">
      <c r="D4960" s="317"/>
    </row>
    <row r="4961" spans="4:4">
      <c r="D4961" s="317"/>
    </row>
    <row r="4962" spans="4:4">
      <c r="D4962" s="317"/>
    </row>
    <row r="4963" spans="4:4">
      <c r="D4963" s="317"/>
    </row>
    <row r="4964" spans="4:4">
      <c r="D4964" s="317"/>
    </row>
    <row r="4965" spans="4:4">
      <c r="D4965" s="317"/>
    </row>
    <row r="4966" spans="4:4">
      <c r="D4966" s="317"/>
    </row>
    <row r="4967" spans="4:4">
      <c r="D4967" s="317"/>
    </row>
    <row r="4968" spans="4:4">
      <c r="D4968" s="317"/>
    </row>
    <row r="4969" spans="4:4">
      <c r="D4969" s="317"/>
    </row>
    <row r="4970" spans="4:4">
      <c r="D4970" s="317"/>
    </row>
    <row r="4971" spans="4:4">
      <c r="D4971" s="317"/>
    </row>
    <row r="4972" spans="4:4">
      <c r="D4972" s="317"/>
    </row>
    <row r="4973" spans="4:4">
      <c r="D4973" s="317"/>
    </row>
    <row r="4974" spans="4:4">
      <c r="D4974" s="317"/>
    </row>
    <row r="4975" spans="4:4">
      <c r="D4975" s="317"/>
    </row>
    <row r="4976" spans="4:4">
      <c r="D4976" s="317"/>
    </row>
    <row r="4977" spans="4:4">
      <c r="D4977" s="317"/>
    </row>
    <row r="4978" spans="4:4">
      <c r="D4978" s="317"/>
    </row>
    <row r="4979" spans="4:4">
      <c r="D4979" s="317"/>
    </row>
    <row r="4980" spans="4:4">
      <c r="D4980" s="317"/>
    </row>
    <row r="4981" spans="4:4">
      <c r="D4981" s="317"/>
    </row>
    <row r="4982" spans="4:4">
      <c r="D4982" s="317"/>
    </row>
    <row r="4983" spans="4:4">
      <c r="D4983" s="317"/>
    </row>
    <row r="4984" spans="4:4">
      <c r="D4984" s="317"/>
    </row>
    <row r="4985" spans="4:4">
      <c r="D4985" s="317"/>
    </row>
    <row r="4986" spans="4:4">
      <c r="D4986" s="317"/>
    </row>
    <row r="4987" spans="4:4">
      <c r="D4987" s="317"/>
    </row>
    <row r="4988" spans="4:4">
      <c r="D4988" s="317"/>
    </row>
    <row r="4989" spans="4:4">
      <c r="D4989" s="317"/>
    </row>
    <row r="4990" spans="4:4">
      <c r="D4990" s="317"/>
    </row>
    <row r="4991" spans="4:4">
      <c r="D4991" s="317"/>
    </row>
    <row r="4992" spans="4:4">
      <c r="D4992" s="317"/>
    </row>
    <row r="4993" spans="4:4">
      <c r="D4993" s="317"/>
    </row>
    <row r="4994" spans="4:4">
      <c r="D4994" s="317"/>
    </row>
    <row r="4995" spans="4:4">
      <c r="D4995" s="317"/>
    </row>
    <row r="4996" spans="4:4">
      <c r="D4996" s="317"/>
    </row>
    <row r="4997" spans="4:4">
      <c r="D4997" s="317"/>
    </row>
    <row r="4998" spans="4:4">
      <c r="D4998" s="317"/>
    </row>
    <row r="4999" spans="4:4">
      <c r="D4999" s="317"/>
    </row>
    <row r="5000" spans="4:4">
      <c r="D5000" s="317"/>
    </row>
  </sheetData>
  <sheetProtection sheet="1"/>
  <mergeCells count="80">
    <mergeCell ref="C132:G132"/>
    <mergeCell ref="C133:G133"/>
    <mergeCell ref="C121:G121"/>
    <mergeCell ref="C123:G123"/>
    <mergeCell ref="C125:G125"/>
    <mergeCell ref="C127:G127"/>
    <mergeCell ref="C129:G129"/>
    <mergeCell ref="C130:G130"/>
    <mergeCell ref="C119:G119"/>
    <mergeCell ref="C97:G97"/>
    <mergeCell ref="C99:G99"/>
    <mergeCell ref="C101:G101"/>
    <mergeCell ref="C103:G103"/>
    <mergeCell ref="C105:G105"/>
    <mergeCell ref="C107:G107"/>
    <mergeCell ref="C109:G109"/>
    <mergeCell ref="C111:G111"/>
    <mergeCell ref="C113:G113"/>
    <mergeCell ref="C115:G115"/>
    <mergeCell ref="C117:G117"/>
    <mergeCell ref="C95:G95"/>
    <mergeCell ref="C78:G78"/>
    <mergeCell ref="C80:G80"/>
    <mergeCell ref="C81:G81"/>
    <mergeCell ref="C83:G83"/>
    <mergeCell ref="C84:G84"/>
    <mergeCell ref="C86:G86"/>
    <mergeCell ref="C87:G87"/>
    <mergeCell ref="C60:G60"/>
    <mergeCell ref="C62:G62"/>
    <mergeCell ref="C63:G63"/>
    <mergeCell ref="C65:G65"/>
    <mergeCell ref="C66:G66"/>
    <mergeCell ref="C75:G75"/>
    <mergeCell ref="C89:G89"/>
    <mergeCell ref="C90:G90"/>
    <mergeCell ref="C92:G92"/>
    <mergeCell ref="C93:G93"/>
    <mergeCell ref="C77:G77"/>
    <mergeCell ref="C68:G68"/>
    <mergeCell ref="C69:G69"/>
    <mergeCell ref="C71:G71"/>
    <mergeCell ref="C72:G72"/>
    <mergeCell ref="C74:G74"/>
    <mergeCell ref="C59:G59"/>
    <mergeCell ref="C38:G38"/>
    <mergeCell ref="C40:G40"/>
    <mergeCell ref="C42:G42"/>
    <mergeCell ref="C44:G44"/>
    <mergeCell ref="C46:G46"/>
    <mergeCell ref="C48:G48"/>
    <mergeCell ref="C50:G50"/>
    <mergeCell ref="C52:G52"/>
    <mergeCell ref="C54:G54"/>
    <mergeCell ref="C56:G56"/>
    <mergeCell ref="C57:G57"/>
    <mergeCell ref="C36:G36"/>
    <mergeCell ref="C20:G20"/>
    <mergeCell ref="C21:G21"/>
    <mergeCell ref="C23:G23"/>
    <mergeCell ref="C24:G24"/>
    <mergeCell ref="C26:G26"/>
    <mergeCell ref="C27:G27"/>
    <mergeCell ref="C29:G29"/>
    <mergeCell ref="A1:G1"/>
    <mergeCell ref="C2:G2"/>
    <mergeCell ref="C3:G3"/>
    <mergeCell ref="C4:G4"/>
    <mergeCell ref="C10:G10"/>
    <mergeCell ref="C17:G17"/>
    <mergeCell ref="C30:G30"/>
    <mergeCell ref="C32:G32"/>
    <mergeCell ref="C33:G33"/>
    <mergeCell ref="C35:G35"/>
    <mergeCell ref="C18:G18"/>
    <mergeCell ref="C11:G11"/>
    <mergeCell ref="C12:G12"/>
    <mergeCell ref="C13:G13"/>
    <mergeCell ref="C15:G15"/>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activeCell="Z21" sqref="Z21"/>
      <selection pane="bottomLeft" activeCell="Z21" sqref="Z21"/>
    </sheetView>
  </sheetViews>
  <sheetFormatPr defaultColWidth="9.1640625" defaultRowHeight="12.75" outlineLevelRow="1"/>
  <cols>
    <col min="1" max="1" width="4.5" style="311" customWidth="1"/>
    <col min="2" max="2" width="16.1640625" style="314" customWidth="1"/>
    <col min="3" max="3" width="81.5" style="314" customWidth="1"/>
    <col min="4" max="4" width="6.33203125" style="311" customWidth="1"/>
    <col min="5" max="5" width="13.5" style="311" customWidth="1"/>
    <col min="6" max="6" width="12.6640625" style="311" customWidth="1"/>
    <col min="7" max="7" width="16.33203125" style="311" customWidth="1"/>
    <col min="8" max="17" width="0" style="311" hidden="1" customWidth="1"/>
    <col min="18" max="18" width="8.83203125" style="311" customWidth="1"/>
    <col min="19" max="19" width="9.1640625" style="311"/>
    <col min="20" max="24" width="0" style="311" hidden="1" customWidth="1"/>
    <col min="25" max="28" width="9.1640625" style="311"/>
    <col min="29" max="29" width="0" style="311" hidden="1" customWidth="1"/>
    <col min="30" max="30" width="9.1640625" style="311"/>
    <col min="31" max="41" width="0" style="311" hidden="1" customWidth="1"/>
    <col min="42" max="16384" width="9.1640625" style="311"/>
  </cols>
  <sheetData>
    <row r="1" spans="1:60" ht="15.75" customHeight="1">
      <c r="A1" s="510" t="s">
        <v>4590</v>
      </c>
      <c r="B1" s="510"/>
      <c r="C1" s="510"/>
      <c r="D1" s="510"/>
      <c r="E1" s="510"/>
      <c r="F1" s="510"/>
      <c r="G1" s="510"/>
      <c r="AG1" s="311" t="s">
        <v>4591</v>
      </c>
    </row>
    <row r="2" spans="1:60" ht="24.95" customHeight="1">
      <c r="A2" s="312" t="s">
        <v>4592</v>
      </c>
      <c r="B2" s="313" t="s">
        <v>4593</v>
      </c>
      <c r="C2" s="511" t="s">
        <v>4594</v>
      </c>
      <c r="D2" s="512"/>
      <c r="E2" s="512"/>
      <c r="F2" s="512"/>
      <c r="G2" s="513"/>
      <c r="AG2" s="311" t="s">
        <v>80</v>
      </c>
    </row>
    <row r="3" spans="1:60" ht="24.95" customHeight="1">
      <c r="A3" s="312" t="s">
        <v>4595</v>
      </c>
      <c r="B3" s="313" t="s">
        <v>4596</v>
      </c>
      <c r="C3" s="511" t="s">
        <v>4597</v>
      </c>
      <c r="D3" s="512"/>
      <c r="E3" s="512"/>
      <c r="F3" s="512"/>
      <c r="G3" s="513"/>
      <c r="AC3" s="314" t="s">
        <v>80</v>
      </c>
      <c r="AG3" s="311" t="s">
        <v>4598</v>
      </c>
    </row>
    <row r="4" spans="1:60" ht="24.95" customHeight="1">
      <c r="A4" s="315" t="s">
        <v>4599</v>
      </c>
      <c r="B4" s="316" t="s">
        <v>319</v>
      </c>
      <c r="C4" s="514" t="s">
        <v>4825</v>
      </c>
      <c r="D4" s="515"/>
      <c r="E4" s="515"/>
      <c r="F4" s="515"/>
      <c r="G4" s="516"/>
      <c r="AG4" s="311" t="s">
        <v>4601</v>
      </c>
    </row>
    <row r="5" spans="1:60">
      <c r="D5" s="317"/>
    </row>
    <row r="6" spans="1:60" ht="51">
      <c r="A6" s="318" t="s">
        <v>4602</v>
      </c>
      <c r="B6" s="319" t="s">
        <v>4603</v>
      </c>
      <c r="C6" s="319" t="s">
        <v>4604</v>
      </c>
      <c r="D6" s="320" t="s">
        <v>300</v>
      </c>
      <c r="E6" s="318" t="s">
        <v>301</v>
      </c>
      <c r="F6" s="321" t="s">
        <v>4605</v>
      </c>
      <c r="G6" s="318" t="s">
        <v>4606</v>
      </c>
      <c r="H6" s="322" t="s">
        <v>4607</v>
      </c>
      <c r="I6" s="322" t="s">
        <v>4608</v>
      </c>
      <c r="J6" s="322" t="s">
        <v>4609</v>
      </c>
      <c r="K6" s="322" t="s">
        <v>4610</v>
      </c>
      <c r="L6" s="322" t="s">
        <v>44</v>
      </c>
      <c r="M6" s="322" t="s">
        <v>50</v>
      </c>
      <c r="N6" s="322" t="s">
        <v>4611</v>
      </c>
      <c r="O6" s="322" t="s">
        <v>4612</v>
      </c>
      <c r="P6" s="322" t="s">
        <v>4613</v>
      </c>
      <c r="Q6" s="322" t="s">
        <v>4614</v>
      </c>
      <c r="R6" s="322" t="s">
        <v>4615</v>
      </c>
      <c r="S6" s="322" t="s">
        <v>4616</v>
      </c>
      <c r="T6" s="322" t="s">
        <v>4617</v>
      </c>
      <c r="U6" s="322" t="s">
        <v>4618</v>
      </c>
      <c r="V6" s="322" t="s">
        <v>4619</v>
      </c>
      <c r="W6" s="322" t="s">
        <v>4620</v>
      </c>
      <c r="X6" s="322" t="s">
        <v>4621</v>
      </c>
    </row>
    <row r="7" spans="1:60" hidden="1">
      <c r="A7" s="323"/>
      <c r="B7" s="324"/>
      <c r="C7" s="324"/>
      <c r="D7" s="325"/>
      <c r="E7" s="326"/>
      <c r="F7" s="327"/>
      <c r="G7" s="327"/>
      <c r="H7" s="327"/>
      <c r="I7" s="327"/>
      <c r="J7" s="327"/>
      <c r="K7" s="327"/>
      <c r="L7" s="327"/>
      <c r="M7" s="327"/>
      <c r="N7" s="327"/>
      <c r="O7" s="327"/>
      <c r="P7" s="327"/>
      <c r="Q7" s="327"/>
      <c r="R7" s="327"/>
      <c r="S7" s="327"/>
      <c r="T7" s="327"/>
      <c r="U7" s="327"/>
      <c r="V7" s="327"/>
      <c r="W7" s="327"/>
      <c r="X7" s="327"/>
    </row>
    <row r="8" spans="1:60">
      <c r="A8" s="328" t="s">
        <v>4622</v>
      </c>
      <c r="B8" s="329" t="s">
        <v>4826</v>
      </c>
      <c r="C8" s="330" t="s">
        <v>4827</v>
      </c>
      <c r="D8" s="331"/>
      <c r="E8" s="332"/>
      <c r="F8" s="333"/>
      <c r="G8" s="333">
        <f>SUMIF(AG9:AG39,"&lt;&gt;NOR",G9:G39)</f>
        <v>0</v>
      </c>
      <c r="H8" s="333"/>
      <c r="I8" s="333">
        <f>SUM(I9:I39)</f>
        <v>0</v>
      </c>
      <c r="J8" s="333"/>
      <c r="K8" s="333">
        <f>SUM(K9:K39)</f>
        <v>0</v>
      </c>
      <c r="L8" s="333"/>
      <c r="M8" s="333">
        <f>SUM(M9:M39)</f>
        <v>0</v>
      </c>
      <c r="N8" s="333"/>
      <c r="O8" s="333">
        <f>SUM(O9:O39)</f>
        <v>0.72</v>
      </c>
      <c r="P8" s="333"/>
      <c r="Q8" s="333">
        <f>SUM(Q9:Q39)</f>
        <v>0</v>
      </c>
      <c r="R8" s="333"/>
      <c r="S8" s="333"/>
      <c r="T8" s="334"/>
      <c r="U8" s="335"/>
      <c r="V8" s="335">
        <f>SUM(V9:V39)</f>
        <v>31.509999999999998</v>
      </c>
      <c r="W8" s="335"/>
      <c r="X8" s="335"/>
      <c r="AG8" s="311" t="s">
        <v>4623</v>
      </c>
    </row>
    <row r="9" spans="1:60" outlineLevel="1">
      <c r="A9" s="336">
        <v>1</v>
      </c>
      <c r="B9" s="337" t="s">
        <v>4828</v>
      </c>
      <c r="C9" s="338" t="s">
        <v>4829</v>
      </c>
      <c r="D9" s="339" t="s">
        <v>3474</v>
      </c>
      <c r="E9" s="340">
        <v>14</v>
      </c>
      <c r="F9" s="341"/>
      <c r="G9" s="342">
        <f>ROUND(E9*F9,2)</f>
        <v>0</v>
      </c>
      <c r="H9" s="341"/>
      <c r="I9" s="342">
        <f>ROUND(E9*H9,2)</f>
        <v>0</v>
      </c>
      <c r="J9" s="341"/>
      <c r="K9" s="342">
        <f>ROUND(E9*J9,2)</f>
        <v>0</v>
      </c>
      <c r="L9" s="342">
        <v>21</v>
      </c>
      <c r="M9" s="342">
        <f>G9*(1+L9/100)</f>
        <v>0</v>
      </c>
      <c r="N9" s="342">
        <v>8.8999999999999995E-4</v>
      </c>
      <c r="O9" s="342">
        <f>ROUND(E9*N9,2)</f>
        <v>0.01</v>
      </c>
      <c r="P9" s="342">
        <v>0</v>
      </c>
      <c r="Q9" s="342">
        <f>ROUND(E9*P9,2)</f>
        <v>0</v>
      </c>
      <c r="R9" s="342" t="s">
        <v>4668</v>
      </c>
      <c r="S9" s="342" t="s">
        <v>4627</v>
      </c>
      <c r="T9" s="343" t="s">
        <v>4627</v>
      </c>
      <c r="U9" s="344">
        <v>1.1200000000000001</v>
      </c>
      <c r="V9" s="344">
        <f>ROUND(E9*U9,2)</f>
        <v>15.68</v>
      </c>
      <c r="W9" s="344"/>
      <c r="X9" s="344" t="s">
        <v>4628</v>
      </c>
      <c r="Y9" s="345"/>
      <c r="Z9" s="345"/>
      <c r="AA9" s="345"/>
      <c r="AB9" s="345"/>
      <c r="AC9" s="345"/>
      <c r="AD9" s="345"/>
      <c r="AE9" s="345"/>
      <c r="AF9" s="345"/>
      <c r="AG9" s="345" t="s">
        <v>4629</v>
      </c>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row>
    <row r="10" spans="1:60" outlineLevel="1">
      <c r="A10" s="346"/>
      <c r="B10" s="347"/>
      <c r="C10" s="508"/>
      <c r="D10" s="509"/>
      <c r="E10" s="509"/>
      <c r="F10" s="509"/>
      <c r="G10" s="509"/>
      <c r="H10" s="344"/>
      <c r="I10" s="344"/>
      <c r="J10" s="344"/>
      <c r="K10" s="344"/>
      <c r="L10" s="344"/>
      <c r="M10" s="344"/>
      <c r="N10" s="344"/>
      <c r="O10" s="344"/>
      <c r="P10" s="344"/>
      <c r="Q10" s="344"/>
      <c r="R10" s="344"/>
      <c r="S10" s="344"/>
      <c r="T10" s="344"/>
      <c r="U10" s="344"/>
      <c r="V10" s="344"/>
      <c r="W10" s="344"/>
      <c r="X10" s="344"/>
      <c r="Y10" s="345"/>
      <c r="Z10" s="345"/>
      <c r="AA10" s="345"/>
      <c r="AB10" s="345"/>
      <c r="AC10" s="345"/>
      <c r="AD10" s="345"/>
      <c r="AE10" s="345"/>
      <c r="AF10" s="345"/>
      <c r="AG10" s="345" t="s">
        <v>4632</v>
      </c>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row>
    <row r="11" spans="1:60" ht="22.5" outlineLevel="1">
      <c r="A11" s="336">
        <v>2</v>
      </c>
      <c r="B11" s="337" t="s">
        <v>4830</v>
      </c>
      <c r="C11" s="338" t="s">
        <v>4831</v>
      </c>
      <c r="D11" s="339" t="s">
        <v>707</v>
      </c>
      <c r="E11" s="340">
        <v>14</v>
      </c>
      <c r="F11" s="341"/>
      <c r="G11" s="342">
        <f>ROUND(E11*F11,2)</f>
        <v>0</v>
      </c>
      <c r="H11" s="341"/>
      <c r="I11" s="342">
        <f>ROUND(E11*H11,2)</f>
        <v>0</v>
      </c>
      <c r="J11" s="341"/>
      <c r="K11" s="342">
        <f>ROUND(E11*J11,2)</f>
        <v>0</v>
      </c>
      <c r="L11" s="342">
        <v>21</v>
      </c>
      <c r="M11" s="342">
        <f>G11*(1+L11/100)</f>
        <v>0</v>
      </c>
      <c r="N11" s="342">
        <v>8.4999999999999995E-4</v>
      </c>
      <c r="O11" s="342">
        <f>ROUND(E11*N11,2)</f>
        <v>0.01</v>
      </c>
      <c r="P11" s="342">
        <v>0</v>
      </c>
      <c r="Q11" s="342">
        <f>ROUND(E11*P11,2)</f>
        <v>0</v>
      </c>
      <c r="R11" s="342" t="s">
        <v>4668</v>
      </c>
      <c r="S11" s="342" t="s">
        <v>4627</v>
      </c>
      <c r="T11" s="343" t="s">
        <v>4627</v>
      </c>
      <c r="U11" s="344">
        <v>0.48499999999999999</v>
      </c>
      <c r="V11" s="344">
        <f>ROUND(E11*U11,2)</f>
        <v>6.79</v>
      </c>
      <c r="W11" s="344"/>
      <c r="X11" s="344" t="s">
        <v>4628</v>
      </c>
      <c r="Y11" s="345"/>
      <c r="Z11" s="345"/>
      <c r="AA11" s="345"/>
      <c r="AB11" s="345"/>
      <c r="AC11" s="345"/>
      <c r="AD11" s="345"/>
      <c r="AE11" s="345"/>
      <c r="AF11" s="345"/>
      <c r="AG11" s="345" t="s">
        <v>4629</v>
      </c>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row>
    <row r="12" spans="1:60" outlineLevel="1">
      <c r="A12" s="346"/>
      <c r="B12" s="347"/>
      <c r="C12" s="508"/>
      <c r="D12" s="509"/>
      <c r="E12" s="509"/>
      <c r="F12" s="509"/>
      <c r="G12" s="509"/>
      <c r="H12" s="344"/>
      <c r="I12" s="344"/>
      <c r="J12" s="344"/>
      <c r="K12" s="344"/>
      <c r="L12" s="344"/>
      <c r="M12" s="344"/>
      <c r="N12" s="344"/>
      <c r="O12" s="344"/>
      <c r="P12" s="344"/>
      <c r="Q12" s="344"/>
      <c r="R12" s="344"/>
      <c r="S12" s="344"/>
      <c r="T12" s="344"/>
      <c r="U12" s="344"/>
      <c r="V12" s="344"/>
      <c r="W12" s="344"/>
      <c r="X12" s="344"/>
      <c r="Y12" s="345"/>
      <c r="Z12" s="345"/>
      <c r="AA12" s="345"/>
      <c r="AB12" s="345"/>
      <c r="AC12" s="345"/>
      <c r="AD12" s="345"/>
      <c r="AE12" s="345"/>
      <c r="AF12" s="345"/>
      <c r="AG12" s="345" t="s">
        <v>4632</v>
      </c>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row>
    <row r="13" spans="1:60" ht="22.5" outlineLevel="1">
      <c r="A13" s="336">
        <v>3</v>
      </c>
      <c r="B13" s="337" t="s">
        <v>4832</v>
      </c>
      <c r="C13" s="338" t="s">
        <v>4833</v>
      </c>
      <c r="D13" s="339" t="s">
        <v>3474</v>
      </c>
      <c r="E13" s="340">
        <v>2</v>
      </c>
      <c r="F13" s="341"/>
      <c r="G13" s="342">
        <f>ROUND(E13*F13,2)</f>
        <v>0</v>
      </c>
      <c r="H13" s="341"/>
      <c r="I13" s="342">
        <f>ROUND(E13*H13,2)</f>
        <v>0</v>
      </c>
      <c r="J13" s="341"/>
      <c r="K13" s="342">
        <f>ROUND(E13*J13,2)</f>
        <v>0</v>
      </c>
      <c r="L13" s="342">
        <v>21</v>
      </c>
      <c r="M13" s="342">
        <f>G13*(1+L13/100)</f>
        <v>0</v>
      </c>
      <c r="N13" s="342">
        <v>1.09E-2</v>
      </c>
      <c r="O13" s="342">
        <f>ROUND(E13*N13,2)</f>
        <v>0.02</v>
      </c>
      <c r="P13" s="342">
        <v>0</v>
      </c>
      <c r="Q13" s="342">
        <f>ROUND(E13*P13,2)</f>
        <v>0</v>
      </c>
      <c r="R13" s="342"/>
      <c r="S13" s="342" t="s">
        <v>4698</v>
      </c>
      <c r="T13" s="343" t="s">
        <v>4699</v>
      </c>
      <c r="U13" s="344">
        <v>1.25</v>
      </c>
      <c r="V13" s="344">
        <f>ROUND(E13*U13,2)</f>
        <v>2.5</v>
      </c>
      <c r="W13" s="344"/>
      <c r="X13" s="344" t="s">
        <v>4628</v>
      </c>
      <c r="Y13" s="345"/>
      <c r="Z13" s="345"/>
      <c r="AA13" s="345"/>
      <c r="AB13" s="345"/>
      <c r="AC13" s="345"/>
      <c r="AD13" s="345"/>
      <c r="AE13" s="345"/>
      <c r="AF13" s="345"/>
      <c r="AG13" s="345" t="s">
        <v>4629</v>
      </c>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row>
    <row r="14" spans="1:60" outlineLevel="1">
      <c r="A14" s="346"/>
      <c r="B14" s="347"/>
      <c r="C14" s="508"/>
      <c r="D14" s="509"/>
      <c r="E14" s="509"/>
      <c r="F14" s="509"/>
      <c r="G14" s="509"/>
      <c r="H14" s="344"/>
      <c r="I14" s="344"/>
      <c r="J14" s="344"/>
      <c r="K14" s="344"/>
      <c r="L14" s="344"/>
      <c r="M14" s="344"/>
      <c r="N14" s="344"/>
      <c r="O14" s="344"/>
      <c r="P14" s="344"/>
      <c r="Q14" s="344"/>
      <c r="R14" s="344"/>
      <c r="S14" s="344"/>
      <c r="T14" s="344"/>
      <c r="U14" s="344"/>
      <c r="V14" s="344"/>
      <c r="W14" s="344"/>
      <c r="X14" s="344"/>
      <c r="Y14" s="345"/>
      <c r="Z14" s="345"/>
      <c r="AA14" s="345"/>
      <c r="AB14" s="345"/>
      <c r="AC14" s="345"/>
      <c r="AD14" s="345"/>
      <c r="AE14" s="345"/>
      <c r="AF14" s="345"/>
      <c r="AG14" s="345" t="s">
        <v>4632</v>
      </c>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row>
    <row r="15" spans="1:60" ht="22.5" outlineLevel="1">
      <c r="A15" s="336">
        <v>4</v>
      </c>
      <c r="B15" s="337" t="s">
        <v>4834</v>
      </c>
      <c r="C15" s="338" t="s">
        <v>4835</v>
      </c>
      <c r="D15" s="339" t="s">
        <v>707</v>
      </c>
      <c r="E15" s="340">
        <v>1</v>
      </c>
      <c r="F15" s="341"/>
      <c r="G15" s="342">
        <f>ROUND(E15*F15,2)</f>
        <v>0</v>
      </c>
      <c r="H15" s="341"/>
      <c r="I15" s="342">
        <f>ROUND(E15*H15,2)</f>
        <v>0</v>
      </c>
      <c r="J15" s="341"/>
      <c r="K15" s="342">
        <f>ROUND(E15*J15,2)</f>
        <v>0</v>
      </c>
      <c r="L15" s="342">
        <v>21</v>
      </c>
      <c r="M15" s="342">
        <f>G15*(1+L15/100)</f>
        <v>0</v>
      </c>
      <c r="N15" s="342">
        <v>6.4099999999999999E-3</v>
      </c>
      <c r="O15" s="342">
        <f>ROUND(E15*N15,2)</f>
        <v>0.01</v>
      </c>
      <c r="P15" s="342">
        <v>0</v>
      </c>
      <c r="Q15" s="342">
        <f>ROUND(E15*P15,2)</f>
        <v>0</v>
      </c>
      <c r="R15" s="342"/>
      <c r="S15" s="342" t="s">
        <v>4698</v>
      </c>
      <c r="T15" s="343" t="s">
        <v>4699</v>
      </c>
      <c r="U15" s="344">
        <v>0</v>
      </c>
      <c r="V15" s="344">
        <f>ROUND(E15*U15,2)</f>
        <v>0</v>
      </c>
      <c r="W15" s="344"/>
      <c r="X15" s="344" t="s">
        <v>4628</v>
      </c>
      <c r="Y15" s="345"/>
      <c r="Z15" s="345"/>
      <c r="AA15" s="345"/>
      <c r="AB15" s="345"/>
      <c r="AC15" s="345"/>
      <c r="AD15" s="345"/>
      <c r="AE15" s="345"/>
      <c r="AF15" s="345"/>
      <c r="AG15" s="345" t="s">
        <v>4629</v>
      </c>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row>
    <row r="16" spans="1:60" outlineLevel="1">
      <c r="A16" s="346"/>
      <c r="B16" s="347"/>
      <c r="C16" s="508"/>
      <c r="D16" s="509"/>
      <c r="E16" s="509"/>
      <c r="F16" s="509"/>
      <c r="G16" s="509"/>
      <c r="H16" s="344"/>
      <c r="I16" s="344"/>
      <c r="J16" s="344"/>
      <c r="K16" s="344"/>
      <c r="L16" s="344"/>
      <c r="M16" s="344"/>
      <c r="N16" s="344"/>
      <c r="O16" s="344"/>
      <c r="P16" s="344"/>
      <c r="Q16" s="344"/>
      <c r="R16" s="344"/>
      <c r="S16" s="344"/>
      <c r="T16" s="344"/>
      <c r="U16" s="344"/>
      <c r="V16" s="344"/>
      <c r="W16" s="344"/>
      <c r="X16" s="344"/>
      <c r="Y16" s="345"/>
      <c r="Z16" s="345"/>
      <c r="AA16" s="345"/>
      <c r="AB16" s="345"/>
      <c r="AC16" s="345"/>
      <c r="AD16" s="345"/>
      <c r="AE16" s="345"/>
      <c r="AF16" s="345"/>
      <c r="AG16" s="345" t="s">
        <v>4632</v>
      </c>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row>
    <row r="17" spans="1:60" ht="22.5" outlineLevel="1">
      <c r="A17" s="336">
        <v>5</v>
      </c>
      <c r="B17" s="337" t="s">
        <v>4836</v>
      </c>
      <c r="C17" s="338" t="s">
        <v>4837</v>
      </c>
      <c r="D17" s="339" t="s">
        <v>3474</v>
      </c>
      <c r="E17" s="340">
        <v>11</v>
      </c>
      <c r="F17" s="341"/>
      <c r="G17" s="342">
        <f>ROUND(E17*F17,2)</f>
        <v>0</v>
      </c>
      <c r="H17" s="341"/>
      <c r="I17" s="342">
        <f>ROUND(E17*H17,2)</f>
        <v>0</v>
      </c>
      <c r="J17" s="341"/>
      <c r="K17" s="342">
        <f>ROUND(E17*J17,2)</f>
        <v>0</v>
      </c>
      <c r="L17" s="342">
        <v>21</v>
      </c>
      <c r="M17" s="342">
        <f>G17*(1+L17/100)</f>
        <v>0</v>
      </c>
      <c r="N17" s="342">
        <v>1.6E-2</v>
      </c>
      <c r="O17" s="342">
        <f>ROUND(E17*N17,2)</f>
        <v>0.18</v>
      </c>
      <c r="P17" s="342">
        <v>0</v>
      </c>
      <c r="Q17" s="342">
        <f>ROUND(E17*P17,2)</f>
        <v>0</v>
      </c>
      <c r="R17" s="342"/>
      <c r="S17" s="342" t="s">
        <v>4698</v>
      </c>
      <c r="T17" s="343" t="s">
        <v>4699</v>
      </c>
      <c r="U17" s="344">
        <v>0.5</v>
      </c>
      <c r="V17" s="344">
        <f>ROUND(E17*U17,2)</f>
        <v>5.5</v>
      </c>
      <c r="W17" s="344"/>
      <c r="X17" s="344" t="s">
        <v>4628</v>
      </c>
      <c r="Y17" s="345"/>
      <c r="Z17" s="345"/>
      <c r="AA17" s="345"/>
      <c r="AB17" s="345"/>
      <c r="AC17" s="345"/>
      <c r="AD17" s="345"/>
      <c r="AE17" s="345"/>
      <c r="AF17" s="345"/>
      <c r="AG17" s="345" t="s">
        <v>4629</v>
      </c>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row>
    <row r="18" spans="1:60" outlineLevel="1">
      <c r="A18" s="346"/>
      <c r="B18" s="347"/>
      <c r="C18" s="508"/>
      <c r="D18" s="509"/>
      <c r="E18" s="509"/>
      <c r="F18" s="509"/>
      <c r="G18" s="509"/>
      <c r="H18" s="344"/>
      <c r="I18" s="344"/>
      <c r="J18" s="344"/>
      <c r="K18" s="344"/>
      <c r="L18" s="344"/>
      <c r="M18" s="344"/>
      <c r="N18" s="344"/>
      <c r="O18" s="344"/>
      <c r="P18" s="344"/>
      <c r="Q18" s="344"/>
      <c r="R18" s="344"/>
      <c r="S18" s="344"/>
      <c r="T18" s="344"/>
      <c r="U18" s="344"/>
      <c r="V18" s="344"/>
      <c r="W18" s="344"/>
      <c r="X18" s="344"/>
      <c r="Y18" s="345"/>
      <c r="Z18" s="345"/>
      <c r="AA18" s="345"/>
      <c r="AB18" s="345"/>
      <c r="AC18" s="345"/>
      <c r="AD18" s="345"/>
      <c r="AE18" s="345"/>
      <c r="AF18" s="345"/>
      <c r="AG18" s="345" t="s">
        <v>4632</v>
      </c>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row>
    <row r="19" spans="1:60" ht="22.5" outlineLevel="1">
      <c r="A19" s="336">
        <v>6</v>
      </c>
      <c r="B19" s="337" t="s">
        <v>4838</v>
      </c>
      <c r="C19" s="338" t="s">
        <v>4839</v>
      </c>
      <c r="D19" s="339" t="s">
        <v>4840</v>
      </c>
      <c r="E19" s="340">
        <v>18</v>
      </c>
      <c r="F19" s="341"/>
      <c r="G19" s="342">
        <f>ROUND(E19*F19,2)</f>
        <v>0</v>
      </c>
      <c r="H19" s="341"/>
      <c r="I19" s="342">
        <f>ROUND(E19*H19,2)</f>
        <v>0</v>
      </c>
      <c r="J19" s="341"/>
      <c r="K19" s="342">
        <f>ROUND(E19*J19,2)</f>
        <v>0</v>
      </c>
      <c r="L19" s="342">
        <v>21</v>
      </c>
      <c r="M19" s="342">
        <f>G19*(1+L19/100)</f>
        <v>0</v>
      </c>
      <c r="N19" s="342">
        <v>0</v>
      </c>
      <c r="O19" s="342">
        <f>ROUND(E19*N19,2)</f>
        <v>0</v>
      </c>
      <c r="P19" s="342">
        <v>0</v>
      </c>
      <c r="Q19" s="342">
        <f>ROUND(E19*P19,2)</f>
        <v>0</v>
      </c>
      <c r="R19" s="342"/>
      <c r="S19" s="342" t="s">
        <v>4698</v>
      </c>
      <c r="T19" s="343" t="s">
        <v>4699</v>
      </c>
      <c r="U19" s="344">
        <v>0</v>
      </c>
      <c r="V19" s="344">
        <f>ROUND(E19*U19,2)</f>
        <v>0</v>
      </c>
      <c r="W19" s="344"/>
      <c r="X19" s="344" t="s">
        <v>4628</v>
      </c>
      <c r="Y19" s="345"/>
      <c r="Z19" s="345"/>
      <c r="AA19" s="345"/>
      <c r="AB19" s="345"/>
      <c r="AC19" s="345"/>
      <c r="AD19" s="345"/>
      <c r="AE19" s="345"/>
      <c r="AF19" s="345"/>
      <c r="AG19" s="345" t="s">
        <v>4629</v>
      </c>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row>
    <row r="20" spans="1:60" outlineLevel="1">
      <c r="A20" s="346"/>
      <c r="B20" s="347"/>
      <c r="C20" s="508"/>
      <c r="D20" s="509"/>
      <c r="E20" s="509"/>
      <c r="F20" s="509"/>
      <c r="G20" s="509"/>
      <c r="H20" s="344"/>
      <c r="I20" s="344"/>
      <c r="J20" s="344"/>
      <c r="K20" s="344"/>
      <c r="L20" s="344"/>
      <c r="M20" s="344"/>
      <c r="N20" s="344"/>
      <c r="O20" s="344"/>
      <c r="P20" s="344"/>
      <c r="Q20" s="344"/>
      <c r="R20" s="344"/>
      <c r="S20" s="344"/>
      <c r="T20" s="344"/>
      <c r="U20" s="344"/>
      <c r="V20" s="344"/>
      <c r="W20" s="344"/>
      <c r="X20" s="344"/>
      <c r="Y20" s="345"/>
      <c r="Z20" s="345"/>
      <c r="AA20" s="345"/>
      <c r="AB20" s="345"/>
      <c r="AC20" s="345"/>
      <c r="AD20" s="345"/>
      <c r="AE20" s="345"/>
      <c r="AF20" s="345"/>
      <c r="AG20" s="345" t="s">
        <v>4632</v>
      </c>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row>
    <row r="21" spans="1:60" outlineLevel="1">
      <c r="A21" s="336">
        <v>7</v>
      </c>
      <c r="B21" s="337" t="s">
        <v>4841</v>
      </c>
      <c r="C21" s="338" t="s">
        <v>4842</v>
      </c>
      <c r="D21" s="339" t="s">
        <v>4840</v>
      </c>
      <c r="E21" s="340">
        <v>1</v>
      </c>
      <c r="F21" s="341"/>
      <c r="G21" s="342">
        <f>ROUND(E21*F21,2)</f>
        <v>0</v>
      </c>
      <c r="H21" s="341"/>
      <c r="I21" s="342">
        <f>ROUND(E21*H21,2)</f>
        <v>0</v>
      </c>
      <c r="J21" s="341"/>
      <c r="K21" s="342">
        <f>ROUND(E21*J21,2)</f>
        <v>0</v>
      </c>
      <c r="L21" s="342">
        <v>21</v>
      </c>
      <c r="M21" s="342">
        <f>G21*(1+L21/100)</f>
        <v>0</v>
      </c>
      <c r="N21" s="342">
        <v>0</v>
      </c>
      <c r="O21" s="342">
        <f>ROUND(E21*N21,2)</f>
        <v>0</v>
      </c>
      <c r="P21" s="342">
        <v>0</v>
      </c>
      <c r="Q21" s="342">
        <f>ROUND(E21*P21,2)</f>
        <v>0</v>
      </c>
      <c r="R21" s="342"/>
      <c r="S21" s="342" t="s">
        <v>4698</v>
      </c>
      <c r="T21" s="343" t="s">
        <v>4699</v>
      </c>
      <c r="U21" s="344">
        <v>0</v>
      </c>
      <c r="V21" s="344">
        <f>ROUND(E21*U21,2)</f>
        <v>0</v>
      </c>
      <c r="W21" s="344"/>
      <c r="X21" s="344" t="s">
        <v>4628</v>
      </c>
      <c r="Y21" s="345"/>
      <c r="Z21" s="345"/>
      <c r="AA21" s="345"/>
      <c r="AB21" s="345"/>
      <c r="AC21" s="345"/>
      <c r="AD21" s="345"/>
      <c r="AE21" s="345"/>
      <c r="AF21" s="345"/>
      <c r="AG21" s="345" t="s">
        <v>4629</v>
      </c>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row>
    <row r="22" spans="1:60" outlineLevel="1">
      <c r="A22" s="346"/>
      <c r="B22" s="347"/>
      <c r="C22" s="508"/>
      <c r="D22" s="509"/>
      <c r="E22" s="509"/>
      <c r="F22" s="509"/>
      <c r="G22" s="509"/>
      <c r="H22" s="344"/>
      <c r="I22" s="344"/>
      <c r="J22" s="344"/>
      <c r="K22" s="344"/>
      <c r="L22" s="344"/>
      <c r="M22" s="344"/>
      <c r="N22" s="344"/>
      <c r="O22" s="344"/>
      <c r="P22" s="344"/>
      <c r="Q22" s="344"/>
      <c r="R22" s="344"/>
      <c r="S22" s="344"/>
      <c r="T22" s="344"/>
      <c r="U22" s="344"/>
      <c r="V22" s="344"/>
      <c r="W22" s="344"/>
      <c r="X22" s="344"/>
      <c r="Y22" s="345"/>
      <c r="Z22" s="345"/>
      <c r="AA22" s="345"/>
      <c r="AB22" s="345"/>
      <c r="AC22" s="345"/>
      <c r="AD22" s="345"/>
      <c r="AE22" s="345"/>
      <c r="AF22" s="345"/>
      <c r="AG22" s="345" t="s">
        <v>4632</v>
      </c>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row>
    <row r="23" spans="1:60" outlineLevel="1">
      <c r="A23" s="336">
        <v>8</v>
      </c>
      <c r="B23" s="337" t="s">
        <v>4843</v>
      </c>
      <c r="C23" s="338" t="s">
        <v>4844</v>
      </c>
      <c r="D23" s="339" t="s">
        <v>707</v>
      </c>
      <c r="E23" s="340">
        <v>18</v>
      </c>
      <c r="F23" s="341"/>
      <c r="G23" s="342">
        <f>ROUND(E23*F23,2)</f>
        <v>0</v>
      </c>
      <c r="H23" s="341"/>
      <c r="I23" s="342">
        <f>ROUND(E23*H23,2)</f>
        <v>0</v>
      </c>
      <c r="J23" s="341"/>
      <c r="K23" s="342">
        <f>ROUND(E23*J23,2)</f>
        <v>0</v>
      </c>
      <c r="L23" s="342">
        <v>21</v>
      </c>
      <c r="M23" s="342">
        <f>G23*(1+L23/100)</f>
        <v>0</v>
      </c>
      <c r="N23" s="342">
        <v>1.41E-3</v>
      </c>
      <c r="O23" s="342">
        <f>ROUND(E23*N23,2)</f>
        <v>0.03</v>
      </c>
      <c r="P23" s="342">
        <v>0</v>
      </c>
      <c r="Q23" s="342">
        <f>ROUND(E23*P23,2)</f>
        <v>0</v>
      </c>
      <c r="R23" s="342" t="s">
        <v>4845</v>
      </c>
      <c r="S23" s="342" t="s">
        <v>4627</v>
      </c>
      <c r="T23" s="343" t="s">
        <v>4627</v>
      </c>
      <c r="U23" s="344">
        <v>0</v>
      </c>
      <c r="V23" s="344">
        <f>ROUND(E23*U23,2)</f>
        <v>0</v>
      </c>
      <c r="W23" s="344"/>
      <c r="X23" s="344" t="s">
        <v>4846</v>
      </c>
      <c r="Y23" s="345"/>
      <c r="Z23" s="345"/>
      <c r="AA23" s="345"/>
      <c r="AB23" s="345"/>
      <c r="AC23" s="345"/>
      <c r="AD23" s="345"/>
      <c r="AE23" s="345"/>
      <c r="AF23" s="345"/>
      <c r="AG23" s="345" t="s">
        <v>4847</v>
      </c>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row>
    <row r="24" spans="1:60" outlineLevel="1">
      <c r="A24" s="346"/>
      <c r="B24" s="347"/>
      <c r="C24" s="521" t="s">
        <v>4848</v>
      </c>
      <c r="D24" s="522"/>
      <c r="E24" s="522"/>
      <c r="F24" s="522"/>
      <c r="G24" s="522"/>
      <c r="H24" s="344"/>
      <c r="I24" s="344"/>
      <c r="J24" s="344"/>
      <c r="K24" s="344"/>
      <c r="L24" s="344"/>
      <c r="M24" s="344"/>
      <c r="N24" s="344"/>
      <c r="O24" s="344"/>
      <c r="P24" s="344"/>
      <c r="Q24" s="344"/>
      <c r="R24" s="344"/>
      <c r="S24" s="344"/>
      <c r="T24" s="344"/>
      <c r="U24" s="344"/>
      <c r="V24" s="344"/>
      <c r="W24" s="344"/>
      <c r="X24" s="344"/>
      <c r="Y24" s="345"/>
      <c r="Z24" s="345"/>
      <c r="AA24" s="345"/>
      <c r="AB24" s="345"/>
      <c r="AC24" s="345"/>
      <c r="AD24" s="345"/>
      <c r="AE24" s="345"/>
      <c r="AF24" s="345"/>
      <c r="AG24" s="345" t="s">
        <v>4671</v>
      </c>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row>
    <row r="25" spans="1:60" outlineLevel="1">
      <c r="A25" s="346"/>
      <c r="B25" s="347"/>
      <c r="C25" s="348" t="s">
        <v>4849</v>
      </c>
      <c r="D25" s="349"/>
      <c r="E25" s="350">
        <v>18</v>
      </c>
      <c r="F25" s="344"/>
      <c r="G25" s="344"/>
      <c r="H25" s="344"/>
      <c r="I25" s="344"/>
      <c r="J25" s="344"/>
      <c r="K25" s="344"/>
      <c r="L25" s="344"/>
      <c r="M25" s="344"/>
      <c r="N25" s="344"/>
      <c r="O25" s="344"/>
      <c r="P25" s="344"/>
      <c r="Q25" s="344"/>
      <c r="R25" s="344"/>
      <c r="S25" s="344"/>
      <c r="T25" s="344"/>
      <c r="U25" s="344"/>
      <c r="V25" s="344"/>
      <c r="W25" s="344"/>
      <c r="X25" s="344"/>
      <c r="Y25" s="345"/>
      <c r="Z25" s="345"/>
      <c r="AA25" s="345"/>
      <c r="AB25" s="345"/>
      <c r="AC25" s="345"/>
      <c r="AD25" s="345"/>
      <c r="AE25" s="345"/>
      <c r="AF25" s="345"/>
      <c r="AG25" s="345" t="s">
        <v>323</v>
      </c>
      <c r="AH25" s="345">
        <v>0</v>
      </c>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row>
    <row r="26" spans="1:60" outlineLevel="1">
      <c r="A26" s="346"/>
      <c r="B26" s="347"/>
      <c r="C26" s="506"/>
      <c r="D26" s="507"/>
      <c r="E26" s="507"/>
      <c r="F26" s="507"/>
      <c r="G26" s="507"/>
      <c r="H26" s="344"/>
      <c r="I26" s="344"/>
      <c r="J26" s="344"/>
      <c r="K26" s="344"/>
      <c r="L26" s="344"/>
      <c r="M26" s="344"/>
      <c r="N26" s="344"/>
      <c r="O26" s="344"/>
      <c r="P26" s="344"/>
      <c r="Q26" s="344"/>
      <c r="R26" s="344"/>
      <c r="S26" s="344"/>
      <c r="T26" s="344"/>
      <c r="U26" s="344"/>
      <c r="V26" s="344"/>
      <c r="W26" s="344"/>
      <c r="X26" s="344"/>
      <c r="Y26" s="345"/>
      <c r="Z26" s="345"/>
      <c r="AA26" s="345"/>
      <c r="AB26" s="345"/>
      <c r="AC26" s="345"/>
      <c r="AD26" s="345"/>
      <c r="AE26" s="345"/>
      <c r="AF26" s="345"/>
      <c r="AG26" s="345" t="s">
        <v>4632</v>
      </c>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row>
    <row r="27" spans="1:60" outlineLevel="1">
      <c r="A27" s="336">
        <v>9</v>
      </c>
      <c r="B27" s="337" t="s">
        <v>4850</v>
      </c>
      <c r="C27" s="338" t="s">
        <v>4851</v>
      </c>
      <c r="D27" s="339" t="s">
        <v>707</v>
      </c>
      <c r="E27" s="340">
        <v>1</v>
      </c>
      <c r="F27" s="341"/>
      <c r="G27" s="342">
        <f>ROUND(E27*F27,2)</f>
        <v>0</v>
      </c>
      <c r="H27" s="341"/>
      <c r="I27" s="342">
        <f>ROUND(E27*H27,2)</f>
        <v>0</v>
      </c>
      <c r="J27" s="341"/>
      <c r="K27" s="342">
        <f>ROUND(E27*J27,2)</f>
        <v>0</v>
      </c>
      <c r="L27" s="342">
        <v>21</v>
      </c>
      <c r="M27" s="342">
        <f>G27*(1+L27/100)</f>
        <v>0</v>
      </c>
      <c r="N27" s="342">
        <v>6.4099999999999999E-3</v>
      </c>
      <c r="O27" s="342">
        <f>ROUND(E27*N27,2)</f>
        <v>0.01</v>
      </c>
      <c r="P27" s="342">
        <v>0</v>
      </c>
      <c r="Q27" s="342">
        <f>ROUND(E27*P27,2)</f>
        <v>0</v>
      </c>
      <c r="R27" s="342"/>
      <c r="S27" s="342" t="s">
        <v>4698</v>
      </c>
      <c r="T27" s="343" t="s">
        <v>4699</v>
      </c>
      <c r="U27" s="344">
        <v>0</v>
      </c>
      <c r="V27" s="344">
        <f>ROUND(E27*U27,2)</f>
        <v>0</v>
      </c>
      <c r="W27" s="344"/>
      <c r="X27" s="344" t="s">
        <v>4846</v>
      </c>
      <c r="Y27" s="345"/>
      <c r="Z27" s="345"/>
      <c r="AA27" s="345"/>
      <c r="AB27" s="345"/>
      <c r="AC27" s="345"/>
      <c r="AD27" s="345"/>
      <c r="AE27" s="345"/>
      <c r="AF27" s="345"/>
      <c r="AG27" s="345" t="s">
        <v>4847</v>
      </c>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row>
    <row r="28" spans="1:60" outlineLevel="1">
      <c r="A28" s="346"/>
      <c r="B28" s="347"/>
      <c r="C28" s="508"/>
      <c r="D28" s="509"/>
      <c r="E28" s="509"/>
      <c r="F28" s="509"/>
      <c r="G28" s="509"/>
      <c r="H28" s="344"/>
      <c r="I28" s="344"/>
      <c r="J28" s="344"/>
      <c r="K28" s="344"/>
      <c r="L28" s="344"/>
      <c r="M28" s="344"/>
      <c r="N28" s="344"/>
      <c r="O28" s="344"/>
      <c r="P28" s="344"/>
      <c r="Q28" s="344"/>
      <c r="R28" s="344"/>
      <c r="S28" s="344"/>
      <c r="T28" s="344"/>
      <c r="U28" s="344"/>
      <c r="V28" s="344"/>
      <c r="W28" s="344"/>
      <c r="X28" s="344"/>
      <c r="Y28" s="345"/>
      <c r="Z28" s="345"/>
      <c r="AA28" s="345"/>
      <c r="AB28" s="345"/>
      <c r="AC28" s="345"/>
      <c r="AD28" s="345"/>
      <c r="AE28" s="345"/>
      <c r="AF28" s="345"/>
      <c r="AG28" s="345" t="s">
        <v>4632</v>
      </c>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row>
    <row r="29" spans="1:60" outlineLevel="1">
      <c r="A29" s="336">
        <v>10</v>
      </c>
      <c r="B29" s="337" t="s">
        <v>4852</v>
      </c>
      <c r="C29" s="338" t="s">
        <v>4853</v>
      </c>
      <c r="D29" s="339" t="s">
        <v>707</v>
      </c>
      <c r="E29" s="340">
        <v>14</v>
      </c>
      <c r="F29" s="341"/>
      <c r="G29" s="342">
        <f>ROUND(E29*F29,2)</f>
        <v>0</v>
      </c>
      <c r="H29" s="341"/>
      <c r="I29" s="342">
        <f>ROUND(E29*H29,2)</f>
        <v>0</v>
      </c>
      <c r="J29" s="341"/>
      <c r="K29" s="342">
        <f>ROUND(E29*J29,2)</f>
        <v>0</v>
      </c>
      <c r="L29" s="342">
        <v>21</v>
      </c>
      <c r="M29" s="342">
        <f>G29*(1+L29/100)</f>
        <v>0</v>
      </c>
      <c r="N29" s="342">
        <v>1.32E-2</v>
      </c>
      <c r="O29" s="342">
        <f>ROUND(E29*N29,2)</f>
        <v>0.18</v>
      </c>
      <c r="P29" s="342">
        <v>0</v>
      </c>
      <c r="Q29" s="342">
        <f>ROUND(E29*P29,2)</f>
        <v>0</v>
      </c>
      <c r="R29" s="342"/>
      <c r="S29" s="342" t="s">
        <v>4698</v>
      </c>
      <c r="T29" s="343" t="s">
        <v>4699</v>
      </c>
      <c r="U29" s="344">
        <v>0</v>
      </c>
      <c r="V29" s="344">
        <f>ROUND(E29*U29,2)</f>
        <v>0</v>
      </c>
      <c r="W29" s="344"/>
      <c r="X29" s="344" t="s">
        <v>4854</v>
      </c>
      <c r="Y29" s="345"/>
      <c r="Z29" s="345"/>
      <c r="AA29" s="345"/>
      <c r="AB29" s="345"/>
      <c r="AC29" s="345"/>
      <c r="AD29" s="345"/>
      <c r="AE29" s="345"/>
      <c r="AF29" s="345"/>
      <c r="AG29" s="345" t="s">
        <v>4855</v>
      </c>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row>
    <row r="30" spans="1:60" outlineLevel="1">
      <c r="A30" s="346"/>
      <c r="B30" s="347"/>
      <c r="C30" s="508"/>
      <c r="D30" s="509"/>
      <c r="E30" s="509"/>
      <c r="F30" s="509"/>
      <c r="G30" s="509"/>
      <c r="H30" s="344"/>
      <c r="I30" s="344"/>
      <c r="J30" s="344"/>
      <c r="K30" s="344"/>
      <c r="L30" s="344"/>
      <c r="M30" s="344"/>
      <c r="N30" s="344"/>
      <c r="O30" s="344"/>
      <c r="P30" s="344"/>
      <c r="Q30" s="344"/>
      <c r="R30" s="344"/>
      <c r="S30" s="344"/>
      <c r="T30" s="344"/>
      <c r="U30" s="344"/>
      <c r="V30" s="344"/>
      <c r="W30" s="344"/>
      <c r="X30" s="344"/>
      <c r="Y30" s="345"/>
      <c r="Z30" s="345"/>
      <c r="AA30" s="345"/>
      <c r="AB30" s="345"/>
      <c r="AC30" s="345"/>
      <c r="AD30" s="345"/>
      <c r="AE30" s="345"/>
      <c r="AF30" s="345"/>
      <c r="AG30" s="345" t="s">
        <v>4632</v>
      </c>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row>
    <row r="31" spans="1:60" outlineLevel="1">
      <c r="A31" s="336">
        <v>11</v>
      </c>
      <c r="B31" s="337" t="s">
        <v>4856</v>
      </c>
      <c r="C31" s="338" t="s">
        <v>4857</v>
      </c>
      <c r="D31" s="339" t="s">
        <v>707</v>
      </c>
      <c r="E31" s="340">
        <v>4</v>
      </c>
      <c r="F31" s="341"/>
      <c r="G31" s="342">
        <f>ROUND(E31*F31,2)</f>
        <v>0</v>
      </c>
      <c r="H31" s="341"/>
      <c r="I31" s="342">
        <f>ROUND(E31*H31,2)</f>
        <v>0</v>
      </c>
      <c r="J31" s="341"/>
      <c r="K31" s="342">
        <f>ROUND(E31*J31,2)</f>
        <v>0</v>
      </c>
      <c r="L31" s="342">
        <v>21</v>
      </c>
      <c r="M31" s="342">
        <f>G31*(1+L31/100)</f>
        <v>0</v>
      </c>
      <c r="N31" s="342">
        <v>1.32E-2</v>
      </c>
      <c r="O31" s="342">
        <f>ROUND(E31*N31,2)</f>
        <v>0.05</v>
      </c>
      <c r="P31" s="342">
        <v>0</v>
      </c>
      <c r="Q31" s="342">
        <f>ROUND(E31*P31,2)</f>
        <v>0</v>
      </c>
      <c r="R31" s="342"/>
      <c r="S31" s="342" t="s">
        <v>4698</v>
      </c>
      <c r="T31" s="343" t="s">
        <v>4699</v>
      </c>
      <c r="U31" s="344">
        <v>0</v>
      </c>
      <c r="V31" s="344">
        <f>ROUND(E31*U31,2)</f>
        <v>0</v>
      </c>
      <c r="W31" s="344"/>
      <c r="X31" s="344" t="s">
        <v>4854</v>
      </c>
      <c r="Y31" s="345"/>
      <c r="Z31" s="345"/>
      <c r="AA31" s="345"/>
      <c r="AB31" s="345"/>
      <c r="AC31" s="345"/>
      <c r="AD31" s="345"/>
      <c r="AE31" s="345"/>
      <c r="AF31" s="345"/>
      <c r="AG31" s="345" t="s">
        <v>4855</v>
      </c>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row>
    <row r="32" spans="1:60" outlineLevel="1">
      <c r="A32" s="346"/>
      <c r="B32" s="347"/>
      <c r="C32" s="508"/>
      <c r="D32" s="509"/>
      <c r="E32" s="509"/>
      <c r="F32" s="509"/>
      <c r="G32" s="509"/>
      <c r="H32" s="344"/>
      <c r="I32" s="344"/>
      <c r="J32" s="344"/>
      <c r="K32" s="344"/>
      <c r="L32" s="344"/>
      <c r="M32" s="344"/>
      <c r="N32" s="344"/>
      <c r="O32" s="344"/>
      <c r="P32" s="344"/>
      <c r="Q32" s="344"/>
      <c r="R32" s="344"/>
      <c r="S32" s="344"/>
      <c r="T32" s="344"/>
      <c r="U32" s="344"/>
      <c r="V32" s="344"/>
      <c r="W32" s="344"/>
      <c r="X32" s="344"/>
      <c r="Y32" s="345"/>
      <c r="Z32" s="345"/>
      <c r="AA32" s="345"/>
      <c r="AB32" s="345"/>
      <c r="AC32" s="345"/>
      <c r="AD32" s="345"/>
      <c r="AE32" s="345"/>
      <c r="AF32" s="345"/>
      <c r="AG32" s="345" t="s">
        <v>4632</v>
      </c>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row>
    <row r="33" spans="1:60" ht="22.5" outlineLevel="1">
      <c r="A33" s="336">
        <v>12</v>
      </c>
      <c r="B33" s="337" t="s">
        <v>4858</v>
      </c>
      <c r="C33" s="338" t="s">
        <v>4859</v>
      </c>
      <c r="D33" s="339" t="s">
        <v>707</v>
      </c>
      <c r="E33" s="340">
        <v>10</v>
      </c>
      <c r="F33" s="341"/>
      <c r="G33" s="342">
        <f>ROUND(E33*F33,2)</f>
        <v>0</v>
      </c>
      <c r="H33" s="341"/>
      <c r="I33" s="342">
        <f>ROUND(E33*H33,2)</f>
        <v>0</v>
      </c>
      <c r="J33" s="341"/>
      <c r="K33" s="342">
        <f>ROUND(E33*J33,2)</f>
        <v>0</v>
      </c>
      <c r="L33" s="342">
        <v>21</v>
      </c>
      <c r="M33" s="342">
        <f>G33*(1+L33/100)</f>
        <v>0</v>
      </c>
      <c r="N33" s="342">
        <v>1.55E-2</v>
      </c>
      <c r="O33" s="342">
        <f>ROUND(E33*N33,2)</f>
        <v>0.16</v>
      </c>
      <c r="P33" s="342">
        <v>0</v>
      </c>
      <c r="Q33" s="342">
        <f>ROUND(E33*P33,2)</f>
        <v>0</v>
      </c>
      <c r="R33" s="342"/>
      <c r="S33" s="342" t="s">
        <v>4698</v>
      </c>
      <c r="T33" s="343" t="s">
        <v>4699</v>
      </c>
      <c r="U33" s="344">
        <v>0</v>
      </c>
      <c r="V33" s="344">
        <f>ROUND(E33*U33,2)</f>
        <v>0</v>
      </c>
      <c r="W33" s="344"/>
      <c r="X33" s="344" t="s">
        <v>4854</v>
      </c>
      <c r="Y33" s="345"/>
      <c r="Z33" s="345"/>
      <c r="AA33" s="345"/>
      <c r="AB33" s="345"/>
      <c r="AC33" s="345"/>
      <c r="AD33" s="345"/>
      <c r="AE33" s="345"/>
      <c r="AF33" s="345"/>
      <c r="AG33" s="345" t="s">
        <v>4855</v>
      </c>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row>
    <row r="34" spans="1:60" outlineLevel="1">
      <c r="A34" s="346"/>
      <c r="B34" s="347"/>
      <c r="C34" s="508"/>
      <c r="D34" s="509"/>
      <c r="E34" s="509"/>
      <c r="F34" s="509"/>
      <c r="G34" s="509"/>
      <c r="H34" s="344"/>
      <c r="I34" s="344"/>
      <c r="J34" s="344"/>
      <c r="K34" s="344"/>
      <c r="L34" s="344"/>
      <c r="M34" s="344"/>
      <c r="N34" s="344"/>
      <c r="O34" s="344"/>
      <c r="P34" s="344"/>
      <c r="Q34" s="344"/>
      <c r="R34" s="344"/>
      <c r="S34" s="344"/>
      <c r="T34" s="344"/>
      <c r="U34" s="344"/>
      <c r="V34" s="344"/>
      <c r="W34" s="344"/>
      <c r="X34" s="344"/>
      <c r="Y34" s="345"/>
      <c r="Z34" s="345"/>
      <c r="AA34" s="345"/>
      <c r="AB34" s="345"/>
      <c r="AC34" s="345"/>
      <c r="AD34" s="345"/>
      <c r="AE34" s="345"/>
      <c r="AF34" s="345"/>
      <c r="AG34" s="345" t="s">
        <v>4632</v>
      </c>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row>
    <row r="35" spans="1:60" ht="22.5" outlineLevel="1">
      <c r="A35" s="336">
        <v>13</v>
      </c>
      <c r="B35" s="337" t="s">
        <v>4860</v>
      </c>
      <c r="C35" s="338" t="s">
        <v>4861</v>
      </c>
      <c r="D35" s="339" t="s">
        <v>707</v>
      </c>
      <c r="E35" s="340">
        <v>4</v>
      </c>
      <c r="F35" s="341"/>
      <c r="G35" s="342">
        <f>ROUND(E35*F35,2)</f>
        <v>0</v>
      </c>
      <c r="H35" s="341"/>
      <c r="I35" s="342">
        <f>ROUND(E35*H35,2)</f>
        <v>0</v>
      </c>
      <c r="J35" s="341"/>
      <c r="K35" s="342">
        <f>ROUND(E35*J35,2)</f>
        <v>0</v>
      </c>
      <c r="L35" s="342">
        <v>21</v>
      </c>
      <c r="M35" s="342">
        <f>G35*(1+L35/100)</f>
        <v>0</v>
      </c>
      <c r="N35" s="342">
        <v>1.55E-2</v>
      </c>
      <c r="O35" s="342">
        <f>ROUND(E35*N35,2)</f>
        <v>0.06</v>
      </c>
      <c r="P35" s="342">
        <v>0</v>
      </c>
      <c r="Q35" s="342">
        <f>ROUND(E35*P35,2)</f>
        <v>0</v>
      </c>
      <c r="R35" s="342"/>
      <c r="S35" s="342" t="s">
        <v>4698</v>
      </c>
      <c r="T35" s="343" t="s">
        <v>4699</v>
      </c>
      <c r="U35" s="344">
        <v>0</v>
      </c>
      <c r="V35" s="344">
        <f>ROUND(E35*U35,2)</f>
        <v>0</v>
      </c>
      <c r="W35" s="344"/>
      <c r="X35" s="344" t="s">
        <v>4854</v>
      </c>
      <c r="Y35" s="345"/>
      <c r="Z35" s="345"/>
      <c r="AA35" s="345"/>
      <c r="AB35" s="345"/>
      <c r="AC35" s="345"/>
      <c r="AD35" s="345"/>
      <c r="AE35" s="345"/>
      <c r="AF35" s="345"/>
      <c r="AG35" s="345" t="s">
        <v>4855</v>
      </c>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row>
    <row r="36" spans="1:60" outlineLevel="1">
      <c r="A36" s="346"/>
      <c r="B36" s="347"/>
      <c r="C36" s="508"/>
      <c r="D36" s="509"/>
      <c r="E36" s="509"/>
      <c r="F36" s="509"/>
      <c r="G36" s="509"/>
      <c r="H36" s="344"/>
      <c r="I36" s="344"/>
      <c r="J36" s="344"/>
      <c r="K36" s="344"/>
      <c r="L36" s="344"/>
      <c r="M36" s="344"/>
      <c r="N36" s="344"/>
      <c r="O36" s="344"/>
      <c r="P36" s="344"/>
      <c r="Q36" s="344"/>
      <c r="R36" s="344"/>
      <c r="S36" s="344"/>
      <c r="T36" s="344"/>
      <c r="U36" s="344"/>
      <c r="V36" s="344"/>
      <c r="W36" s="344"/>
      <c r="X36" s="344"/>
      <c r="Y36" s="345"/>
      <c r="Z36" s="345"/>
      <c r="AA36" s="345"/>
      <c r="AB36" s="345"/>
      <c r="AC36" s="345"/>
      <c r="AD36" s="345"/>
      <c r="AE36" s="345"/>
      <c r="AF36" s="345"/>
      <c r="AG36" s="345" t="s">
        <v>4632</v>
      </c>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row>
    <row r="37" spans="1:60" outlineLevel="1">
      <c r="A37" s="336">
        <v>14</v>
      </c>
      <c r="B37" s="337" t="s">
        <v>4862</v>
      </c>
      <c r="C37" s="338" t="s">
        <v>4863</v>
      </c>
      <c r="D37" s="339" t="s">
        <v>430</v>
      </c>
      <c r="E37" s="340">
        <v>0.68317000000000005</v>
      </c>
      <c r="F37" s="341"/>
      <c r="G37" s="342">
        <f>ROUND(E37*F37,2)</f>
        <v>0</v>
      </c>
      <c r="H37" s="341"/>
      <c r="I37" s="342">
        <f>ROUND(E37*H37,2)</f>
        <v>0</v>
      </c>
      <c r="J37" s="341"/>
      <c r="K37" s="342">
        <f>ROUND(E37*J37,2)</f>
        <v>0</v>
      </c>
      <c r="L37" s="342">
        <v>21</v>
      </c>
      <c r="M37" s="342">
        <f>G37*(1+L37/100)</f>
        <v>0</v>
      </c>
      <c r="N37" s="342">
        <v>0</v>
      </c>
      <c r="O37" s="342">
        <f>ROUND(E37*N37,2)</f>
        <v>0</v>
      </c>
      <c r="P37" s="342">
        <v>0</v>
      </c>
      <c r="Q37" s="342">
        <f>ROUND(E37*P37,2)</f>
        <v>0</v>
      </c>
      <c r="R37" s="342" t="s">
        <v>4668</v>
      </c>
      <c r="S37" s="342" t="s">
        <v>4627</v>
      </c>
      <c r="T37" s="343" t="s">
        <v>4627</v>
      </c>
      <c r="U37" s="344">
        <v>1.5169999999999999</v>
      </c>
      <c r="V37" s="344">
        <f>ROUND(E37*U37,2)</f>
        <v>1.04</v>
      </c>
      <c r="W37" s="344"/>
      <c r="X37" s="344" t="s">
        <v>1489</v>
      </c>
      <c r="Y37" s="345"/>
      <c r="Z37" s="345"/>
      <c r="AA37" s="345"/>
      <c r="AB37" s="345"/>
      <c r="AC37" s="345"/>
      <c r="AD37" s="345"/>
      <c r="AE37" s="345"/>
      <c r="AF37" s="345"/>
      <c r="AG37" s="345" t="s">
        <v>4662</v>
      </c>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row>
    <row r="38" spans="1:60" outlineLevel="1">
      <c r="A38" s="346"/>
      <c r="B38" s="347"/>
      <c r="C38" s="517" t="s">
        <v>4824</v>
      </c>
      <c r="D38" s="518"/>
      <c r="E38" s="518"/>
      <c r="F38" s="518"/>
      <c r="G38" s="518"/>
      <c r="H38" s="344"/>
      <c r="I38" s="344"/>
      <c r="J38" s="344"/>
      <c r="K38" s="344"/>
      <c r="L38" s="344"/>
      <c r="M38" s="344"/>
      <c r="N38" s="344"/>
      <c r="O38" s="344"/>
      <c r="P38" s="344"/>
      <c r="Q38" s="344"/>
      <c r="R38" s="344"/>
      <c r="S38" s="344"/>
      <c r="T38" s="344"/>
      <c r="U38" s="344"/>
      <c r="V38" s="344"/>
      <c r="W38" s="344"/>
      <c r="X38" s="344"/>
      <c r="Y38" s="345"/>
      <c r="Z38" s="345"/>
      <c r="AA38" s="345"/>
      <c r="AB38" s="345"/>
      <c r="AC38" s="345"/>
      <c r="AD38" s="345"/>
      <c r="AE38" s="345"/>
      <c r="AF38" s="345"/>
      <c r="AG38" s="345" t="s">
        <v>4631</v>
      </c>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row>
    <row r="39" spans="1:60" outlineLevel="1">
      <c r="A39" s="346"/>
      <c r="B39" s="347"/>
      <c r="C39" s="506"/>
      <c r="D39" s="507"/>
      <c r="E39" s="507"/>
      <c r="F39" s="507"/>
      <c r="G39" s="507"/>
      <c r="H39" s="344"/>
      <c r="I39" s="344"/>
      <c r="J39" s="344"/>
      <c r="K39" s="344"/>
      <c r="L39" s="344"/>
      <c r="M39" s="344"/>
      <c r="N39" s="344"/>
      <c r="O39" s="344"/>
      <c r="P39" s="344"/>
      <c r="Q39" s="344"/>
      <c r="R39" s="344"/>
      <c r="S39" s="344"/>
      <c r="T39" s="344"/>
      <c r="U39" s="344"/>
      <c r="V39" s="344"/>
      <c r="W39" s="344"/>
      <c r="X39" s="344"/>
      <c r="Y39" s="345"/>
      <c r="Z39" s="345"/>
      <c r="AA39" s="345"/>
      <c r="AB39" s="345"/>
      <c r="AC39" s="345"/>
      <c r="AD39" s="345"/>
      <c r="AE39" s="345"/>
      <c r="AF39" s="345"/>
      <c r="AG39" s="345" t="s">
        <v>4632</v>
      </c>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row>
    <row r="40" spans="1:60">
      <c r="A40" s="323"/>
      <c r="B40" s="324"/>
      <c r="C40" s="352"/>
      <c r="D40" s="325"/>
      <c r="E40" s="323"/>
      <c r="F40" s="323"/>
      <c r="G40" s="323"/>
      <c r="H40" s="323"/>
      <c r="I40" s="323"/>
      <c r="J40" s="323"/>
      <c r="K40" s="323"/>
      <c r="L40" s="323"/>
      <c r="M40" s="323"/>
      <c r="N40" s="323"/>
      <c r="O40" s="323"/>
      <c r="P40" s="323"/>
      <c r="Q40" s="323"/>
      <c r="R40" s="323"/>
      <c r="S40" s="323"/>
      <c r="T40" s="323"/>
      <c r="U40" s="323"/>
      <c r="V40" s="323"/>
      <c r="W40" s="323"/>
      <c r="X40" s="323"/>
      <c r="AE40" s="311">
        <v>15</v>
      </c>
      <c r="AF40" s="311">
        <v>21</v>
      </c>
      <c r="AG40" s="311" t="s">
        <v>44</v>
      </c>
    </row>
    <row r="41" spans="1:60">
      <c r="A41" s="353"/>
      <c r="B41" s="354" t="s">
        <v>4606</v>
      </c>
      <c r="C41" s="355"/>
      <c r="D41" s="356"/>
      <c r="E41" s="357"/>
      <c r="F41" s="357"/>
      <c r="G41" s="358">
        <f>G8</f>
        <v>0</v>
      </c>
      <c r="H41" s="323"/>
      <c r="I41" s="323"/>
      <c r="J41" s="323"/>
      <c r="K41" s="323"/>
      <c r="L41" s="323"/>
      <c r="M41" s="323"/>
      <c r="N41" s="323"/>
      <c r="O41" s="323"/>
      <c r="P41" s="323"/>
      <c r="Q41" s="323"/>
      <c r="R41" s="323"/>
      <c r="S41" s="323"/>
      <c r="T41" s="323"/>
      <c r="U41" s="323"/>
      <c r="V41" s="323"/>
      <c r="W41" s="323"/>
      <c r="X41" s="323"/>
      <c r="AE41" s="311">
        <f>SUMIF(L7:L39,AE40,G7:G39)</f>
        <v>0</v>
      </c>
      <c r="AF41" s="311">
        <f>SUMIF(L7:L39,AF40,G7:G39)</f>
        <v>0</v>
      </c>
      <c r="AG41" s="311" t="s">
        <v>4715</v>
      </c>
    </row>
    <row r="42" spans="1:60">
      <c r="C42" s="359"/>
      <c r="D42" s="317"/>
      <c r="AG42" s="311" t="s">
        <v>4716</v>
      </c>
    </row>
    <row r="43" spans="1:60">
      <c r="D43" s="317"/>
    </row>
    <row r="44" spans="1:60">
      <c r="D44" s="317"/>
    </row>
    <row r="45" spans="1:60">
      <c r="D45" s="317"/>
    </row>
    <row r="46" spans="1:60">
      <c r="D46" s="317"/>
    </row>
    <row r="47" spans="1:60">
      <c r="D47" s="317"/>
    </row>
    <row r="48" spans="1:60">
      <c r="D48" s="317"/>
    </row>
    <row r="49" spans="4:4">
      <c r="D49" s="317"/>
    </row>
    <row r="50" spans="4:4">
      <c r="D50" s="317"/>
    </row>
    <row r="51" spans="4:4">
      <c r="D51" s="317"/>
    </row>
    <row r="52" spans="4:4">
      <c r="D52" s="317"/>
    </row>
    <row r="53" spans="4:4">
      <c r="D53" s="317"/>
    </row>
    <row r="54" spans="4:4">
      <c r="D54" s="317"/>
    </row>
    <row r="55" spans="4:4">
      <c r="D55" s="317"/>
    </row>
    <row r="56" spans="4:4">
      <c r="D56" s="317"/>
    </row>
    <row r="57" spans="4:4">
      <c r="D57" s="317"/>
    </row>
    <row r="58" spans="4:4">
      <c r="D58" s="317"/>
    </row>
    <row r="59" spans="4:4">
      <c r="D59" s="317"/>
    </row>
    <row r="60" spans="4:4">
      <c r="D60" s="317"/>
    </row>
    <row r="61" spans="4:4">
      <c r="D61" s="317"/>
    </row>
    <row r="62" spans="4:4">
      <c r="D62" s="317"/>
    </row>
    <row r="63" spans="4:4">
      <c r="D63" s="317"/>
    </row>
    <row r="64" spans="4:4">
      <c r="D64" s="317"/>
    </row>
    <row r="65" spans="4:4">
      <c r="D65" s="317"/>
    </row>
    <row r="66" spans="4:4">
      <c r="D66" s="317"/>
    </row>
    <row r="67" spans="4:4">
      <c r="D67" s="317"/>
    </row>
    <row r="68" spans="4:4">
      <c r="D68" s="317"/>
    </row>
    <row r="69" spans="4:4">
      <c r="D69" s="317"/>
    </row>
    <row r="70" spans="4:4">
      <c r="D70" s="317"/>
    </row>
    <row r="71" spans="4:4">
      <c r="D71" s="317"/>
    </row>
    <row r="72" spans="4:4">
      <c r="D72" s="317"/>
    </row>
    <row r="73" spans="4:4">
      <c r="D73" s="317"/>
    </row>
    <row r="74" spans="4:4">
      <c r="D74" s="317"/>
    </row>
    <row r="75" spans="4:4">
      <c r="D75" s="317"/>
    </row>
    <row r="76" spans="4:4">
      <c r="D76" s="317"/>
    </row>
    <row r="77" spans="4:4">
      <c r="D77" s="317"/>
    </row>
    <row r="78" spans="4:4">
      <c r="D78" s="317"/>
    </row>
    <row r="79" spans="4:4">
      <c r="D79" s="317"/>
    </row>
    <row r="80" spans="4:4">
      <c r="D80" s="317"/>
    </row>
    <row r="81" spans="4:4">
      <c r="D81" s="317"/>
    </row>
    <row r="82" spans="4:4">
      <c r="D82" s="317"/>
    </row>
    <row r="83" spans="4:4">
      <c r="D83" s="317"/>
    </row>
    <row r="84" spans="4:4">
      <c r="D84" s="317"/>
    </row>
    <row r="85" spans="4:4">
      <c r="D85" s="317"/>
    </row>
    <row r="86" spans="4:4">
      <c r="D86" s="317"/>
    </row>
    <row r="87" spans="4:4">
      <c r="D87" s="317"/>
    </row>
    <row r="88" spans="4:4">
      <c r="D88" s="317"/>
    </row>
    <row r="89" spans="4:4">
      <c r="D89" s="317"/>
    </row>
    <row r="90" spans="4:4">
      <c r="D90" s="317"/>
    </row>
    <row r="91" spans="4:4">
      <c r="D91" s="317"/>
    </row>
    <row r="92" spans="4:4">
      <c r="D92" s="317"/>
    </row>
    <row r="93" spans="4:4">
      <c r="D93" s="317"/>
    </row>
    <row r="94" spans="4:4">
      <c r="D94" s="317"/>
    </row>
    <row r="95" spans="4:4">
      <c r="D95" s="317"/>
    </row>
    <row r="96" spans="4:4">
      <c r="D96" s="317"/>
    </row>
    <row r="97" spans="4:4">
      <c r="D97" s="317"/>
    </row>
    <row r="98" spans="4:4">
      <c r="D98" s="317"/>
    </row>
    <row r="99" spans="4:4">
      <c r="D99" s="317"/>
    </row>
    <row r="100" spans="4:4">
      <c r="D100" s="317"/>
    </row>
    <row r="101" spans="4:4">
      <c r="D101" s="317"/>
    </row>
    <row r="102" spans="4:4">
      <c r="D102" s="317"/>
    </row>
    <row r="103" spans="4:4">
      <c r="D103" s="317"/>
    </row>
    <row r="104" spans="4:4">
      <c r="D104" s="317"/>
    </row>
    <row r="105" spans="4:4">
      <c r="D105" s="317"/>
    </row>
    <row r="106" spans="4:4">
      <c r="D106" s="317"/>
    </row>
    <row r="107" spans="4:4">
      <c r="D107" s="317"/>
    </row>
    <row r="108" spans="4:4">
      <c r="D108" s="317"/>
    </row>
    <row r="109" spans="4:4">
      <c r="D109" s="317"/>
    </row>
    <row r="110" spans="4:4">
      <c r="D110" s="317"/>
    </row>
    <row r="111" spans="4:4">
      <c r="D111" s="317"/>
    </row>
    <row r="112" spans="4:4">
      <c r="D112" s="317"/>
    </row>
    <row r="113" spans="4:4">
      <c r="D113" s="317"/>
    </row>
    <row r="114" spans="4:4">
      <c r="D114" s="317"/>
    </row>
    <row r="115" spans="4:4">
      <c r="D115" s="317"/>
    </row>
    <row r="116" spans="4:4">
      <c r="D116" s="317"/>
    </row>
    <row r="117" spans="4:4">
      <c r="D117" s="317"/>
    </row>
    <row r="118" spans="4:4">
      <c r="D118" s="317"/>
    </row>
    <row r="119" spans="4:4">
      <c r="D119" s="317"/>
    </row>
    <row r="120" spans="4:4">
      <c r="D120" s="317"/>
    </row>
    <row r="121" spans="4:4">
      <c r="D121" s="317"/>
    </row>
    <row r="122" spans="4:4">
      <c r="D122" s="317"/>
    </row>
    <row r="123" spans="4:4">
      <c r="D123" s="317"/>
    </row>
    <row r="124" spans="4:4">
      <c r="D124" s="317"/>
    </row>
    <row r="125" spans="4:4">
      <c r="D125" s="317"/>
    </row>
    <row r="126" spans="4:4">
      <c r="D126" s="317"/>
    </row>
    <row r="127" spans="4:4">
      <c r="D127" s="317"/>
    </row>
    <row r="128" spans="4:4">
      <c r="D128" s="317"/>
    </row>
    <row r="129" spans="4:4">
      <c r="D129" s="317"/>
    </row>
    <row r="130" spans="4:4">
      <c r="D130" s="317"/>
    </row>
    <row r="131" spans="4:4">
      <c r="D131" s="317"/>
    </row>
    <row r="132" spans="4:4">
      <c r="D132" s="317"/>
    </row>
    <row r="133" spans="4:4">
      <c r="D133" s="317"/>
    </row>
    <row r="134" spans="4:4">
      <c r="D134" s="317"/>
    </row>
    <row r="135" spans="4:4">
      <c r="D135" s="317"/>
    </row>
    <row r="136" spans="4:4">
      <c r="D136" s="317"/>
    </row>
    <row r="137" spans="4:4">
      <c r="D137" s="317"/>
    </row>
    <row r="138" spans="4:4">
      <c r="D138" s="317"/>
    </row>
    <row r="139" spans="4:4">
      <c r="D139" s="317"/>
    </row>
    <row r="140" spans="4:4">
      <c r="D140" s="317"/>
    </row>
    <row r="141" spans="4:4">
      <c r="D141" s="317"/>
    </row>
    <row r="142" spans="4:4">
      <c r="D142" s="317"/>
    </row>
    <row r="143" spans="4:4">
      <c r="D143" s="317"/>
    </row>
    <row r="144" spans="4:4">
      <c r="D144" s="317"/>
    </row>
    <row r="145" spans="4:4">
      <c r="D145" s="317"/>
    </row>
    <row r="146" spans="4:4">
      <c r="D146" s="317"/>
    </row>
    <row r="147" spans="4:4">
      <c r="D147" s="317"/>
    </row>
    <row r="148" spans="4:4">
      <c r="D148" s="317"/>
    </row>
    <row r="149" spans="4:4">
      <c r="D149" s="317"/>
    </row>
    <row r="150" spans="4:4">
      <c r="D150" s="317"/>
    </row>
    <row r="151" spans="4:4">
      <c r="D151" s="317"/>
    </row>
    <row r="152" spans="4:4">
      <c r="D152" s="317"/>
    </row>
    <row r="153" spans="4:4">
      <c r="D153" s="317"/>
    </row>
    <row r="154" spans="4:4">
      <c r="D154" s="317"/>
    </row>
    <row r="155" spans="4:4">
      <c r="D155" s="317"/>
    </row>
    <row r="156" spans="4:4">
      <c r="D156" s="317"/>
    </row>
    <row r="157" spans="4:4">
      <c r="D157" s="317"/>
    </row>
    <row r="158" spans="4:4">
      <c r="D158" s="317"/>
    </row>
    <row r="159" spans="4:4">
      <c r="D159" s="317"/>
    </row>
    <row r="160" spans="4:4">
      <c r="D160" s="317"/>
    </row>
    <row r="161" spans="4:4">
      <c r="D161" s="317"/>
    </row>
    <row r="162" spans="4:4">
      <c r="D162" s="317"/>
    </row>
    <row r="163" spans="4:4">
      <c r="D163" s="317"/>
    </row>
    <row r="164" spans="4:4">
      <c r="D164" s="317"/>
    </row>
    <row r="165" spans="4:4">
      <c r="D165" s="317"/>
    </row>
    <row r="166" spans="4:4">
      <c r="D166" s="317"/>
    </row>
    <row r="167" spans="4:4">
      <c r="D167" s="317"/>
    </row>
    <row r="168" spans="4:4">
      <c r="D168" s="317"/>
    </row>
    <row r="169" spans="4:4">
      <c r="D169" s="317"/>
    </row>
    <row r="170" spans="4:4">
      <c r="D170" s="317"/>
    </row>
    <row r="171" spans="4:4">
      <c r="D171" s="317"/>
    </row>
    <row r="172" spans="4:4">
      <c r="D172" s="317"/>
    </row>
    <row r="173" spans="4:4">
      <c r="D173" s="317"/>
    </row>
    <row r="174" spans="4:4">
      <c r="D174" s="317"/>
    </row>
    <row r="175" spans="4:4">
      <c r="D175" s="317"/>
    </row>
    <row r="176" spans="4:4">
      <c r="D176" s="317"/>
    </row>
    <row r="177" spans="4:4">
      <c r="D177" s="317"/>
    </row>
    <row r="178" spans="4:4">
      <c r="D178" s="317"/>
    </row>
    <row r="179" spans="4:4">
      <c r="D179" s="317"/>
    </row>
    <row r="180" spans="4:4">
      <c r="D180" s="317"/>
    </row>
    <row r="181" spans="4:4">
      <c r="D181" s="317"/>
    </row>
    <row r="182" spans="4:4">
      <c r="D182" s="317"/>
    </row>
    <row r="183" spans="4:4">
      <c r="D183" s="317"/>
    </row>
    <row r="184" spans="4:4">
      <c r="D184" s="317"/>
    </row>
    <row r="185" spans="4:4">
      <c r="D185" s="317"/>
    </row>
    <row r="186" spans="4:4">
      <c r="D186" s="317"/>
    </row>
    <row r="187" spans="4:4">
      <c r="D187" s="317"/>
    </row>
    <row r="188" spans="4:4">
      <c r="D188" s="317"/>
    </row>
    <row r="189" spans="4:4">
      <c r="D189" s="317"/>
    </row>
    <row r="190" spans="4:4">
      <c r="D190" s="317"/>
    </row>
    <row r="191" spans="4:4">
      <c r="D191" s="317"/>
    </row>
    <row r="192" spans="4:4">
      <c r="D192" s="317"/>
    </row>
    <row r="193" spans="4:4">
      <c r="D193" s="317"/>
    </row>
    <row r="194" spans="4:4">
      <c r="D194" s="317"/>
    </row>
    <row r="195" spans="4:4">
      <c r="D195" s="317"/>
    </row>
    <row r="196" spans="4:4">
      <c r="D196" s="317"/>
    </row>
    <row r="197" spans="4:4">
      <c r="D197" s="317"/>
    </row>
    <row r="198" spans="4:4">
      <c r="D198" s="317"/>
    </row>
    <row r="199" spans="4:4">
      <c r="D199" s="317"/>
    </row>
    <row r="200" spans="4:4">
      <c r="D200" s="317"/>
    </row>
    <row r="201" spans="4:4">
      <c r="D201" s="317"/>
    </row>
    <row r="202" spans="4:4">
      <c r="D202" s="317"/>
    </row>
    <row r="203" spans="4:4">
      <c r="D203" s="317"/>
    </row>
    <row r="204" spans="4:4">
      <c r="D204" s="317"/>
    </row>
    <row r="205" spans="4:4">
      <c r="D205" s="317"/>
    </row>
    <row r="206" spans="4:4">
      <c r="D206" s="317"/>
    </row>
    <row r="207" spans="4:4">
      <c r="D207" s="317"/>
    </row>
    <row r="208" spans="4:4">
      <c r="D208" s="317"/>
    </row>
    <row r="209" spans="4:4">
      <c r="D209" s="317"/>
    </row>
    <row r="210" spans="4:4">
      <c r="D210" s="317"/>
    </row>
    <row r="211" spans="4:4">
      <c r="D211" s="317"/>
    </row>
    <row r="212" spans="4:4">
      <c r="D212" s="317"/>
    </row>
    <row r="213" spans="4:4">
      <c r="D213" s="317"/>
    </row>
    <row r="214" spans="4:4">
      <c r="D214" s="317"/>
    </row>
    <row r="215" spans="4:4">
      <c r="D215" s="317"/>
    </row>
    <row r="216" spans="4:4">
      <c r="D216" s="317"/>
    </row>
    <row r="217" spans="4:4">
      <c r="D217" s="317"/>
    </row>
    <row r="218" spans="4:4">
      <c r="D218" s="317"/>
    </row>
    <row r="219" spans="4:4">
      <c r="D219" s="317"/>
    </row>
    <row r="220" spans="4:4">
      <c r="D220" s="317"/>
    </row>
    <row r="221" spans="4:4">
      <c r="D221" s="317"/>
    </row>
    <row r="222" spans="4:4">
      <c r="D222" s="317"/>
    </row>
    <row r="223" spans="4:4">
      <c r="D223" s="317"/>
    </row>
    <row r="224" spans="4:4">
      <c r="D224" s="317"/>
    </row>
    <row r="225" spans="4:4">
      <c r="D225" s="317"/>
    </row>
    <row r="226" spans="4:4">
      <c r="D226" s="317"/>
    </row>
    <row r="227" spans="4:4">
      <c r="D227" s="317"/>
    </row>
    <row r="228" spans="4:4">
      <c r="D228" s="317"/>
    </row>
    <row r="229" spans="4:4">
      <c r="D229" s="317"/>
    </row>
    <row r="230" spans="4:4">
      <c r="D230" s="317"/>
    </row>
    <row r="231" spans="4:4">
      <c r="D231" s="317"/>
    </row>
    <row r="232" spans="4:4">
      <c r="D232" s="317"/>
    </row>
    <row r="233" spans="4:4">
      <c r="D233" s="317"/>
    </row>
    <row r="234" spans="4:4">
      <c r="D234" s="317"/>
    </row>
    <row r="235" spans="4:4">
      <c r="D235" s="317"/>
    </row>
    <row r="236" spans="4:4">
      <c r="D236" s="317"/>
    </row>
    <row r="237" spans="4:4">
      <c r="D237" s="317"/>
    </row>
    <row r="238" spans="4:4">
      <c r="D238" s="317"/>
    </row>
    <row r="239" spans="4:4">
      <c r="D239" s="317"/>
    </row>
    <row r="240" spans="4:4">
      <c r="D240" s="317"/>
    </row>
    <row r="241" spans="4:4">
      <c r="D241" s="317"/>
    </row>
    <row r="242" spans="4:4">
      <c r="D242" s="317"/>
    </row>
    <row r="243" spans="4:4">
      <c r="D243" s="317"/>
    </row>
    <row r="244" spans="4:4">
      <c r="D244" s="317"/>
    </row>
    <row r="245" spans="4:4">
      <c r="D245" s="317"/>
    </row>
    <row r="246" spans="4:4">
      <c r="D246" s="317"/>
    </row>
    <row r="247" spans="4:4">
      <c r="D247" s="317"/>
    </row>
    <row r="248" spans="4:4">
      <c r="D248" s="317"/>
    </row>
    <row r="249" spans="4:4">
      <c r="D249" s="317"/>
    </row>
    <row r="250" spans="4:4">
      <c r="D250" s="317"/>
    </row>
    <row r="251" spans="4:4">
      <c r="D251" s="317"/>
    </row>
    <row r="252" spans="4:4">
      <c r="D252" s="317"/>
    </row>
    <row r="253" spans="4:4">
      <c r="D253" s="317"/>
    </row>
    <row r="254" spans="4:4">
      <c r="D254" s="317"/>
    </row>
    <row r="255" spans="4:4">
      <c r="D255" s="317"/>
    </row>
    <row r="256" spans="4:4">
      <c r="D256" s="317"/>
    </row>
    <row r="257" spans="4:4">
      <c r="D257" s="317"/>
    </row>
    <row r="258" spans="4:4">
      <c r="D258" s="317"/>
    </row>
    <row r="259" spans="4:4">
      <c r="D259" s="317"/>
    </row>
    <row r="260" spans="4:4">
      <c r="D260" s="317"/>
    </row>
    <row r="261" spans="4:4">
      <c r="D261" s="317"/>
    </row>
    <row r="262" spans="4:4">
      <c r="D262" s="317"/>
    </row>
    <row r="263" spans="4:4">
      <c r="D263" s="317"/>
    </row>
    <row r="264" spans="4:4">
      <c r="D264" s="317"/>
    </row>
    <row r="265" spans="4:4">
      <c r="D265" s="317"/>
    </row>
    <row r="266" spans="4:4">
      <c r="D266" s="317"/>
    </row>
    <row r="267" spans="4:4">
      <c r="D267" s="317"/>
    </row>
    <row r="268" spans="4:4">
      <c r="D268" s="317"/>
    </row>
    <row r="269" spans="4:4">
      <c r="D269" s="317"/>
    </row>
    <row r="270" spans="4:4">
      <c r="D270" s="317"/>
    </row>
    <row r="271" spans="4:4">
      <c r="D271" s="317"/>
    </row>
    <row r="272" spans="4:4">
      <c r="D272" s="317"/>
    </row>
    <row r="273" spans="4:4">
      <c r="D273" s="317"/>
    </row>
    <row r="274" spans="4:4">
      <c r="D274" s="317"/>
    </row>
    <row r="275" spans="4:4">
      <c r="D275" s="317"/>
    </row>
    <row r="276" spans="4:4">
      <c r="D276" s="317"/>
    </row>
    <row r="277" spans="4:4">
      <c r="D277" s="317"/>
    </row>
    <row r="278" spans="4:4">
      <c r="D278" s="317"/>
    </row>
    <row r="279" spans="4:4">
      <c r="D279" s="317"/>
    </row>
    <row r="280" spans="4:4">
      <c r="D280" s="317"/>
    </row>
    <row r="281" spans="4:4">
      <c r="D281" s="317"/>
    </row>
    <row r="282" spans="4:4">
      <c r="D282" s="317"/>
    </row>
    <row r="283" spans="4:4">
      <c r="D283" s="317"/>
    </row>
    <row r="284" spans="4:4">
      <c r="D284" s="317"/>
    </row>
    <row r="285" spans="4:4">
      <c r="D285" s="317"/>
    </row>
    <row r="286" spans="4:4">
      <c r="D286" s="317"/>
    </row>
    <row r="287" spans="4:4">
      <c r="D287" s="317"/>
    </row>
    <row r="288" spans="4:4">
      <c r="D288" s="317"/>
    </row>
    <row r="289" spans="4:4">
      <c r="D289" s="317"/>
    </row>
    <row r="290" spans="4:4">
      <c r="D290" s="317"/>
    </row>
    <row r="291" spans="4:4">
      <c r="D291" s="317"/>
    </row>
    <row r="292" spans="4:4">
      <c r="D292" s="317"/>
    </row>
    <row r="293" spans="4:4">
      <c r="D293" s="317"/>
    </row>
    <row r="294" spans="4:4">
      <c r="D294" s="317"/>
    </row>
    <row r="295" spans="4:4">
      <c r="D295" s="317"/>
    </row>
    <row r="296" spans="4:4">
      <c r="D296" s="317"/>
    </row>
    <row r="297" spans="4:4">
      <c r="D297" s="317"/>
    </row>
    <row r="298" spans="4:4">
      <c r="D298" s="317"/>
    </row>
    <row r="299" spans="4:4">
      <c r="D299" s="317"/>
    </row>
    <row r="300" spans="4:4">
      <c r="D300" s="317"/>
    </row>
    <row r="301" spans="4:4">
      <c r="D301" s="317"/>
    </row>
    <row r="302" spans="4:4">
      <c r="D302" s="317"/>
    </row>
    <row r="303" spans="4:4">
      <c r="D303" s="317"/>
    </row>
    <row r="304" spans="4:4">
      <c r="D304" s="317"/>
    </row>
    <row r="305" spans="4:4">
      <c r="D305" s="317"/>
    </row>
    <row r="306" spans="4:4">
      <c r="D306" s="317"/>
    </row>
    <row r="307" spans="4:4">
      <c r="D307" s="317"/>
    </row>
    <row r="308" spans="4:4">
      <c r="D308" s="317"/>
    </row>
    <row r="309" spans="4:4">
      <c r="D309" s="317"/>
    </row>
    <row r="310" spans="4:4">
      <c r="D310" s="317"/>
    </row>
    <row r="311" spans="4:4">
      <c r="D311" s="317"/>
    </row>
    <row r="312" spans="4:4">
      <c r="D312" s="317"/>
    </row>
    <row r="313" spans="4:4">
      <c r="D313" s="317"/>
    </row>
    <row r="314" spans="4:4">
      <c r="D314" s="317"/>
    </row>
    <row r="315" spans="4:4">
      <c r="D315" s="317"/>
    </row>
    <row r="316" spans="4:4">
      <c r="D316" s="317"/>
    </row>
    <row r="317" spans="4:4">
      <c r="D317" s="317"/>
    </row>
    <row r="318" spans="4:4">
      <c r="D318" s="317"/>
    </row>
    <row r="319" spans="4:4">
      <c r="D319" s="317"/>
    </row>
    <row r="320" spans="4:4">
      <c r="D320" s="317"/>
    </row>
    <row r="321" spans="4:4">
      <c r="D321" s="317"/>
    </row>
    <row r="322" spans="4:4">
      <c r="D322" s="317"/>
    </row>
    <row r="323" spans="4:4">
      <c r="D323" s="317"/>
    </row>
    <row r="324" spans="4:4">
      <c r="D324" s="317"/>
    </row>
    <row r="325" spans="4:4">
      <c r="D325" s="317"/>
    </row>
    <row r="326" spans="4:4">
      <c r="D326" s="317"/>
    </row>
    <row r="327" spans="4:4">
      <c r="D327" s="317"/>
    </row>
    <row r="328" spans="4:4">
      <c r="D328" s="317"/>
    </row>
    <row r="329" spans="4:4">
      <c r="D329" s="317"/>
    </row>
    <row r="330" spans="4:4">
      <c r="D330" s="317"/>
    </row>
    <row r="331" spans="4:4">
      <c r="D331" s="317"/>
    </row>
    <row r="332" spans="4:4">
      <c r="D332" s="317"/>
    </row>
    <row r="333" spans="4:4">
      <c r="D333" s="317"/>
    </row>
    <row r="334" spans="4:4">
      <c r="D334" s="317"/>
    </row>
    <row r="335" spans="4:4">
      <c r="D335" s="317"/>
    </row>
    <row r="336" spans="4:4">
      <c r="D336" s="317"/>
    </row>
    <row r="337" spans="4:4">
      <c r="D337" s="317"/>
    </row>
    <row r="338" spans="4:4">
      <c r="D338" s="317"/>
    </row>
    <row r="339" spans="4:4">
      <c r="D339" s="317"/>
    </row>
    <row r="340" spans="4:4">
      <c r="D340" s="317"/>
    </row>
    <row r="341" spans="4:4">
      <c r="D341" s="317"/>
    </row>
    <row r="342" spans="4:4">
      <c r="D342" s="317"/>
    </row>
    <row r="343" spans="4:4">
      <c r="D343" s="317"/>
    </row>
    <row r="344" spans="4:4">
      <c r="D344" s="317"/>
    </row>
    <row r="345" spans="4:4">
      <c r="D345" s="317"/>
    </row>
    <row r="346" spans="4:4">
      <c r="D346" s="317"/>
    </row>
    <row r="347" spans="4:4">
      <c r="D347" s="317"/>
    </row>
    <row r="348" spans="4:4">
      <c r="D348" s="317"/>
    </row>
    <row r="349" spans="4:4">
      <c r="D349" s="317"/>
    </row>
    <row r="350" spans="4:4">
      <c r="D350" s="317"/>
    </row>
    <row r="351" spans="4:4">
      <c r="D351" s="317"/>
    </row>
    <row r="352" spans="4:4">
      <c r="D352" s="317"/>
    </row>
    <row r="353" spans="4:4">
      <c r="D353" s="317"/>
    </row>
    <row r="354" spans="4:4">
      <c r="D354" s="317"/>
    </row>
    <row r="355" spans="4:4">
      <c r="D355" s="317"/>
    </row>
    <row r="356" spans="4:4">
      <c r="D356" s="317"/>
    </row>
    <row r="357" spans="4:4">
      <c r="D357" s="317"/>
    </row>
    <row r="358" spans="4:4">
      <c r="D358" s="317"/>
    </row>
    <row r="359" spans="4:4">
      <c r="D359" s="317"/>
    </row>
    <row r="360" spans="4:4">
      <c r="D360" s="317"/>
    </row>
    <row r="361" spans="4:4">
      <c r="D361" s="317"/>
    </row>
    <row r="362" spans="4:4">
      <c r="D362" s="317"/>
    </row>
    <row r="363" spans="4:4">
      <c r="D363" s="317"/>
    </row>
    <row r="364" spans="4:4">
      <c r="D364" s="317"/>
    </row>
    <row r="365" spans="4:4">
      <c r="D365" s="317"/>
    </row>
    <row r="366" spans="4:4">
      <c r="D366" s="317"/>
    </row>
    <row r="367" spans="4:4">
      <c r="D367" s="317"/>
    </row>
    <row r="368" spans="4:4">
      <c r="D368" s="317"/>
    </row>
    <row r="369" spans="4:4">
      <c r="D369" s="317"/>
    </row>
    <row r="370" spans="4:4">
      <c r="D370" s="317"/>
    </row>
    <row r="371" spans="4:4">
      <c r="D371" s="317"/>
    </row>
    <row r="372" spans="4:4">
      <c r="D372" s="317"/>
    </row>
    <row r="373" spans="4:4">
      <c r="D373" s="317"/>
    </row>
    <row r="374" spans="4:4">
      <c r="D374" s="317"/>
    </row>
    <row r="375" spans="4:4">
      <c r="D375" s="317"/>
    </row>
    <row r="376" spans="4:4">
      <c r="D376" s="317"/>
    </row>
    <row r="377" spans="4:4">
      <c r="D377" s="317"/>
    </row>
    <row r="378" spans="4:4">
      <c r="D378" s="317"/>
    </row>
    <row r="379" spans="4:4">
      <c r="D379" s="317"/>
    </row>
    <row r="380" spans="4:4">
      <c r="D380" s="317"/>
    </row>
    <row r="381" spans="4:4">
      <c r="D381" s="317"/>
    </row>
    <row r="382" spans="4:4">
      <c r="D382" s="317"/>
    </row>
    <row r="383" spans="4:4">
      <c r="D383" s="317"/>
    </row>
    <row r="384" spans="4:4">
      <c r="D384" s="317"/>
    </row>
    <row r="385" spans="4:4">
      <c r="D385" s="317"/>
    </row>
    <row r="386" spans="4:4">
      <c r="D386" s="317"/>
    </row>
    <row r="387" spans="4:4">
      <c r="D387" s="317"/>
    </row>
    <row r="388" spans="4:4">
      <c r="D388" s="317"/>
    </row>
    <row r="389" spans="4:4">
      <c r="D389" s="317"/>
    </row>
    <row r="390" spans="4:4">
      <c r="D390" s="317"/>
    </row>
    <row r="391" spans="4:4">
      <c r="D391" s="317"/>
    </row>
    <row r="392" spans="4:4">
      <c r="D392" s="317"/>
    </row>
    <row r="393" spans="4:4">
      <c r="D393" s="317"/>
    </row>
    <row r="394" spans="4:4">
      <c r="D394" s="317"/>
    </row>
    <row r="395" spans="4:4">
      <c r="D395" s="317"/>
    </row>
    <row r="396" spans="4:4">
      <c r="D396" s="317"/>
    </row>
    <row r="397" spans="4:4">
      <c r="D397" s="317"/>
    </row>
    <row r="398" spans="4:4">
      <c r="D398" s="317"/>
    </row>
    <row r="399" spans="4:4">
      <c r="D399" s="317"/>
    </row>
    <row r="400" spans="4:4">
      <c r="D400" s="317"/>
    </row>
    <row r="401" spans="4:4">
      <c r="D401" s="317"/>
    </row>
    <row r="402" spans="4:4">
      <c r="D402" s="317"/>
    </row>
    <row r="403" spans="4:4">
      <c r="D403" s="317"/>
    </row>
    <row r="404" spans="4:4">
      <c r="D404" s="317"/>
    </row>
    <row r="405" spans="4:4">
      <c r="D405" s="317"/>
    </row>
    <row r="406" spans="4:4">
      <c r="D406" s="317"/>
    </row>
    <row r="407" spans="4:4">
      <c r="D407" s="317"/>
    </row>
    <row r="408" spans="4:4">
      <c r="D408" s="317"/>
    </row>
    <row r="409" spans="4:4">
      <c r="D409" s="317"/>
    </row>
    <row r="410" spans="4:4">
      <c r="D410" s="317"/>
    </row>
    <row r="411" spans="4:4">
      <c r="D411" s="317"/>
    </row>
    <row r="412" spans="4:4">
      <c r="D412" s="317"/>
    </row>
    <row r="413" spans="4:4">
      <c r="D413" s="317"/>
    </row>
    <row r="414" spans="4:4">
      <c r="D414" s="317"/>
    </row>
    <row r="415" spans="4:4">
      <c r="D415" s="317"/>
    </row>
    <row r="416" spans="4:4">
      <c r="D416" s="317"/>
    </row>
    <row r="417" spans="4:4">
      <c r="D417" s="317"/>
    </row>
    <row r="418" spans="4:4">
      <c r="D418" s="317"/>
    </row>
    <row r="419" spans="4:4">
      <c r="D419" s="317"/>
    </row>
    <row r="420" spans="4:4">
      <c r="D420" s="317"/>
    </row>
    <row r="421" spans="4:4">
      <c r="D421" s="317"/>
    </row>
    <row r="422" spans="4:4">
      <c r="D422" s="317"/>
    </row>
    <row r="423" spans="4:4">
      <c r="D423" s="317"/>
    </row>
    <row r="424" spans="4:4">
      <c r="D424" s="317"/>
    </row>
    <row r="425" spans="4:4">
      <c r="D425" s="317"/>
    </row>
    <row r="426" spans="4:4">
      <c r="D426" s="317"/>
    </row>
    <row r="427" spans="4:4">
      <c r="D427" s="317"/>
    </row>
    <row r="428" spans="4:4">
      <c r="D428" s="317"/>
    </row>
    <row r="429" spans="4:4">
      <c r="D429" s="317"/>
    </row>
    <row r="430" spans="4:4">
      <c r="D430" s="317"/>
    </row>
    <row r="431" spans="4:4">
      <c r="D431" s="317"/>
    </row>
    <row r="432" spans="4:4">
      <c r="D432" s="317"/>
    </row>
    <row r="433" spans="4:4">
      <c r="D433" s="317"/>
    </row>
    <row r="434" spans="4:4">
      <c r="D434" s="317"/>
    </row>
    <row r="435" spans="4:4">
      <c r="D435" s="317"/>
    </row>
    <row r="436" spans="4:4">
      <c r="D436" s="317"/>
    </row>
    <row r="437" spans="4:4">
      <c r="D437" s="317"/>
    </row>
    <row r="438" spans="4:4">
      <c r="D438" s="317"/>
    </row>
    <row r="439" spans="4:4">
      <c r="D439" s="317"/>
    </row>
    <row r="440" spans="4:4">
      <c r="D440" s="317"/>
    </row>
    <row r="441" spans="4:4">
      <c r="D441" s="317"/>
    </row>
    <row r="442" spans="4:4">
      <c r="D442" s="317"/>
    </row>
    <row r="443" spans="4:4">
      <c r="D443" s="317"/>
    </row>
    <row r="444" spans="4:4">
      <c r="D444" s="317"/>
    </row>
    <row r="445" spans="4:4">
      <c r="D445" s="317"/>
    </row>
    <row r="446" spans="4:4">
      <c r="D446" s="317"/>
    </row>
    <row r="447" spans="4:4">
      <c r="D447" s="317"/>
    </row>
    <row r="448" spans="4:4">
      <c r="D448" s="317"/>
    </row>
    <row r="449" spans="4:4">
      <c r="D449" s="317"/>
    </row>
    <row r="450" spans="4:4">
      <c r="D450" s="317"/>
    </row>
    <row r="451" spans="4:4">
      <c r="D451" s="317"/>
    </row>
    <row r="452" spans="4:4">
      <c r="D452" s="317"/>
    </row>
    <row r="453" spans="4:4">
      <c r="D453" s="317"/>
    </row>
    <row r="454" spans="4:4">
      <c r="D454" s="317"/>
    </row>
    <row r="455" spans="4:4">
      <c r="D455" s="317"/>
    </row>
    <row r="456" spans="4:4">
      <c r="D456" s="317"/>
    </row>
    <row r="457" spans="4:4">
      <c r="D457" s="317"/>
    </row>
    <row r="458" spans="4:4">
      <c r="D458" s="317"/>
    </row>
    <row r="459" spans="4:4">
      <c r="D459" s="317"/>
    </row>
    <row r="460" spans="4:4">
      <c r="D460" s="317"/>
    </row>
    <row r="461" spans="4:4">
      <c r="D461" s="317"/>
    </row>
    <row r="462" spans="4:4">
      <c r="D462" s="317"/>
    </row>
    <row r="463" spans="4:4">
      <c r="D463" s="317"/>
    </row>
    <row r="464" spans="4:4">
      <c r="D464" s="317"/>
    </row>
    <row r="465" spans="4:4">
      <c r="D465" s="317"/>
    </row>
    <row r="466" spans="4:4">
      <c r="D466" s="317"/>
    </row>
    <row r="467" spans="4:4">
      <c r="D467" s="317"/>
    </row>
    <row r="468" spans="4:4">
      <c r="D468" s="317"/>
    </row>
    <row r="469" spans="4:4">
      <c r="D469" s="317"/>
    </row>
    <row r="470" spans="4:4">
      <c r="D470" s="317"/>
    </row>
    <row r="471" spans="4:4">
      <c r="D471" s="317"/>
    </row>
    <row r="472" spans="4:4">
      <c r="D472" s="317"/>
    </row>
    <row r="473" spans="4:4">
      <c r="D473" s="317"/>
    </row>
    <row r="474" spans="4:4">
      <c r="D474" s="317"/>
    </row>
    <row r="475" spans="4:4">
      <c r="D475" s="317"/>
    </row>
    <row r="476" spans="4:4">
      <c r="D476" s="317"/>
    </row>
    <row r="477" spans="4:4">
      <c r="D477" s="317"/>
    </row>
    <row r="478" spans="4:4">
      <c r="D478" s="317"/>
    </row>
    <row r="479" spans="4:4">
      <c r="D479" s="317"/>
    </row>
    <row r="480" spans="4:4">
      <c r="D480" s="317"/>
    </row>
    <row r="481" spans="4:4">
      <c r="D481" s="317"/>
    </row>
    <row r="482" spans="4:4">
      <c r="D482" s="317"/>
    </row>
    <row r="483" spans="4:4">
      <c r="D483" s="317"/>
    </row>
    <row r="484" spans="4:4">
      <c r="D484" s="317"/>
    </row>
    <row r="485" spans="4:4">
      <c r="D485" s="317"/>
    </row>
    <row r="486" spans="4:4">
      <c r="D486" s="317"/>
    </row>
    <row r="487" spans="4:4">
      <c r="D487" s="317"/>
    </row>
    <row r="488" spans="4:4">
      <c r="D488" s="317"/>
    </row>
    <row r="489" spans="4:4">
      <c r="D489" s="317"/>
    </row>
    <row r="490" spans="4:4">
      <c r="D490" s="317"/>
    </row>
    <row r="491" spans="4:4">
      <c r="D491" s="317"/>
    </row>
    <row r="492" spans="4:4">
      <c r="D492" s="317"/>
    </row>
    <row r="493" spans="4:4">
      <c r="D493" s="317"/>
    </row>
    <row r="494" spans="4:4">
      <c r="D494" s="317"/>
    </row>
    <row r="495" spans="4:4">
      <c r="D495" s="317"/>
    </row>
    <row r="496" spans="4:4">
      <c r="D496" s="317"/>
    </row>
    <row r="497" spans="4:4">
      <c r="D497" s="317"/>
    </row>
    <row r="498" spans="4:4">
      <c r="D498" s="317"/>
    </row>
    <row r="499" spans="4:4">
      <c r="D499" s="317"/>
    </row>
    <row r="500" spans="4:4">
      <c r="D500" s="317"/>
    </row>
    <row r="501" spans="4:4">
      <c r="D501" s="317"/>
    </row>
    <row r="502" spans="4:4">
      <c r="D502" s="317"/>
    </row>
    <row r="503" spans="4:4">
      <c r="D503" s="317"/>
    </row>
    <row r="504" spans="4:4">
      <c r="D504" s="317"/>
    </row>
    <row r="505" spans="4:4">
      <c r="D505" s="317"/>
    </row>
    <row r="506" spans="4:4">
      <c r="D506" s="317"/>
    </row>
    <row r="507" spans="4:4">
      <c r="D507" s="317"/>
    </row>
    <row r="508" spans="4:4">
      <c r="D508" s="317"/>
    </row>
    <row r="509" spans="4:4">
      <c r="D509" s="317"/>
    </row>
    <row r="510" spans="4:4">
      <c r="D510" s="317"/>
    </row>
    <row r="511" spans="4:4">
      <c r="D511" s="317"/>
    </row>
    <row r="512" spans="4:4">
      <c r="D512" s="317"/>
    </row>
    <row r="513" spans="4:4">
      <c r="D513" s="317"/>
    </row>
    <row r="514" spans="4:4">
      <c r="D514" s="317"/>
    </row>
    <row r="515" spans="4:4">
      <c r="D515" s="317"/>
    </row>
    <row r="516" spans="4:4">
      <c r="D516" s="317"/>
    </row>
    <row r="517" spans="4:4">
      <c r="D517" s="317"/>
    </row>
    <row r="518" spans="4:4">
      <c r="D518" s="317"/>
    </row>
    <row r="519" spans="4:4">
      <c r="D519" s="317"/>
    </row>
    <row r="520" spans="4:4">
      <c r="D520" s="317"/>
    </row>
    <row r="521" spans="4:4">
      <c r="D521" s="317"/>
    </row>
    <row r="522" spans="4:4">
      <c r="D522" s="317"/>
    </row>
    <row r="523" spans="4:4">
      <c r="D523" s="317"/>
    </row>
    <row r="524" spans="4:4">
      <c r="D524" s="317"/>
    </row>
    <row r="525" spans="4:4">
      <c r="D525" s="317"/>
    </row>
    <row r="526" spans="4:4">
      <c r="D526" s="317"/>
    </row>
    <row r="527" spans="4:4">
      <c r="D527" s="317"/>
    </row>
    <row r="528" spans="4:4">
      <c r="D528" s="317"/>
    </row>
    <row r="529" spans="4:4">
      <c r="D529" s="317"/>
    </row>
    <row r="530" spans="4:4">
      <c r="D530" s="317"/>
    </row>
    <row r="531" spans="4:4">
      <c r="D531" s="317"/>
    </row>
    <row r="532" spans="4:4">
      <c r="D532" s="317"/>
    </row>
    <row r="533" spans="4:4">
      <c r="D533" s="317"/>
    </row>
    <row r="534" spans="4:4">
      <c r="D534" s="317"/>
    </row>
    <row r="535" spans="4:4">
      <c r="D535" s="317"/>
    </row>
    <row r="536" spans="4:4">
      <c r="D536" s="317"/>
    </row>
    <row r="537" spans="4:4">
      <c r="D537" s="317"/>
    </row>
    <row r="538" spans="4:4">
      <c r="D538" s="317"/>
    </row>
    <row r="539" spans="4:4">
      <c r="D539" s="317"/>
    </row>
    <row r="540" spans="4:4">
      <c r="D540" s="317"/>
    </row>
    <row r="541" spans="4:4">
      <c r="D541" s="317"/>
    </row>
    <row r="542" spans="4:4">
      <c r="D542" s="317"/>
    </row>
    <row r="543" spans="4:4">
      <c r="D543" s="317"/>
    </row>
    <row r="544" spans="4:4">
      <c r="D544" s="317"/>
    </row>
    <row r="545" spans="4:4">
      <c r="D545" s="317"/>
    </row>
    <row r="546" spans="4:4">
      <c r="D546" s="317"/>
    </row>
    <row r="547" spans="4:4">
      <c r="D547" s="317"/>
    </row>
    <row r="548" spans="4:4">
      <c r="D548" s="317"/>
    </row>
    <row r="549" spans="4:4">
      <c r="D549" s="317"/>
    </row>
    <row r="550" spans="4:4">
      <c r="D550" s="317"/>
    </row>
    <row r="551" spans="4:4">
      <c r="D551" s="317"/>
    </row>
    <row r="552" spans="4:4">
      <c r="D552" s="317"/>
    </row>
    <row r="553" spans="4:4">
      <c r="D553" s="317"/>
    </row>
    <row r="554" spans="4:4">
      <c r="D554" s="317"/>
    </row>
    <row r="555" spans="4:4">
      <c r="D555" s="317"/>
    </row>
    <row r="556" spans="4:4">
      <c r="D556" s="317"/>
    </row>
    <row r="557" spans="4:4">
      <c r="D557" s="317"/>
    </row>
    <row r="558" spans="4:4">
      <c r="D558" s="317"/>
    </row>
    <row r="559" spans="4:4">
      <c r="D559" s="317"/>
    </row>
    <row r="560" spans="4:4">
      <c r="D560" s="317"/>
    </row>
    <row r="561" spans="4:4">
      <c r="D561" s="317"/>
    </row>
    <row r="562" spans="4:4">
      <c r="D562" s="317"/>
    </row>
    <row r="563" spans="4:4">
      <c r="D563" s="317"/>
    </row>
    <row r="564" spans="4:4">
      <c r="D564" s="317"/>
    </row>
    <row r="565" spans="4:4">
      <c r="D565" s="317"/>
    </row>
    <row r="566" spans="4:4">
      <c r="D566" s="317"/>
    </row>
    <row r="567" spans="4:4">
      <c r="D567" s="317"/>
    </row>
    <row r="568" spans="4:4">
      <c r="D568" s="317"/>
    </row>
    <row r="569" spans="4:4">
      <c r="D569" s="317"/>
    </row>
    <row r="570" spans="4:4">
      <c r="D570" s="317"/>
    </row>
    <row r="571" spans="4:4">
      <c r="D571" s="317"/>
    </row>
    <row r="572" spans="4:4">
      <c r="D572" s="317"/>
    </row>
    <row r="573" spans="4:4">
      <c r="D573" s="317"/>
    </row>
    <row r="574" spans="4:4">
      <c r="D574" s="317"/>
    </row>
    <row r="575" spans="4:4">
      <c r="D575" s="317"/>
    </row>
    <row r="576" spans="4:4">
      <c r="D576" s="317"/>
    </row>
    <row r="577" spans="4:4">
      <c r="D577" s="317"/>
    </row>
    <row r="578" spans="4:4">
      <c r="D578" s="317"/>
    </row>
    <row r="579" spans="4:4">
      <c r="D579" s="317"/>
    </row>
    <row r="580" spans="4:4">
      <c r="D580" s="317"/>
    </row>
    <row r="581" spans="4:4">
      <c r="D581" s="317"/>
    </row>
    <row r="582" spans="4:4">
      <c r="D582" s="317"/>
    </row>
    <row r="583" spans="4:4">
      <c r="D583" s="317"/>
    </row>
    <row r="584" spans="4:4">
      <c r="D584" s="317"/>
    </row>
    <row r="585" spans="4:4">
      <c r="D585" s="317"/>
    </row>
    <row r="586" spans="4:4">
      <c r="D586" s="317"/>
    </row>
    <row r="587" spans="4:4">
      <c r="D587" s="317"/>
    </row>
    <row r="588" spans="4:4">
      <c r="D588" s="317"/>
    </row>
    <row r="589" spans="4:4">
      <c r="D589" s="317"/>
    </row>
    <row r="590" spans="4:4">
      <c r="D590" s="317"/>
    </row>
    <row r="591" spans="4:4">
      <c r="D591" s="317"/>
    </row>
    <row r="592" spans="4:4">
      <c r="D592" s="317"/>
    </row>
    <row r="593" spans="4:4">
      <c r="D593" s="317"/>
    </row>
    <row r="594" spans="4:4">
      <c r="D594" s="317"/>
    </row>
    <row r="595" spans="4:4">
      <c r="D595" s="317"/>
    </row>
    <row r="596" spans="4:4">
      <c r="D596" s="317"/>
    </row>
    <row r="597" spans="4:4">
      <c r="D597" s="317"/>
    </row>
    <row r="598" spans="4:4">
      <c r="D598" s="317"/>
    </row>
    <row r="599" spans="4:4">
      <c r="D599" s="317"/>
    </row>
    <row r="600" spans="4:4">
      <c r="D600" s="317"/>
    </row>
    <row r="601" spans="4:4">
      <c r="D601" s="317"/>
    </row>
    <row r="602" spans="4:4">
      <c r="D602" s="317"/>
    </row>
    <row r="603" spans="4:4">
      <c r="D603" s="317"/>
    </row>
    <row r="604" spans="4:4">
      <c r="D604" s="317"/>
    </row>
    <row r="605" spans="4:4">
      <c r="D605" s="317"/>
    </row>
    <row r="606" spans="4:4">
      <c r="D606" s="317"/>
    </row>
    <row r="607" spans="4:4">
      <c r="D607" s="317"/>
    </row>
    <row r="608" spans="4:4">
      <c r="D608" s="317"/>
    </row>
    <row r="609" spans="4:4">
      <c r="D609" s="317"/>
    </row>
    <row r="610" spans="4:4">
      <c r="D610" s="317"/>
    </row>
    <row r="611" spans="4:4">
      <c r="D611" s="317"/>
    </row>
    <row r="612" spans="4:4">
      <c r="D612" s="317"/>
    </row>
    <row r="613" spans="4:4">
      <c r="D613" s="317"/>
    </row>
    <row r="614" spans="4:4">
      <c r="D614" s="317"/>
    </row>
    <row r="615" spans="4:4">
      <c r="D615" s="317"/>
    </row>
    <row r="616" spans="4:4">
      <c r="D616" s="317"/>
    </row>
    <row r="617" spans="4:4">
      <c r="D617" s="317"/>
    </row>
    <row r="618" spans="4:4">
      <c r="D618" s="317"/>
    </row>
    <row r="619" spans="4:4">
      <c r="D619" s="317"/>
    </row>
    <row r="620" spans="4:4">
      <c r="D620" s="317"/>
    </row>
    <row r="621" spans="4:4">
      <c r="D621" s="317"/>
    </row>
    <row r="622" spans="4:4">
      <c r="D622" s="317"/>
    </row>
    <row r="623" spans="4:4">
      <c r="D623" s="317"/>
    </row>
    <row r="624" spans="4:4">
      <c r="D624" s="317"/>
    </row>
    <row r="625" spans="4:4">
      <c r="D625" s="317"/>
    </row>
    <row r="626" spans="4:4">
      <c r="D626" s="317"/>
    </row>
    <row r="627" spans="4:4">
      <c r="D627" s="317"/>
    </row>
    <row r="628" spans="4:4">
      <c r="D628" s="317"/>
    </row>
    <row r="629" spans="4:4">
      <c r="D629" s="317"/>
    </row>
    <row r="630" spans="4:4">
      <c r="D630" s="317"/>
    </row>
    <row r="631" spans="4:4">
      <c r="D631" s="317"/>
    </row>
    <row r="632" spans="4:4">
      <c r="D632" s="317"/>
    </row>
    <row r="633" spans="4:4">
      <c r="D633" s="317"/>
    </row>
    <row r="634" spans="4:4">
      <c r="D634" s="317"/>
    </row>
    <row r="635" spans="4:4">
      <c r="D635" s="317"/>
    </row>
    <row r="636" spans="4:4">
      <c r="D636" s="317"/>
    </row>
    <row r="637" spans="4:4">
      <c r="D637" s="317"/>
    </row>
    <row r="638" spans="4:4">
      <c r="D638" s="317"/>
    </row>
    <row r="639" spans="4:4">
      <c r="D639" s="317"/>
    </row>
    <row r="640" spans="4:4">
      <c r="D640" s="317"/>
    </row>
    <row r="641" spans="4:4">
      <c r="D641" s="317"/>
    </row>
    <row r="642" spans="4:4">
      <c r="D642" s="317"/>
    </row>
    <row r="643" spans="4:4">
      <c r="D643" s="317"/>
    </row>
    <row r="644" spans="4:4">
      <c r="D644" s="317"/>
    </row>
    <row r="645" spans="4:4">
      <c r="D645" s="317"/>
    </row>
    <row r="646" spans="4:4">
      <c r="D646" s="317"/>
    </row>
    <row r="647" spans="4:4">
      <c r="D647" s="317"/>
    </row>
    <row r="648" spans="4:4">
      <c r="D648" s="317"/>
    </row>
    <row r="649" spans="4:4">
      <c r="D649" s="317"/>
    </row>
    <row r="650" spans="4:4">
      <c r="D650" s="317"/>
    </row>
    <row r="651" spans="4:4">
      <c r="D651" s="317"/>
    </row>
    <row r="652" spans="4:4">
      <c r="D652" s="317"/>
    </row>
    <row r="653" spans="4:4">
      <c r="D653" s="317"/>
    </row>
    <row r="654" spans="4:4">
      <c r="D654" s="317"/>
    </row>
    <row r="655" spans="4:4">
      <c r="D655" s="317"/>
    </row>
    <row r="656" spans="4:4">
      <c r="D656" s="317"/>
    </row>
    <row r="657" spans="4:4">
      <c r="D657" s="317"/>
    </row>
    <row r="658" spans="4:4">
      <c r="D658" s="317"/>
    </row>
    <row r="659" spans="4:4">
      <c r="D659" s="317"/>
    </row>
    <row r="660" spans="4:4">
      <c r="D660" s="317"/>
    </row>
    <row r="661" spans="4:4">
      <c r="D661" s="317"/>
    </row>
    <row r="662" spans="4:4">
      <c r="D662" s="317"/>
    </row>
    <row r="663" spans="4:4">
      <c r="D663" s="317"/>
    </row>
    <row r="664" spans="4:4">
      <c r="D664" s="317"/>
    </row>
    <row r="665" spans="4:4">
      <c r="D665" s="317"/>
    </row>
    <row r="666" spans="4:4">
      <c r="D666" s="317"/>
    </row>
    <row r="667" spans="4:4">
      <c r="D667" s="317"/>
    </row>
    <row r="668" spans="4:4">
      <c r="D668" s="317"/>
    </row>
    <row r="669" spans="4:4">
      <c r="D669" s="317"/>
    </row>
    <row r="670" spans="4:4">
      <c r="D670" s="317"/>
    </row>
    <row r="671" spans="4:4">
      <c r="D671" s="317"/>
    </row>
    <row r="672" spans="4:4">
      <c r="D672" s="317"/>
    </row>
    <row r="673" spans="4:4">
      <c r="D673" s="317"/>
    </row>
    <row r="674" spans="4:4">
      <c r="D674" s="317"/>
    </row>
    <row r="675" spans="4:4">
      <c r="D675" s="317"/>
    </row>
    <row r="676" spans="4:4">
      <c r="D676" s="317"/>
    </row>
    <row r="677" spans="4:4">
      <c r="D677" s="317"/>
    </row>
    <row r="678" spans="4:4">
      <c r="D678" s="317"/>
    </row>
    <row r="679" spans="4:4">
      <c r="D679" s="317"/>
    </row>
    <row r="680" spans="4:4">
      <c r="D680" s="317"/>
    </row>
    <row r="681" spans="4:4">
      <c r="D681" s="317"/>
    </row>
    <row r="682" spans="4:4">
      <c r="D682" s="317"/>
    </row>
    <row r="683" spans="4:4">
      <c r="D683" s="317"/>
    </row>
    <row r="684" spans="4:4">
      <c r="D684" s="317"/>
    </row>
    <row r="685" spans="4:4">
      <c r="D685" s="317"/>
    </row>
    <row r="686" spans="4:4">
      <c r="D686" s="317"/>
    </row>
    <row r="687" spans="4:4">
      <c r="D687" s="317"/>
    </row>
    <row r="688" spans="4:4">
      <c r="D688" s="317"/>
    </row>
    <row r="689" spans="4:4">
      <c r="D689" s="317"/>
    </row>
    <row r="690" spans="4:4">
      <c r="D690" s="317"/>
    </row>
    <row r="691" spans="4:4">
      <c r="D691" s="317"/>
    </row>
    <row r="692" spans="4:4">
      <c r="D692" s="317"/>
    </row>
    <row r="693" spans="4:4">
      <c r="D693" s="317"/>
    </row>
    <row r="694" spans="4:4">
      <c r="D694" s="317"/>
    </row>
    <row r="695" spans="4:4">
      <c r="D695" s="317"/>
    </row>
    <row r="696" spans="4:4">
      <c r="D696" s="317"/>
    </row>
    <row r="697" spans="4:4">
      <c r="D697" s="317"/>
    </row>
    <row r="698" spans="4:4">
      <c r="D698" s="317"/>
    </row>
    <row r="699" spans="4:4">
      <c r="D699" s="317"/>
    </row>
    <row r="700" spans="4:4">
      <c r="D700" s="317"/>
    </row>
    <row r="701" spans="4:4">
      <c r="D701" s="317"/>
    </row>
    <row r="702" spans="4:4">
      <c r="D702" s="317"/>
    </row>
    <row r="703" spans="4:4">
      <c r="D703" s="317"/>
    </row>
    <row r="704" spans="4:4">
      <c r="D704" s="317"/>
    </row>
    <row r="705" spans="4:4">
      <c r="D705" s="317"/>
    </row>
    <row r="706" spans="4:4">
      <c r="D706" s="317"/>
    </row>
    <row r="707" spans="4:4">
      <c r="D707" s="317"/>
    </row>
    <row r="708" spans="4:4">
      <c r="D708" s="317"/>
    </row>
    <row r="709" spans="4:4">
      <c r="D709" s="317"/>
    </row>
    <row r="710" spans="4:4">
      <c r="D710" s="317"/>
    </row>
    <row r="711" spans="4:4">
      <c r="D711" s="317"/>
    </row>
    <row r="712" spans="4:4">
      <c r="D712" s="317"/>
    </row>
    <row r="713" spans="4:4">
      <c r="D713" s="317"/>
    </row>
    <row r="714" spans="4:4">
      <c r="D714" s="317"/>
    </row>
    <row r="715" spans="4:4">
      <c r="D715" s="317"/>
    </row>
    <row r="716" spans="4:4">
      <c r="D716" s="317"/>
    </row>
    <row r="717" spans="4:4">
      <c r="D717" s="317"/>
    </row>
    <row r="718" spans="4:4">
      <c r="D718" s="317"/>
    </row>
    <row r="719" spans="4:4">
      <c r="D719" s="317"/>
    </row>
    <row r="720" spans="4:4">
      <c r="D720" s="317"/>
    </row>
    <row r="721" spans="4:4">
      <c r="D721" s="317"/>
    </row>
    <row r="722" spans="4:4">
      <c r="D722" s="317"/>
    </row>
    <row r="723" spans="4:4">
      <c r="D723" s="317"/>
    </row>
    <row r="724" spans="4:4">
      <c r="D724" s="317"/>
    </row>
    <row r="725" spans="4:4">
      <c r="D725" s="317"/>
    </row>
    <row r="726" spans="4:4">
      <c r="D726" s="317"/>
    </row>
    <row r="727" spans="4:4">
      <c r="D727" s="317"/>
    </row>
    <row r="728" spans="4:4">
      <c r="D728" s="317"/>
    </row>
    <row r="729" spans="4:4">
      <c r="D729" s="317"/>
    </row>
    <row r="730" spans="4:4">
      <c r="D730" s="317"/>
    </row>
    <row r="731" spans="4:4">
      <c r="D731" s="317"/>
    </row>
    <row r="732" spans="4:4">
      <c r="D732" s="317"/>
    </row>
    <row r="733" spans="4:4">
      <c r="D733" s="317"/>
    </row>
    <row r="734" spans="4:4">
      <c r="D734" s="317"/>
    </row>
    <row r="735" spans="4:4">
      <c r="D735" s="317"/>
    </row>
    <row r="736" spans="4:4">
      <c r="D736" s="317"/>
    </row>
    <row r="737" spans="4:4">
      <c r="D737" s="317"/>
    </row>
    <row r="738" spans="4:4">
      <c r="D738" s="317"/>
    </row>
    <row r="739" spans="4:4">
      <c r="D739" s="317"/>
    </row>
    <row r="740" spans="4:4">
      <c r="D740" s="317"/>
    </row>
    <row r="741" spans="4:4">
      <c r="D741" s="317"/>
    </row>
    <row r="742" spans="4:4">
      <c r="D742" s="317"/>
    </row>
    <row r="743" spans="4:4">
      <c r="D743" s="317"/>
    </row>
    <row r="744" spans="4:4">
      <c r="D744" s="317"/>
    </row>
    <row r="745" spans="4:4">
      <c r="D745" s="317"/>
    </row>
    <row r="746" spans="4:4">
      <c r="D746" s="317"/>
    </row>
    <row r="747" spans="4:4">
      <c r="D747" s="317"/>
    </row>
    <row r="748" spans="4:4">
      <c r="D748" s="317"/>
    </row>
    <row r="749" spans="4:4">
      <c r="D749" s="317"/>
    </row>
    <row r="750" spans="4:4">
      <c r="D750" s="317"/>
    </row>
    <row r="751" spans="4:4">
      <c r="D751" s="317"/>
    </row>
    <row r="752" spans="4:4">
      <c r="D752" s="317"/>
    </row>
    <row r="753" spans="4:4">
      <c r="D753" s="317"/>
    </row>
    <row r="754" spans="4:4">
      <c r="D754" s="317"/>
    </row>
    <row r="755" spans="4:4">
      <c r="D755" s="317"/>
    </row>
    <row r="756" spans="4:4">
      <c r="D756" s="317"/>
    </row>
    <row r="757" spans="4:4">
      <c r="D757" s="317"/>
    </row>
    <row r="758" spans="4:4">
      <c r="D758" s="317"/>
    </row>
    <row r="759" spans="4:4">
      <c r="D759" s="317"/>
    </row>
    <row r="760" spans="4:4">
      <c r="D760" s="317"/>
    </row>
    <row r="761" spans="4:4">
      <c r="D761" s="317"/>
    </row>
    <row r="762" spans="4:4">
      <c r="D762" s="317"/>
    </row>
    <row r="763" spans="4:4">
      <c r="D763" s="317"/>
    </row>
    <row r="764" spans="4:4">
      <c r="D764" s="317"/>
    </row>
    <row r="765" spans="4:4">
      <c r="D765" s="317"/>
    </row>
    <row r="766" spans="4:4">
      <c r="D766" s="317"/>
    </row>
    <row r="767" spans="4:4">
      <c r="D767" s="317"/>
    </row>
    <row r="768" spans="4:4">
      <c r="D768" s="317"/>
    </row>
    <row r="769" spans="4:4">
      <c r="D769" s="317"/>
    </row>
    <row r="770" spans="4:4">
      <c r="D770" s="317"/>
    </row>
    <row r="771" spans="4:4">
      <c r="D771" s="317"/>
    </row>
    <row r="772" spans="4:4">
      <c r="D772" s="317"/>
    </row>
    <row r="773" spans="4:4">
      <c r="D773" s="317"/>
    </row>
    <row r="774" spans="4:4">
      <c r="D774" s="317"/>
    </row>
    <row r="775" spans="4:4">
      <c r="D775" s="317"/>
    </row>
    <row r="776" spans="4:4">
      <c r="D776" s="317"/>
    </row>
    <row r="777" spans="4:4">
      <c r="D777" s="317"/>
    </row>
    <row r="778" spans="4:4">
      <c r="D778" s="317"/>
    </row>
    <row r="779" spans="4:4">
      <c r="D779" s="317"/>
    </row>
    <row r="780" spans="4:4">
      <c r="D780" s="317"/>
    </row>
    <row r="781" spans="4:4">
      <c r="D781" s="317"/>
    </row>
    <row r="782" spans="4:4">
      <c r="D782" s="317"/>
    </row>
    <row r="783" spans="4:4">
      <c r="D783" s="317"/>
    </row>
    <row r="784" spans="4:4">
      <c r="D784" s="317"/>
    </row>
    <row r="785" spans="4:4">
      <c r="D785" s="317"/>
    </row>
    <row r="786" spans="4:4">
      <c r="D786" s="317"/>
    </row>
    <row r="787" spans="4:4">
      <c r="D787" s="317"/>
    </row>
    <row r="788" spans="4:4">
      <c r="D788" s="317"/>
    </row>
    <row r="789" spans="4:4">
      <c r="D789" s="317"/>
    </row>
    <row r="790" spans="4:4">
      <c r="D790" s="317"/>
    </row>
    <row r="791" spans="4:4">
      <c r="D791" s="317"/>
    </row>
    <row r="792" spans="4:4">
      <c r="D792" s="317"/>
    </row>
    <row r="793" spans="4:4">
      <c r="D793" s="317"/>
    </row>
    <row r="794" spans="4:4">
      <c r="D794" s="317"/>
    </row>
    <row r="795" spans="4:4">
      <c r="D795" s="317"/>
    </row>
    <row r="796" spans="4:4">
      <c r="D796" s="317"/>
    </row>
    <row r="797" spans="4:4">
      <c r="D797" s="317"/>
    </row>
    <row r="798" spans="4:4">
      <c r="D798" s="317"/>
    </row>
    <row r="799" spans="4:4">
      <c r="D799" s="317"/>
    </row>
    <row r="800" spans="4:4">
      <c r="D800" s="317"/>
    </row>
    <row r="801" spans="4:4">
      <c r="D801" s="317"/>
    </row>
    <row r="802" spans="4:4">
      <c r="D802" s="317"/>
    </row>
    <row r="803" spans="4:4">
      <c r="D803" s="317"/>
    </row>
    <row r="804" spans="4:4">
      <c r="D804" s="317"/>
    </row>
    <row r="805" spans="4:4">
      <c r="D805" s="317"/>
    </row>
    <row r="806" spans="4:4">
      <c r="D806" s="317"/>
    </row>
    <row r="807" spans="4:4">
      <c r="D807" s="317"/>
    </row>
    <row r="808" spans="4:4">
      <c r="D808" s="317"/>
    </row>
    <row r="809" spans="4:4">
      <c r="D809" s="317"/>
    </row>
    <row r="810" spans="4:4">
      <c r="D810" s="317"/>
    </row>
    <row r="811" spans="4:4">
      <c r="D811" s="317"/>
    </row>
    <row r="812" spans="4:4">
      <c r="D812" s="317"/>
    </row>
    <row r="813" spans="4:4">
      <c r="D813" s="317"/>
    </row>
    <row r="814" spans="4:4">
      <c r="D814" s="317"/>
    </row>
    <row r="815" spans="4:4">
      <c r="D815" s="317"/>
    </row>
    <row r="816" spans="4:4">
      <c r="D816" s="317"/>
    </row>
    <row r="817" spans="4:4">
      <c r="D817" s="317"/>
    </row>
    <row r="818" spans="4:4">
      <c r="D818" s="317"/>
    </row>
    <row r="819" spans="4:4">
      <c r="D819" s="317"/>
    </row>
    <row r="820" spans="4:4">
      <c r="D820" s="317"/>
    </row>
    <row r="821" spans="4:4">
      <c r="D821" s="317"/>
    </row>
    <row r="822" spans="4:4">
      <c r="D822" s="317"/>
    </row>
    <row r="823" spans="4:4">
      <c r="D823" s="317"/>
    </row>
    <row r="824" spans="4:4">
      <c r="D824" s="317"/>
    </row>
    <row r="825" spans="4:4">
      <c r="D825" s="317"/>
    </row>
    <row r="826" spans="4:4">
      <c r="D826" s="317"/>
    </row>
    <row r="827" spans="4:4">
      <c r="D827" s="317"/>
    </row>
    <row r="828" spans="4:4">
      <c r="D828" s="317"/>
    </row>
    <row r="829" spans="4:4">
      <c r="D829" s="317"/>
    </row>
    <row r="830" spans="4:4">
      <c r="D830" s="317"/>
    </row>
    <row r="831" spans="4:4">
      <c r="D831" s="317"/>
    </row>
    <row r="832" spans="4:4">
      <c r="D832" s="317"/>
    </row>
    <row r="833" spans="4:4">
      <c r="D833" s="317"/>
    </row>
    <row r="834" spans="4:4">
      <c r="D834" s="317"/>
    </row>
    <row r="835" spans="4:4">
      <c r="D835" s="317"/>
    </row>
    <row r="836" spans="4:4">
      <c r="D836" s="317"/>
    </row>
    <row r="837" spans="4:4">
      <c r="D837" s="317"/>
    </row>
    <row r="838" spans="4:4">
      <c r="D838" s="317"/>
    </row>
    <row r="839" spans="4:4">
      <c r="D839" s="317"/>
    </row>
    <row r="840" spans="4:4">
      <c r="D840" s="317"/>
    </row>
    <row r="841" spans="4:4">
      <c r="D841" s="317"/>
    </row>
    <row r="842" spans="4:4">
      <c r="D842" s="317"/>
    </row>
    <row r="843" spans="4:4">
      <c r="D843" s="317"/>
    </row>
    <row r="844" spans="4:4">
      <c r="D844" s="317"/>
    </row>
    <row r="845" spans="4:4">
      <c r="D845" s="317"/>
    </row>
    <row r="846" spans="4:4">
      <c r="D846" s="317"/>
    </row>
    <row r="847" spans="4:4">
      <c r="D847" s="317"/>
    </row>
    <row r="848" spans="4:4">
      <c r="D848" s="317"/>
    </row>
    <row r="849" spans="4:4">
      <c r="D849" s="317"/>
    </row>
    <row r="850" spans="4:4">
      <c r="D850" s="317"/>
    </row>
    <row r="851" spans="4:4">
      <c r="D851" s="317"/>
    </row>
    <row r="852" spans="4:4">
      <c r="D852" s="317"/>
    </row>
    <row r="853" spans="4:4">
      <c r="D853" s="317"/>
    </row>
    <row r="854" spans="4:4">
      <c r="D854" s="317"/>
    </row>
    <row r="855" spans="4:4">
      <c r="D855" s="317"/>
    </row>
    <row r="856" spans="4:4">
      <c r="D856" s="317"/>
    </row>
    <row r="857" spans="4:4">
      <c r="D857" s="317"/>
    </row>
    <row r="858" spans="4:4">
      <c r="D858" s="317"/>
    </row>
    <row r="859" spans="4:4">
      <c r="D859" s="317"/>
    </row>
    <row r="860" spans="4:4">
      <c r="D860" s="317"/>
    </row>
    <row r="861" spans="4:4">
      <c r="D861" s="317"/>
    </row>
    <row r="862" spans="4:4">
      <c r="D862" s="317"/>
    </row>
    <row r="863" spans="4:4">
      <c r="D863" s="317"/>
    </row>
    <row r="864" spans="4:4">
      <c r="D864" s="317"/>
    </row>
    <row r="865" spans="4:4">
      <c r="D865" s="317"/>
    </row>
    <row r="866" spans="4:4">
      <c r="D866" s="317"/>
    </row>
    <row r="867" spans="4:4">
      <c r="D867" s="317"/>
    </row>
    <row r="868" spans="4:4">
      <c r="D868" s="317"/>
    </row>
    <row r="869" spans="4:4">
      <c r="D869" s="317"/>
    </row>
    <row r="870" spans="4:4">
      <c r="D870" s="317"/>
    </row>
    <row r="871" spans="4:4">
      <c r="D871" s="317"/>
    </row>
    <row r="872" spans="4:4">
      <c r="D872" s="317"/>
    </row>
    <row r="873" spans="4:4">
      <c r="D873" s="317"/>
    </row>
    <row r="874" spans="4:4">
      <c r="D874" s="317"/>
    </row>
    <row r="875" spans="4:4">
      <c r="D875" s="317"/>
    </row>
    <row r="876" spans="4:4">
      <c r="D876" s="317"/>
    </row>
    <row r="877" spans="4:4">
      <c r="D877" s="317"/>
    </row>
    <row r="878" spans="4:4">
      <c r="D878" s="317"/>
    </row>
    <row r="879" spans="4:4">
      <c r="D879" s="317"/>
    </row>
    <row r="880" spans="4:4">
      <c r="D880" s="317"/>
    </row>
    <row r="881" spans="4:4">
      <c r="D881" s="317"/>
    </row>
    <row r="882" spans="4:4">
      <c r="D882" s="317"/>
    </row>
    <row r="883" spans="4:4">
      <c r="D883" s="317"/>
    </row>
    <row r="884" spans="4:4">
      <c r="D884" s="317"/>
    </row>
    <row r="885" spans="4:4">
      <c r="D885" s="317"/>
    </row>
    <row r="886" spans="4:4">
      <c r="D886" s="317"/>
    </row>
    <row r="887" spans="4:4">
      <c r="D887" s="317"/>
    </row>
    <row r="888" spans="4:4">
      <c r="D888" s="317"/>
    </row>
    <row r="889" spans="4:4">
      <c r="D889" s="317"/>
    </row>
    <row r="890" spans="4:4">
      <c r="D890" s="317"/>
    </row>
    <row r="891" spans="4:4">
      <c r="D891" s="317"/>
    </row>
    <row r="892" spans="4:4">
      <c r="D892" s="317"/>
    </row>
    <row r="893" spans="4:4">
      <c r="D893" s="317"/>
    </row>
    <row r="894" spans="4:4">
      <c r="D894" s="317"/>
    </row>
    <row r="895" spans="4:4">
      <c r="D895" s="317"/>
    </row>
    <row r="896" spans="4:4">
      <c r="D896" s="317"/>
    </row>
    <row r="897" spans="4:4">
      <c r="D897" s="317"/>
    </row>
    <row r="898" spans="4:4">
      <c r="D898" s="317"/>
    </row>
    <row r="899" spans="4:4">
      <c r="D899" s="317"/>
    </row>
    <row r="900" spans="4:4">
      <c r="D900" s="317"/>
    </row>
    <row r="901" spans="4:4">
      <c r="D901" s="317"/>
    </row>
    <row r="902" spans="4:4">
      <c r="D902" s="317"/>
    </row>
    <row r="903" spans="4:4">
      <c r="D903" s="317"/>
    </row>
    <row r="904" spans="4:4">
      <c r="D904" s="317"/>
    </row>
    <row r="905" spans="4:4">
      <c r="D905" s="317"/>
    </row>
    <row r="906" spans="4:4">
      <c r="D906" s="317"/>
    </row>
    <row r="907" spans="4:4">
      <c r="D907" s="317"/>
    </row>
    <row r="908" spans="4:4">
      <c r="D908" s="317"/>
    </row>
    <row r="909" spans="4:4">
      <c r="D909" s="317"/>
    </row>
    <row r="910" spans="4:4">
      <c r="D910" s="317"/>
    </row>
    <row r="911" spans="4:4">
      <c r="D911" s="317"/>
    </row>
    <row r="912" spans="4:4">
      <c r="D912" s="317"/>
    </row>
    <row r="913" spans="4:4">
      <c r="D913" s="317"/>
    </row>
    <row r="914" spans="4:4">
      <c r="D914" s="317"/>
    </row>
    <row r="915" spans="4:4">
      <c r="D915" s="317"/>
    </row>
    <row r="916" spans="4:4">
      <c r="D916" s="317"/>
    </row>
    <row r="917" spans="4:4">
      <c r="D917" s="317"/>
    </row>
    <row r="918" spans="4:4">
      <c r="D918" s="317"/>
    </row>
    <row r="919" spans="4:4">
      <c r="D919" s="317"/>
    </row>
    <row r="920" spans="4:4">
      <c r="D920" s="317"/>
    </row>
    <row r="921" spans="4:4">
      <c r="D921" s="317"/>
    </row>
    <row r="922" spans="4:4">
      <c r="D922" s="317"/>
    </row>
    <row r="923" spans="4:4">
      <c r="D923" s="317"/>
    </row>
    <row r="924" spans="4:4">
      <c r="D924" s="317"/>
    </row>
    <row r="925" spans="4:4">
      <c r="D925" s="317"/>
    </row>
    <row r="926" spans="4:4">
      <c r="D926" s="317"/>
    </row>
    <row r="927" spans="4:4">
      <c r="D927" s="317"/>
    </row>
    <row r="928" spans="4:4">
      <c r="D928" s="317"/>
    </row>
    <row r="929" spans="4:4">
      <c r="D929" s="317"/>
    </row>
    <row r="930" spans="4:4">
      <c r="D930" s="317"/>
    </row>
    <row r="931" spans="4:4">
      <c r="D931" s="317"/>
    </row>
    <row r="932" spans="4:4">
      <c r="D932" s="317"/>
    </row>
    <row r="933" spans="4:4">
      <c r="D933" s="317"/>
    </row>
    <row r="934" spans="4:4">
      <c r="D934" s="317"/>
    </row>
    <row r="935" spans="4:4">
      <c r="D935" s="317"/>
    </row>
    <row r="936" spans="4:4">
      <c r="D936" s="317"/>
    </row>
    <row r="937" spans="4:4">
      <c r="D937" s="317"/>
    </row>
    <row r="938" spans="4:4">
      <c r="D938" s="317"/>
    </row>
    <row r="939" spans="4:4">
      <c r="D939" s="317"/>
    </row>
    <row r="940" spans="4:4">
      <c r="D940" s="317"/>
    </row>
    <row r="941" spans="4:4">
      <c r="D941" s="317"/>
    </row>
    <row r="942" spans="4:4">
      <c r="D942" s="317"/>
    </row>
    <row r="943" spans="4:4">
      <c r="D943" s="317"/>
    </row>
    <row r="944" spans="4:4">
      <c r="D944" s="317"/>
    </row>
    <row r="945" spans="4:4">
      <c r="D945" s="317"/>
    </row>
    <row r="946" spans="4:4">
      <c r="D946" s="317"/>
    </row>
    <row r="947" spans="4:4">
      <c r="D947" s="317"/>
    </row>
    <row r="948" spans="4:4">
      <c r="D948" s="317"/>
    </row>
    <row r="949" spans="4:4">
      <c r="D949" s="317"/>
    </row>
    <row r="950" spans="4:4">
      <c r="D950" s="317"/>
    </row>
    <row r="951" spans="4:4">
      <c r="D951" s="317"/>
    </row>
    <row r="952" spans="4:4">
      <c r="D952" s="317"/>
    </row>
    <row r="953" spans="4:4">
      <c r="D953" s="317"/>
    </row>
    <row r="954" spans="4:4">
      <c r="D954" s="317"/>
    </row>
    <row r="955" spans="4:4">
      <c r="D955" s="317"/>
    </row>
    <row r="956" spans="4:4">
      <c r="D956" s="317"/>
    </row>
    <row r="957" spans="4:4">
      <c r="D957" s="317"/>
    </row>
    <row r="958" spans="4:4">
      <c r="D958" s="317"/>
    </row>
    <row r="959" spans="4:4">
      <c r="D959" s="317"/>
    </row>
    <row r="960" spans="4:4">
      <c r="D960" s="317"/>
    </row>
    <row r="961" spans="4:4">
      <c r="D961" s="317"/>
    </row>
    <row r="962" spans="4:4">
      <c r="D962" s="317"/>
    </row>
    <row r="963" spans="4:4">
      <c r="D963" s="317"/>
    </row>
    <row r="964" spans="4:4">
      <c r="D964" s="317"/>
    </row>
    <row r="965" spans="4:4">
      <c r="D965" s="317"/>
    </row>
    <row r="966" spans="4:4">
      <c r="D966" s="317"/>
    </row>
    <row r="967" spans="4:4">
      <c r="D967" s="317"/>
    </row>
    <row r="968" spans="4:4">
      <c r="D968" s="317"/>
    </row>
    <row r="969" spans="4:4">
      <c r="D969" s="317"/>
    </row>
    <row r="970" spans="4:4">
      <c r="D970" s="317"/>
    </row>
    <row r="971" spans="4:4">
      <c r="D971" s="317"/>
    </row>
    <row r="972" spans="4:4">
      <c r="D972" s="317"/>
    </row>
    <row r="973" spans="4:4">
      <c r="D973" s="317"/>
    </row>
    <row r="974" spans="4:4">
      <c r="D974" s="317"/>
    </row>
    <row r="975" spans="4:4">
      <c r="D975" s="317"/>
    </row>
    <row r="976" spans="4:4">
      <c r="D976" s="317"/>
    </row>
    <row r="977" spans="4:4">
      <c r="D977" s="317"/>
    </row>
    <row r="978" spans="4:4">
      <c r="D978" s="317"/>
    </row>
    <row r="979" spans="4:4">
      <c r="D979" s="317"/>
    </row>
    <row r="980" spans="4:4">
      <c r="D980" s="317"/>
    </row>
    <row r="981" spans="4:4">
      <c r="D981" s="317"/>
    </row>
    <row r="982" spans="4:4">
      <c r="D982" s="317"/>
    </row>
    <row r="983" spans="4:4">
      <c r="D983" s="317"/>
    </row>
    <row r="984" spans="4:4">
      <c r="D984" s="317"/>
    </row>
    <row r="985" spans="4:4">
      <c r="D985" s="317"/>
    </row>
    <row r="986" spans="4:4">
      <c r="D986" s="317"/>
    </row>
    <row r="987" spans="4:4">
      <c r="D987" s="317"/>
    </row>
    <row r="988" spans="4:4">
      <c r="D988" s="317"/>
    </row>
    <row r="989" spans="4:4">
      <c r="D989" s="317"/>
    </row>
    <row r="990" spans="4:4">
      <c r="D990" s="317"/>
    </row>
    <row r="991" spans="4:4">
      <c r="D991" s="317"/>
    </row>
    <row r="992" spans="4:4">
      <c r="D992" s="317"/>
    </row>
    <row r="993" spans="4:4">
      <c r="D993" s="317"/>
    </row>
    <row r="994" spans="4:4">
      <c r="D994" s="317"/>
    </row>
    <row r="995" spans="4:4">
      <c r="D995" s="317"/>
    </row>
    <row r="996" spans="4:4">
      <c r="D996" s="317"/>
    </row>
    <row r="997" spans="4:4">
      <c r="D997" s="317"/>
    </row>
    <row r="998" spans="4:4">
      <c r="D998" s="317"/>
    </row>
    <row r="999" spans="4:4">
      <c r="D999" s="317"/>
    </row>
    <row r="1000" spans="4:4">
      <c r="D1000" s="317"/>
    </row>
    <row r="1001" spans="4:4">
      <c r="D1001" s="317"/>
    </row>
    <row r="1002" spans="4:4">
      <c r="D1002" s="317"/>
    </row>
    <row r="1003" spans="4:4">
      <c r="D1003" s="317"/>
    </row>
    <row r="1004" spans="4:4">
      <c r="D1004" s="317"/>
    </row>
    <row r="1005" spans="4:4">
      <c r="D1005" s="317"/>
    </row>
    <row r="1006" spans="4:4">
      <c r="D1006" s="317"/>
    </row>
    <row r="1007" spans="4:4">
      <c r="D1007" s="317"/>
    </row>
    <row r="1008" spans="4:4">
      <c r="D1008" s="317"/>
    </row>
    <row r="1009" spans="4:4">
      <c r="D1009" s="317"/>
    </row>
    <row r="1010" spans="4:4">
      <c r="D1010" s="317"/>
    </row>
    <row r="1011" spans="4:4">
      <c r="D1011" s="317"/>
    </row>
    <row r="1012" spans="4:4">
      <c r="D1012" s="317"/>
    </row>
    <row r="1013" spans="4:4">
      <c r="D1013" s="317"/>
    </row>
    <row r="1014" spans="4:4">
      <c r="D1014" s="317"/>
    </row>
    <row r="1015" spans="4:4">
      <c r="D1015" s="317"/>
    </row>
    <row r="1016" spans="4:4">
      <c r="D1016" s="317"/>
    </row>
    <row r="1017" spans="4:4">
      <c r="D1017" s="317"/>
    </row>
    <row r="1018" spans="4:4">
      <c r="D1018" s="317"/>
    </row>
    <row r="1019" spans="4:4">
      <c r="D1019" s="317"/>
    </row>
    <row r="1020" spans="4:4">
      <c r="D1020" s="317"/>
    </row>
    <row r="1021" spans="4:4">
      <c r="D1021" s="317"/>
    </row>
    <row r="1022" spans="4:4">
      <c r="D1022" s="317"/>
    </row>
    <row r="1023" spans="4:4">
      <c r="D1023" s="317"/>
    </row>
    <row r="1024" spans="4:4">
      <c r="D1024" s="317"/>
    </row>
    <row r="1025" spans="4:4">
      <c r="D1025" s="317"/>
    </row>
    <row r="1026" spans="4:4">
      <c r="D1026" s="317"/>
    </row>
    <row r="1027" spans="4:4">
      <c r="D1027" s="317"/>
    </row>
    <row r="1028" spans="4:4">
      <c r="D1028" s="317"/>
    </row>
    <row r="1029" spans="4:4">
      <c r="D1029" s="317"/>
    </row>
    <row r="1030" spans="4:4">
      <c r="D1030" s="317"/>
    </row>
    <row r="1031" spans="4:4">
      <c r="D1031" s="317"/>
    </row>
    <row r="1032" spans="4:4">
      <c r="D1032" s="317"/>
    </row>
    <row r="1033" spans="4:4">
      <c r="D1033" s="317"/>
    </row>
    <row r="1034" spans="4:4">
      <c r="D1034" s="317"/>
    </row>
    <row r="1035" spans="4:4">
      <c r="D1035" s="317"/>
    </row>
    <row r="1036" spans="4:4">
      <c r="D1036" s="317"/>
    </row>
    <row r="1037" spans="4:4">
      <c r="D1037" s="317"/>
    </row>
    <row r="1038" spans="4:4">
      <c r="D1038" s="317"/>
    </row>
    <row r="1039" spans="4:4">
      <c r="D1039" s="317"/>
    </row>
    <row r="1040" spans="4:4">
      <c r="D1040" s="317"/>
    </row>
    <row r="1041" spans="4:4">
      <c r="D1041" s="317"/>
    </row>
    <row r="1042" spans="4:4">
      <c r="D1042" s="317"/>
    </row>
    <row r="1043" spans="4:4">
      <c r="D1043" s="317"/>
    </row>
    <row r="1044" spans="4:4">
      <c r="D1044" s="317"/>
    </row>
    <row r="1045" spans="4:4">
      <c r="D1045" s="317"/>
    </row>
    <row r="1046" spans="4:4">
      <c r="D1046" s="317"/>
    </row>
    <row r="1047" spans="4:4">
      <c r="D1047" s="317"/>
    </row>
    <row r="1048" spans="4:4">
      <c r="D1048" s="317"/>
    </row>
    <row r="1049" spans="4:4">
      <c r="D1049" s="317"/>
    </row>
    <row r="1050" spans="4:4">
      <c r="D1050" s="317"/>
    </row>
    <row r="1051" spans="4:4">
      <c r="D1051" s="317"/>
    </row>
    <row r="1052" spans="4:4">
      <c r="D1052" s="317"/>
    </row>
    <row r="1053" spans="4:4">
      <c r="D1053" s="317"/>
    </row>
    <row r="1054" spans="4:4">
      <c r="D1054" s="317"/>
    </row>
    <row r="1055" spans="4:4">
      <c r="D1055" s="317"/>
    </row>
    <row r="1056" spans="4:4">
      <c r="D1056" s="317"/>
    </row>
    <row r="1057" spans="4:4">
      <c r="D1057" s="317"/>
    </row>
    <row r="1058" spans="4:4">
      <c r="D1058" s="317"/>
    </row>
    <row r="1059" spans="4:4">
      <c r="D1059" s="317"/>
    </row>
    <row r="1060" spans="4:4">
      <c r="D1060" s="317"/>
    </row>
    <row r="1061" spans="4:4">
      <c r="D1061" s="317"/>
    </row>
    <row r="1062" spans="4:4">
      <c r="D1062" s="317"/>
    </row>
    <row r="1063" spans="4:4">
      <c r="D1063" s="317"/>
    </row>
    <row r="1064" spans="4:4">
      <c r="D1064" s="317"/>
    </row>
    <row r="1065" spans="4:4">
      <c r="D1065" s="317"/>
    </row>
    <row r="1066" spans="4:4">
      <c r="D1066" s="317"/>
    </row>
    <row r="1067" spans="4:4">
      <c r="D1067" s="317"/>
    </row>
    <row r="1068" spans="4:4">
      <c r="D1068" s="317"/>
    </row>
    <row r="1069" spans="4:4">
      <c r="D1069" s="317"/>
    </row>
    <row r="1070" spans="4:4">
      <c r="D1070" s="317"/>
    </row>
    <row r="1071" spans="4:4">
      <c r="D1071" s="317"/>
    </row>
    <row r="1072" spans="4:4">
      <c r="D1072" s="317"/>
    </row>
    <row r="1073" spans="4:4">
      <c r="D1073" s="317"/>
    </row>
    <row r="1074" spans="4:4">
      <c r="D1074" s="317"/>
    </row>
    <row r="1075" spans="4:4">
      <c r="D1075" s="317"/>
    </row>
    <row r="1076" spans="4:4">
      <c r="D1076" s="317"/>
    </row>
    <row r="1077" spans="4:4">
      <c r="D1077" s="317"/>
    </row>
    <row r="1078" spans="4:4">
      <c r="D1078" s="317"/>
    </row>
    <row r="1079" spans="4:4">
      <c r="D1079" s="317"/>
    </row>
    <row r="1080" spans="4:4">
      <c r="D1080" s="317"/>
    </row>
    <row r="1081" spans="4:4">
      <c r="D1081" s="317"/>
    </row>
    <row r="1082" spans="4:4">
      <c r="D1082" s="317"/>
    </row>
    <row r="1083" spans="4:4">
      <c r="D1083" s="317"/>
    </row>
    <row r="1084" spans="4:4">
      <c r="D1084" s="317"/>
    </row>
    <row r="1085" spans="4:4">
      <c r="D1085" s="317"/>
    </row>
    <row r="1086" spans="4:4">
      <c r="D1086" s="317"/>
    </row>
    <row r="1087" spans="4:4">
      <c r="D1087" s="317"/>
    </row>
    <row r="1088" spans="4:4">
      <c r="D1088" s="317"/>
    </row>
    <row r="1089" spans="4:4">
      <c r="D1089" s="317"/>
    </row>
    <row r="1090" spans="4:4">
      <c r="D1090" s="317"/>
    </row>
    <row r="1091" spans="4:4">
      <c r="D1091" s="317"/>
    </row>
    <row r="1092" spans="4:4">
      <c r="D1092" s="317"/>
    </row>
    <row r="1093" spans="4:4">
      <c r="D1093" s="317"/>
    </row>
    <row r="1094" spans="4:4">
      <c r="D1094" s="317"/>
    </row>
    <row r="1095" spans="4:4">
      <c r="D1095" s="317"/>
    </row>
    <row r="1096" spans="4:4">
      <c r="D1096" s="317"/>
    </row>
    <row r="1097" spans="4:4">
      <c r="D1097" s="317"/>
    </row>
    <row r="1098" spans="4:4">
      <c r="D1098" s="317"/>
    </row>
    <row r="1099" spans="4:4">
      <c r="D1099" s="317"/>
    </row>
    <row r="1100" spans="4:4">
      <c r="D1100" s="317"/>
    </row>
    <row r="1101" spans="4:4">
      <c r="D1101" s="317"/>
    </row>
    <row r="1102" spans="4:4">
      <c r="D1102" s="317"/>
    </row>
    <row r="1103" spans="4:4">
      <c r="D1103" s="317"/>
    </row>
    <row r="1104" spans="4:4">
      <c r="D1104" s="317"/>
    </row>
    <row r="1105" spans="4:4">
      <c r="D1105" s="317"/>
    </row>
    <row r="1106" spans="4:4">
      <c r="D1106" s="317"/>
    </row>
    <row r="1107" spans="4:4">
      <c r="D1107" s="317"/>
    </row>
    <row r="1108" spans="4:4">
      <c r="D1108" s="317"/>
    </row>
    <row r="1109" spans="4:4">
      <c r="D1109" s="317"/>
    </row>
    <row r="1110" spans="4:4">
      <c r="D1110" s="317"/>
    </row>
    <row r="1111" spans="4:4">
      <c r="D1111" s="317"/>
    </row>
    <row r="1112" spans="4:4">
      <c r="D1112" s="317"/>
    </row>
    <row r="1113" spans="4:4">
      <c r="D1113" s="317"/>
    </row>
    <row r="1114" spans="4:4">
      <c r="D1114" s="317"/>
    </row>
    <row r="1115" spans="4:4">
      <c r="D1115" s="317"/>
    </row>
    <row r="1116" spans="4:4">
      <c r="D1116" s="317"/>
    </row>
    <row r="1117" spans="4:4">
      <c r="D1117" s="317"/>
    </row>
    <row r="1118" spans="4:4">
      <c r="D1118" s="317"/>
    </row>
    <row r="1119" spans="4:4">
      <c r="D1119" s="317"/>
    </row>
    <row r="1120" spans="4:4">
      <c r="D1120" s="317"/>
    </row>
    <row r="1121" spans="4:4">
      <c r="D1121" s="317"/>
    </row>
    <row r="1122" spans="4:4">
      <c r="D1122" s="317"/>
    </row>
    <row r="1123" spans="4:4">
      <c r="D1123" s="317"/>
    </row>
    <row r="1124" spans="4:4">
      <c r="D1124" s="317"/>
    </row>
    <row r="1125" spans="4:4">
      <c r="D1125" s="317"/>
    </row>
    <row r="1126" spans="4:4">
      <c r="D1126" s="317"/>
    </row>
    <row r="1127" spans="4:4">
      <c r="D1127" s="317"/>
    </row>
    <row r="1128" spans="4:4">
      <c r="D1128" s="317"/>
    </row>
    <row r="1129" spans="4:4">
      <c r="D1129" s="317"/>
    </row>
    <row r="1130" spans="4:4">
      <c r="D1130" s="317"/>
    </row>
    <row r="1131" spans="4:4">
      <c r="D1131" s="317"/>
    </row>
    <row r="1132" spans="4:4">
      <c r="D1132" s="317"/>
    </row>
    <row r="1133" spans="4:4">
      <c r="D1133" s="317"/>
    </row>
    <row r="1134" spans="4:4">
      <c r="D1134" s="317"/>
    </row>
    <row r="1135" spans="4:4">
      <c r="D1135" s="317"/>
    </row>
    <row r="1136" spans="4:4">
      <c r="D1136" s="317"/>
    </row>
    <row r="1137" spans="4:4">
      <c r="D1137" s="317"/>
    </row>
    <row r="1138" spans="4:4">
      <c r="D1138" s="317"/>
    </row>
    <row r="1139" spans="4:4">
      <c r="D1139" s="317"/>
    </row>
    <row r="1140" spans="4:4">
      <c r="D1140" s="317"/>
    </row>
    <row r="1141" spans="4:4">
      <c r="D1141" s="317"/>
    </row>
    <row r="1142" spans="4:4">
      <c r="D1142" s="317"/>
    </row>
    <row r="1143" spans="4:4">
      <c r="D1143" s="317"/>
    </row>
    <row r="1144" spans="4:4">
      <c r="D1144" s="317"/>
    </row>
    <row r="1145" spans="4:4">
      <c r="D1145" s="317"/>
    </row>
    <row r="1146" spans="4:4">
      <c r="D1146" s="317"/>
    </row>
    <row r="1147" spans="4:4">
      <c r="D1147" s="317"/>
    </row>
    <row r="1148" spans="4:4">
      <c r="D1148" s="317"/>
    </row>
    <row r="1149" spans="4:4">
      <c r="D1149" s="317"/>
    </row>
    <row r="1150" spans="4:4">
      <c r="D1150" s="317"/>
    </row>
    <row r="1151" spans="4:4">
      <c r="D1151" s="317"/>
    </row>
    <row r="1152" spans="4:4">
      <c r="D1152" s="317"/>
    </row>
    <row r="1153" spans="4:4">
      <c r="D1153" s="317"/>
    </row>
    <row r="1154" spans="4:4">
      <c r="D1154" s="317"/>
    </row>
    <row r="1155" spans="4:4">
      <c r="D1155" s="317"/>
    </row>
    <row r="1156" spans="4:4">
      <c r="D1156" s="317"/>
    </row>
    <row r="1157" spans="4:4">
      <c r="D1157" s="317"/>
    </row>
    <row r="1158" spans="4:4">
      <c r="D1158" s="317"/>
    </row>
    <row r="1159" spans="4:4">
      <c r="D1159" s="317"/>
    </row>
    <row r="1160" spans="4:4">
      <c r="D1160" s="317"/>
    </row>
    <row r="1161" spans="4:4">
      <c r="D1161" s="317"/>
    </row>
    <row r="1162" spans="4:4">
      <c r="D1162" s="317"/>
    </row>
    <row r="1163" spans="4:4">
      <c r="D1163" s="317"/>
    </row>
    <row r="1164" spans="4:4">
      <c r="D1164" s="317"/>
    </row>
    <row r="1165" spans="4:4">
      <c r="D1165" s="317"/>
    </row>
    <row r="1166" spans="4:4">
      <c r="D1166" s="317"/>
    </row>
    <row r="1167" spans="4:4">
      <c r="D1167" s="317"/>
    </row>
    <row r="1168" spans="4:4">
      <c r="D1168" s="317"/>
    </row>
    <row r="1169" spans="4:4">
      <c r="D1169" s="317"/>
    </row>
    <row r="1170" spans="4:4">
      <c r="D1170" s="317"/>
    </row>
    <row r="1171" spans="4:4">
      <c r="D1171" s="317"/>
    </row>
    <row r="1172" spans="4:4">
      <c r="D1172" s="317"/>
    </row>
    <row r="1173" spans="4:4">
      <c r="D1173" s="317"/>
    </row>
    <row r="1174" spans="4:4">
      <c r="D1174" s="317"/>
    </row>
    <row r="1175" spans="4:4">
      <c r="D1175" s="317"/>
    </row>
    <row r="1176" spans="4:4">
      <c r="D1176" s="317"/>
    </row>
    <row r="1177" spans="4:4">
      <c r="D1177" s="317"/>
    </row>
    <row r="1178" spans="4:4">
      <c r="D1178" s="317"/>
    </row>
    <row r="1179" spans="4:4">
      <c r="D1179" s="317"/>
    </row>
    <row r="1180" spans="4:4">
      <c r="D1180" s="317"/>
    </row>
    <row r="1181" spans="4:4">
      <c r="D1181" s="317"/>
    </row>
    <row r="1182" spans="4:4">
      <c r="D1182" s="317"/>
    </row>
    <row r="1183" spans="4:4">
      <c r="D1183" s="317"/>
    </row>
    <row r="1184" spans="4:4">
      <c r="D1184" s="317"/>
    </row>
    <row r="1185" spans="4:4">
      <c r="D1185" s="317"/>
    </row>
    <row r="1186" spans="4:4">
      <c r="D1186" s="317"/>
    </row>
    <row r="1187" spans="4:4">
      <c r="D1187" s="317"/>
    </row>
    <row r="1188" spans="4:4">
      <c r="D1188" s="317"/>
    </row>
    <row r="1189" spans="4:4">
      <c r="D1189" s="317"/>
    </row>
    <row r="1190" spans="4:4">
      <c r="D1190" s="317"/>
    </row>
    <row r="1191" spans="4:4">
      <c r="D1191" s="317"/>
    </row>
    <row r="1192" spans="4:4">
      <c r="D1192" s="317"/>
    </row>
    <row r="1193" spans="4:4">
      <c r="D1193" s="317"/>
    </row>
    <row r="1194" spans="4:4">
      <c r="D1194" s="317"/>
    </row>
    <row r="1195" spans="4:4">
      <c r="D1195" s="317"/>
    </row>
    <row r="1196" spans="4:4">
      <c r="D1196" s="317"/>
    </row>
    <row r="1197" spans="4:4">
      <c r="D1197" s="317"/>
    </row>
    <row r="1198" spans="4:4">
      <c r="D1198" s="317"/>
    </row>
    <row r="1199" spans="4:4">
      <c r="D1199" s="317"/>
    </row>
    <row r="1200" spans="4:4">
      <c r="D1200" s="317"/>
    </row>
    <row r="1201" spans="4:4">
      <c r="D1201" s="317"/>
    </row>
    <row r="1202" spans="4:4">
      <c r="D1202" s="317"/>
    </row>
    <row r="1203" spans="4:4">
      <c r="D1203" s="317"/>
    </row>
    <row r="1204" spans="4:4">
      <c r="D1204" s="317"/>
    </row>
    <row r="1205" spans="4:4">
      <c r="D1205" s="317"/>
    </row>
    <row r="1206" spans="4:4">
      <c r="D1206" s="317"/>
    </row>
    <row r="1207" spans="4:4">
      <c r="D1207" s="317"/>
    </row>
    <row r="1208" spans="4:4">
      <c r="D1208" s="317"/>
    </row>
    <row r="1209" spans="4:4">
      <c r="D1209" s="317"/>
    </row>
    <row r="1210" spans="4:4">
      <c r="D1210" s="317"/>
    </row>
    <row r="1211" spans="4:4">
      <c r="D1211" s="317"/>
    </row>
    <row r="1212" spans="4:4">
      <c r="D1212" s="317"/>
    </row>
    <row r="1213" spans="4:4">
      <c r="D1213" s="317"/>
    </row>
    <row r="1214" spans="4:4">
      <c r="D1214" s="317"/>
    </row>
    <row r="1215" spans="4:4">
      <c r="D1215" s="317"/>
    </row>
    <row r="1216" spans="4:4">
      <c r="D1216" s="317"/>
    </row>
    <row r="1217" spans="4:4">
      <c r="D1217" s="317"/>
    </row>
    <row r="1218" spans="4:4">
      <c r="D1218" s="317"/>
    </row>
    <row r="1219" spans="4:4">
      <c r="D1219" s="317"/>
    </row>
    <row r="1220" spans="4:4">
      <c r="D1220" s="317"/>
    </row>
    <row r="1221" spans="4:4">
      <c r="D1221" s="317"/>
    </row>
    <row r="1222" spans="4:4">
      <c r="D1222" s="317"/>
    </row>
    <row r="1223" spans="4:4">
      <c r="D1223" s="317"/>
    </row>
    <row r="1224" spans="4:4">
      <c r="D1224" s="317"/>
    </row>
    <row r="1225" spans="4:4">
      <c r="D1225" s="317"/>
    </row>
    <row r="1226" spans="4:4">
      <c r="D1226" s="317"/>
    </row>
    <row r="1227" spans="4:4">
      <c r="D1227" s="317"/>
    </row>
    <row r="1228" spans="4:4">
      <c r="D1228" s="317"/>
    </row>
    <row r="1229" spans="4:4">
      <c r="D1229" s="317"/>
    </row>
    <row r="1230" spans="4:4">
      <c r="D1230" s="317"/>
    </row>
    <row r="1231" spans="4:4">
      <c r="D1231" s="317"/>
    </row>
    <row r="1232" spans="4:4">
      <c r="D1232" s="317"/>
    </row>
    <row r="1233" spans="4:4">
      <c r="D1233" s="317"/>
    </row>
    <row r="1234" spans="4:4">
      <c r="D1234" s="317"/>
    </row>
    <row r="1235" spans="4:4">
      <c r="D1235" s="317"/>
    </row>
    <row r="1236" spans="4:4">
      <c r="D1236" s="317"/>
    </row>
    <row r="1237" spans="4:4">
      <c r="D1237" s="317"/>
    </row>
    <row r="1238" spans="4:4">
      <c r="D1238" s="317"/>
    </row>
    <row r="1239" spans="4:4">
      <c r="D1239" s="317"/>
    </row>
    <row r="1240" spans="4:4">
      <c r="D1240" s="317"/>
    </row>
    <row r="1241" spans="4:4">
      <c r="D1241" s="317"/>
    </row>
    <row r="1242" spans="4:4">
      <c r="D1242" s="317"/>
    </row>
    <row r="1243" spans="4:4">
      <c r="D1243" s="317"/>
    </row>
    <row r="1244" spans="4:4">
      <c r="D1244" s="317"/>
    </row>
    <row r="1245" spans="4:4">
      <c r="D1245" s="317"/>
    </row>
    <row r="1246" spans="4:4">
      <c r="D1246" s="317"/>
    </row>
    <row r="1247" spans="4:4">
      <c r="D1247" s="317"/>
    </row>
    <row r="1248" spans="4:4">
      <c r="D1248" s="317"/>
    </row>
    <row r="1249" spans="4:4">
      <c r="D1249" s="317"/>
    </row>
    <row r="1250" spans="4:4">
      <c r="D1250" s="317"/>
    </row>
    <row r="1251" spans="4:4">
      <c r="D1251" s="317"/>
    </row>
    <row r="1252" spans="4:4">
      <c r="D1252" s="317"/>
    </row>
    <row r="1253" spans="4:4">
      <c r="D1253" s="317"/>
    </row>
    <row r="1254" spans="4:4">
      <c r="D1254" s="317"/>
    </row>
    <row r="1255" spans="4:4">
      <c r="D1255" s="317"/>
    </row>
    <row r="1256" spans="4:4">
      <c r="D1256" s="317"/>
    </row>
    <row r="1257" spans="4:4">
      <c r="D1257" s="317"/>
    </row>
    <row r="1258" spans="4:4">
      <c r="D1258" s="317"/>
    </row>
    <row r="1259" spans="4:4">
      <c r="D1259" s="317"/>
    </row>
    <row r="1260" spans="4:4">
      <c r="D1260" s="317"/>
    </row>
    <row r="1261" spans="4:4">
      <c r="D1261" s="317"/>
    </row>
    <row r="1262" spans="4:4">
      <c r="D1262" s="317"/>
    </row>
    <row r="1263" spans="4:4">
      <c r="D1263" s="317"/>
    </row>
    <row r="1264" spans="4:4">
      <c r="D1264" s="317"/>
    </row>
    <row r="1265" spans="4:4">
      <c r="D1265" s="317"/>
    </row>
    <row r="1266" spans="4:4">
      <c r="D1266" s="317"/>
    </row>
    <row r="1267" spans="4:4">
      <c r="D1267" s="317"/>
    </row>
    <row r="1268" spans="4:4">
      <c r="D1268" s="317"/>
    </row>
    <row r="1269" spans="4:4">
      <c r="D1269" s="317"/>
    </row>
    <row r="1270" spans="4:4">
      <c r="D1270" s="317"/>
    </row>
    <row r="1271" spans="4:4">
      <c r="D1271" s="317"/>
    </row>
    <row r="1272" spans="4:4">
      <c r="D1272" s="317"/>
    </row>
    <row r="1273" spans="4:4">
      <c r="D1273" s="317"/>
    </row>
    <row r="1274" spans="4:4">
      <c r="D1274" s="317"/>
    </row>
    <row r="1275" spans="4:4">
      <c r="D1275" s="317"/>
    </row>
    <row r="1276" spans="4:4">
      <c r="D1276" s="317"/>
    </row>
    <row r="1277" spans="4:4">
      <c r="D1277" s="317"/>
    </row>
    <row r="1278" spans="4:4">
      <c r="D1278" s="317"/>
    </row>
    <row r="1279" spans="4:4">
      <c r="D1279" s="317"/>
    </row>
    <row r="1280" spans="4:4">
      <c r="D1280" s="317"/>
    </row>
    <row r="1281" spans="4:4">
      <c r="D1281" s="317"/>
    </row>
    <row r="1282" spans="4:4">
      <c r="D1282" s="317"/>
    </row>
    <row r="1283" spans="4:4">
      <c r="D1283" s="317"/>
    </row>
    <row r="1284" spans="4:4">
      <c r="D1284" s="317"/>
    </row>
    <row r="1285" spans="4:4">
      <c r="D1285" s="317"/>
    </row>
    <row r="1286" spans="4:4">
      <c r="D1286" s="317"/>
    </row>
    <row r="1287" spans="4:4">
      <c r="D1287" s="317"/>
    </row>
    <row r="1288" spans="4:4">
      <c r="D1288" s="317"/>
    </row>
    <row r="1289" spans="4:4">
      <c r="D1289" s="317"/>
    </row>
    <row r="1290" spans="4:4">
      <c r="D1290" s="317"/>
    </row>
    <row r="1291" spans="4:4">
      <c r="D1291" s="317"/>
    </row>
    <row r="1292" spans="4:4">
      <c r="D1292" s="317"/>
    </row>
    <row r="1293" spans="4:4">
      <c r="D1293" s="317"/>
    </row>
    <row r="1294" spans="4:4">
      <c r="D1294" s="317"/>
    </row>
    <row r="1295" spans="4:4">
      <c r="D1295" s="317"/>
    </row>
    <row r="1296" spans="4:4">
      <c r="D1296" s="317"/>
    </row>
    <row r="1297" spans="4:4">
      <c r="D1297" s="317"/>
    </row>
    <row r="1298" spans="4:4">
      <c r="D1298" s="317"/>
    </row>
    <row r="1299" spans="4:4">
      <c r="D1299" s="317"/>
    </row>
    <row r="1300" spans="4:4">
      <c r="D1300" s="317"/>
    </row>
    <row r="1301" spans="4:4">
      <c r="D1301" s="317"/>
    </row>
    <row r="1302" spans="4:4">
      <c r="D1302" s="317"/>
    </row>
    <row r="1303" spans="4:4">
      <c r="D1303" s="317"/>
    </row>
    <row r="1304" spans="4:4">
      <c r="D1304" s="317"/>
    </row>
    <row r="1305" spans="4:4">
      <c r="D1305" s="317"/>
    </row>
    <row r="1306" spans="4:4">
      <c r="D1306" s="317"/>
    </row>
    <row r="1307" spans="4:4">
      <c r="D1307" s="317"/>
    </row>
    <row r="1308" spans="4:4">
      <c r="D1308" s="317"/>
    </row>
    <row r="1309" spans="4:4">
      <c r="D1309" s="317"/>
    </row>
    <row r="1310" spans="4:4">
      <c r="D1310" s="317"/>
    </row>
    <row r="1311" spans="4:4">
      <c r="D1311" s="317"/>
    </row>
    <row r="1312" spans="4:4">
      <c r="D1312" s="317"/>
    </row>
    <row r="1313" spans="4:4">
      <c r="D1313" s="317"/>
    </row>
    <row r="1314" spans="4:4">
      <c r="D1314" s="317"/>
    </row>
    <row r="1315" spans="4:4">
      <c r="D1315" s="317"/>
    </row>
    <row r="1316" spans="4:4">
      <c r="D1316" s="317"/>
    </row>
    <row r="1317" spans="4:4">
      <c r="D1317" s="317"/>
    </row>
    <row r="1318" spans="4:4">
      <c r="D1318" s="317"/>
    </row>
    <row r="1319" spans="4:4">
      <c r="D1319" s="317"/>
    </row>
    <row r="1320" spans="4:4">
      <c r="D1320" s="317"/>
    </row>
    <row r="1321" spans="4:4">
      <c r="D1321" s="317"/>
    </row>
    <row r="1322" spans="4:4">
      <c r="D1322" s="317"/>
    </row>
    <row r="1323" spans="4:4">
      <c r="D1323" s="317"/>
    </row>
    <row r="1324" spans="4:4">
      <c r="D1324" s="317"/>
    </row>
    <row r="1325" spans="4:4">
      <c r="D1325" s="317"/>
    </row>
    <row r="1326" spans="4:4">
      <c r="D1326" s="317"/>
    </row>
    <row r="1327" spans="4:4">
      <c r="D1327" s="317"/>
    </row>
    <row r="1328" spans="4:4">
      <c r="D1328" s="317"/>
    </row>
    <row r="1329" spans="4:4">
      <c r="D1329" s="317"/>
    </row>
    <row r="1330" spans="4:4">
      <c r="D1330" s="317"/>
    </row>
    <row r="1331" spans="4:4">
      <c r="D1331" s="317"/>
    </row>
    <row r="1332" spans="4:4">
      <c r="D1332" s="317"/>
    </row>
    <row r="1333" spans="4:4">
      <c r="D1333" s="317"/>
    </row>
    <row r="1334" spans="4:4">
      <c r="D1334" s="317"/>
    </row>
    <row r="1335" spans="4:4">
      <c r="D1335" s="317"/>
    </row>
    <row r="1336" spans="4:4">
      <c r="D1336" s="317"/>
    </row>
    <row r="1337" spans="4:4">
      <c r="D1337" s="317"/>
    </row>
    <row r="1338" spans="4:4">
      <c r="D1338" s="317"/>
    </row>
    <row r="1339" spans="4:4">
      <c r="D1339" s="317"/>
    </row>
    <row r="1340" spans="4:4">
      <c r="D1340" s="317"/>
    </row>
    <row r="1341" spans="4:4">
      <c r="D1341" s="317"/>
    </row>
    <row r="1342" spans="4:4">
      <c r="D1342" s="317"/>
    </row>
    <row r="1343" spans="4:4">
      <c r="D1343" s="317"/>
    </row>
    <row r="1344" spans="4:4">
      <c r="D1344" s="317"/>
    </row>
    <row r="1345" spans="4:4">
      <c r="D1345" s="317"/>
    </row>
    <row r="1346" spans="4:4">
      <c r="D1346" s="317"/>
    </row>
    <row r="1347" spans="4:4">
      <c r="D1347" s="317"/>
    </row>
    <row r="1348" spans="4:4">
      <c r="D1348" s="317"/>
    </row>
    <row r="1349" spans="4:4">
      <c r="D1349" s="317"/>
    </row>
    <row r="1350" spans="4:4">
      <c r="D1350" s="317"/>
    </row>
    <row r="1351" spans="4:4">
      <c r="D1351" s="317"/>
    </row>
    <row r="1352" spans="4:4">
      <c r="D1352" s="317"/>
    </row>
    <row r="1353" spans="4:4">
      <c r="D1353" s="317"/>
    </row>
    <row r="1354" spans="4:4">
      <c r="D1354" s="317"/>
    </row>
    <row r="1355" spans="4:4">
      <c r="D1355" s="317"/>
    </row>
    <row r="1356" spans="4:4">
      <c r="D1356" s="317"/>
    </row>
    <row r="1357" spans="4:4">
      <c r="D1357" s="317"/>
    </row>
    <row r="1358" spans="4:4">
      <c r="D1358" s="317"/>
    </row>
    <row r="1359" spans="4:4">
      <c r="D1359" s="317"/>
    </row>
    <row r="1360" spans="4:4">
      <c r="D1360" s="317"/>
    </row>
    <row r="1361" spans="4:4">
      <c r="D1361" s="317"/>
    </row>
    <row r="1362" spans="4:4">
      <c r="D1362" s="317"/>
    </row>
    <row r="1363" spans="4:4">
      <c r="D1363" s="317"/>
    </row>
    <row r="1364" spans="4:4">
      <c r="D1364" s="317"/>
    </row>
    <row r="1365" spans="4:4">
      <c r="D1365" s="317"/>
    </row>
    <row r="1366" spans="4:4">
      <c r="D1366" s="317"/>
    </row>
    <row r="1367" spans="4:4">
      <c r="D1367" s="317"/>
    </row>
    <row r="1368" spans="4:4">
      <c r="D1368" s="317"/>
    </row>
    <row r="1369" spans="4:4">
      <c r="D1369" s="317"/>
    </row>
    <row r="1370" spans="4:4">
      <c r="D1370" s="317"/>
    </row>
    <row r="1371" spans="4:4">
      <c r="D1371" s="317"/>
    </row>
    <row r="1372" spans="4:4">
      <c r="D1372" s="317"/>
    </row>
    <row r="1373" spans="4:4">
      <c r="D1373" s="317"/>
    </row>
    <row r="1374" spans="4:4">
      <c r="D1374" s="317"/>
    </row>
    <row r="1375" spans="4:4">
      <c r="D1375" s="317"/>
    </row>
    <row r="1376" spans="4:4">
      <c r="D1376" s="317"/>
    </row>
    <row r="1377" spans="4:4">
      <c r="D1377" s="317"/>
    </row>
    <row r="1378" spans="4:4">
      <c r="D1378" s="317"/>
    </row>
    <row r="1379" spans="4:4">
      <c r="D1379" s="317"/>
    </row>
    <row r="1380" spans="4:4">
      <c r="D1380" s="317"/>
    </row>
    <row r="1381" spans="4:4">
      <c r="D1381" s="317"/>
    </row>
    <row r="1382" spans="4:4">
      <c r="D1382" s="317"/>
    </row>
    <row r="1383" spans="4:4">
      <c r="D1383" s="317"/>
    </row>
    <row r="1384" spans="4:4">
      <c r="D1384" s="317"/>
    </row>
    <row r="1385" spans="4:4">
      <c r="D1385" s="317"/>
    </row>
    <row r="1386" spans="4:4">
      <c r="D1386" s="317"/>
    </row>
    <row r="1387" spans="4:4">
      <c r="D1387" s="317"/>
    </row>
    <row r="1388" spans="4:4">
      <c r="D1388" s="317"/>
    </row>
    <row r="1389" spans="4:4">
      <c r="D1389" s="317"/>
    </row>
    <row r="1390" spans="4:4">
      <c r="D1390" s="317"/>
    </row>
    <row r="1391" spans="4:4">
      <c r="D1391" s="317"/>
    </row>
    <row r="1392" spans="4:4">
      <c r="D1392" s="317"/>
    </row>
    <row r="1393" spans="4:4">
      <c r="D1393" s="317"/>
    </row>
    <row r="1394" spans="4:4">
      <c r="D1394" s="317"/>
    </row>
    <row r="1395" spans="4:4">
      <c r="D1395" s="317"/>
    </row>
    <row r="1396" spans="4:4">
      <c r="D1396" s="317"/>
    </row>
    <row r="1397" spans="4:4">
      <c r="D1397" s="317"/>
    </row>
    <row r="1398" spans="4:4">
      <c r="D1398" s="317"/>
    </row>
    <row r="1399" spans="4:4">
      <c r="D1399" s="317"/>
    </row>
    <row r="1400" spans="4:4">
      <c r="D1400" s="317"/>
    </row>
    <row r="1401" spans="4:4">
      <c r="D1401" s="317"/>
    </row>
    <row r="1402" spans="4:4">
      <c r="D1402" s="317"/>
    </row>
    <row r="1403" spans="4:4">
      <c r="D1403" s="317"/>
    </row>
    <row r="1404" spans="4:4">
      <c r="D1404" s="317"/>
    </row>
    <row r="1405" spans="4:4">
      <c r="D1405" s="317"/>
    </row>
    <row r="1406" spans="4:4">
      <c r="D1406" s="317"/>
    </row>
    <row r="1407" spans="4:4">
      <c r="D1407" s="317"/>
    </row>
    <row r="1408" spans="4:4">
      <c r="D1408" s="317"/>
    </row>
    <row r="1409" spans="4:4">
      <c r="D1409" s="317"/>
    </row>
    <row r="1410" spans="4:4">
      <c r="D1410" s="317"/>
    </row>
    <row r="1411" spans="4:4">
      <c r="D1411" s="317"/>
    </row>
    <row r="1412" spans="4:4">
      <c r="D1412" s="317"/>
    </row>
    <row r="1413" spans="4:4">
      <c r="D1413" s="317"/>
    </row>
    <row r="1414" spans="4:4">
      <c r="D1414" s="317"/>
    </row>
    <row r="1415" spans="4:4">
      <c r="D1415" s="317"/>
    </row>
    <row r="1416" spans="4:4">
      <c r="D1416" s="317"/>
    </row>
    <row r="1417" spans="4:4">
      <c r="D1417" s="317"/>
    </row>
    <row r="1418" spans="4:4">
      <c r="D1418" s="317"/>
    </row>
    <row r="1419" spans="4:4">
      <c r="D1419" s="317"/>
    </row>
    <row r="1420" spans="4:4">
      <c r="D1420" s="317"/>
    </row>
    <row r="1421" spans="4:4">
      <c r="D1421" s="317"/>
    </row>
    <row r="1422" spans="4:4">
      <c r="D1422" s="317"/>
    </row>
    <row r="1423" spans="4:4">
      <c r="D1423" s="317"/>
    </row>
    <row r="1424" spans="4:4">
      <c r="D1424" s="317"/>
    </row>
    <row r="1425" spans="4:4">
      <c r="D1425" s="317"/>
    </row>
    <row r="1426" spans="4:4">
      <c r="D1426" s="317"/>
    </row>
    <row r="1427" spans="4:4">
      <c r="D1427" s="317"/>
    </row>
    <row r="1428" spans="4:4">
      <c r="D1428" s="317"/>
    </row>
    <row r="1429" spans="4:4">
      <c r="D1429" s="317"/>
    </row>
    <row r="1430" spans="4:4">
      <c r="D1430" s="317"/>
    </row>
    <row r="1431" spans="4:4">
      <c r="D1431" s="317"/>
    </row>
    <row r="1432" spans="4:4">
      <c r="D1432" s="317"/>
    </row>
    <row r="1433" spans="4:4">
      <c r="D1433" s="317"/>
    </row>
    <row r="1434" spans="4:4">
      <c r="D1434" s="317"/>
    </row>
    <row r="1435" spans="4:4">
      <c r="D1435" s="317"/>
    </row>
    <row r="1436" spans="4:4">
      <c r="D1436" s="317"/>
    </row>
    <row r="1437" spans="4:4">
      <c r="D1437" s="317"/>
    </row>
    <row r="1438" spans="4:4">
      <c r="D1438" s="317"/>
    </row>
    <row r="1439" spans="4:4">
      <c r="D1439" s="317"/>
    </row>
    <row r="1440" spans="4:4">
      <c r="D1440" s="317"/>
    </row>
    <row r="1441" spans="4:4">
      <c r="D1441" s="317"/>
    </row>
    <row r="1442" spans="4:4">
      <c r="D1442" s="317"/>
    </row>
    <row r="1443" spans="4:4">
      <c r="D1443" s="317"/>
    </row>
    <row r="1444" spans="4:4">
      <c r="D1444" s="317"/>
    </row>
    <row r="1445" spans="4:4">
      <c r="D1445" s="317"/>
    </row>
    <row r="1446" spans="4:4">
      <c r="D1446" s="317"/>
    </row>
    <row r="1447" spans="4:4">
      <c r="D1447" s="317"/>
    </row>
    <row r="1448" spans="4:4">
      <c r="D1448" s="317"/>
    </row>
    <row r="1449" spans="4:4">
      <c r="D1449" s="317"/>
    </row>
    <row r="1450" spans="4:4">
      <c r="D1450" s="317"/>
    </row>
    <row r="1451" spans="4:4">
      <c r="D1451" s="317"/>
    </row>
    <row r="1452" spans="4:4">
      <c r="D1452" s="317"/>
    </row>
    <row r="1453" spans="4:4">
      <c r="D1453" s="317"/>
    </row>
    <row r="1454" spans="4:4">
      <c r="D1454" s="317"/>
    </row>
    <row r="1455" spans="4:4">
      <c r="D1455" s="317"/>
    </row>
    <row r="1456" spans="4:4">
      <c r="D1456" s="317"/>
    </row>
    <row r="1457" spans="4:4">
      <c r="D1457" s="317"/>
    </row>
    <row r="1458" spans="4:4">
      <c r="D1458" s="317"/>
    </row>
    <row r="1459" spans="4:4">
      <c r="D1459" s="317"/>
    </row>
    <row r="1460" spans="4:4">
      <c r="D1460" s="317"/>
    </row>
    <row r="1461" spans="4:4">
      <c r="D1461" s="317"/>
    </row>
    <row r="1462" spans="4:4">
      <c r="D1462" s="317"/>
    </row>
    <row r="1463" spans="4:4">
      <c r="D1463" s="317"/>
    </row>
    <row r="1464" spans="4:4">
      <c r="D1464" s="317"/>
    </row>
    <row r="1465" spans="4:4">
      <c r="D1465" s="317"/>
    </row>
    <row r="1466" spans="4:4">
      <c r="D1466" s="317"/>
    </row>
    <row r="1467" spans="4:4">
      <c r="D1467" s="317"/>
    </row>
    <row r="1468" spans="4:4">
      <c r="D1468" s="317"/>
    </row>
    <row r="1469" spans="4:4">
      <c r="D1469" s="317"/>
    </row>
    <row r="1470" spans="4:4">
      <c r="D1470" s="317"/>
    </row>
    <row r="1471" spans="4:4">
      <c r="D1471" s="317"/>
    </row>
    <row r="1472" spans="4:4">
      <c r="D1472" s="317"/>
    </row>
    <row r="1473" spans="4:4">
      <c r="D1473" s="317"/>
    </row>
    <row r="1474" spans="4:4">
      <c r="D1474" s="317"/>
    </row>
    <row r="1475" spans="4:4">
      <c r="D1475" s="317"/>
    </row>
    <row r="1476" spans="4:4">
      <c r="D1476" s="317"/>
    </row>
    <row r="1477" spans="4:4">
      <c r="D1477" s="317"/>
    </row>
    <row r="1478" spans="4:4">
      <c r="D1478" s="317"/>
    </row>
    <row r="1479" spans="4:4">
      <c r="D1479" s="317"/>
    </row>
    <row r="1480" spans="4:4">
      <c r="D1480" s="317"/>
    </row>
    <row r="1481" spans="4:4">
      <c r="D1481" s="317"/>
    </row>
    <row r="1482" spans="4:4">
      <c r="D1482" s="317"/>
    </row>
    <row r="1483" spans="4:4">
      <c r="D1483" s="317"/>
    </row>
    <row r="1484" spans="4:4">
      <c r="D1484" s="317"/>
    </row>
    <row r="1485" spans="4:4">
      <c r="D1485" s="317"/>
    </row>
    <row r="1486" spans="4:4">
      <c r="D1486" s="317"/>
    </row>
    <row r="1487" spans="4:4">
      <c r="D1487" s="317"/>
    </row>
    <row r="1488" spans="4:4">
      <c r="D1488" s="317"/>
    </row>
    <row r="1489" spans="4:4">
      <c r="D1489" s="317"/>
    </row>
    <row r="1490" spans="4:4">
      <c r="D1490" s="317"/>
    </row>
    <row r="1491" spans="4:4">
      <c r="D1491" s="317"/>
    </row>
    <row r="1492" spans="4:4">
      <c r="D1492" s="317"/>
    </row>
    <row r="1493" spans="4:4">
      <c r="D1493" s="317"/>
    </row>
    <row r="1494" spans="4:4">
      <c r="D1494" s="317"/>
    </row>
    <row r="1495" spans="4:4">
      <c r="D1495" s="317"/>
    </row>
    <row r="1496" spans="4:4">
      <c r="D1496" s="317"/>
    </row>
    <row r="1497" spans="4:4">
      <c r="D1497" s="317"/>
    </row>
    <row r="1498" spans="4:4">
      <c r="D1498" s="317"/>
    </row>
    <row r="1499" spans="4:4">
      <c r="D1499" s="317"/>
    </row>
    <row r="1500" spans="4:4">
      <c r="D1500" s="317"/>
    </row>
    <row r="1501" spans="4:4">
      <c r="D1501" s="317"/>
    </row>
    <row r="1502" spans="4:4">
      <c r="D1502" s="317"/>
    </row>
    <row r="1503" spans="4:4">
      <c r="D1503" s="317"/>
    </row>
    <row r="1504" spans="4:4">
      <c r="D1504" s="317"/>
    </row>
    <row r="1505" spans="4:4">
      <c r="D1505" s="317"/>
    </row>
    <row r="1506" spans="4:4">
      <c r="D1506" s="317"/>
    </row>
    <row r="1507" spans="4:4">
      <c r="D1507" s="317"/>
    </row>
    <row r="1508" spans="4:4">
      <c r="D1508" s="317"/>
    </row>
    <row r="1509" spans="4:4">
      <c r="D1509" s="317"/>
    </row>
    <row r="1510" spans="4:4">
      <c r="D1510" s="317"/>
    </row>
    <row r="1511" spans="4:4">
      <c r="D1511" s="317"/>
    </row>
    <row r="1512" spans="4:4">
      <c r="D1512" s="317"/>
    </row>
    <row r="1513" spans="4:4">
      <c r="D1513" s="317"/>
    </row>
    <row r="1514" spans="4:4">
      <c r="D1514" s="317"/>
    </row>
    <row r="1515" spans="4:4">
      <c r="D1515" s="317"/>
    </row>
    <row r="1516" spans="4:4">
      <c r="D1516" s="317"/>
    </row>
    <row r="1517" spans="4:4">
      <c r="D1517" s="317"/>
    </row>
    <row r="1518" spans="4:4">
      <c r="D1518" s="317"/>
    </row>
    <row r="1519" spans="4:4">
      <c r="D1519" s="317"/>
    </row>
    <row r="1520" spans="4:4">
      <c r="D1520" s="317"/>
    </row>
    <row r="1521" spans="4:4">
      <c r="D1521" s="317"/>
    </row>
    <row r="1522" spans="4:4">
      <c r="D1522" s="317"/>
    </row>
    <row r="1523" spans="4:4">
      <c r="D1523" s="317"/>
    </row>
    <row r="1524" spans="4:4">
      <c r="D1524" s="317"/>
    </row>
    <row r="1525" spans="4:4">
      <c r="D1525" s="317"/>
    </row>
    <row r="1526" spans="4:4">
      <c r="D1526" s="317"/>
    </row>
    <row r="1527" spans="4:4">
      <c r="D1527" s="317"/>
    </row>
    <row r="1528" spans="4:4">
      <c r="D1528" s="317"/>
    </row>
    <row r="1529" spans="4:4">
      <c r="D1529" s="317"/>
    </row>
    <row r="1530" spans="4:4">
      <c r="D1530" s="317"/>
    </row>
    <row r="1531" spans="4:4">
      <c r="D1531" s="317"/>
    </row>
    <row r="1532" spans="4:4">
      <c r="D1532" s="317"/>
    </row>
    <row r="1533" spans="4:4">
      <c r="D1533" s="317"/>
    </row>
    <row r="1534" spans="4:4">
      <c r="D1534" s="317"/>
    </row>
    <row r="1535" spans="4:4">
      <c r="D1535" s="317"/>
    </row>
    <row r="1536" spans="4:4">
      <c r="D1536" s="317"/>
    </row>
    <row r="1537" spans="4:4">
      <c r="D1537" s="317"/>
    </row>
    <row r="1538" spans="4:4">
      <c r="D1538" s="317"/>
    </row>
    <row r="1539" spans="4:4">
      <c r="D1539" s="317"/>
    </row>
    <row r="1540" spans="4:4">
      <c r="D1540" s="317"/>
    </row>
    <row r="1541" spans="4:4">
      <c r="D1541" s="317"/>
    </row>
    <row r="1542" spans="4:4">
      <c r="D1542" s="317"/>
    </row>
    <row r="1543" spans="4:4">
      <c r="D1543" s="317"/>
    </row>
    <row r="1544" spans="4:4">
      <c r="D1544" s="317"/>
    </row>
    <row r="1545" spans="4:4">
      <c r="D1545" s="317"/>
    </row>
    <row r="1546" spans="4:4">
      <c r="D1546" s="317"/>
    </row>
    <row r="1547" spans="4:4">
      <c r="D1547" s="317"/>
    </row>
    <row r="1548" spans="4:4">
      <c r="D1548" s="317"/>
    </row>
    <row r="1549" spans="4:4">
      <c r="D1549" s="317"/>
    </row>
    <row r="1550" spans="4:4">
      <c r="D1550" s="317"/>
    </row>
    <row r="1551" spans="4:4">
      <c r="D1551" s="317"/>
    </row>
    <row r="1552" spans="4:4">
      <c r="D1552" s="317"/>
    </row>
    <row r="1553" spans="4:4">
      <c r="D1553" s="317"/>
    </row>
    <row r="1554" spans="4:4">
      <c r="D1554" s="317"/>
    </row>
    <row r="1555" spans="4:4">
      <c r="D1555" s="317"/>
    </row>
    <row r="1556" spans="4:4">
      <c r="D1556" s="317"/>
    </row>
    <row r="1557" spans="4:4">
      <c r="D1557" s="317"/>
    </row>
    <row r="1558" spans="4:4">
      <c r="D1558" s="317"/>
    </row>
    <row r="1559" spans="4:4">
      <c r="D1559" s="317"/>
    </row>
    <row r="1560" spans="4:4">
      <c r="D1560" s="317"/>
    </row>
    <row r="1561" spans="4:4">
      <c r="D1561" s="317"/>
    </row>
    <row r="1562" spans="4:4">
      <c r="D1562" s="317"/>
    </row>
    <row r="1563" spans="4:4">
      <c r="D1563" s="317"/>
    </row>
    <row r="1564" spans="4:4">
      <c r="D1564" s="317"/>
    </row>
    <row r="1565" spans="4:4">
      <c r="D1565" s="317"/>
    </row>
    <row r="1566" spans="4:4">
      <c r="D1566" s="317"/>
    </row>
    <row r="1567" spans="4:4">
      <c r="D1567" s="317"/>
    </row>
    <row r="1568" spans="4:4">
      <c r="D1568" s="317"/>
    </row>
    <row r="1569" spans="4:4">
      <c r="D1569" s="317"/>
    </row>
    <row r="1570" spans="4:4">
      <c r="D1570" s="317"/>
    </row>
    <row r="1571" spans="4:4">
      <c r="D1571" s="317"/>
    </row>
    <row r="1572" spans="4:4">
      <c r="D1572" s="317"/>
    </row>
    <row r="1573" spans="4:4">
      <c r="D1573" s="317"/>
    </row>
    <row r="1574" spans="4:4">
      <c r="D1574" s="317"/>
    </row>
    <row r="1575" spans="4:4">
      <c r="D1575" s="317"/>
    </row>
    <row r="1576" spans="4:4">
      <c r="D1576" s="317"/>
    </row>
    <row r="1577" spans="4:4">
      <c r="D1577" s="317"/>
    </row>
    <row r="1578" spans="4:4">
      <c r="D1578" s="317"/>
    </row>
    <row r="1579" spans="4:4">
      <c r="D1579" s="317"/>
    </row>
    <row r="1580" spans="4:4">
      <c r="D1580" s="317"/>
    </row>
    <row r="1581" spans="4:4">
      <c r="D1581" s="317"/>
    </row>
    <row r="1582" spans="4:4">
      <c r="D1582" s="317"/>
    </row>
    <row r="1583" spans="4:4">
      <c r="D1583" s="317"/>
    </row>
    <row r="1584" spans="4:4">
      <c r="D1584" s="317"/>
    </row>
    <row r="1585" spans="4:4">
      <c r="D1585" s="317"/>
    </row>
    <row r="1586" spans="4:4">
      <c r="D1586" s="317"/>
    </row>
    <row r="1587" spans="4:4">
      <c r="D1587" s="317"/>
    </row>
    <row r="1588" spans="4:4">
      <c r="D1588" s="317"/>
    </row>
    <row r="1589" spans="4:4">
      <c r="D1589" s="317"/>
    </row>
    <row r="1590" spans="4:4">
      <c r="D1590" s="317"/>
    </row>
    <row r="1591" spans="4:4">
      <c r="D1591" s="317"/>
    </row>
    <row r="1592" spans="4:4">
      <c r="D1592" s="317"/>
    </row>
    <row r="1593" spans="4:4">
      <c r="D1593" s="317"/>
    </row>
    <row r="1594" spans="4:4">
      <c r="D1594" s="317"/>
    </row>
    <row r="1595" spans="4:4">
      <c r="D1595" s="317"/>
    </row>
    <row r="1596" spans="4:4">
      <c r="D1596" s="317"/>
    </row>
    <row r="1597" spans="4:4">
      <c r="D1597" s="317"/>
    </row>
    <row r="1598" spans="4:4">
      <c r="D1598" s="317"/>
    </row>
    <row r="1599" spans="4:4">
      <c r="D1599" s="317"/>
    </row>
    <row r="1600" spans="4:4">
      <c r="D1600" s="317"/>
    </row>
    <row r="1601" spans="4:4">
      <c r="D1601" s="317"/>
    </row>
    <row r="1602" spans="4:4">
      <c r="D1602" s="317"/>
    </row>
    <row r="1603" spans="4:4">
      <c r="D1603" s="317"/>
    </row>
    <row r="1604" spans="4:4">
      <c r="D1604" s="317"/>
    </row>
    <row r="1605" spans="4:4">
      <c r="D1605" s="317"/>
    </row>
    <row r="1606" spans="4:4">
      <c r="D1606" s="317"/>
    </row>
    <row r="1607" spans="4:4">
      <c r="D1607" s="317"/>
    </row>
    <row r="1608" spans="4:4">
      <c r="D1608" s="317"/>
    </row>
    <row r="1609" spans="4:4">
      <c r="D1609" s="317"/>
    </row>
    <row r="1610" spans="4:4">
      <c r="D1610" s="317"/>
    </row>
    <row r="1611" spans="4:4">
      <c r="D1611" s="317"/>
    </row>
    <row r="1612" spans="4:4">
      <c r="D1612" s="317"/>
    </row>
    <row r="1613" spans="4:4">
      <c r="D1613" s="317"/>
    </row>
    <row r="1614" spans="4:4">
      <c r="D1614" s="317"/>
    </row>
    <row r="1615" spans="4:4">
      <c r="D1615" s="317"/>
    </row>
    <row r="1616" spans="4:4">
      <c r="D1616" s="317"/>
    </row>
    <row r="1617" spans="4:4">
      <c r="D1617" s="317"/>
    </row>
    <row r="1618" spans="4:4">
      <c r="D1618" s="317"/>
    </row>
    <row r="1619" spans="4:4">
      <c r="D1619" s="317"/>
    </row>
    <row r="1620" spans="4:4">
      <c r="D1620" s="317"/>
    </row>
    <row r="1621" spans="4:4">
      <c r="D1621" s="317"/>
    </row>
    <row r="1622" spans="4:4">
      <c r="D1622" s="317"/>
    </row>
    <row r="1623" spans="4:4">
      <c r="D1623" s="317"/>
    </row>
    <row r="1624" spans="4:4">
      <c r="D1624" s="317"/>
    </row>
    <row r="1625" spans="4:4">
      <c r="D1625" s="317"/>
    </row>
    <row r="1626" spans="4:4">
      <c r="D1626" s="317"/>
    </row>
    <row r="1627" spans="4:4">
      <c r="D1627" s="317"/>
    </row>
    <row r="1628" spans="4:4">
      <c r="D1628" s="317"/>
    </row>
    <row r="1629" spans="4:4">
      <c r="D1629" s="317"/>
    </row>
    <row r="1630" spans="4:4">
      <c r="D1630" s="317"/>
    </row>
    <row r="1631" spans="4:4">
      <c r="D1631" s="317"/>
    </row>
    <row r="1632" spans="4:4">
      <c r="D1632" s="317"/>
    </row>
    <row r="1633" spans="4:4">
      <c r="D1633" s="317"/>
    </row>
    <row r="1634" spans="4:4">
      <c r="D1634" s="317"/>
    </row>
    <row r="1635" spans="4:4">
      <c r="D1635" s="317"/>
    </row>
    <row r="1636" spans="4:4">
      <c r="D1636" s="317"/>
    </row>
    <row r="1637" spans="4:4">
      <c r="D1637" s="317"/>
    </row>
    <row r="1638" spans="4:4">
      <c r="D1638" s="317"/>
    </row>
    <row r="1639" spans="4:4">
      <c r="D1639" s="317"/>
    </row>
    <row r="1640" spans="4:4">
      <c r="D1640" s="317"/>
    </row>
    <row r="1641" spans="4:4">
      <c r="D1641" s="317"/>
    </row>
    <row r="1642" spans="4:4">
      <c r="D1642" s="317"/>
    </row>
    <row r="1643" spans="4:4">
      <c r="D1643" s="317"/>
    </row>
    <row r="1644" spans="4:4">
      <c r="D1644" s="317"/>
    </row>
    <row r="1645" spans="4:4">
      <c r="D1645" s="317"/>
    </row>
    <row r="1646" spans="4:4">
      <c r="D1646" s="317"/>
    </row>
    <row r="1647" spans="4:4">
      <c r="D1647" s="317"/>
    </row>
    <row r="1648" spans="4:4">
      <c r="D1648" s="317"/>
    </row>
    <row r="1649" spans="4:4">
      <c r="D1649" s="317"/>
    </row>
    <row r="1650" spans="4:4">
      <c r="D1650" s="317"/>
    </row>
    <row r="1651" spans="4:4">
      <c r="D1651" s="317"/>
    </row>
    <row r="1652" spans="4:4">
      <c r="D1652" s="317"/>
    </row>
    <row r="1653" spans="4:4">
      <c r="D1653" s="317"/>
    </row>
    <row r="1654" spans="4:4">
      <c r="D1654" s="317"/>
    </row>
    <row r="1655" spans="4:4">
      <c r="D1655" s="317"/>
    </row>
    <row r="1656" spans="4:4">
      <c r="D1656" s="317"/>
    </row>
    <row r="1657" spans="4:4">
      <c r="D1657" s="317"/>
    </row>
    <row r="1658" spans="4:4">
      <c r="D1658" s="317"/>
    </row>
    <row r="1659" spans="4:4">
      <c r="D1659" s="317"/>
    </row>
    <row r="1660" spans="4:4">
      <c r="D1660" s="317"/>
    </row>
    <row r="1661" spans="4:4">
      <c r="D1661" s="317"/>
    </row>
    <row r="1662" spans="4:4">
      <c r="D1662" s="317"/>
    </row>
    <row r="1663" spans="4:4">
      <c r="D1663" s="317"/>
    </row>
    <row r="1664" spans="4:4">
      <c r="D1664" s="317"/>
    </row>
    <row r="1665" spans="4:4">
      <c r="D1665" s="317"/>
    </row>
    <row r="1666" spans="4:4">
      <c r="D1666" s="317"/>
    </row>
    <row r="1667" spans="4:4">
      <c r="D1667" s="317"/>
    </row>
    <row r="1668" spans="4:4">
      <c r="D1668" s="317"/>
    </row>
    <row r="1669" spans="4:4">
      <c r="D1669" s="317"/>
    </row>
    <row r="1670" spans="4:4">
      <c r="D1670" s="317"/>
    </row>
    <row r="1671" spans="4:4">
      <c r="D1671" s="317"/>
    </row>
    <row r="1672" spans="4:4">
      <c r="D1672" s="317"/>
    </row>
    <row r="1673" spans="4:4">
      <c r="D1673" s="317"/>
    </row>
    <row r="1674" spans="4:4">
      <c r="D1674" s="317"/>
    </row>
    <row r="1675" spans="4:4">
      <c r="D1675" s="317"/>
    </row>
    <row r="1676" spans="4:4">
      <c r="D1676" s="317"/>
    </row>
    <row r="1677" spans="4:4">
      <c r="D1677" s="317"/>
    </row>
    <row r="1678" spans="4:4">
      <c r="D1678" s="317"/>
    </row>
    <row r="1679" spans="4:4">
      <c r="D1679" s="317"/>
    </row>
    <row r="1680" spans="4:4">
      <c r="D1680" s="317"/>
    </row>
    <row r="1681" spans="4:4">
      <c r="D1681" s="317"/>
    </row>
    <row r="1682" spans="4:4">
      <c r="D1682" s="317"/>
    </row>
    <row r="1683" spans="4:4">
      <c r="D1683" s="317"/>
    </row>
    <row r="1684" spans="4:4">
      <c r="D1684" s="317"/>
    </row>
    <row r="1685" spans="4:4">
      <c r="D1685" s="317"/>
    </row>
    <row r="1686" spans="4:4">
      <c r="D1686" s="317"/>
    </row>
    <row r="1687" spans="4:4">
      <c r="D1687" s="317"/>
    </row>
    <row r="1688" spans="4:4">
      <c r="D1688" s="317"/>
    </row>
    <row r="1689" spans="4:4">
      <c r="D1689" s="317"/>
    </row>
    <row r="1690" spans="4:4">
      <c r="D1690" s="317"/>
    </row>
    <row r="1691" spans="4:4">
      <c r="D1691" s="317"/>
    </row>
    <row r="1692" spans="4:4">
      <c r="D1692" s="317"/>
    </row>
    <row r="1693" spans="4:4">
      <c r="D1693" s="317"/>
    </row>
    <row r="1694" spans="4:4">
      <c r="D1694" s="317"/>
    </row>
    <row r="1695" spans="4:4">
      <c r="D1695" s="317"/>
    </row>
    <row r="1696" spans="4:4">
      <c r="D1696" s="317"/>
    </row>
    <row r="1697" spans="4:4">
      <c r="D1697" s="317"/>
    </row>
    <row r="1698" spans="4:4">
      <c r="D1698" s="317"/>
    </row>
    <row r="1699" spans="4:4">
      <c r="D1699" s="317"/>
    </row>
    <row r="1700" spans="4:4">
      <c r="D1700" s="317"/>
    </row>
    <row r="1701" spans="4:4">
      <c r="D1701" s="317"/>
    </row>
    <row r="1702" spans="4:4">
      <c r="D1702" s="317"/>
    </row>
    <row r="1703" spans="4:4">
      <c r="D1703" s="317"/>
    </row>
    <row r="1704" spans="4:4">
      <c r="D1704" s="317"/>
    </row>
    <row r="1705" spans="4:4">
      <c r="D1705" s="317"/>
    </row>
    <row r="1706" spans="4:4">
      <c r="D1706" s="317"/>
    </row>
    <row r="1707" spans="4:4">
      <c r="D1707" s="317"/>
    </row>
    <row r="1708" spans="4:4">
      <c r="D1708" s="317"/>
    </row>
    <row r="1709" spans="4:4">
      <c r="D1709" s="317"/>
    </row>
    <row r="1710" spans="4:4">
      <c r="D1710" s="317"/>
    </row>
    <row r="1711" spans="4:4">
      <c r="D1711" s="317"/>
    </row>
    <row r="1712" spans="4:4">
      <c r="D1712" s="317"/>
    </row>
    <row r="1713" spans="4:4">
      <c r="D1713" s="317"/>
    </row>
    <row r="1714" spans="4:4">
      <c r="D1714" s="317"/>
    </row>
    <row r="1715" spans="4:4">
      <c r="D1715" s="317"/>
    </row>
    <row r="1716" spans="4:4">
      <c r="D1716" s="317"/>
    </row>
    <row r="1717" spans="4:4">
      <c r="D1717" s="317"/>
    </row>
    <row r="1718" spans="4:4">
      <c r="D1718" s="317"/>
    </row>
    <row r="1719" spans="4:4">
      <c r="D1719" s="317"/>
    </row>
    <row r="1720" spans="4:4">
      <c r="D1720" s="317"/>
    </row>
    <row r="1721" spans="4:4">
      <c r="D1721" s="317"/>
    </row>
    <row r="1722" spans="4:4">
      <c r="D1722" s="317"/>
    </row>
    <row r="1723" spans="4:4">
      <c r="D1723" s="317"/>
    </row>
    <row r="1724" spans="4:4">
      <c r="D1724" s="317"/>
    </row>
    <row r="1725" spans="4:4">
      <c r="D1725" s="317"/>
    </row>
    <row r="1726" spans="4:4">
      <c r="D1726" s="317"/>
    </row>
    <row r="1727" spans="4:4">
      <c r="D1727" s="317"/>
    </row>
    <row r="1728" spans="4:4">
      <c r="D1728" s="317"/>
    </row>
    <row r="1729" spans="4:4">
      <c r="D1729" s="317"/>
    </row>
    <row r="1730" spans="4:4">
      <c r="D1730" s="317"/>
    </row>
    <row r="1731" spans="4:4">
      <c r="D1731" s="317"/>
    </row>
    <row r="1732" spans="4:4">
      <c r="D1732" s="317"/>
    </row>
    <row r="1733" spans="4:4">
      <c r="D1733" s="317"/>
    </row>
    <row r="1734" spans="4:4">
      <c r="D1734" s="317"/>
    </row>
    <row r="1735" spans="4:4">
      <c r="D1735" s="317"/>
    </row>
    <row r="1736" spans="4:4">
      <c r="D1736" s="317"/>
    </row>
    <row r="1737" spans="4:4">
      <c r="D1737" s="317"/>
    </row>
    <row r="1738" spans="4:4">
      <c r="D1738" s="317"/>
    </row>
    <row r="1739" spans="4:4">
      <c r="D1739" s="317"/>
    </row>
    <row r="1740" spans="4:4">
      <c r="D1740" s="317"/>
    </row>
    <row r="1741" spans="4:4">
      <c r="D1741" s="317"/>
    </row>
    <row r="1742" spans="4:4">
      <c r="D1742" s="317"/>
    </row>
    <row r="1743" spans="4:4">
      <c r="D1743" s="317"/>
    </row>
    <row r="1744" spans="4:4">
      <c r="D1744" s="317"/>
    </row>
    <row r="1745" spans="4:4">
      <c r="D1745" s="317"/>
    </row>
    <row r="1746" spans="4:4">
      <c r="D1746" s="317"/>
    </row>
    <row r="1747" spans="4:4">
      <c r="D1747" s="317"/>
    </row>
    <row r="1748" spans="4:4">
      <c r="D1748" s="317"/>
    </row>
    <row r="1749" spans="4:4">
      <c r="D1749" s="317"/>
    </row>
    <row r="1750" spans="4:4">
      <c r="D1750" s="317"/>
    </row>
    <row r="1751" spans="4:4">
      <c r="D1751" s="317"/>
    </row>
    <row r="1752" spans="4:4">
      <c r="D1752" s="317"/>
    </row>
    <row r="1753" spans="4:4">
      <c r="D1753" s="317"/>
    </row>
    <row r="1754" spans="4:4">
      <c r="D1754" s="317"/>
    </row>
    <row r="1755" spans="4:4">
      <c r="D1755" s="317"/>
    </row>
    <row r="1756" spans="4:4">
      <c r="D1756" s="317"/>
    </row>
    <row r="1757" spans="4:4">
      <c r="D1757" s="317"/>
    </row>
    <row r="1758" spans="4:4">
      <c r="D1758" s="317"/>
    </row>
    <row r="1759" spans="4:4">
      <c r="D1759" s="317"/>
    </row>
    <row r="1760" spans="4:4">
      <c r="D1760" s="317"/>
    </row>
    <row r="1761" spans="4:4">
      <c r="D1761" s="317"/>
    </row>
    <row r="1762" spans="4:4">
      <c r="D1762" s="317"/>
    </row>
    <row r="1763" spans="4:4">
      <c r="D1763" s="317"/>
    </row>
    <row r="1764" spans="4:4">
      <c r="D1764" s="317"/>
    </row>
    <row r="1765" spans="4:4">
      <c r="D1765" s="317"/>
    </row>
    <row r="1766" spans="4:4">
      <c r="D1766" s="317"/>
    </row>
    <row r="1767" spans="4:4">
      <c r="D1767" s="317"/>
    </row>
    <row r="1768" spans="4:4">
      <c r="D1768" s="317"/>
    </row>
    <row r="1769" spans="4:4">
      <c r="D1769" s="317"/>
    </row>
    <row r="1770" spans="4:4">
      <c r="D1770" s="317"/>
    </row>
    <row r="1771" spans="4:4">
      <c r="D1771" s="317"/>
    </row>
    <row r="1772" spans="4:4">
      <c r="D1772" s="317"/>
    </row>
    <row r="1773" spans="4:4">
      <c r="D1773" s="317"/>
    </row>
    <row r="1774" spans="4:4">
      <c r="D1774" s="317"/>
    </row>
    <row r="1775" spans="4:4">
      <c r="D1775" s="317"/>
    </row>
    <row r="1776" spans="4:4">
      <c r="D1776" s="317"/>
    </row>
    <row r="1777" spans="4:4">
      <c r="D1777" s="317"/>
    </row>
    <row r="1778" spans="4:4">
      <c r="D1778" s="317"/>
    </row>
    <row r="1779" spans="4:4">
      <c r="D1779" s="317"/>
    </row>
    <row r="1780" spans="4:4">
      <c r="D1780" s="317"/>
    </row>
    <row r="1781" spans="4:4">
      <c r="D1781" s="317"/>
    </row>
    <row r="1782" spans="4:4">
      <c r="D1782" s="317"/>
    </row>
    <row r="1783" spans="4:4">
      <c r="D1783" s="317"/>
    </row>
    <row r="1784" spans="4:4">
      <c r="D1784" s="317"/>
    </row>
    <row r="1785" spans="4:4">
      <c r="D1785" s="317"/>
    </row>
    <row r="1786" spans="4:4">
      <c r="D1786" s="317"/>
    </row>
    <row r="1787" spans="4:4">
      <c r="D1787" s="317"/>
    </row>
    <row r="1788" spans="4:4">
      <c r="D1788" s="317"/>
    </row>
    <row r="1789" spans="4:4">
      <c r="D1789" s="317"/>
    </row>
    <row r="1790" spans="4:4">
      <c r="D1790" s="317"/>
    </row>
    <row r="1791" spans="4:4">
      <c r="D1791" s="317"/>
    </row>
    <row r="1792" spans="4:4">
      <c r="D1792" s="317"/>
    </row>
    <row r="1793" spans="4:4">
      <c r="D1793" s="317"/>
    </row>
    <row r="1794" spans="4:4">
      <c r="D1794" s="317"/>
    </row>
    <row r="1795" spans="4:4">
      <c r="D1795" s="317"/>
    </row>
    <row r="1796" spans="4:4">
      <c r="D1796" s="317"/>
    </row>
    <row r="1797" spans="4:4">
      <c r="D1797" s="317"/>
    </row>
    <row r="1798" spans="4:4">
      <c r="D1798" s="317"/>
    </row>
    <row r="1799" spans="4:4">
      <c r="D1799" s="317"/>
    </row>
    <row r="1800" spans="4:4">
      <c r="D1800" s="317"/>
    </row>
    <row r="1801" spans="4:4">
      <c r="D1801" s="317"/>
    </row>
    <row r="1802" spans="4:4">
      <c r="D1802" s="317"/>
    </row>
    <row r="1803" spans="4:4">
      <c r="D1803" s="317"/>
    </row>
    <row r="1804" spans="4:4">
      <c r="D1804" s="317"/>
    </row>
    <row r="1805" spans="4:4">
      <c r="D1805" s="317"/>
    </row>
    <row r="1806" spans="4:4">
      <c r="D1806" s="317"/>
    </row>
    <row r="1807" spans="4:4">
      <c r="D1807" s="317"/>
    </row>
    <row r="1808" spans="4:4">
      <c r="D1808" s="317"/>
    </row>
    <row r="1809" spans="4:4">
      <c r="D1809" s="317"/>
    </row>
    <row r="1810" spans="4:4">
      <c r="D1810" s="317"/>
    </row>
    <row r="1811" spans="4:4">
      <c r="D1811" s="317"/>
    </row>
    <row r="1812" spans="4:4">
      <c r="D1812" s="317"/>
    </row>
    <row r="1813" spans="4:4">
      <c r="D1813" s="317"/>
    </row>
    <row r="1814" spans="4:4">
      <c r="D1814" s="317"/>
    </row>
    <row r="1815" spans="4:4">
      <c r="D1815" s="317"/>
    </row>
    <row r="1816" spans="4:4">
      <c r="D1816" s="317"/>
    </row>
    <row r="1817" spans="4:4">
      <c r="D1817" s="317"/>
    </row>
    <row r="1818" spans="4:4">
      <c r="D1818" s="317"/>
    </row>
    <row r="1819" spans="4:4">
      <c r="D1819" s="317"/>
    </row>
    <row r="1820" spans="4:4">
      <c r="D1820" s="317"/>
    </row>
    <row r="1821" spans="4:4">
      <c r="D1821" s="317"/>
    </row>
    <row r="1822" spans="4:4">
      <c r="D1822" s="317"/>
    </row>
    <row r="1823" spans="4:4">
      <c r="D1823" s="317"/>
    </row>
    <row r="1824" spans="4:4">
      <c r="D1824" s="317"/>
    </row>
    <row r="1825" spans="4:4">
      <c r="D1825" s="317"/>
    </row>
    <row r="1826" spans="4:4">
      <c r="D1826" s="317"/>
    </row>
    <row r="1827" spans="4:4">
      <c r="D1827" s="317"/>
    </row>
    <row r="1828" spans="4:4">
      <c r="D1828" s="317"/>
    </row>
    <row r="1829" spans="4:4">
      <c r="D1829" s="317"/>
    </row>
    <row r="1830" spans="4:4">
      <c r="D1830" s="317"/>
    </row>
    <row r="1831" spans="4:4">
      <c r="D1831" s="317"/>
    </row>
    <row r="1832" spans="4:4">
      <c r="D1832" s="317"/>
    </row>
    <row r="1833" spans="4:4">
      <c r="D1833" s="317"/>
    </row>
    <row r="1834" spans="4:4">
      <c r="D1834" s="317"/>
    </row>
    <row r="1835" spans="4:4">
      <c r="D1835" s="317"/>
    </row>
    <row r="1836" spans="4:4">
      <c r="D1836" s="317"/>
    </row>
    <row r="1837" spans="4:4">
      <c r="D1837" s="317"/>
    </row>
    <row r="1838" spans="4:4">
      <c r="D1838" s="317"/>
    </row>
    <row r="1839" spans="4:4">
      <c r="D1839" s="317"/>
    </row>
    <row r="1840" spans="4:4">
      <c r="D1840" s="317"/>
    </row>
    <row r="1841" spans="4:4">
      <c r="D1841" s="317"/>
    </row>
    <row r="1842" spans="4:4">
      <c r="D1842" s="317"/>
    </row>
    <row r="1843" spans="4:4">
      <c r="D1843" s="317"/>
    </row>
    <row r="1844" spans="4:4">
      <c r="D1844" s="317"/>
    </row>
    <row r="1845" spans="4:4">
      <c r="D1845" s="317"/>
    </row>
    <row r="1846" spans="4:4">
      <c r="D1846" s="317"/>
    </row>
    <row r="1847" spans="4:4">
      <c r="D1847" s="317"/>
    </row>
    <row r="1848" spans="4:4">
      <c r="D1848" s="317"/>
    </row>
    <row r="1849" spans="4:4">
      <c r="D1849" s="317"/>
    </row>
    <row r="1850" spans="4:4">
      <c r="D1850" s="317"/>
    </row>
    <row r="1851" spans="4:4">
      <c r="D1851" s="317"/>
    </row>
    <row r="1852" spans="4:4">
      <c r="D1852" s="317"/>
    </row>
    <row r="1853" spans="4:4">
      <c r="D1853" s="317"/>
    </row>
    <row r="1854" spans="4:4">
      <c r="D1854" s="317"/>
    </row>
    <row r="1855" spans="4:4">
      <c r="D1855" s="317"/>
    </row>
    <row r="1856" spans="4:4">
      <c r="D1856" s="317"/>
    </row>
    <row r="1857" spans="4:4">
      <c r="D1857" s="317"/>
    </row>
    <row r="1858" spans="4:4">
      <c r="D1858" s="317"/>
    </row>
    <row r="1859" spans="4:4">
      <c r="D1859" s="317"/>
    </row>
    <row r="1860" spans="4:4">
      <c r="D1860" s="317"/>
    </row>
    <row r="1861" spans="4:4">
      <c r="D1861" s="317"/>
    </row>
    <row r="1862" spans="4:4">
      <c r="D1862" s="317"/>
    </row>
    <row r="1863" spans="4:4">
      <c r="D1863" s="317"/>
    </row>
    <row r="1864" spans="4:4">
      <c r="D1864" s="317"/>
    </row>
    <row r="1865" spans="4:4">
      <c r="D1865" s="317"/>
    </row>
    <row r="1866" spans="4:4">
      <c r="D1866" s="317"/>
    </row>
    <row r="1867" spans="4:4">
      <c r="D1867" s="317"/>
    </row>
    <row r="1868" spans="4:4">
      <c r="D1868" s="317"/>
    </row>
    <row r="1869" spans="4:4">
      <c r="D1869" s="317"/>
    </row>
    <row r="1870" spans="4:4">
      <c r="D1870" s="317"/>
    </row>
    <row r="1871" spans="4:4">
      <c r="D1871" s="317"/>
    </row>
    <row r="1872" spans="4:4">
      <c r="D1872" s="317"/>
    </row>
    <row r="1873" spans="4:4">
      <c r="D1873" s="317"/>
    </row>
    <row r="1874" spans="4:4">
      <c r="D1874" s="317"/>
    </row>
    <row r="1875" spans="4:4">
      <c r="D1875" s="317"/>
    </row>
    <row r="1876" spans="4:4">
      <c r="D1876" s="317"/>
    </row>
    <row r="1877" spans="4:4">
      <c r="D1877" s="317"/>
    </row>
    <row r="1878" spans="4:4">
      <c r="D1878" s="317"/>
    </row>
    <row r="1879" spans="4:4">
      <c r="D1879" s="317"/>
    </row>
    <row r="1880" spans="4:4">
      <c r="D1880" s="317"/>
    </row>
    <row r="1881" spans="4:4">
      <c r="D1881" s="317"/>
    </row>
    <row r="1882" spans="4:4">
      <c r="D1882" s="317"/>
    </row>
    <row r="1883" spans="4:4">
      <c r="D1883" s="317"/>
    </row>
    <row r="1884" spans="4:4">
      <c r="D1884" s="317"/>
    </row>
    <row r="1885" spans="4:4">
      <c r="D1885" s="317"/>
    </row>
    <row r="1886" spans="4:4">
      <c r="D1886" s="317"/>
    </row>
    <row r="1887" spans="4:4">
      <c r="D1887" s="317"/>
    </row>
    <row r="1888" spans="4:4">
      <c r="D1888" s="317"/>
    </row>
    <row r="1889" spans="4:4">
      <c r="D1889" s="317"/>
    </row>
    <row r="1890" spans="4:4">
      <c r="D1890" s="317"/>
    </row>
    <row r="1891" spans="4:4">
      <c r="D1891" s="317"/>
    </row>
    <row r="1892" spans="4:4">
      <c r="D1892" s="317"/>
    </row>
    <row r="1893" spans="4:4">
      <c r="D1893" s="317"/>
    </row>
    <row r="1894" spans="4:4">
      <c r="D1894" s="317"/>
    </row>
    <row r="1895" spans="4:4">
      <c r="D1895" s="317"/>
    </row>
    <row r="1896" spans="4:4">
      <c r="D1896" s="317"/>
    </row>
    <row r="1897" spans="4:4">
      <c r="D1897" s="317"/>
    </row>
    <row r="1898" spans="4:4">
      <c r="D1898" s="317"/>
    </row>
    <row r="1899" spans="4:4">
      <c r="D1899" s="317"/>
    </row>
    <row r="1900" spans="4:4">
      <c r="D1900" s="317"/>
    </row>
    <row r="1901" spans="4:4">
      <c r="D1901" s="317"/>
    </row>
    <row r="1902" spans="4:4">
      <c r="D1902" s="317"/>
    </row>
    <row r="1903" spans="4:4">
      <c r="D1903" s="317"/>
    </row>
    <row r="1904" spans="4:4">
      <c r="D1904" s="317"/>
    </row>
    <row r="1905" spans="4:4">
      <c r="D1905" s="317"/>
    </row>
    <row r="1906" spans="4:4">
      <c r="D1906" s="317"/>
    </row>
    <row r="1907" spans="4:4">
      <c r="D1907" s="317"/>
    </row>
    <row r="1908" spans="4:4">
      <c r="D1908" s="317"/>
    </row>
    <row r="1909" spans="4:4">
      <c r="D1909" s="317"/>
    </row>
    <row r="1910" spans="4:4">
      <c r="D1910" s="317"/>
    </row>
    <row r="1911" spans="4:4">
      <c r="D1911" s="317"/>
    </row>
    <row r="1912" spans="4:4">
      <c r="D1912" s="317"/>
    </row>
    <row r="1913" spans="4:4">
      <c r="D1913" s="317"/>
    </row>
    <row r="1914" spans="4:4">
      <c r="D1914" s="317"/>
    </row>
    <row r="1915" spans="4:4">
      <c r="D1915" s="317"/>
    </row>
    <row r="1916" spans="4:4">
      <c r="D1916" s="317"/>
    </row>
    <row r="1917" spans="4:4">
      <c r="D1917" s="317"/>
    </row>
    <row r="1918" spans="4:4">
      <c r="D1918" s="317"/>
    </row>
    <row r="1919" spans="4:4">
      <c r="D1919" s="317"/>
    </row>
    <row r="1920" spans="4:4">
      <c r="D1920" s="317"/>
    </row>
    <row r="1921" spans="4:4">
      <c r="D1921" s="317"/>
    </row>
    <row r="1922" spans="4:4">
      <c r="D1922" s="317"/>
    </row>
    <row r="1923" spans="4:4">
      <c r="D1923" s="317"/>
    </row>
    <row r="1924" spans="4:4">
      <c r="D1924" s="317"/>
    </row>
    <row r="1925" spans="4:4">
      <c r="D1925" s="317"/>
    </row>
    <row r="1926" spans="4:4">
      <c r="D1926" s="317"/>
    </row>
    <row r="1927" spans="4:4">
      <c r="D1927" s="317"/>
    </row>
    <row r="1928" spans="4:4">
      <c r="D1928" s="317"/>
    </row>
    <row r="1929" spans="4:4">
      <c r="D1929" s="317"/>
    </row>
    <row r="1930" spans="4:4">
      <c r="D1930" s="317"/>
    </row>
    <row r="1931" spans="4:4">
      <c r="D1931" s="317"/>
    </row>
    <row r="1932" spans="4:4">
      <c r="D1932" s="317"/>
    </row>
    <row r="1933" spans="4:4">
      <c r="D1933" s="317"/>
    </row>
    <row r="1934" spans="4:4">
      <c r="D1934" s="317"/>
    </row>
    <row r="1935" spans="4:4">
      <c r="D1935" s="317"/>
    </row>
    <row r="1936" spans="4:4">
      <c r="D1936" s="317"/>
    </row>
    <row r="1937" spans="4:4">
      <c r="D1937" s="317"/>
    </row>
    <row r="1938" spans="4:4">
      <c r="D1938" s="317"/>
    </row>
    <row r="1939" spans="4:4">
      <c r="D1939" s="317"/>
    </row>
    <row r="1940" spans="4:4">
      <c r="D1940" s="317"/>
    </row>
    <row r="1941" spans="4:4">
      <c r="D1941" s="317"/>
    </row>
    <row r="1942" spans="4:4">
      <c r="D1942" s="317"/>
    </row>
    <row r="1943" spans="4:4">
      <c r="D1943" s="317"/>
    </row>
    <row r="1944" spans="4:4">
      <c r="D1944" s="317"/>
    </row>
    <row r="1945" spans="4:4">
      <c r="D1945" s="317"/>
    </row>
    <row r="1946" spans="4:4">
      <c r="D1946" s="317"/>
    </row>
    <row r="1947" spans="4:4">
      <c r="D1947" s="317"/>
    </row>
    <row r="1948" spans="4:4">
      <c r="D1948" s="317"/>
    </row>
    <row r="1949" spans="4:4">
      <c r="D1949" s="317"/>
    </row>
    <row r="1950" spans="4:4">
      <c r="D1950" s="317"/>
    </row>
    <row r="1951" spans="4:4">
      <c r="D1951" s="317"/>
    </row>
    <row r="1952" spans="4:4">
      <c r="D1952" s="317"/>
    </row>
    <row r="1953" spans="4:4">
      <c r="D1953" s="317"/>
    </row>
    <row r="1954" spans="4:4">
      <c r="D1954" s="317"/>
    </row>
    <row r="1955" spans="4:4">
      <c r="D1955" s="317"/>
    </row>
    <row r="1956" spans="4:4">
      <c r="D1956" s="317"/>
    </row>
    <row r="1957" spans="4:4">
      <c r="D1957" s="317"/>
    </row>
    <row r="1958" spans="4:4">
      <c r="D1958" s="317"/>
    </row>
    <row r="1959" spans="4:4">
      <c r="D1959" s="317"/>
    </row>
    <row r="1960" spans="4:4">
      <c r="D1960" s="317"/>
    </row>
    <row r="1961" spans="4:4">
      <c r="D1961" s="317"/>
    </row>
    <row r="1962" spans="4:4">
      <c r="D1962" s="317"/>
    </row>
    <row r="1963" spans="4:4">
      <c r="D1963" s="317"/>
    </row>
    <row r="1964" spans="4:4">
      <c r="D1964" s="317"/>
    </row>
    <row r="1965" spans="4:4">
      <c r="D1965" s="317"/>
    </row>
    <row r="1966" spans="4:4">
      <c r="D1966" s="317"/>
    </row>
    <row r="1967" spans="4:4">
      <c r="D1967" s="317"/>
    </row>
    <row r="1968" spans="4:4">
      <c r="D1968" s="317"/>
    </row>
    <row r="1969" spans="4:4">
      <c r="D1969" s="317"/>
    </row>
    <row r="1970" spans="4:4">
      <c r="D1970" s="317"/>
    </row>
    <row r="1971" spans="4:4">
      <c r="D1971" s="317"/>
    </row>
    <row r="1972" spans="4:4">
      <c r="D1972" s="317"/>
    </row>
    <row r="1973" spans="4:4">
      <c r="D1973" s="317"/>
    </row>
    <row r="1974" spans="4:4">
      <c r="D1974" s="317"/>
    </row>
    <row r="1975" spans="4:4">
      <c r="D1975" s="317"/>
    </row>
    <row r="1976" spans="4:4">
      <c r="D1976" s="317"/>
    </row>
    <row r="1977" spans="4:4">
      <c r="D1977" s="317"/>
    </row>
    <row r="1978" spans="4:4">
      <c r="D1978" s="317"/>
    </row>
    <row r="1979" spans="4:4">
      <c r="D1979" s="317"/>
    </row>
    <row r="1980" spans="4:4">
      <c r="D1980" s="317"/>
    </row>
    <row r="1981" spans="4:4">
      <c r="D1981" s="317"/>
    </row>
    <row r="1982" spans="4:4">
      <c r="D1982" s="317"/>
    </row>
    <row r="1983" spans="4:4">
      <c r="D1983" s="317"/>
    </row>
    <row r="1984" spans="4:4">
      <c r="D1984" s="317"/>
    </row>
    <row r="1985" spans="4:4">
      <c r="D1985" s="317"/>
    </row>
    <row r="1986" spans="4:4">
      <c r="D1986" s="317"/>
    </row>
    <row r="1987" spans="4:4">
      <c r="D1987" s="317"/>
    </row>
    <row r="1988" spans="4:4">
      <c r="D1988" s="317"/>
    </row>
    <row r="1989" spans="4:4">
      <c r="D1989" s="317"/>
    </row>
    <row r="1990" spans="4:4">
      <c r="D1990" s="317"/>
    </row>
    <row r="1991" spans="4:4">
      <c r="D1991" s="317"/>
    </row>
    <row r="1992" spans="4:4">
      <c r="D1992" s="317"/>
    </row>
    <row r="1993" spans="4:4">
      <c r="D1993" s="317"/>
    </row>
    <row r="1994" spans="4:4">
      <c r="D1994" s="317"/>
    </row>
    <row r="1995" spans="4:4">
      <c r="D1995" s="317"/>
    </row>
    <row r="1996" spans="4:4">
      <c r="D1996" s="317"/>
    </row>
    <row r="1997" spans="4:4">
      <c r="D1997" s="317"/>
    </row>
    <row r="1998" spans="4:4">
      <c r="D1998" s="317"/>
    </row>
    <row r="1999" spans="4:4">
      <c r="D1999" s="317"/>
    </row>
    <row r="2000" spans="4:4">
      <c r="D2000" s="317"/>
    </row>
    <row r="2001" spans="4:4">
      <c r="D2001" s="317"/>
    </row>
    <row r="2002" spans="4:4">
      <c r="D2002" s="317"/>
    </row>
    <row r="2003" spans="4:4">
      <c r="D2003" s="317"/>
    </row>
    <row r="2004" spans="4:4">
      <c r="D2004" s="317"/>
    </row>
    <row r="2005" spans="4:4">
      <c r="D2005" s="317"/>
    </row>
    <row r="2006" spans="4:4">
      <c r="D2006" s="317"/>
    </row>
    <row r="2007" spans="4:4">
      <c r="D2007" s="317"/>
    </row>
    <row r="2008" spans="4:4">
      <c r="D2008" s="317"/>
    </row>
    <row r="2009" spans="4:4">
      <c r="D2009" s="317"/>
    </row>
    <row r="2010" spans="4:4">
      <c r="D2010" s="317"/>
    </row>
    <row r="2011" spans="4:4">
      <c r="D2011" s="317"/>
    </row>
    <row r="2012" spans="4:4">
      <c r="D2012" s="317"/>
    </row>
    <row r="2013" spans="4:4">
      <c r="D2013" s="317"/>
    </row>
    <row r="2014" spans="4:4">
      <c r="D2014" s="317"/>
    </row>
    <row r="2015" spans="4:4">
      <c r="D2015" s="317"/>
    </row>
    <row r="2016" spans="4:4">
      <c r="D2016" s="317"/>
    </row>
    <row r="2017" spans="4:4">
      <c r="D2017" s="317"/>
    </row>
    <row r="2018" spans="4:4">
      <c r="D2018" s="317"/>
    </row>
    <row r="2019" spans="4:4">
      <c r="D2019" s="317"/>
    </row>
    <row r="2020" spans="4:4">
      <c r="D2020" s="317"/>
    </row>
    <row r="2021" spans="4:4">
      <c r="D2021" s="317"/>
    </row>
    <row r="2022" spans="4:4">
      <c r="D2022" s="317"/>
    </row>
    <row r="2023" spans="4:4">
      <c r="D2023" s="317"/>
    </row>
    <row r="2024" spans="4:4">
      <c r="D2024" s="317"/>
    </row>
    <row r="2025" spans="4:4">
      <c r="D2025" s="317"/>
    </row>
    <row r="2026" spans="4:4">
      <c r="D2026" s="317"/>
    </row>
    <row r="2027" spans="4:4">
      <c r="D2027" s="317"/>
    </row>
    <row r="2028" spans="4:4">
      <c r="D2028" s="317"/>
    </row>
    <row r="2029" spans="4:4">
      <c r="D2029" s="317"/>
    </row>
    <row r="2030" spans="4:4">
      <c r="D2030" s="317"/>
    </row>
    <row r="2031" spans="4:4">
      <c r="D2031" s="317"/>
    </row>
    <row r="2032" spans="4:4">
      <c r="D2032" s="317"/>
    </row>
    <row r="2033" spans="4:4">
      <c r="D2033" s="317"/>
    </row>
    <row r="2034" spans="4:4">
      <c r="D2034" s="317"/>
    </row>
    <row r="2035" spans="4:4">
      <c r="D2035" s="317"/>
    </row>
    <row r="2036" spans="4:4">
      <c r="D2036" s="317"/>
    </row>
    <row r="2037" spans="4:4">
      <c r="D2037" s="317"/>
    </row>
    <row r="2038" spans="4:4">
      <c r="D2038" s="317"/>
    </row>
    <row r="2039" spans="4:4">
      <c r="D2039" s="317"/>
    </row>
    <row r="2040" spans="4:4">
      <c r="D2040" s="317"/>
    </row>
    <row r="2041" spans="4:4">
      <c r="D2041" s="317"/>
    </row>
    <row r="2042" spans="4:4">
      <c r="D2042" s="317"/>
    </row>
    <row r="2043" spans="4:4">
      <c r="D2043" s="317"/>
    </row>
    <row r="2044" spans="4:4">
      <c r="D2044" s="317"/>
    </row>
    <row r="2045" spans="4:4">
      <c r="D2045" s="317"/>
    </row>
    <row r="2046" spans="4:4">
      <c r="D2046" s="317"/>
    </row>
    <row r="2047" spans="4:4">
      <c r="D2047" s="317"/>
    </row>
    <row r="2048" spans="4:4">
      <c r="D2048" s="317"/>
    </row>
    <row r="2049" spans="4:4">
      <c r="D2049" s="317"/>
    </row>
    <row r="2050" spans="4:4">
      <c r="D2050" s="317"/>
    </row>
    <row r="2051" spans="4:4">
      <c r="D2051" s="317"/>
    </row>
    <row r="2052" spans="4:4">
      <c r="D2052" s="317"/>
    </row>
    <row r="2053" spans="4:4">
      <c r="D2053" s="317"/>
    </row>
    <row r="2054" spans="4:4">
      <c r="D2054" s="317"/>
    </row>
    <row r="2055" spans="4:4">
      <c r="D2055" s="317"/>
    </row>
    <row r="2056" spans="4:4">
      <c r="D2056" s="317"/>
    </row>
    <row r="2057" spans="4:4">
      <c r="D2057" s="317"/>
    </row>
    <row r="2058" spans="4:4">
      <c r="D2058" s="317"/>
    </row>
    <row r="2059" spans="4:4">
      <c r="D2059" s="317"/>
    </row>
    <row r="2060" spans="4:4">
      <c r="D2060" s="317"/>
    </row>
    <row r="2061" spans="4:4">
      <c r="D2061" s="317"/>
    </row>
    <row r="2062" spans="4:4">
      <c r="D2062" s="317"/>
    </row>
    <row r="2063" spans="4:4">
      <c r="D2063" s="317"/>
    </row>
    <row r="2064" spans="4:4">
      <c r="D2064" s="317"/>
    </row>
    <row r="2065" spans="4:4">
      <c r="D2065" s="317"/>
    </row>
    <row r="2066" spans="4:4">
      <c r="D2066" s="317"/>
    </row>
    <row r="2067" spans="4:4">
      <c r="D2067" s="317"/>
    </row>
    <row r="2068" spans="4:4">
      <c r="D2068" s="317"/>
    </row>
    <row r="2069" spans="4:4">
      <c r="D2069" s="317"/>
    </row>
    <row r="2070" spans="4:4">
      <c r="D2070" s="317"/>
    </row>
    <row r="2071" spans="4:4">
      <c r="D2071" s="317"/>
    </row>
    <row r="2072" spans="4:4">
      <c r="D2072" s="317"/>
    </row>
    <row r="2073" spans="4:4">
      <c r="D2073" s="317"/>
    </row>
    <row r="2074" spans="4:4">
      <c r="D2074" s="317"/>
    </row>
    <row r="2075" spans="4:4">
      <c r="D2075" s="317"/>
    </row>
    <row r="2076" spans="4:4">
      <c r="D2076" s="317"/>
    </row>
    <row r="2077" spans="4:4">
      <c r="D2077" s="317"/>
    </row>
    <row r="2078" spans="4:4">
      <c r="D2078" s="317"/>
    </row>
    <row r="2079" spans="4:4">
      <c r="D2079" s="317"/>
    </row>
    <row r="2080" spans="4:4">
      <c r="D2080" s="317"/>
    </row>
    <row r="2081" spans="4:4">
      <c r="D2081" s="317"/>
    </row>
    <row r="2082" spans="4:4">
      <c r="D2082" s="317"/>
    </row>
    <row r="2083" spans="4:4">
      <c r="D2083" s="317"/>
    </row>
    <row r="2084" spans="4:4">
      <c r="D2084" s="317"/>
    </row>
    <row r="2085" spans="4:4">
      <c r="D2085" s="317"/>
    </row>
    <row r="2086" spans="4:4">
      <c r="D2086" s="317"/>
    </row>
    <row r="2087" spans="4:4">
      <c r="D2087" s="317"/>
    </row>
    <row r="2088" spans="4:4">
      <c r="D2088" s="317"/>
    </row>
    <row r="2089" spans="4:4">
      <c r="D2089" s="317"/>
    </row>
    <row r="2090" spans="4:4">
      <c r="D2090" s="317"/>
    </row>
    <row r="2091" spans="4:4">
      <c r="D2091" s="317"/>
    </row>
    <row r="2092" spans="4:4">
      <c r="D2092" s="317"/>
    </row>
    <row r="2093" spans="4:4">
      <c r="D2093" s="317"/>
    </row>
    <row r="2094" spans="4:4">
      <c r="D2094" s="317"/>
    </row>
    <row r="2095" spans="4:4">
      <c r="D2095" s="317"/>
    </row>
    <row r="2096" spans="4:4">
      <c r="D2096" s="317"/>
    </row>
    <row r="2097" spans="4:4">
      <c r="D2097" s="317"/>
    </row>
    <row r="2098" spans="4:4">
      <c r="D2098" s="317"/>
    </row>
    <row r="2099" spans="4:4">
      <c r="D2099" s="317"/>
    </row>
    <row r="2100" spans="4:4">
      <c r="D2100" s="317"/>
    </row>
    <row r="2101" spans="4:4">
      <c r="D2101" s="317"/>
    </row>
    <row r="2102" spans="4:4">
      <c r="D2102" s="317"/>
    </row>
    <row r="2103" spans="4:4">
      <c r="D2103" s="317"/>
    </row>
    <row r="2104" spans="4:4">
      <c r="D2104" s="317"/>
    </row>
    <row r="2105" spans="4:4">
      <c r="D2105" s="317"/>
    </row>
    <row r="2106" spans="4:4">
      <c r="D2106" s="317"/>
    </row>
    <row r="2107" spans="4:4">
      <c r="D2107" s="317"/>
    </row>
    <row r="2108" spans="4:4">
      <c r="D2108" s="317"/>
    </row>
    <row r="2109" spans="4:4">
      <c r="D2109" s="317"/>
    </row>
    <row r="2110" spans="4:4">
      <c r="D2110" s="317"/>
    </row>
    <row r="2111" spans="4:4">
      <c r="D2111" s="317"/>
    </row>
    <row r="2112" spans="4:4">
      <c r="D2112" s="317"/>
    </row>
    <row r="2113" spans="4:4">
      <c r="D2113" s="317"/>
    </row>
    <row r="2114" spans="4:4">
      <c r="D2114" s="317"/>
    </row>
    <row r="2115" spans="4:4">
      <c r="D2115" s="317"/>
    </row>
    <row r="2116" spans="4:4">
      <c r="D2116" s="317"/>
    </row>
    <row r="2117" spans="4:4">
      <c r="D2117" s="317"/>
    </row>
    <row r="2118" spans="4:4">
      <c r="D2118" s="317"/>
    </row>
    <row r="2119" spans="4:4">
      <c r="D2119" s="317"/>
    </row>
    <row r="2120" spans="4:4">
      <c r="D2120" s="317"/>
    </row>
    <row r="2121" spans="4:4">
      <c r="D2121" s="317"/>
    </row>
    <row r="2122" spans="4:4">
      <c r="D2122" s="317"/>
    </row>
    <row r="2123" spans="4:4">
      <c r="D2123" s="317"/>
    </row>
    <row r="2124" spans="4:4">
      <c r="D2124" s="317"/>
    </row>
    <row r="2125" spans="4:4">
      <c r="D2125" s="317"/>
    </row>
    <row r="2126" spans="4:4">
      <c r="D2126" s="317"/>
    </row>
    <row r="2127" spans="4:4">
      <c r="D2127" s="317"/>
    </row>
    <row r="2128" spans="4:4">
      <c r="D2128" s="317"/>
    </row>
    <row r="2129" spans="4:4">
      <c r="D2129" s="317"/>
    </row>
    <row r="2130" spans="4:4">
      <c r="D2130" s="317"/>
    </row>
    <row r="2131" spans="4:4">
      <c r="D2131" s="317"/>
    </row>
    <row r="2132" spans="4:4">
      <c r="D2132" s="317"/>
    </row>
    <row r="2133" spans="4:4">
      <c r="D2133" s="317"/>
    </row>
    <row r="2134" spans="4:4">
      <c r="D2134" s="317"/>
    </row>
    <row r="2135" spans="4:4">
      <c r="D2135" s="317"/>
    </row>
    <row r="2136" spans="4:4">
      <c r="D2136" s="317"/>
    </row>
    <row r="2137" spans="4:4">
      <c r="D2137" s="317"/>
    </row>
    <row r="2138" spans="4:4">
      <c r="D2138" s="317"/>
    </row>
    <row r="2139" spans="4:4">
      <c r="D2139" s="317"/>
    </row>
    <row r="2140" spans="4:4">
      <c r="D2140" s="317"/>
    </row>
    <row r="2141" spans="4:4">
      <c r="D2141" s="317"/>
    </row>
    <row r="2142" spans="4:4">
      <c r="D2142" s="317"/>
    </row>
    <row r="2143" spans="4:4">
      <c r="D2143" s="317"/>
    </row>
    <row r="2144" spans="4:4">
      <c r="D2144" s="317"/>
    </row>
    <row r="2145" spans="4:4">
      <c r="D2145" s="317"/>
    </row>
    <row r="2146" spans="4:4">
      <c r="D2146" s="317"/>
    </row>
    <row r="2147" spans="4:4">
      <c r="D2147" s="317"/>
    </row>
    <row r="2148" spans="4:4">
      <c r="D2148" s="317"/>
    </row>
    <row r="2149" spans="4:4">
      <c r="D2149" s="317"/>
    </row>
    <row r="2150" spans="4:4">
      <c r="D2150" s="317"/>
    </row>
    <row r="2151" spans="4:4">
      <c r="D2151" s="317"/>
    </row>
    <row r="2152" spans="4:4">
      <c r="D2152" s="317"/>
    </row>
    <row r="2153" spans="4:4">
      <c r="D2153" s="317"/>
    </row>
    <row r="2154" spans="4:4">
      <c r="D2154" s="317"/>
    </row>
    <row r="2155" spans="4:4">
      <c r="D2155" s="317"/>
    </row>
    <row r="2156" spans="4:4">
      <c r="D2156" s="317"/>
    </row>
    <row r="2157" spans="4:4">
      <c r="D2157" s="317"/>
    </row>
    <row r="2158" spans="4:4">
      <c r="D2158" s="317"/>
    </row>
    <row r="2159" spans="4:4">
      <c r="D2159" s="317"/>
    </row>
    <row r="2160" spans="4:4">
      <c r="D2160" s="317"/>
    </row>
    <row r="2161" spans="4:4">
      <c r="D2161" s="317"/>
    </row>
    <row r="2162" spans="4:4">
      <c r="D2162" s="317"/>
    </row>
    <row r="2163" spans="4:4">
      <c r="D2163" s="317"/>
    </row>
    <row r="2164" spans="4:4">
      <c r="D2164" s="317"/>
    </row>
    <row r="2165" spans="4:4">
      <c r="D2165" s="317"/>
    </row>
    <row r="2166" spans="4:4">
      <c r="D2166" s="317"/>
    </row>
    <row r="2167" spans="4:4">
      <c r="D2167" s="317"/>
    </row>
    <row r="2168" spans="4:4">
      <c r="D2168" s="317"/>
    </row>
    <row r="2169" spans="4:4">
      <c r="D2169" s="317"/>
    </row>
    <row r="2170" spans="4:4">
      <c r="D2170" s="317"/>
    </row>
    <row r="2171" spans="4:4">
      <c r="D2171" s="317"/>
    </row>
    <row r="2172" spans="4:4">
      <c r="D2172" s="317"/>
    </row>
    <row r="2173" spans="4:4">
      <c r="D2173" s="317"/>
    </row>
    <row r="2174" spans="4:4">
      <c r="D2174" s="317"/>
    </row>
    <row r="2175" spans="4:4">
      <c r="D2175" s="317"/>
    </row>
    <row r="2176" spans="4:4">
      <c r="D2176" s="317"/>
    </row>
    <row r="2177" spans="4:4">
      <c r="D2177" s="317"/>
    </row>
    <row r="2178" spans="4:4">
      <c r="D2178" s="317"/>
    </row>
    <row r="2179" spans="4:4">
      <c r="D2179" s="317"/>
    </row>
    <row r="2180" spans="4:4">
      <c r="D2180" s="317"/>
    </row>
    <row r="2181" spans="4:4">
      <c r="D2181" s="317"/>
    </row>
    <row r="2182" spans="4:4">
      <c r="D2182" s="317"/>
    </row>
    <row r="2183" spans="4:4">
      <c r="D2183" s="317"/>
    </row>
    <row r="2184" spans="4:4">
      <c r="D2184" s="317"/>
    </row>
    <row r="2185" spans="4:4">
      <c r="D2185" s="317"/>
    </row>
    <row r="2186" spans="4:4">
      <c r="D2186" s="317"/>
    </row>
    <row r="2187" spans="4:4">
      <c r="D2187" s="317"/>
    </row>
    <row r="2188" spans="4:4">
      <c r="D2188" s="317"/>
    </row>
    <row r="2189" spans="4:4">
      <c r="D2189" s="317"/>
    </row>
    <row r="2190" spans="4:4">
      <c r="D2190" s="317"/>
    </row>
    <row r="2191" spans="4:4">
      <c r="D2191" s="317"/>
    </row>
    <row r="2192" spans="4:4">
      <c r="D2192" s="317"/>
    </row>
    <row r="2193" spans="4:4">
      <c r="D2193" s="317"/>
    </row>
    <row r="2194" spans="4:4">
      <c r="D2194" s="317"/>
    </row>
    <row r="2195" spans="4:4">
      <c r="D2195" s="317"/>
    </row>
    <row r="2196" spans="4:4">
      <c r="D2196" s="317"/>
    </row>
    <row r="2197" spans="4:4">
      <c r="D2197" s="317"/>
    </row>
    <row r="2198" spans="4:4">
      <c r="D2198" s="317"/>
    </row>
    <row r="2199" spans="4:4">
      <c r="D2199" s="317"/>
    </row>
    <row r="2200" spans="4:4">
      <c r="D2200" s="317"/>
    </row>
    <row r="2201" spans="4:4">
      <c r="D2201" s="317"/>
    </row>
    <row r="2202" spans="4:4">
      <c r="D2202" s="317"/>
    </row>
    <row r="2203" spans="4:4">
      <c r="D2203" s="317"/>
    </row>
    <row r="2204" spans="4:4">
      <c r="D2204" s="317"/>
    </row>
    <row r="2205" spans="4:4">
      <c r="D2205" s="317"/>
    </row>
    <row r="2206" spans="4:4">
      <c r="D2206" s="317"/>
    </row>
    <row r="2207" spans="4:4">
      <c r="D2207" s="317"/>
    </row>
    <row r="2208" spans="4:4">
      <c r="D2208" s="317"/>
    </row>
    <row r="2209" spans="4:4">
      <c r="D2209" s="317"/>
    </row>
    <row r="2210" spans="4:4">
      <c r="D2210" s="317"/>
    </row>
    <row r="2211" spans="4:4">
      <c r="D2211" s="317"/>
    </row>
    <row r="2212" spans="4:4">
      <c r="D2212" s="317"/>
    </row>
    <row r="2213" spans="4:4">
      <c r="D2213" s="317"/>
    </row>
    <row r="2214" spans="4:4">
      <c r="D2214" s="317"/>
    </row>
    <row r="2215" spans="4:4">
      <c r="D2215" s="317"/>
    </row>
    <row r="2216" spans="4:4">
      <c r="D2216" s="317"/>
    </row>
    <row r="2217" spans="4:4">
      <c r="D2217" s="317"/>
    </row>
    <row r="2218" spans="4:4">
      <c r="D2218" s="317"/>
    </row>
    <row r="2219" spans="4:4">
      <c r="D2219" s="317"/>
    </row>
    <row r="2220" spans="4:4">
      <c r="D2220" s="317"/>
    </row>
    <row r="2221" spans="4:4">
      <c r="D2221" s="317"/>
    </row>
    <row r="2222" spans="4:4">
      <c r="D2222" s="317"/>
    </row>
    <row r="2223" spans="4:4">
      <c r="D2223" s="317"/>
    </row>
    <row r="2224" spans="4:4">
      <c r="D2224" s="317"/>
    </row>
    <row r="2225" spans="4:4">
      <c r="D2225" s="317"/>
    </row>
    <row r="2226" spans="4:4">
      <c r="D2226" s="317"/>
    </row>
    <row r="2227" spans="4:4">
      <c r="D2227" s="317"/>
    </row>
    <row r="2228" spans="4:4">
      <c r="D2228" s="317"/>
    </row>
    <row r="2229" spans="4:4">
      <c r="D2229" s="317"/>
    </row>
    <row r="2230" spans="4:4">
      <c r="D2230" s="317"/>
    </row>
    <row r="2231" spans="4:4">
      <c r="D2231" s="317"/>
    </row>
    <row r="2232" spans="4:4">
      <c r="D2232" s="317"/>
    </row>
    <row r="2233" spans="4:4">
      <c r="D2233" s="317"/>
    </row>
    <row r="2234" spans="4:4">
      <c r="D2234" s="317"/>
    </row>
    <row r="2235" spans="4:4">
      <c r="D2235" s="317"/>
    </row>
    <row r="2236" spans="4:4">
      <c r="D2236" s="317"/>
    </row>
    <row r="2237" spans="4:4">
      <c r="D2237" s="317"/>
    </row>
    <row r="2238" spans="4:4">
      <c r="D2238" s="317"/>
    </row>
    <row r="2239" spans="4:4">
      <c r="D2239" s="317"/>
    </row>
    <row r="2240" spans="4:4">
      <c r="D2240" s="317"/>
    </row>
    <row r="2241" spans="4:4">
      <c r="D2241" s="317"/>
    </row>
    <row r="2242" spans="4:4">
      <c r="D2242" s="317"/>
    </row>
    <row r="2243" spans="4:4">
      <c r="D2243" s="317"/>
    </row>
    <row r="2244" spans="4:4">
      <c r="D2244" s="317"/>
    </row>
    <row r="2245" spans="4:4">
      <c r="D2245" s="317"/>
    </row>
    <row r="2246" spans="4:4">
      <c r="D2246" s="317"/>
    </row>
    <row r="2247" spans="4:4">
      <c r="D2247" s="317"/>
    </row>
    <row r="2248" spans="4:4">
      <c r="D2248" s="317"/>
    </row>
    <row r="2249" spans="4:4">
      <c r="D2249" s="317"/>
    </row>
    <row r="2250" spans="4:4">
      <c r="D2250" s="317"/>
    </row>
    <row r="2251" spans="4:4">
      <c r="D2251" s="317"/>
    </row>
    <row r="2252" spans="4:4">
      <c r="D2252" s="317"/>
    </row>
    <row r="2253" spans="4:4">
      <c r="D2253" s="317"/>
    </row>
    <row r="2254" spans="4:4">
      <c r="D2254" s="317"/>
    </row>
    <row r="2255" spans="4:4">
      <c r="D2255" s="317"/>
    </row>
    <row r="2256" spans="4:4">
      <c r="D2256" s="317"/>
    </row>
    <row r="2257" spans="4:4">
      <c r="D2257" s="317"/>
    </row>
    <row r="2258" spans="4:4">
      <c r="D2258" s="317"/>
    </row>
    <row r="2259" spans="4:4">
      <c r="D2259" s="317"/>
    </row>
    <row r="2260" spans="4:4">
      <c r="D2260" s="317"/>
    </row>
    <row r="2261" spans="4:4">
      <c r="D2261" s="317"/>
    </row>
    <row r="2262" spans="4:4">
      <c r="D2262" s="317"/>
    </row>
    <row r="2263" spans="4:4">
      <c r="D2263" s="317"/>
    </row>
    <row r="2264" spans="4:4">
      <c r="D2264" s="317"/>
    </row>
    <row r="2265" spans="4:4">
      <c r="D2265" s="317"/>
    </row>
    <row r="2266" spans="4:4">
      <c r="D2266" s="317"/>
    </row>
    <row r="2267" spans="4:4">
      <c r="D2267" s="317"/>
    </row>
    <row r="2268" spans="4:4">
      <c r="D2268" s="317"/>
    </row>
    <row r="2269" spans="4:4">
      <c r="D2269" s="317"/>
    </row>
    <row r="2270" spans="4:4">
      <c r="D2270" s="317"/>
    </row>
    <row r="2271" spans="4:4">
      <c r="D2271" s="317"/>
    </row>
    <row r="2272" spans="4:4">
      <c r="D2272" s="317"/>
    </row>
    <row r="2273" spans="4:4">
      <c r="D2273" s="317"/>
    </row>
    <row r="2274" spans="4:4">
      <c r="D2274" s="317"/>
    </row>
    <row r="2275" spans="4:4">
      <c r="D2275" s="317"/>
    </row>
    <row r="2276" spans="4:4">
      <c r="D2276" s="317"/>
    </row>
    <row r="2277" spans="4:4">
      <c r="D2277" s="317"/>
    </row>
    <row r="2278" spans="4:4">
      <c r="D2278" s="317"/>
    </row>
    <row r="2279" spans="4:4">
      <c r="D2279" s="317"/>
    </row>
    <row r="2280" spans="4:4">
      <c r="D2280" s="317"/>
    </row>
    <row r="2281" spans="4:4">
      <c r="D2281" s="317"/>
    </row>
    <row r="2282" spans="4:4">
      <c r="D2282" s="317"/>
    </row>
    <row r="2283" spans="4:4">
      <c r="D2283" s="317"/>
    </row>
    <row r="2284" spans="4:4">
      <c r="D2284" s="317"/>
    </row>
    <row r="2285" spans="4:4">
      <c r="D2285" s="317"/>
    </row>
    <row r="2286" spans="4:4">
      <c r="D2286" s="317"/>
    </row>
    <row r="2287" spans="4:4">
      <c r="D2287" s="317"/>
    </row>
    <row r="2288" spans="4:4">
      <c r="D2288" s="317"/>
    </row>
    <row r="2289" spans="4:4">
      <c r="D2289" s="317"/>
    </row>
    <row r="2290" spans="4:4">
      <c r="D2290" s="317"/>
    </row>
    <row r="2291" spans="4:4">
      <c r="D2291" s="317"/>
    </row>
    <row r="2292" spans="4:4">
      <c r="D2292" s="317"/>
    </row>
    <row r="2293" spans="4:4">
      <c r="D2293" s="317"/>
    </row>
    <row r="2294" spans="4:4">
      <c r="D2294" s="317"/>
    </row>
    <row r="2295" spans="4:4">
      <c r="D2295" s="317"/>
    </row>
    <row r="2296" spans="4:4">
      <c r="D2296" s="317"/>
    </row>
    <row r="2297" spans="4:4">
      <c r="D2297" s="317"/>
    </row>
    <row r="2298" spans="4:4">
      <c r="D2298" s="317"/>
    </row>
    <row r="2299" spans="4:4">
      <c r="D2299" s="317"/>
    </row>
    <row r="2300" spans="4:4">
      <c r="D2300" s="317"/>
    </row>
    <row r="2301" spans="4:4">
      <c r="D2301" s="317"/>
    </row>
    <row r="2302" spans="4:4">
      <c r="D2302" s="317"/>
    </row>
    <row r="2303" spans="4:4">
      <c r="D2303" s="317"/>
    </row>
    <row r="2304" spans="4:4">
      <c r="D2304" s="317"/>
    </row>
    <row r="2305" spans="4:4">
      <c r="D2305" s="317"/>
    </row>
    <row r="2306" spans="4:4">
      <c r="D2306" s="317"/>
    </row>
    <row r="2307" spans="4:4">
      <c r="D2307" s="317"/>
    </row>
    <row r="2308" spans="4:4">
      <c r="D2308" s="317"/>
    </row>
    <row r="2309" spans="4:4">
      <c r="D2309" s="317"/>
    </row>
    <row r="2310" spans="4:4">
      <c r="D2310" s="317"/>
    </row>
    <row r="2311" spans="4:4">
      <c r="D2311" s="317"/>
    </row>
    <row r="2312" spans="4:4">
      <c r="D2312" s="317"/>
    </row>
    <row r="2313" spans="4:4">
      <c r="D2313" s="317"/>
    </row>
    <row r="2314" spans="4:4">
      <c r="D2314" s="317"/>
    </row>
    <row r="2315" spans="4:4">
      <c r="D2315" s="317"/>
    </row>
    <row r="2316" spans="4:4">
      <c r="D2316" s="317"/>
    </row>
    <row r="2317" spans="4:4">
      <c r="D2317" s="317"/>
    </row>
    <row r="2318" spans="4:4">
      <c r="D2318" s="317"/>
    </row>
    <row r="2319" spans="4:4">
      <c r="D2319" s="317"/>
    </row>
    <row r="2320" spans="4:4">
      <c r="D2320" s="317"/>
    </row>
    <row r="2321" spans="4:4">
      <c r="D2321" s="317"/>
    </row>
    <row r="2322" spans="4:4">
      <c r="D2322" s="317"/>
    </row>
    <row r="2323" spans="4:4">
      <c r="D2323" s="317"/>
    </row>
    <row r="2324" spans="4:4">
      <c r="D2324" s="317"/>
    </row>
    <row r="2325" spans="4:4">
      <c r="D2325" s="317"/>
    </row>
    <row r="2326" spans="4:4">
      <c r="D2326" s="317"/>
    </row>
    <row r="2327" spans="4:4">
      <c r="D2327" s="317"/>
    </row>
    <row r="2328" spans="4:4">
      <c r="D2328" s="317"/>
    </row>
    <row r="2329" spans="4:4">
      <c r="D2329" s="317"/>
    </row>
    <row r="2330" spans="4:4">
      <c r="D2330" s="317"/>
    </row>
    <row r="2331" spans="4:4">
      <c r="D2331" s="317"/>
    </row>
    <row r="2332" spans="4:4">
      <c r="D2332" s="317"/>
    </row>
    <row r="2333" spans="4:4">
      <c r="D2333" s="317"/>
    </row>
    <row r="2334" spans="4:4">
      <c r="D2334" s="317"/>
    </row>
    <row r="2335" spans="4:4">
      <c r="D2335" s="317"/>
    </row>
    <row r="2336" spans="4:4">
      <c r="D2336" s="317"/>
    </row>
    <row r="2337" spans="4:4">
      <c r="D2337" s="317"/>
    </row>
    <row r="2338" spans="4:4">
      <c r="D2338" s="317"/>
    </row>
    <row r="2339" spans="4:4">
      <c r="D2339" s="317"/>
    </row>
    <row r="2340" spans="4:4">
      <c r="D2340" s="317"/>
    </row>
    <row r="2341" spans="4:4">
      <c r="D2341" s="317"/>
    </row>
    <row r="2342" spans="4:4">
      <c r="D2342" s="317"/>
    </row>
    <row r="2343" spans="4:4">
      <c r="D2343" s="317"/>
    </row>
    <row r="2344" spans="4:4">
      <c r="D2344" s="317"/>
    </row>
    <row r="2345" spans="4:4">
      <c r="D2345" s="317"/>
    </row>
    <row r="2346" spans="4:4">
      <c r="D2346" s="317"/>
    </row>
    <row r="2347" spans="4:4">
      <c r="D2347" s="317"/>
    </row>
    <row r="2348" spans="4:4">
      <c r="D2348" s="317"/>
    </row>
    <row r="2349" spans="4:4">
      <c r="D2349" s="317"/>
    </row>
    <row r="2350" spans="4:4">
      <c r="D2350" s="317"/>
    </row>
    <row r="2351" spans="4:4">
      <c r="D2351" s="317"/>
    </row>
    <row r="2352" spans="4:4">
      <c r="D2352" s="317"/>
    </row>
    <row r="2353" spans="4:4">
      <c r="D2353" s="317"/>
    </row>
    <row r="2354" spans="4:4">
      <c r="D2354" s="317"/>
    </row>
    <row r="2355" spans="4:4">
      <c r="D2355" s="317"/>
    </row>
    <row r="2356" spans="4:4">
      <c r="D2356" s="317"/>
    </row>
    <row r="2357" spans="4:4">
      <c r="D2357" s="317"/>
    </row>
    <row r="2358" spans="4:4">
      <c r="D2358" s="317"/>
    </row>
    <row r="2359" spans="4:4">
      <c r="D2359" s="317"/>
    </row>
    <row r="2360" spans="4:4">
      <c r="D2360" s="317"/>
    </row>
    <row r="2361" spans="4:4">
      <c r="D2361" s="317"/>
    </row>
    <row r="2362" spans="4:4">
      <c r="D2362" s="317"/>
    </row>
    <row r="2363" spans="4:4">
      <c r="D2363" s="317"/>
    </row>
    <row r="2364" spans="4:4">
      <c r="D2364" s="317"/>
    </row>
    <row r="2365" spans="4:4">
      <c r="D2365" s="317"/>
    </row>
    <row r="2366" spans="4:4">
      <c r="D2366" s="317"/>
    </row>
    <row r="2367" spans="4:4">
      <c r="D2367" s="317"/>
    </row>
    <row r="2368" spans="4:4">
      <c r="D2368" s="317"/>
    </row>
    <row r="2369" spans="4:4">
      <c r="D2369" s="317"/>
    </row>
    <row r="2370" spans="4:4">
      <c r="D2370" s="317"/>
    </row>
    <row r="2371" spans="4:4">
      <c r="D2371" s="317"/>
    </row>
    <row r="2372" spans="4:4">
      <c r="D2372" s="317"/>
    </row>
    <row r="2373" spans="4:4">
      <c r="D2373" s="317"/>
    </row>
    <row r="2374" spans="4:4">
      <c r="D2374" s="317"/>
    </row>
    <row r="2375" spans="4:4">
      <c r="D2375" s="317"/>
    </row>
    <row r="2376" spans="4:4">
      <c r="D2376" s="317"/>
    </row>
    <row r="2377" spans="4:4">
      <c r="D2377" s="317"/>
    </row>
    <row r="2378" spans="4:4">
      <c r="D2378" s="317"/>
    </row>
    <row r="2379" spans="4:4">
      <c r="D2379" s="317"/>
    </row>
    <row r="2380" spans="4:4">
      <c r="D2380" s="317"/>
    </row>
    <row r="2381" spans="4:4">
      <c r="D2381" s="317"/>
    </row>
    <row r="2382" spans="4:4">
      <c r="D2382" s="317"/>
    </row>
    <row r="2383" spans="4:4">
      <c r="D2383" s="317"/>
    </row>
    <row r="2384" spans="4:4">
      <c r="D2384" s="317"/>
    </row>
    <row r="2385" spans="4:4">
      <c r="D2385" s="317"/>
    </row>
    <row r="2386" spans="4:4">
      <c r="D2386" s="317"/>
    </row>
    <row r="2387" spans="4:4">
      <c r="D2387" s="317"/>
    </row>
    <row r="2388" spans="4:4">
      <c r="D2388" s="317"/>
    </row>
    <row r="2389" spans="4:4">
      <c r="D2389" s="317"/>
    </row>
    <row r="2390" spans="4:4">
      <c r="D2390" s="317"/>
    </row>
    <row r="2391" spans="4:4">
      <c r="D2391" s="317"/>
    </row>
    <row r="2392" spans="4:4">
      <c r="D2392" s="317"/>
    </row>
    <row r="2393" spans="4:4">
      <c r="D2393" s="317"/>
    </row>
    <row r="2394" spans="4:4">
      <c r="D2394" s="317"/>
    </row>
    <row r="2395" spans="4:4">
      <c r="D2395" s="317"/>
    </row>
    <row r="2396" spans="4:4">
      <c r="D2396" s="317"/>
    </row>
    <row r="2397" spans="4:4">
      <c r="D2397" s="317"/>
    </row>
    <row r="2398" spans="4:4">
      <c r="D2398" s="317"/>
    </row>
    <row r="2399" spans="4:4">
      <c r="D2399" s="317"/>
    </row>
    <row r="2400" spans="4:4">
      <c r="D2400" s="317"/>
    </row>
    <row r="2401" spans="4:4">
      <c r="D2401" s="317"/>
    </row>
    <row r="2402" spans="4:4">
      <c r="D2402" s="317"/>
    </row>
    <row r="2403" spans="4:4">
      <c r="D2403" s="317"/>
    </row>
    <row r="2404" spans="4:4">
      <c r="D2404" s="317"/>
    </row>
    <row r="2405" spans="4:4">
      <c r="D2405" s="317"/>
    </row>
    <row r="2406" spans="4:4">
      <c r="D2406" s="317"/>
    </row>
    <row r="2407" spans="4:4">
      <c r="D2407" s="317"/>
    </row>
    <row r="2408" spans="4:4">
      <c r="D2408" s="317"/>
    </row>
    <row r="2409" spans="4:4">
      <c r="D2409" s="317"/>
    </row>
    <row r="2410" spans="4:4">
      <c r="D2410" s="317"/>
    </row>
    <row r="2411" spans="4:4">
      <c r="D2411" s="317"/>
    </row>
    <row r="2412" spans="4:4">
      <c r="D2412" s="317"/>
    </row>
    <row r="2413" spans="4:4">
      <c r="D2413" s="317"/>
    </row>
    <row r="2414" spans="4:4">
      <c r="D2414" s="317"/>
    </row>
    <row r="2415" spans="4:4">
      <c r="D2415" s="317"/>
    </row>
    <row r="2416" spans="4:4">
      <c r="D2416" s="317"/>
    </row>
    <row r="2417" spans="4:4">
      <c r="D2417" s="317"/>
    </row>
    <row r="2418" spans="4:4">
      <c r="D2418" s="317"/>
    </row>
    <row r="2419" spans="4:4">
      <c r="D2419" s="317"/>
    </row>
    <row r="2420" spans="4:4">
      <c r="D2420" s="317"/>
    </row>
    <row r="2421" spans="4:4">
      <c r="D2421" s="317"/>
    </row>
    <row r="2422" spans="4:4">
      <c r="D2422" s="317"/>
    </row>
    <row r="2423" spans="4:4">
      <c r="D2423" s="317"/>
    </row>
    <row r="2424" spans="4:4">
      <c r="D2424" s="317"/>
    </row>
    <row r="2425" spans="4:4">
      <c r="D2425" s="317"/>
    </row>
    <row r="2426" spans="4:4">
      <c r="D2426" s="317"/>
    </row>
    <row r="2427" spans="4:4">
      <c r="D2427" s="317"/>
    </row>
    <row r="2428" spans="4:4">
      <c r="D2428" s="317"/>
    </row>
    <row r="2429" spans="4:4">
      <c r="D2429" s="317"/>
    </row>
    <row r="2430" spans="4:4">
      <c r="D2430" s="317"/>
    </row>
    <row r="2431" spans="4:4">
      <c r="D2431" s="317"/>
    </row>
    <row r="2432" spans="4:4">
      <c r="D2432" s="317"/>
    </row>
    <row r="2433" spans="4:4">
      <c r="D2433" s="317"/>
    </row>
    <row r="2434" spans="4:4">
      <c r="D2434" s="317"/>
    </row>
    <row r="2435" spans="4:4">
      <c r="D2435" s="317"/>
    </row>
    <row r="2436" spans="4:4">
      <c r="D2436" s="317"/>
    </row>
    <row r="2437" spans="4:4">
      <c r="D2437" s="317"/>
    </row>
    <row r="2438" spans="4:4">
      <c r="D2438" s="317"/>
    </row>
    <row r="2439" spans="4:4">
      <c r="D2439" s="317"/>
    </row>
    <row r="2440" spans="4:4">
      <c r="D2440" s="317"/>
    </row>
    <row r="2441" spans="4:4">
      <c r="D2441" s="317"/>
    </row>
    <row r="2442" spans="4:4">
      <c r="D2442" s="317"/>
    </row>
    <row r="2443" spans="4:4">
      <c r="D2443" s="317"/>
    </row>
    <row r="2444" spans="4:4">
      <c r="D2444" s="317"/>
    </row>
    <row r="2445" spans="4:4">
      <c r="D2445" s="317"/>
    </row>
    <row r="2446" spans="4:4">
      <c r="D2446" s="317"/>
    </row>
    <row r="2447" spans="4:4">
      <c r="D2447" s="317"/>
    </row>
    <row r="2448" spans="4:4">
      <c r="D2448" s="317"/>
    </row>
    <row r="2449" spans="4:4">
      <c r="D2449" s="317"/>
    </row>
    <row r="2450" spans="4:4">
      <c r="D2450" s="317"/>
    </row>
    <row r="2451" spans="4:4">
      <c r="D2451" s="317"/>
    </row>
    <row r="2452" spans="4:4">
      <c r="D2452" s="317"/>
    </row>
    <row r="2453" spans="4:4">
      <c r="D2453" s="317"/>
    </row>
    <row r="2454" spans="4:4">
      <c r="D2454" s="317"/>
    </row>
    <row r="2455" spans="4:4">
      <c r="D2455" s="317"/>
    </row>
    <row r="2456" spans="4:4">
      <c r="D2456" s="317"/>
    </row>
    <row r="2457" spans="4:4">
      <c r="D2457" s="317"/>
    </row>
    <row r="2458" spans="4:4">
      <c r="D2458" s="317"/>
    </row>
    <row r="2459" spans="4:4">
      <c r="D2459" s="317"/>
    </row>
    <row r="2460" spans="4:4">
      <c r="D2460" s="317"/>
    </row>
    <row r="2461" spans="4:4">
      <c r="D2461" s="317"/>
    </row>
    <row r="2462" spans="4:4">
      <c r="D2462" s="317"/>
    </row>
    <row r="2463" spans="4:4">
      <c r="D2463" s="317"/>
    </row>
    <row r="2464" spans="4:4">
      <c r="D2464" s="317"/>
    </row>
    <row r="2465" spans="4:4">
      <c r="D2465" s="317"/>
    </row>
    <row r="2466" spans="4:4">
      <c r="D2466" s="317"/>
    </row>
    <row r="2467" spans="4:4">
      <c r="D2467" s="317"/>
    </row>
    <row r="2468" spans="4:4">
      <c r="D2468" s="317"/>
    </row>
    <row r="2469" spans="4:4">
      <c r="D2469" s="317"/>
    </row>
    <row r="2470" spans="4:4">
      <c r="D2470" s="317"/>
    </row>
    <row r="2471" spans="4:4">
      <c r="D2471" s="317"/>
    </row>
    <row r="2472" spans="4:4">
      <c r="D2472" s="317"/>
    </row>
    <row r="2473" spans="4:4">
      <c r="D2473" s="317"/>
    </row>
    <row r="2474" spans="4:4">
      <c r="D2474" s="317"/>
    </row>
    <row r="2475" spans="4:4">
      <c r="D2475" s="317"/>
    </row>
    <row r="2476" spans="4:4">
      <c r="D2476" s="317"/>
    </row>
    <row r="2477" spans="4:4">
      <c r="D2477" s="317"/>
    </row>
    <row r="2478" spans="4:4">
      <c r="D2478" s="317"/>
    </row>
    <row r="2479" spans="4:4">
      <c r="D2479" s="317"/>
    </row>
    <row r="2480" spans="4:4">
      <c r="D2480" s="317"/>
    </row>
    <row r="2481" spans="4:4">
      <c r="D2481" s="317"/>
    </row>
    <row r="2482" spans="4:4">
      <c r="D2482" s="317"/>
    </row>
    <row r="2483" spans="4:4">
      <c r="D2483" s="317"/>
    </row>
    <row r="2484" spans="4:4">
      <c r="D2484" s="317"/>
    </row>
    <row r="2485" spans="4:4">
      <c r="D2485" s="317"/>
    </row>
    <row r="2486" spans="4:4">
      <c r="D2486" s="317"/>
    </row>
    <row r="2487" spans="4:4">
      <c r="D2487" s="317"/>
    </row>
    <row r="2488" spans="4:4">
      <c r="D2488" s="317"/>
    </row>
    <row r="2489" spans="4:4">
      <c r="D2489" s="317"/>
    </row>
    <row r="2490" spans="4:4">
      <c r="D2490" s="317"/>
    </row>
    <row r="2491" spans="4:4">
      <c r="D2491" s="317"/>
    </row>
    <row r="2492" spans="4:4">
      <c r="D2492" s="317"/>
    </row>
    <row r="2493" spans="4:4">
      <c r="D2493" s="317"/>
    </row>
    <row r="2494" spans="4:4">
      <c r="D2494" s="317"/>
    </row>
    <row r="2495" spans="4:4">
      <c r="D2495" s="317"/>
    </row>
    <row r="2496" spans="4:4">
      <c r="D2496" s="317"/>
    </row>
    <row r="2497" spans="4:4">
      <c r="D2497" s="317"/>
    </row>
    <row r="2498" spans="4:4">
      <c r="D2498" s="317"/>
    </row>
    <row r="2499" spans="4:4">
      <c r="D2499" s="317"/>
    </row>
    <row r="2500" spans="4:4">
      <c r="D2500" s="317"/>
    </row>
    <row r="2501" spans="4:4">
      <c r="D2501" s="317"/>
    </row>
    <row r="2502" spans="4:4">
      <c r="D2502" s="317"/>
    </row>
    <row r="2503" spans="4:4">
      <c r="D2503" s="317"/>
    </row>
    <row r="2504" spans="4:4">
      <c r="D2504" s="317"/>
    </row>
    <row r="2505" spans="4:4">
      <c r="D2505" s="317"/>
    </row>
    <row r="2506" spans="4:4">
      <c r="D2506" s="317"/>
    </row>
    <row r="2507" spans="4:4">
      <c r="D2507" s="317"/>
    </row>
    <row r="2508" spans="4:4">
      <c r="D2508" s="317"/>
    </row>
    <row r="2509" spans="4:4">
      <c r="D2509" s="317"/>
    </row>
    <row r="2510" spans="4:4">
      <c r="D2510" s="317"/>
    </row>
    <row r="2511" spans="4:4">
      <c r="D2511" s="317"/>
    </row>
    <row r="2512" spans="4:4">
      <c r="D2512" s="317"/>
    </row>
    <row r="2513" spans="4:4">
      <c r="D2513" s="317"/>
    </row>
    <row r="2514" spans="4:4">
      <c r="D2514" s="317"/>
    </row>
    <row r="2515" spans="4:4">
      <c r="D2515" s="317"/>
    </row>
    <row r="2516" spans="4:4">
      <c r="D2516" s="317"/>
    </row>
    <row r="2517" spans="4:4">
      <c r="D2517" s="317"/>
    </row>
    <row r="2518" spans="4:4">
      <c r="D2518" s="317"/>
    </row>
    <row r="2519" spans="4:4">
      <c r="D2519" s="317"/>
    </row>
    <row r="2520" spans="4:4">
      <c r="D2520" s="317"/>
    </row>
    <row r="2521" spans="4:4">
      <c r="D2521" s="317"/>
    </row>
    <row r="2522" spans="4:4">
      <c r="D2522" s="317"/>
    </row>
    <row r="2523" spans="4:4">
      <c r="D2523" s="317"/>
    </row>
    <row r="2524" spans="4:4">
      <c r="D2524" s="317"/>
    </row>
    <row r="2525" spans="4:4">
      <c r="D2525" s="317"/>
    </row>
    <row r="2526" spans="4:4">
      <c r="D2526" s="317"/>
    </row>
    <row r="2527" spans="4:4">
      <c r="D2527" s="317"/>
    </row>
    <row r="2528" spans="4:4">
      <c r="D2528" s="317"/>
    </row>
    <row r="2529" spans="4:4">
      <c r="D2529" s="317"/>
    </row>
    <row r="2530" spans="4:4">
      <c r="D2530" s="317"/>
    </row>
    <row r="2531" spans="4:4">
      <c r="D2531" s="317"/>
    </row>
    <row r="2532" spans="4:4">
      <c r="D2532" s="317"/>
    </row>
    <row r="2533" spans="4:4">
      <c r="D2533" s="317"/>
    </row>
    <row r="2534" spans="4:4">
      <c r="D2534" s="317"/>
    </row>
    <row r="2535" spans="4:4">
      <c r="D2535" s="317"/>
    </row>
    <row r="2536" spans="4:4">
      <c r="D2536" s="317"/>
    </row>
    <row r="2537" spans="4:4">
      <c r="D2537" s="317"/>
    </row>
    <row r="2538" spans="4:4">
      <c r="D2538" s="317"/>
    </row>
    <row r="2539" spans="4:4">
      <c r="D2539" s="317"/>
    </row>
    <row r="2540" spans="4:4">
      <c r="D2540" s="317"/>
    </row>
    <row r="2541" spans="4:4">
      <c r="D2541" s="317"/>
    </row>
    <row r="2542" spans="4:4">
      <c r="D2542" s="317"/>
    </row>
    <row r="2543" spans="4:4">
      <c r="D2543" s="317"/>
    </row>
    <row r="2544" spans="4:4">
      <c r="D2544" s="317"/>
    </row>
    <row r="2545" spans="4:4">
      <c r="D2545" s="317"/>
    </row>
    <row r="2546" spans="4:4">
      <c r="D2546" s="317"/>
    </row>
    <row r="2547" spans="4:4">
      <c r="D2547" s="317"/>
    </row>
    <row r="2548" spans="4:4">
      <c r="D2548" s="317"/>
    </row>
    <row r="2549" spans="4:4">
      <c r="D2549" s="317"/>
    </row>
    <row r="2550" spans="4:4">
      <c r="D2550" s="317"/>
    </row>
    <row r="2551" spans="4:4">
      <c r="D2551" s="317"/>
    </row>
    <row r="2552" spans="4:4">
      <c r="D2552" s="317"/>
    </row>
    <row r="2553" spans="4:4">
      <c r="D2553" s="317"/>
    </row>
    <row r="2554" spans="4:4">
      <c r="D2554" s="317"/>
    </row>
    <row r="2555" spans="4:4">
      <c r="D2555" s="317"/>
    </row>
    <row r="2556" spans="4:4">
      <c r="D2556" s="317"/>
    </row>
    <row r="2557" spans="4:4">
      <c r="D2557" s="317"/>
    </row>
    <row r="2558" spans="4:4">
      <c r="D2558" s="317"/>
    </row>
    <row r="2559" spans="4:4">
      <c r="D2559" s="317"/>
    </row>
    <row r="2560" spans="4:4">
      <c r="D2560" s="317"/>
    </row>
    <row r="2561" spans="4:4">
      <c r="D2561" s="317"/>
    </row>
    <row r="2562" spans="4:4">
      <c r="D2562" s="317"/>
    </row>
    <row r="2563" spans="4:4">
      <c r="D2563" s="317"/>
    </row>
    <row r="2564" spans="4:4">
      <c r="D2564" s="317"/>
    </row>
    <row r="2565" spans="4:4">
      <c r="D2565" s="317"/>
    </row>
    <row r="2566" spans="4:4">
      <c r="D2566" s="317"/>
    </row>
    <row r="2567" spans="4:4">
      <c r="D2567" s="317"/>
    </row>
    <row r="2568" spans="4:4">
      <c r="D2568" s="317"/>
    </row>
    <row r="2569" spans="4:4">
      <c r="D2569" s="317"/>
    </row>
    <row r="2570" spans="4:4">
      <c r="D2570" s="317"/>
    </row>
    <row r="2571" spans="4:4">
      <c r="D2571" s="317"/>
    </row>
    <row r="2572" spans="4:4">
      <c r="D2572" s="317"/>
    </row>
    <row r="2573" spans="4:4">
      <c r="D2573" s="317"/>
    </row>
    <row r="2574" spans="4:4">
      <c r="D2574" s="317"/>
    </row>
    <row r="2575" spans="4:4">
      <c r="D2575" s="317"/>
    </row>
    <row r="2576" spans="4:4">
      <c r="D2576" s="317"/>
    </row>
    <row r="2577" spans="4:4">
      <c r="D2577" s="317"/>
    </row>
    <row r="2578" spans="4:4">
      <c r="D2578" s="317"/>
    </row>
    <row r="2579" spans="4:4">
      <c r="D2579" s="317"/>
    </row>
    <row r="2580" spans="4:4">
      <c r="D2580" s="317"/>
    </row>
    <row r="2581" spans="4:4">
      <c r="D2581" s="317"/>
    </row>
    <row r="2582" spans="4:4">
      <c r="D2582" s="317"/>
    </row>
    <row r="2583" spans="4:4">
      <c r="D2583" s="317"/>
    </row>
    <row r="2584" spans="4:4">
      <c r="D2584" s="317"/>
    </row>
    <row r="2585" spans="4:4">
      <c r="D2585" s="317"/>
    </row>
    <row r="2586" spans="4:4">
      <c r="D2586" s="317"/>
    </row>
    <row r="2587" spans="4:4">
      <c r="D2587" s="317"/>
    </row>
    <row r="2588" spans="4:4">
      <c r="D2588" s="317"/>
    </row>
    <row r="2589" spans="4:4">
      <c r="D2589" s="317"/>
    </row>
    <row r="2590" spans="4:4">
      <c r="D2590" s="317"/>
    </row>
    <row r="2591" spans="4:4">
      <c r="D2591" s="317"/>
    </row>
    <row r="2592" spans="4:4">
      <c r="D2592" s="317"/>
    </row>
    <row r="2593" spans="4:4">
      <c r="D2593" s="317"/>
    </row>
    <row r="2594" spans="4:4">
      <c r="D2594" s="317"/>
    </row>
    <row r="2595" spans="4:4">
      <c r="D2595" s="317"/>
    </row>
    <row r="2596" spans="4:4">
      <c r="D2596" s="317"/>
    </row>
    <row r="2597" spans="4:4">
      <c r="D2597" s="317"/>
    </row>
    <row r="2598" spans="4:4">
      <c r="D2598" s="317"/>
    </row>
    <row r="2599" spans="4:4">
      <c r="D2599" s="317"/>
    </row>
    <row r="2600" spans="4:4">
      <c r="D2600" s="317"/>
    </row>
    <row r="2601" spans="4:4">
      <c r="D2601" s="317"/>
    </row>
    <row r="2602" spans="4:4">
      <c r="D2602" s="317"/>
    </row>
    <row r="2603" spans="4:4">
      <c r="D2603" s="317"/>
    </row>
    <row r="2604" spans="4:4">
      <c r="D2604" s="317"/>
    </row>
    <row r="2605" spans="4:4">
      <c r="D2605" s="317"/>
    </row>
    <row r="2606" spans="4:4">
      <c r="D2606" s="317"/>
    </row>
    <row r="2607" spans="4:4">
      <c r="D2607" s="317"/>
    </row>
    <row r="2608" spans="4:4">
      <c r="D2608" s="317"/>
    </row>
    <row r="2609" spans="4:4">
      <c r="D2609" s="317"/>
    </row>
    <row r="2610" spans="4:4">
      <c r="D2610" s="317"/>
    </row>
    <row r="2611" spans="4:4">
      <c r="D2611" s="317"/>
    </row>
    <row r="2612" spans="4:4">
      <c r="D2612" s="317"/>
    </row>
    <row r="2613" spans="4:4">
      <c r="D2613" s="317"/>
    </row>
    <row r="2614" spans="4:4">
      <c r="D2614" s="317"/>
    </row>
    <row r="2615" spans="4:4">
      <c r="D2615" s="317"/>
    </row>
    <row r="2616" spans="4:4">
      <c r="D2616" s="317"/>
    </row>
    <row r="2617" spans="4:4">
      <c r="D2617" s="317"/>
    </row>
    <row r="2618" spans="4:4">
      <c r="D2618" s="317"/>
    </row>
    <row r="2619" spans="4:4">
      <c r="D2619" s="317"/>
    </row>
    <row r="2620" spans="4:4">
      <c r="D2620" s="317"/>
    </row>
    <row r="2621" spans="4:4">
      <c r="D2621" s="317"/>
    </row>
    <row r="2622" spans="4:4">
      <c r="D2622" s="317"/>
    </row>
    <row r="2623" spans="4:4">
      <c r="D2623" s="317"/>
    </row>
    <row r="2624" spans="4:4">
      <c r="D2624" s="317"/>
    </row>
    <row r="2625" spans="4:4">
      <c r="D2625" s="317"/>
    </row>
    <row r="2626" spans="4:4">
      <c r="D2626" s="317"/>
    </row>
    <row r="2627" spans="4:4">
      <c r="D2627" s="317"/>
    </row>
    <row r="2628" spans="4:4">
      <c r="D2628" s="317"/>
    </row>
    <row r="2629" spans="4:4">
      <c r="D2629" s="317"/>
    </row>
    <row r="2630" spans="4:4">
      <c r="D2630" s="317"/>
    </row>
    <row r="2631" spans="4:4">
      <c r="D2631" s="317"/>
    </row>
    <row r="2632" spans="4:4">
      <c r="D2632" s="317"/>
    </row>
    <row r="2633" spans="4:4">
      <c r="D2633" s="317"/>
    </row>
    <row r="2634" spans="4:4">
      <c r="D2634" s="317"/>
    </row>
    <row r="2635" spans="4:4">
      <c r="D2635" s="317"/>
    </row>
    <row r="2636" spans="4:4">
      <c r="D2636" s="317"/>
    </row>
    <row r="2637" spans="4:4">
      <c r="D2637" s="317"/>
    </row>
    <row r="2638" spans="4:4">
      <c r="D2638" s="317"/>
    </row>
    <row r="2639" spans="4:4">
      <c r="D2639" s="317"/>
    </row>
    <row r="2640" spans="4:4">
      <c r="D2640" s="317"/>
    </row>
    <row r="2641" spans="4:4">
      <c r="D2641" s="317"/>
    </row>
    <row r="2642" spans="4:4">
      <c r="D2642" s="317"/>
    </row>
    <row r="2643" spans="4:4">
      <c r="D2643" s="317"/>
    </row>
    <row r="2644" spans="4:4">
      <c r="D2644" s="317"/>
    </row>
    <row r="2645" spans="4:4">
      <c r="D2645" s="317"/>
    </row>
    <row r="2646" spans="4:4">
      <c r="D2646" s="317"/>
    </row>
    <row r="2647" spans="4:4">
      <c r="D2647" s="317"/>
    </row>
    <row r="2648" spans="4:4">
      <c r="D2648" s="317"/>
    </row>
    <row r="2649" spans="4:4">
      <c r="D2649" s="317"/>
    </row>
    <row r="2650" spans="4:4">
      <c r="D2650" s="317"/>
    </row>
    <row r="2651" spans="4:4">
      <c r="D2651" s="317"/>
    </row>
    <row r="2652" spans="4:4">
      <c r="D2652" s="317"/>
    </row>
    <row r="2653" spans="4:4">
      <c r="D2653" s="317"/>
    </row>
    <row r="2654" spans="4:4">
      <c r="D2654" s="317"/>
    </row>
    <row r="2655" spans="4:4">
      <c r="D2655" s="317"/>
    </row>
    <row r="2656" spans="4:4">
      <c r="D2656" s="317"/>
    </row>
    <row r="2657" spans="4:4">
      <c r="D2657" s="317"/>
    </row>
    <row r="2658" spans="4:4">
      <c r="D2658" s="317"/>
    </row>
    <row r="2659" spans="4:4">
      <c r="D2659" s="317"/>
    </row>
    <row r="2660" spans="4:4">
      <c r="D2660" s="317"/>
    </row>
    <row r="2661" spans="4:4">
      <c r="D2661" s="317"/>
    </row>
    <row r="2662" spans="4:4">
      <c r="D2662" s="317"/>
    </row>
    <row r="2663" spans="4:4">
      <c r="D2663" s="317"/>
    </row>
    <row r="2664" spans="4:4">
      <c r="D2664" s="317"/>
    </row>
    <row r="2665" spans="4:4">
      <c r="D2665" s="317"/>
    </row>
    <row r="2666" spans="4:4">
      <c r="D2666" s="317"/>
    </row>
    <row r="2667" spans="4:4">
      <c r="D2667" s="317"/>
    </row>
    <row r="2668" spans="4:4">
      <c r="D2668" s="317"/>
    </row>
    <row r="2669" spans="4:4">
      <c r="D2669" s="317"/>
    </row>
    <row r="2670" spans="4:4">
      <c r="D2670" s="317"/>
    </row>
    <row r="2671" spans="4:4">
      <c r="D2671" s="317"/>
    </row>
    <row r="2672" spans="4:4">
      <c r="D2672" s="317"/>
    </row>
    <row r="2673" spans="4:4">
      <c r="D2673" s="317"/>
    </row>
    <row r="2674" spans="4:4">
      <c r="D2674" s="317"/>
    </row>
    <row r="2675" spans="4:4">
      <c r="D2675" s="317"/>
    </row>
    <row r="2676" spans="4:4">
      <c r="D2676" s="317"/>
    </row>
    <row r="2677" spans="4:4">
      <c r="D2677" s="317"/>
    </row>
    <row r="2678" spans="4:4">
      <c r="D2678" s="317"/>
    </row>
    <row r="2679" spans="4:4">
      <c r="D2679" s="317"/>
    </row>
    <row r="2680" spans="4:4">
      <c r="D2680" s="317"/>
    </row>
    <row r="2681" spans="4:4">
      <c r="D2681" s="317"/>
    </row>
    <row r="2682" spans="4:4">
      <c r="D2682" s="317"/>
    </row>
    <row r="2683" spans="4:4">
      <c r="D2683" s="317"/>
    </row>
    <row r="2684" spans="4:4">
      <c r="D2684" s="317"/>
    </row>
    <row r="2685" spans="4:4">
      <c r="D2685" s="317"/>
    </row>
    <row r="2686" spans="4:4">
      <c r="D2686" s="317"/>
    </row>
    <row r="2687" spans="4:4">
      <c r="D2687" s="317"/>
    </row>
    <row r="2688" spans="4:4">
      <c r="D2688" s="317"/>
    </row>
    <row r="2689" spans="4:4">
      <c r="D2689" s="317"/>
    </row>
    <row r="2690" spans="4:4">
      <c r="D2690" s="317"/>
    </row>
    <row r="2691" spans="4:4">
      <c r="D2691" s="317"/>
    </row>
    <row r="2692" spans="4:4">
      <c r="D2692" s="317"/>
    </row>
    <row r="2693" spans="4:4">
      <c r="D2693" s="317"/>
    </row>
    <row r="2694" spans="4:4">
      <c r="D2694" s="317"/>
    </row>
    <row r="2695" spans="4:4">
      <c r="D2695" s="317"/>
    </row>
    <row r="2696" spans="4:4">
      <c r="D2696" s="317"/>
    </row>
    <row r="2697" spans="4:4">
      <c r="D2697" s="317"/>
    </row>
    <row r="2698" spans="4:4">
      <c r="D2698" s="317"/>
    </row>
    <row r="2699" spans="4:4">
      <c r="D2699" s="317"/>
    </row>
    <row r="2700" spans="4:4">
      <c r="D2700" s="317"/>
    </row>
    <row r="2701" spans="4:4">
      <c r="D2701" s="317"/>
    </row>
    <row r="2702" spans="4:4">
      <c r="D2702" s="317"/>
    </row>
    <row r="2703" spans="4:4">
      <c r="D2703" s="317"/>
    </row>
    <row r="2704" spans="4:4">
      <c r="D2704" s="317"/>
    </row>
    <row r="2705" spans="4:4">
      <c r="D2705" s="317"/>
    </row>
    <row r="2706" spans="4:4">
      <c r="D2706" s="317"/>
    </row>
    <row r="2707" spans="4:4">
      <c r="D2707" s="317"/>
    </row>
    <row r="2708" spans="4:4">
      <c r="D2708" s="317"/>
    </row>
    <row r="2709" spans="4:4">
      <c r="D2709" s="317"/>
    </row>
    <row r="2710" spans="4:4">
      <c r="D2710" s="317"/>
    </row>
    <row r="2711" spans="4:4">
      <c r="D2711" s="317"/>
    </row>
    <row r="2712" spans="4:4">
      <c r="D2712" s="317"/>
    </row>
    <row r="2713" spans="4:4">
      <c r="D2713" s="317"/>
    </row>
    <row r="2714" spans="4:4">
      <c r="D2714" s="317"/>
    </row>
    <row r="2715" spans="4:4">
      <c r="D2715" s="317"/>
    </row>
    <row r="2716" spans="4:4">
      <c r="D2716" s="317"/>
    </row>
    <row r="2717" spans="4:4">
      <c r="D2717" s="317"/>
    </row>
    <row r="2718" spans="4:4">
      <c r="D2718" s="317"/>
    </row>
    <row r="2719" spans="4:4">
      <c r="D2719" s="317"/>
    </row>
    <row r="2720" spans="4:4">
      <c r="D2720" s="317"/>
    </row>
    <row r="2721" spans="4:4">
      <c r="D2721" s="317"/>
    </row>
    <row r="2722" spans="4:4">
      <c r="D2722" s="317"/>
    </row>
    <row r="2723" spans="4:4">
      <c r="D2723" s="317"/>
    </row>
    <row r="2724" spans="4:4">
      <c r="D2724" s="317"/>
    </row>
    <row r="2725" spans="4:4">
      <c r="D2725" s="317"/>
    </row>
    <row r="2726" spans="4:4">
      <c r="D2726" s="317"/>
    </row>
    <row r="2727" spans="4:4">
      <c r="D2727" s="317"/>
    </row>
    <row r="2728" spans="4:4">
      <c r="D2728" s="317"/>
    </row>
    <row r="2729" spans="4:4">
      <c r="D2729" s="317"/>
    </row>
    <row r="2730" spans="4:4">
      <c r="D2730" s="317"/>
    </row>
    <row r="2731" spans="4:4">
      <c r="D2731" s="317"/>
    </row>
    <row r="2732" spans="4:4">
      <c r="D2732" s="317"/>
    </row>
    <row r="2733" spans="4:4">
      <c r="D2733" s="317"/>
    </row>
    <row r="2734" spans="4:4">
      <c r="D2734" s="317"/>
    </row>
    <row r="2735" spans="4:4">
      <c r="D2735" s="317"/>
    </row>
    <row r="2736" spans="4:4">
      <c r="D2736" s="317"/>
    </row>
    <row r="2737" spans="4:4">
      <c r="D2737" s="317"/>
    </row>
    <row r="2738" spans="4:4">
      <c r="D2738" s="317"/>
    </row>
    <row r="2739" spans="4:4">
      <c r="D2739" s="317"/>
    </row>
    <row r="2740" spans="4:4">
      <c r="D2740" s="317"/>
    </row>
    <row r="2741" spans="4:4">
      <c r="D2741" s="317"/>
    </row>
    <row r="2742" spans="4:4">
      <c r="D2742" s="317"/>
    </row>
    <row r="2743" spans="4:4">
      <c r="D2743" s="317"/>
    </row>
    <row r="2744" spans="4:4">
      <c r="D2744" s="317"/>
    </row>
    <row r="2745" spans="4:4">
      <c r="D2745" s="317"/>
    </row>
    <row r="2746" spans="4:4">
      <c r="D2746" s="317"/>
    </row>
    <row r="2747" spans="4:4">
      <c r="D2747" s="317"/>
    </row>
    <row r="2748" spans="4:4">
      <c r="D2748" s="317"/>
    </row>
    <row r="2749" spans="4:4">
      <c r="D2749" s="317"/>
    </row>
    <row r="2750" spans="4:4">
      <c r="D2750" s="317"/>
    </row>
    <row r="2751" spans="4:4">
      <c r="D2751" s="317"/>
    </row>
    <row r="2752" spans="4:4">
      <c r="D2752" s="317"/>
    </row>
    <row r="2753" spans="4:4">
      <c r="D2753" s="317"/>
    </row>
    <row r="2754" spans="4:4">
      <c r="D2754" s="317"/>
    </row>
    <row r="2755" spans="4:4">
      <c r="D2755" s="317"/>
    </row>
    <row r="2756" spans="4:4">
      <c r="D2756" s="317"/>
    </row>
    <row r="2757" spans="4:4">
      <c r="D2757" s="317"/>
    </row>
    <row r="2758" spans="4:4">
      <c r="D2758" s="317"/>
    </row>
    <row r="2759" spans="4:4">
      <c r="D2759" s="317"/>
    </row>
    <row r="2760" spans="4:4">
      <c r="D2760" s="317"/>
    </row>
    <row r="2761" spans="4:4">
      <c r="D2761" s="317"/>
    </row>
    <row r="2762" spans="4:4">
      <c r="D2762" s="317"/>
    </row>
    <row r="2763" spans="4:4">
      <c r="D2763" s="317"/>
    </row>
    <row r="2764" spans="4:4">
      <c r="D2764" s="317"/>
    </row>
    <row r="2765" spans="4:4">
      <c r="D2765" s="317"/>
    </row>
    <row r="2766" spans="4:4">
      <c r="D2766" s="317"/>
    </row>
    <row r="2767" spans="4:4">
      <c r="D2767" s="317"/>
    </row>
    <row r="2768" spans="4:4">
      <c r="D2768" s="317"/>
    </row>
    <row r="2769" spans="4:4">
      <c r="D2769" s="317"/>
    </row>
    <row r="2770" spans="4:4">
      <c r="D2770" s="317"/>
    </row>
    <row r="2771" spans="4:4">
      <c r="D2771" s="317"/>
    </row>
    <row r="2772" spans="4:4">
      <c r="D2772" s="317"/>
    </row>
    <row r="2773" spans="4:4">
      <c r="D2773" s="317"/>
    </row>
    <row r="2774" spans="4:4">
      <c r="D2774" s="317"/>
    </row>
    <row r="2775" spans="4:4">
      <c r="D2775" s="317"/>
    </row>
    <row r="2776" spans="4:4">
      <c r="D2776" s="317"/>
    </row>
    <row r="2777" spans="4:4">
      <c r="D2777" s="317"/>
    </row>
    <row r="2778" spans="4:4">
      <c r="D2778" s="317"/>
    </row>
    <row r="2779" spans="4:4">
      <c r="D2779" s="317"/>
    </row>
    <row r="2780" spans="4:4">
      <c r="D2780" s="317"/>
    </row>
    <row r="2781" spans="4:4">
      <c r="D2781" s="317"/>
    </row>
    <row r="2782" spans="4:4">
      <c r="D2782" s="317"/>
    </row>
    <row r="2783" spans="4:4">
      <c r="D2783" s="317"/>
    </row>
    <row r="2784" spans="4:4">
      <c r="D2784" s="317"/>
    </row>
    <row r="2785" spans="4:4">
      <c r="D2785" s="317"/>
    </row>
    <row r="2786" spans="4:4">
      <c r="D2786" s="317"/>
    </row>
    <row r="2787" spans="4:4">
      <c r="D2787" s="317"/>
    </row>
    <row r="2788" spans="4:4">
      <c r="D2788" s="317"/>
    </row>
    <row r="2789" spans="4:4">
      <c r="D2789" s="317"/>
    </row>
    <row r="2790" spans="4:4">
      <c r="D2790" s="317"/>
    </row>
    <row r="2791" spans="4:4">
      <c r="D2791" s="317"/>
    </row>
    <row r="2792" spans="4:4">
      <c r="D2792" s="317"/>
    </row>
    <row r="2793" spans="4:4">
      <c r="D2793" s="317"/>
    </row>
    <row r="2794" spans="4:4">
      <c r="D2794" s="317"/>
    </row>
    <row r="2795" spans="4:4">
      <c r="D2795" s="317"/>
    </row>
    <row r="2796" spans="4:4">
      <c r="D2796" s="317"/>
    </row>
    <row r="2797" spans="4:4">
      <c r="D2797" s="317"/>
    </row>
    <row r="2798" spans="4:4">
      <c r="D2798" s="317"/>
    </row>
    <row r="2799" spans="4:4">
      <c r="D2799" s="317"/>
    </row>
    <row r="2800" spans="4:4">
      <c r="D2800" s="317"/>
    </row>
    <row r="2801" spans="4:4">
      <c r="D2801" s="317"/>
    </row>
    <row r="2802" spans="4:4">
      <c r="D2802" s="317"/>
    </row>
    <row r="2803" spans="4:4">
      <c r="D2803" s="317"/>
    </row>
    <row r="2804" spans="4:4">
      <c r="D2804" s="317"/>
    </row>
    <row r="2805" spans="4:4">
      <c r="D2805" s="317"/>
    </row>
    <row r="2806" spans="4:4">
      <c r="D2806" s="317"/>
    </row>
    <row r="2807" spans="4:4">
      <c r="D2807" s="317"/>
    </row>
    <row r="2808" spans="4:4">
      <c r="D2808" s="317"/>
    </row>
    <row r="2809" spans="4:4">
      <c r="D2809" s="317"/>
    </row>
    <row r="2810" spans="4:4">
      <c r="D2810" s="317"/>
    </row>
    <row r="2811" spans="4:4">
      <c r="D2811" s="317"/>
    </row>
    <row r="2812" spans="4:4">
      <c r="D2812" s="317"/>
    </row>
    <row r="2813" spans="4:4">
      <c r="D2813" s="317"/>
    </row>
    <row r="2814" spans="4:4">
      <c r="D2814" s="317"/>
    </row>
    <row r="2815" spans="4:4">
      <c r="D2815" s="317"/>
    </row>
    <row r="2816" spans="4:4">
      <c r="D2816" s="317"/>
    </row>
    <row r="2817" spans="4:4">
      <c r="D2817" s="317"/>
    </row>
    <row r="2818" spans="4:4">
      <c r="D2818" s="317"/>
    </row>
    <row r="2819" spans="4:4">
      <c r="D2819" s="317"/>
    </row>
    <row r="2820" spans="4:4">
      <c r="D2820" s="317"/>
    </row>
    <row r="2821" spans="4:4">
      <c r="D2821" s="317"/>
    </row>
    <row r="2822" spans="4:4">
      <c r="D2822" s="317"/>
    </row>
    <row r="2823" spans="4:4">
      <c r="D2823" s="317"/>
    </row>
    <row r="2824" spans="4:4">
      <c r="D2824" s="317"/>
    </row>
    <row r="2825" spans="4:4">
      <c r="D2825" s="317"/>
    </row>
    <row r="2826" spans="4:4">
      <c r="D2826" s="317"/>
    </row>
    <row r="2827" spans="4:4">
      <c r="D2827" s="317"/>
    </row>
    <row r="2828" spans="4:4">
      <c r="D2828" s="317"/>
    </row>
    <row r="2829" spans="4:4">
      <c r="D2829" s="317"/>
    </row>
    <row r="2830" spans="4:4">
      <c r="D2830" s="317"/>
    </row>
    <row r="2831" spans="4:4">
      <c r="D2831" s="317"/>
    </row>
    <row r="2832" spans="4:4">
      <c r="D2832" s="317"/>
    </row>
    <row r="2833" spans="4:4">
      <c r="D2833" s="317"/>
    </row>
    <row r="2834" spans="4:4">
      <c r="D2834" s="317"/>
    </row>
    <row r="2835" spans="4:4">
      <c r="D2835" s="317"/>
    </row>
    <row r="2836" spans="4:4">
      <c r="D2836" s="317"/>
    </row>
    <row r="2837" spans="4:4">
      <c r="D2837" s="317"/>
    </row>
    <row r="2838" spans="4:4">
      <c r="D2838" s="317"/>
    </row>
    <row r="2839" spans="4:4">
      <c r="D2839" s="317"/>
    </row>
    <row r="2840" spans="4:4">
      <c r="D2840" s="317"/>
    </row>
    <row r="2841" spans="4:4">
      <c r="D2841" s="317"/>
    </row>
    <row r="2842" spans="4:4">
      <c r="D2842" s="317"/>
    </row>
    <row r="2843" spans="4:4">
      <c r="D2843" s="317"/>
    </row>
    <row r="2844" spans="4:4">
      <c r="D2844" s="317"/>
    </row>
    <row r="2845" spans="4:4">
      <c r="D2845" s="317"/>
    </row>
    <row r="2846" spans="4:4">
      <c r="D2846" s="317"/>
    </row>
    <row r="2847" spans="4:4">
      <c r="D2847" s="317"/>
    </row>
    <row r="2848" spans="4:4">
      <c r="D2848" s="317"/>
    </row>
    <row r="2849" spans="4:4">
      <c r="D2849" s="317"/>
    </row>
    <row r="2850" spans="4:4">
      <c r="D2850" s="317"/>
    </row>
    <row r="2851" spans="4:4">
      <c r="D2851" s="317"/>
    </row>
    <row r="2852" spans="4:4">
      <c r="D2852" s="317"/>
    </row>
    <row r="2853" spans="4:4">
      <c r="D2853" s="317"/>
    </row>
    <row r="2854" spans="4:4">
      <c r="D2854" s="317"/>
    </row>
    <row r="2855" spans="4:4">
      <c r="D2855" s="317"/>
    </row>
    <row r="2856" spans="4:4">
      <c r="D2856" s="317"/>
    </row>
    <row r="2857" spans="4:4">
      <c r="D2857" s="317"/>
    </row>
    <row r="2858" spans="4:4">
      <c r="D2858" s="317"/>
    </row>
    <row r="2859" spans="4:4">
      <c r="D2859" s="317"/>
    </row>
    <row r="2860" spans="4:4">
      <c r="D2860" s="317"/>
    </row>
    <row r="2861" spans="4:4">
      <c r="D2861" s="317"/>
    </row>
    <row r="2862" spans="4:4">
      <c r="D2862" s="317"/>
    </row>
    <row r="2863" spans="4:4">
      <c r="D2863" s="317"/>
    </row>
    <row r="2864" spans="4:4">
      <c r="D2864" s="317"/>
    </row>
    <row r="2865" spans="4:4">
      <c r="D2865" s="317"/>
    </row>
    <row r="2866" spans="4:4">
      <c r="D2866" s="317"/>
    </row>
    <row r="2867" spans="4:4">
      <c r="D2867" s="317"/>
    </row>
    <row r="2868" spans="4:4">
      <c r="D2868" s="317"/>
    </row>
    <row r="2869" spans="4:4">
      <c r="D2869" s="317"/>
    </row>
    <row r="2870" spans="4:4">
      <c r="D2870" s="317"/>
    </row>
    <row r="2871" spans="4:4">
      <c r="D2871" s="317"/>
    </row>
    <row r="2872" spans="4:4">
      <c r="D2872" s="317"/>
    </row>
    <row r="2873" spans="4:4">
      <c r="D2873" s="317"/>
    </row>
    <row r="2874" spans="4:4">
      <c r="D2874" s="317"/>
    </row>
    <row r="2875" spans="4:4">
      <c r="D2875" s="317"/>
    </row>
    <row r="2876" spans="4:4">
      <c r="D2876" s="317"/>
    </row>
    <row r="2877" spans="4:4">
      <c r="D2877" s="317"/>
    </row>
    <row r="2878" spans="4:4">
      <c r="D2878" s="317"/>
    </row>
    <row r="2879" spans="4:4">
      <c r="D2879" s="317"/>
    </row>
    <row r="2880" spans="4:4">
      <c r="D2880" s="317"/>
    </row>
    <row r="2881" spans="4:4">
      <c r="D2881" s="317"/>
    </row>
    <row r="2882" spans="4:4">
      <c r="D2882" s="317"/>
    </row>
    <row r="2883" spans="4:4">
      <c r="D2883" s="317"/>
    </row>
    <row r="2884" spans="4:4">
      <c r="D2884" s="317"/>
    </row>
    <row r="2885" spans="4:4">
      <c r="D2885" s="317"/>
    </row>
    <row r="2886" spans="4:4">
      <c r="D2886" s="317"/>
    </row>
    <row r="2887" spans="4:4">
      <c r="D2887" s="317"/>
    </row>
    <row r="2888" spans="4:4">
      <c r="D2888" s="317"/>
    </row>
    <row r="2889" spans="4:4">
      <c r="D2889" s="317"/>
    </row>
    <row r="2890" spans="4:4">
      <c r="D2890" s="317"/>
    </row>
    <row r="2891" spans="4:4">
      <c r="D2891" s="317"/>
    </row>
    <row r="2892" spans="4:4">
      <c r="D2892" s="317"/>
    </row>
    <row r="2893" spans="4:4">
      <c r="D2893" s="317"/>
    </row>
    <row r="2894" spans="4:4">
      <c r="D2894" s="317"/>
    </row>
    <row r="2895" spans="4:4">
      <c r="D2895" s="317"/>
    </row>
    <row r="2896" spans="4:4">
      <c r="D2896" s="317"/>
    </row>
    <row r="2897" spans="4:4">
      <c r="D2897" s="317"/>
    </row>
    <row r="2898" spans="4:4">
      <c r="D2898" s="317"/>
    </row>
    <row r="2899" spans="4:4">
      <c r="D2899" s="317"/>
    </row>
    <row r="2900" spans="4:4">
      <c r="D2900" s="317"/>
    </row>
    <row r="2901" spans="4:4">
      <c r="D2901" s="317"/>
    </row>
    <row r="2902" spans="4:4">
      <c r="D2902" s="317"/>
    </row>
    <row r="2903" spans="4:4">
      <c r="D2903" s="317"/>
    </row>
    <row r="2904" spans="4:4">
      <c r="D2904" s="317"/>
    </row>
    <row r="2905" spans="4:4">
      <c r="D2905" s="317"/>
    </row>
    <row r="2906" spans="4:4">
      <c r="D2906" s="317"/>
    </row>
    <row r="2907" spans="4:4">
      <c r="D2907" s="317"/>
    </row>
    <row r="2908" spans="4:4">
      <c r="D2908" s="317"/>
    </row>
    <row r="2909" spans="4:4">
      <c r="D2909" s="317"/>
    </row>
    <row r="2910" spans="4:4">
      <c r="D2910" s="317"/>
    </row>
    <row r="2911" spans="4:4">
      <c r="D2911" s="317"/>
    </row>
    <row r="2912" spans="4:4">
      <c r="D2912" s="317"/>
    </row>
    <row r="2913" spans="4:4">
      <c r="D2913" s="317"/>
    </row>
    <row r="2914" spans="4:4">
      <c r="D2914" s="317"/>
    </row>
    <row r="2915" spans="4:4">
      <c r="D2915" s="317"/>
    </row>
    <row r="2916" spans="4:4">
      <c r="D2916" s="317"/>
    </row>
    <row r="2917" spans="4:4">
      <c r="D2917" s="317"/>
    </row>
    <row r="2918" spans="4:4">
      <c r="D2918" s="317"/>
    </row>
    <row r="2919" spans="4:4">
      <c r="D2919" s="317"/>
    </row>
    <row r="2920" spans="4:4">
      <c r="D2920" s="317"/>
    </row>
    <row r="2921" spans="4:4">
      <c r="D2921" s="317"/>
    </row>
    <row r="2922" spans="4:4">
      <c r="D2922" s="317"/>
    </row>
    <row r="2923" spans="4:4">
      <c r="D2923" s="317"/>
    </row>
    <row r="2924" spans="4:4">
      <c r="D2924" s="317"/>
    </row>
    <row r="2925" spans="4:4">
      <c r="D2925" s="317"/>
    </row>
    <row r="2926" spans="4:4">
      <c r="D2926" s="317"/>
    </row>
    <row r="2927" spans="4:4">
      <c r="D2927" s="317"/>
    </row>
    <row r="2928" spans="4:4">
      <c r="D2928" s="317"/>
    </row>
    <row r="2929" spans="4:4">
      <c r="D2929" s="317"/>
    </row>
    <row r="2930" spans="4:4">
      <c r="D2930" s="317"/>
    </row>
    <row r="2931" spans="4:4">
      <c r="D2931" s="317"/>
    </row>
    <row r="2932" spans="4:4">
      <c r="D2932" s="317"/>
    </row>
    <row r="2933" spans="4:4">
      <c r="D2933" s="317"/>
    </row>
    <row r="2934" spans="4:4">
      <c r="D2934" s="317"/>
    </row>
    <row r="2935" spans="4:4">
      <c r="D2935" s="317"/>
    </row>
    <row r="2936" spans="4:4">
      <c r="D2936" s="317"/>
    </row>
    <row r="2937" spans="4:4">
      <c r="D2937" s="317"/>
    </row>
    <row r="2938" spans="4:4">
      <c r="D2938" s="317"/>
    </row>
    <row r="2939" spans="4:4">
      <c r="D2939" s="317"/>
    </row>
    <row r="2940" spans="4:4">
      <c r="D2940" s="317"/>
    </row>
    <row r="2941" spans="4:4">
      <c r="D2941" s="317"/>
    </row>
    <row r="2942" spans="4:4">
      <c r="D2942" s="317"/>
    </row>
    <row r="2943" spans="4:4">
      <c r="D2943" s="317"/>
    </row>
    <row r="2944" spans="4:4">
      <c r="D2944" s="317"/>
    </row>
    <row r="2945" spans="4:4">
      <c r="D2945" s="317"/>
    </row>
    <row r="2946" spans="4:4">
      <c r="D2946" s="317"/>
    </row>
    <row r="2947" spans="4:4">
      <c r="D2947" s="317"/>
    </row>
    <row r="2948" spans="4:4">
      <c r="D2948" s="317"/>
    </row>
    <row r="2949" spans="4:4">
      <c r="D2949" s="317"/>
    </row>
    <row r="2950" spans="4:4">
      <c r="D2950" s="317"/>
    </row>
    <row r="2951" spans="4:4">
      <c r="D2951" s="317"/>
    </row>
    <row r="2952" spans="4:4">
      <c r="D2952" s="317"/>
    </row>
    <row r="2953" spans="4:4">
      <c r="D2953" s="317"/>
    </row>
    <row r="2954" spans="4:4">
      <c r="D2954" s="317"/>
    </row>
    <row r="2955" spans="4:4">
      <c r="D2955" s="317"/>
    </row>
    <row r="2956" spans="4:4">
      <c r="D2956" s="317"/>
    </row>
    <row r="2957" spans="4:4">
      <c r="D2957" s="317"/>
    </row>
    <row r="2958" spans="4:4">
      <c r="D2958" s="317"/>
    </row>
    <row r="2959" spans="4:4">
      <c r="D2959" s="317"/>
    </row>
    <row r="2960" spans="4:4">
      <c r="D2960" s="317"/>
    </row>
    <row r="2961" spans="4:4">
      <c r="D2961" s="317"/>
    </row>
    <row r="2962" spans="4:4">
      <c r="D2962" s="317"/>
    </row>
    <row r="2963" spans="4:4">
      <c r="D2963" s="317"/>
    </row>
    <row r="2964" spans="4:4">
      <c r="D2964" s="317"/>
    </row>
    <row r="2965" spans="4:4">
      <c r="D2965" s="317"/>
    </row>
    <row r="2966" spans="4:4">
      <c r="D2966" s="317"/>
    </row>
    <row r="2967" spans="4:4">
      <c r="D2967" s="317"/>
    </row>
    <row r="2968" spans="4:4">
      <c r="D2968" s="317"/>
    </row>
    <row r="2969" spans="4:4">
      <c r="D2969" s="317"/>
    </row>
    <row r="2970" spans="4:4">
      <c r="D2970" s="317"/>
    </row>
    <row r="2971" spans="4:4">
      <c r="D2971" s="317"/>
    </row>
    <row r="2972" spans="4:4">
      <c r="D2972" s="317"/>
    </row>
    <row r="2973" spans="4:4">
      <c r="D2973" s="317"/>
    </row>
    <row r="2974" spans="4:4">
      <c r="D2974" s="317"/>
    </row>
    <row r="2975" spans="4:4">
      <c r="D2975" s="317"/>
    </row>
    <row r="2976" spans="4:4">
      <c r="D2976" s="317"/>
    </row>
    <row r="2977" spans="4:4">
      <c r="D2977" s="317"/>
    </row>
    <row r="2978" spans="4:4">
      <c r="D2978" s="317"/>
    </row>
    <row r="2979" spans="4:4">
      <c r="D2979" s="317"/>
    </row>
    <row r="2980" spans="4:4">
      <c r="D2980" s="317"/>
    </row>
    <row r="2981" spans="4:4">
      <c r="D2981" s="317"/>
    </row>
    <row r="2982" spans="4:4">
      <c r="D2982" s="317"/>
    </row>
    <row r="2983" spans="4:4">
      <c r="D2983" s="317"/>
    </row>
    <row r="2984" spans="4:4">
      <c r="D2984" s="317"/>
    </row>
    <row r="2985" spans="4:4">
      <c r="D2985" s="317"/>
    </row>
    <row r="2986" spans="4:4">
      <c r="D2986" s="317"/>
    </row>
    <row r="2987" spans="4:4">
      <c r="D2987" s="317"/>
    </row>
    <row r="2988" spans="4:4">
      <c r="D2988" s="317"/>
    </row>
    <row r="2989" spans="4:4">
      <c r="D2989" s="317"/>
    </row>
    <row r="2990" spans="4:4">
      <c r="D2990" s="317"/>
    </row>
    <row r="2991" spans="4:4">
      <c r="D2991" s="317"/>
    </row>
    <row r="2992" spans="4:4">
      <c r="D2992" s="317"/>
    </row>
    <row r="2993" spans="4:4">
      <c r="D2993" s="317"/>
    </row>
    <row r="2994" spans="4:4">
      <c r="D2994" s="317"/>
    </row>
    <row r="2995" spans="4:4">
      <c r="D2995" s="317"/>
    </row>
    <row r="2996" spans="4:4">
      <c r="D2996" s="317"/>
    </row>
    <row r="2997" spans="4:4">
      <c r="D2997" s="317"/>
    </row>
    <row r="2998" spans="4:4">
      <c r="D2998" s="317"/>
    </row>
    <row r="2999" spans="4:4">
      <c r="D2999" s="317"/>
    </row>
    <row r="3000" spans="4:4">
      <c r="D3000" s="317"/>
    </row>
    <row r="3001" spans="4:4">
      <c r="D3001" s="317"/>
    </row>
    <row r="3002" spans="4:4">
      <c r="D3002" s="317"/>
    </row>
    <row r="3003" spans="4:4">
      <c r="D3003" s="317"/>
    </row>
    <row r="3004" spans="4:4">
      <c r="D3004" s="317"/>
    </row>
    <row r="3005" spans="4:4">
      <c r="D3005" s="317"/>
    </row>
    <row r="3006" spans="4:4">
      <c r="D3006" s="317"/>
    </row>
    <row r="3007" spans="4:4">
      <c r="D3007" s="317"/>
    </row>
    <row r="3008" spans="4:4">
      <c r="D3008" s="317"/>
    </row>
    <row r="3009" spans="4:4">
      <c r="D3009" s="317"/>
    </row>
    <row r="3010" spans="4:4">
      <c r="D3010" s="317"/>
    </row>
    <row r="3011" spans="4:4">
      <c r="D3011" s="317"/>
    </row>
    <row r="3012" spans="4:4">
      <c r="D3012" s="317"/>
    </row>
    <row r="3013" spans="4:4">
      <c r="D3013" s="317"/>
    </row>
    <row r="3014" spans="4:4">
      <c r="D3014" s="317"/>
    </row>
    <row r="3015" spans="4:4">
      <c r="D3015" s="317"/>
    </row>
    <row r="3016" spans="4:4">
      <c r="D3016" s="317"/>
    </row>
    <row r="3017" spans="4:4">
      <c r="D3017" s="317"/>
    </row>
    <row r="3018" spans="4:4">
      <c r="D3018" s="317"/>
    </row>
    <row r="3019" spans="4:4">
      <c r="D3019" s="317"/>
    </row>
    <row r="3020" spans="4:4">
      <c r="D3020" s="317"/>
    </row>
    <row r="3021" spans="4:4">
      <c r="D3021" s="317"/>
    </row>
    <row r="3022" spans="4:4">
      <c r="D3022" s="317"/>
    </row>
    <row r="3023" spans="4:4">
      <c r="D3023" s="317"/>
    </row>
    <row r="3024" spans="4:4">
      <c r="D3024" s="317"/>
    </row>
    <row r="3025" spans="4:4">
      <c r="D3025" s="317"/>
    </row>
    <row r="3026" spans="4:4">
      <c r="D3026" s="317"/>
    </row>
    <row r="3027" spans="4:4">
      <c r="D3027" s="317"/>
    </row>
    <row r="3028" spans="4:4">
      <c r="D3028" s="317"/>
    </row>
    <row r="3029" spans="4:4">
      <c r="D3029" s="317"/>
    </row>
    <row r="3030" spans="4:4">
      <c r="D3030" s="317"/>
    </row>
    <row r="3031" spans="4:4">
      <c r="D3031" s="317"/>
    </row>
    <row r="3032" spans="4:4">
      <c r="D3032" s="317"/>
    </row>
    <row r="3033" spans="4:4">
      <c r="D3033" s="317"/>
    </row>
    <row r="3034" spans="4:4">
      <c r="D3034" s="317"/>
    </row>
    <row r="3035" spans="4:4">
      <c r="D3035" s="317"/>
    </row>
    <row r="3036" spans="4:4">
      <c r="D3036" s="317"/>
    </row>
    <row r="3037" spans="4:4">
      <c r="D3037" s="317"/>
    </row>
    <row r="3038" spans="4:4">
      <c r="D3038" s="317"/>
    </row>
    <row r="3039" spans="4:4">
      <c r="D3039" s="317"/>
    </row>
    <row r="3040" spans="4:4">
      <c r="D3040" s="317"/>
    </row>
    <row r="3041" spans="4:4">
      <c r="D3041" s="317"/>
    </row>
    <row r="3042" spans="4:4">
      <c r="D3042" s="317"/>
    </row>
    <row r="3043" spans="4:4">
      <c r="D3043" s="317"/>
    </row>
    <row r="3044" spans="4:4">
      <c r="D3044" s="317"/>
    </row>
    <row r="3045" spans="4:4">
      <c r="D3045" s="317"/>
    </row>
    <row r="3046" spans="4:4">
      <c r="D3046" s="317"/>
    </row>
    <row r="3047" spans="4:4">
      <c r="D3047" s="317"/>
    </row>
    <row r="3048" spans="4:4">
      <c r="D3048" s="317"/>
    </row>
    <row r="3049" spans="4:4">
      <c r="D3049" s="317"/>
    </row>
    <row r="3050" spans="4:4">
      <c r="D3050" s="317"/>
    </row>
    <row r="3051" spans="4:4">
      <c r="D3051" s="317"/>
    </row>
    <row r="3052" spans="4:4">
      <c r="D3052" s="317"/>
    </row>
    <row r="3053" spans="4:4">
      <c r="D3053" s="317"/>
    </row>
    <row r="3054" spans="4:4">
      <c r="D3054" s="317"/>
    </row>
    <row r="3055" spans="4:4">
      <c r="D3055" s="317"/>
    </row>
    <row r="3056" spans="4:4">
      <c r="D3056" s="317"/>
    </row>
    <row r="3057" spans="4:4">
      <c r="D3057" s="317"/>
    </row>
    <row r="3058" spans="4:4">
      <c r="D3058" s="317"/>
    </row>
    <row r="3059" spans="4:4">
      <c r="D3059" s="317"/>
    </row>
    <row r="3060" spans="4:4">
      <c r="D3060" s="317"/>
    </row>
    <row r="3061" spans="4:4">
      <c r="D3061" s="317"/>
    </row>
    <row r="3062" spans="4:4">
      <c r="D3062" s="317"/>
    </row>
    <row r="3063" spans="4:4">
      <c r="D3063" s="317"/>
    </row>
    <row r="3064" spans="4:4">
      <c r="D3064" s="317"/>
    </row>
    <row r="3065" spans="4:4">
      <c r="D3065" s="317"/>
    </row>
    <row r="3066" spans="4:4">
      <c r="D3066" s="317"/>
    </row>
    <row r="3067" spans="4:4">
      <c r="D3067" s="317"/>
    </row>
    <row r="3068" spans="4:4">
      <c r="D3068" s="317"/>
    </row>
    <row r="3069" spans="4:4">
      <c r="D3069" s="317"/>
    </row>
    <row r="3070" spans="4:4">
      <c r="D3070" s="317"/>
    </row>
    <row r="3071" spans="4:4">
      <c r="D3071" s="317"/>
    </row>
    <row r="3072" spans="4:4">
      <c r="D3072" s="317"/>
    </row>
    <row r="3073" spans="4:4">
      <c r="D3073" s="317"/>
    </row>
    <row r="3074" spans="4:4">
      <c r="D3074" s="317"/>
    </row>
    <row r="3075" spans="4:4">
      <c r="D3075" s="317"/>
    </row>
    <row r="3076" spans="4:4">
      <c r="D3076" s="317"/>
    </row>
    <row r="3077" spans="4:4">
      <c r="D3077" s="317"/>
    </row>
    <row r="3078" spans="4:4">
      <c r="D3078" s="317"/>
    </row>
    <row r="3079" spans="4:4">
      <c r="D3079" s="317"/>
    </row>
    <row r="3080" spans="4:4">
      <c r="D3080" s="317"/>
    </row>
    <row r="3081" spans="4:4">
      <c r="D3081" s="317"/>
    </row>
    <row r="3082" spans="4:4">
      <c r="D3082" s="317"/>
    </row>
    <row r="3083" spans="4:4">
      <c r="D3083" s="317"/>
    </row>
    <row r="3084" spans="4:4">
      <c r="D3084" s="317"/>
    </row>
    <row r="3085" spans="4:4">
      <c r="D3085" s="317"/>
    </row>
    <row r="3086" spans="4:4">
      <c r="D3086" s="317"/>
    </row>
    <row r="3087" spans="4:4">
      <c r="D3087" s="317"/>
    </row>
    <row r="3088" spans="4:4">
      <c r="D3088" s="317"/>
    </row>
    <row r="3089" spans="4:4">
      <c r="D3089" s="317"/>
    </row>
    <row r="3090" spans="4:4">
      <c r="D3090" s="317"/>
    </row>
    <row r="3091" spans="4:4">
      <c r="D3091" s="317"/>
    </row>
    <row r="3092" spans="4:4">
      <c r="D3092" s="317"/>
    </row>
    <row r="3093" spans="4:4">
      <c r="D3093" s="317"/>
    </row>
    <row r="3094" spans="4:4">
      <c r="D3094" s="317"/>
    </row>
    <row r="3095" spans="4:4">
      <c r="D3095" s="317"/>
    </row>
    <row r="3096" spans="4:4">
      <c r="D3096" s="317"/>
    </row>
    <row r="3097" spans="4:4">
      <c r="D3097" s="317"/>
    </row>
    <row r="3098" spans="4:4">
      <c r="D3098" s="317"/>
    </row>
    <row r="3099" spans="4:4">
      <c r="D3099" s="317"/>
    </row>
    <row r="3100" spans="4:4">
      <c r="D3100" s="317"/>
    </row>
    <row r="3101" spans="4:4">
      <c r="D3101" s="317"/>
    </row>
    <row r="3102" spans="4:4">
      <c r="D3102" s="317"/>
    </row>
    <row r="3103" spans="4:4">
      <c r="D3103" s="317"/>
    </row>
    <row r="3104" spans="4:4">
      <c r="D3104" s="317"/>
    </row>
    <row r="3105" spans="4:4">
      <c r="D3105" s="317"/>
    </row>
    <row r="3106" spans="4:4">
      <c r="D3106" s="317"/>
    </row>
    <row r="3107" spans="4:4">
      <c r="D3107" s="317"/>
    </row>
    <row r="3108" spans="4:4">
      <c r="D3108" s="317"/>
    </row>
    <row r="3109" spans="4:4">
      <c r="D3109" s="317"/>
    </row>
    <row r="3110" spans="4:4">
      <c r="D3110" s="317"/>
    </row>
    <row r="3111" spans="4:4">
      <c r="D3111" s="317"/>
    </row>
    <row r="3112" spans="4:4">
      <c r="D3112" s="317"/>
    </row>
    <row r="3113" spans="4:4">
      <c r="D3113" s="317"/>
    </row>
    <row r="3114" spans="4:4">
      <c r="D3114" s="317"/>
    </row>
    <row r="3115" spans="4:4">
      <c r="D3115" s="317"/>
    </row>
    <row r="3116" spans="4:4">
      <c r="D3116" s="317"/>
    </row>
    <row r="3117" spans="4:4">
      <c r="D3117" s="317"/>
    </row>
    <row r="3118" spans="4:4">
      <c r="D3118" s="317"/>
    </row>
    <row r="3119" spans="4:4">
      <c r="D3119" s="317"/>
    </row>
    <row r="3120" spans="4:4">
      <c r="D3120" s="317"/>
    </row>
    <row r="3121" spans="4:4">
      <c r="D3121" s="317"/>
    </row>
    <row r="3122" spans="4:4">
      <c r="D3122" s="317"/>
    </row>
    <row r="3123" spans="4:4">
      <c r="D3123" s="317"/>
    </row>
    <row r="3124" spans="4:4">
      <c r="D3124" s="317"/>
    </row>
    <row r="3125" spans="4:4">
      <c r="D3125" s="317"/>
    </row>
    <row r="3126" spans="4:4">
      <c r="D3126" s="317"/>
    </row>
    <row r="3127" spans="4:4">
      <c r="D3127" s="317"/>
    </row>
    <row r="3128" spans="4:4">
      <c r="D3128" s="317"/>
    </row>
    <row r="3129" spans="4:4">
      <c r="D3129" s="317"/>
    </row>
    <row r="3130" spans="4:4">
      <c r="D3130" s="317"/>
    </row>
    <row r="3131" spans="4:4">
      <c r="D3131" s="317"/>
    </row>
    <row r="3132" spans="4:4">
      <c r="D3132" s="317"/>
    </row>
    <row r="3133" spans="4:4">
      <c r="D3133" s="317"/>
    </row>
    <row r="3134" spans="4:4">
      <c r="D3134" s="317"/>
    </row>
    <row r="3135" spans="4:4">
      <c r="D3135" s="317"/>
    </row>
    <row r="3136" spans="4:4">
      <c r="D3136" s="317"/>
    </row>
    <row r="3137" spans="4:4">
      <c r="D3137" s="317"/>
    </row>
    <row r="3138" spans="4:4">
      <c r="D3138" s="317"/>
    </row>
    <row r="3139" spans="4:4">
      <c r="D3139" s="317"/>
    </row>
    <row r="3140" spans="4:4">
      <c r="D3140" s="317"/>
    </row>
    <row r="3141" spans="4:4">
      <c r="D3141" s="317"/>
    </row>
    <row r="3142" spans="4:4">
      <c r="D3142" s="317"/>
    </row>
    <row r="3143" spans="4:4">
      <c r="D3143" s="317"/>
    </row>
    <row r="3144" spans="4:4">
      <c r="D3144" s="317"/>
    </row>
    <row r="3145" spans="4:4">
      <c r="D3145" s="317"/>
    </row>
    <row r="3146" spans="4:4">
      <c r="D3146" s="317"/>
    </row>
    <row r="3147" spans="4:4">
      <c r="D3147" s="317"/>
    </row>
    <row r="3148" spans="4:4">
      <c r="D3148" s="317"/>
    </row>
    <row r="3149" spans="4:4">
      <c r="D3149" s="317"/>
    </row>
    <row r="3150" spans="4:4">
      <c r="D3150" s="317"/>
    </row>
    <row r="3151" spans="4:4">
      <c r="D3151" s="317"/>
    </row>
    <row r="3152" spans="4:4">
      <c r="D3152" s="317"/>
    </row>
    <row r="3153" spans="4:4">
      <c r="D3153" s="317"/>
    </row>
    <row r="3154" spans="4:4">
      <c r="D3154" s="317"/>
    </row>
    <row r="3155" spans="4:4">
      <c r="D3155" s="317"/>
    </row>
    <row r="3156" spans="4:4">
      <c r="D3156" s="317"/>
    </row>
    <row r="3157" spans="4:4">
      <c r="D3157" s="317"/>
    </row>
    <row r="3158" spans="4:4">
      <c r="D3158" s="317"/>
    </row>
    <row r="3159" spans="4:4">
      <c r="D3159" s="317"/>
    </row>
    <row r="3160" spans="4:4">
      <c r="D3160" s="317"/>
    </row>
    <row r="3161" spans="4:4">
      <c r="D3161" s="317"/>
    </row>
    <row r="3162" spans="4:4">
      <c r="D3162" s="317"/>
    </row>
    <row r="3163" spans="4:4">
      <c r="D3163" s="317"/>
    </row>
    <row r="3164" spans="4:4">
      <c r="D3164" s="317"/>
    </row>
    <row r="3165" spans="4:4">
      <c r="D3165" s="317"/>
    </row>
    <row r="3166" spans="4:4">
      <c r="D3166" s="317"/>
    </row>
    <row r="3167" spans="4:4">
      <c r="D3167" s="317"/>
    </row>
    <row r="3168" spans="4:4">
      <c r="D3168" s="317"/>
    </row>
    <row r="3169" spans="4:4">
      <c r="D3169" s="317"/>
    </row>
    <row r="3170" spans="4:4">
      <c r="D3170" s="317"/>
    </row>
    <row r="3171" spans="4:4">
      <c r="D3171" s="317"/>
    </row>
    <row r="3172" spans="4:4">
      <c r="D3172" s="317"/>
    </row>
    <row r="3173" spans="4:4">
      <c r="D3173" s="317"/>
    </row>
    <row r="3174" spans="4:4">
      <c r="D3174" s="317"/>
    </row>
    <row r="3175" spans="4:4">
      <c r="D3175" s="317"/>
    </row>
    <row r="3176" spans="4:4">
      <c r="D3176" s="317"/>
    </row>
    <row r="3177" spans="4:4">
      <c r="D3177" s="317"/>
    </row>
    <row r="3178" spans="4:4">
      <c r="D3178" s="317"/>
    </row>
    <row r="3179" spans="4:4">
      <c r="D3179" s="317"/>
    </row>
    <row r="3180" spans="4:4">
      <c r="D3180" s="317"/>
    </row>
    <row r="3181" spans="4:4">
      <c r="D3181" s="317"/>
    </row>
    <row r="3182" spans="4:4">
      <c r="D3182" s="317"/>
    </row>
    <row r="3183" spans="4:4">
      <c r="D3183" s="317"/>
    </row>
    <row r="3184" spans="4:4">
      <c r="D3184" s="317"/>
    </row>
    <row r="3185" spans="4:4">
      <c r="D3185" s="317"/>
    </row>
    <row r="3186" spans="4:4">
      <c r="D3186" s="317"/>
    </row>
    <row r="3187" spans="4:4">
      <c r="D3187" s="317"/>
    </row>
    <row r="3188" spans="4:4">
      <c r="D3188" s="317"/>
    </row>
    <row r="3189" spans="4:4">
      <c r="D3189" s="317"/>
    </row>
    <row r="3190" spans="4:4">
      <c r="D3190" s="317"/>
    </row>
    <row r="3191" spans="4:4">
      <c r="D3191" s="317"/>
    </row>
    <row r="3192" spans="4:4">
      <c r="D3192" s="317"/>
    </row>
    <row r="3193" spans="4:4">
      <c r="D3193" s="317"/>
    </row>
    <row r="3194" spans="4:4">
      <c r="D3194" s="317"/>
    </row>
    <row r="3195" spans="4:4">
      <c r="D3195" s="317"/>
    </row>
    <row r="3196" spans="4:4">
      <c r="D3196" s="317"/>
    </row>
    <row r="3197" spans="4:4">
      <c r="D3197" s="317"/>
    </row>
    <row r="3198" spans="4:4">
      <c r="D3198" s="317"/>
    </row>
    <row r="3199" spans="4:4">
      <c r="D3199" s="317"/>
    </row>
    <row r="3200" spans="4:4">
      <c r="D3200" s="317"/>
    </row>
    <row r="3201" spans="4:4">
      <c r="D3201" s="317"/>
    </row>
    <row r="3202" spans="4:4">
      <c r="D3202" s="317"/>
    </row>
    <row r="3203" spans="4:4">
      <c r="D3203" s="317"/>
    </row>
    <row r="3204" spans="4:4">
      <c r="D3204" s="317"/>
    </row>
    <row r="3205" spans="4:4">
      <c r="D3205" s="317"/>
    </row>
    <row r="3206" spans="4:4">
      <c r="D3206" s="317"/>
    </row>
    <row r="3207" spans="4:4">
      <c r="D3207" s="317"/>
    </row>
    <row r="3208" spans="4:4">
      <c r="D3208" s="317"/>
    </row>
    <row r="3209" spans="4:4">
      <c r="D3209" s="317"/>
    </row>
    <row r="3210" spans="4:4">
      <c r="D3210" s="317"/>
    </row>
    <row r="3211" spans="4:4">
      <c r="D3211" s="317"/>
    </row>
    <row r="3212" spans="4:4">
      <c r="D3212" s="317"/>
    </row>
    <row r="3213" spans="4:4">
      <c r="D3213" s="317"/>
    </row>
    <row r="3214" spans="4:4">
      <c r="D3214" s="317"/>
    </row>
    <row r="3215" spans="4:4">
      <c r="D3215" s="317"/>
    </row>
    <row r="3216" spans="4:4">
      <c r="D3216" s="317"/>
    </row>
    <row r="3217" spans="4:4">
      <c r="D3217" s="317"/>
    </row>
    <row r="3218" spans="4:4">
      <c r="D3218" s="317"/>
    </row>
    <row r="3219" spans="4:4">
      <c r="D3219" s="317"/>
    </row>
    <row r="3220" spans="4:4">
      <c r="D3220" s="317"/>
    </row>
    <row r="3221" spans="4:4">
      <c r="D3221" s="317"/>
    </row>
    <row r="3222" spans="4:4">
      <c r="D3222" s="317"/>
    </row>
    <row r="3223" spans="4:4">
      <c r="D3223" s="317"/>
    </row>
    <row r="3224" spans="4:4">
      <c r="D3224" s="317"/>
    </row>
    <row r="3225" spans="4:4">
      <c r="D3225" s="317"/>
    </row>
    <row r="3226" spans="4:4">
      <c r="D3226" s="317"/>
    </row>
    <row r="3227" spans="4:4">
      <c r="D3227" s="317"/>
    </row>
    <row r="3228" spans="4:4">
      <c r="D3228" s="317"/>
    </row>
    <row r="3229" spans="4:4">
      <c r="D3229" s="317"/>
    </row>
    <row r="3230" spans="4:4">
      <c r="D3230" s="317"/>
    </row>
    <row r="3231" spans="4:4">
      <c r="D3231" s="317"/>
    </row>
    <row r="3232" spans="4:4">
      <c r="D3232" s="317"/>
    </row>
    <row r="3233" spans="4:4">
      <c r="D3233" s="317"/>
    </row>
    <row r="3234" spans="4:4">
      <c r="D3234" s="317"/>
    </row>
    <row r="3235" spans="4:4">
      <c r="D3235" s="317"/>
    </row>
    <row r="3236" spans="4:4">
      <c r="D3236" s="317"/>
    </row>
    <row r="3237" spans="4:4">
      <c r="D3237" s="317"/>
    </row>
    <row r="3238" spans="4:4">
      <c r="D3238" s="317"/>
    </row>
    <row r="3239" spans="4:4">
      <c r="D3239" s="317"/>
    </row>
    <row r="3240" spans="4:4">
      <c r="D3240" s="317"/>
    </row>
    <row r="3241" spans="4:4">
      <c r="D3241" s="317"/>
    </row>
    <row r="3242" spans="4:4">
      <c r="D3242" s="317"/>
    </row>
    <row r="3243" spans="4:4">
      <c r="D3243" s="317"/>
    </row>
    <row r="3244" spans="4:4">
      <c r="D3244" s="317"/>
    </row>
    <row r="3245" spans="4:4">
      <c r="D3245" s="317"/>
    </row>
    <row r="3246" spans="4:4">
      <c r="D3246" s="317"/>
    </row>
    <row r="3247" spans="4:4">
      <c r="D3247" s="317"/>
    </row>
    <row r="3248" spans="4:4">
      <c r="D3248" s="317"/>
    </row>
    <row r="3249" spans="4:4">
      <c r="D3249" s="317"/>
    </row>
    <row r="3250" spans="4:4">
      <c r="D3250" s="317"/>
    </row>
    <row r="3251" spans="4:4">
      <c r="D3251" s="317"/>
    </row>
    <row r="3252" spans="4:4">
      <c r="D3252" s="317"/>
    </row>
    <row r="3253" spans="4:4">
      <c r="D3253" s="317"/>
    </row>
    <row r="3254" spans="4:4">
      <c r="D3254" s="317"/>
    </row>
    <row r="3255" spans="4:4">
      <c r="D3255" s="317"/>
    </row>
    <row r="3256" spans="4:4">
      <c r="D3256" s="317"/>
    </row>
    <row r="3257" spans="4:4">
      <c r="D3257" s="317"/>
    </row>
    <row r="3258" spans="4:4">
      <c r="D3258" s="317"/>
    </row>
    <row r="3259" spans="4:4">
      <c r="D3259" s="317"/>
    </row>
    <row r="3260" spans="4:4">
      <c r="D3260" s="317"/>
    </row>
    <row r="3261" spans="4:4">
      <c r="D3261" s="317"/>
    </row>
    <row r="3262" spans="4:4">
      <c r="D3262" s="317"/>
    </row>
    <row r="3263" spans="4:4">
      <c r="D3263" s="317"/>
    </row>
    <row r="3264" spans="4:4">
      <c r="D3264" s="317"/>
    </row>
    <row r="3265" spans="4:4">
      <c r="D3265" s="317"/>
    </row>
    <row r="3266" spans="4:4">
      <c r="D3266" s="317"/>
    </row>
    <row r="3267" spans="4:4">
      <c r="D3267" s="317"/>
    </row>
    <row r="3268" spans="4:4">
      <c r="D3268" s="317"/>
    </row>
    <row r="3269" spans="4:4">
      <c r="D3269" s="317"/>
    </row>
    <row r="3270" spans="4:4">
      <c r="D3270" s="317"/>
    </row>
    <row r="3271" spans="4:4">
      <c r="D3271" s="317"/>
    </row>
    <row r="3272" spans="4:4">
      <c r="D3272" s="317"/>
    </row>
    <row r="3273" spans="4:4">
      <c r="D3273" s="317"/>
    </row>
    <row r="3274" spans="4:4">
      <c r="D3274" s="317"/>
    </row>
    <row r="3275" spans="4:4">
      <c r="D3275" s="317"/>
    </row>
    <row r="3276" spans="4:4">
      <c r="D3276" s="317"/>
    </row>
    <row r="3277" spans="4:4">
      <c r="D3277" s="317"/>
    </row>
    <row r="3278" spans="4:4">
      <c r="D3278" s="317"/>
    </row>
    <row r="3279" spans="4:4">
      <c r="D3279" s="317"/>
    </row>
    <row r="3280" spans="4:4">
      <c r="D3280" s="317"/>
    </row>
    <row r="3281" spans="4:4">
      <c r="D3281" s="317"/>
    </row>
    <row r="3282" spans="4:4">
      <c r="D3282" s="317"/>
    </row>
    <row r="3283" spans="4:4">
      <c r="D3283" s="317"/>
    </row>
    <row r="3284" spans="4:4">
      <c r="D3284" s="317"/>
    </row>
    <row r="3285" spans="4:4">
      <c r="D3285" s="317"/>
    </row>
    <row r="3286" spans="4:4">
      <c r="D3286" s="317"/>
    </row>
    <row r="3287" spans="4:4">
      <c r="D3287" s="317"/>
    </row>
    <row r="3288" spans="4:4">
      <c r="D3288" s="317"/>
    </row>
    <row r="3289" spans="4:4">
      <c r="D3289" s="317"/>
    </row>
    <row r="3290" spans="4:4">
      <c r="D3290" s="317"/>
    </row>
    <row r="3291" spans="4:4">
      <c r="D3291" s="317"/>
    </row>
    <row r="3292" spans="4:4">
      <c r="D3292" s="317"/>
    </row>
    <row r="3293" spans="4:4">
      <c r="D3293" s="317"/>
    </row>
    <row r="3294" spans="4:4">
      <c r="D3294" s="317"/>
    </row>
    <row r="3295" spans="4:4">
      <c r="D3295" s="317"/>
    </row>
    <row r="3296" spans="4:4">
      <c r="D3296" s="317"/>
    </row>
    <row r="3297" spans="4:4">
      <c r="D3297" s="317"/>
    </row>
    <row r="3298" spans="4:4">
      <c r="D3298" s="317"/>
    </row>
    <row r="3299" spans="4:4">
      <c r="D3299" s="317"/>
    </row>
    <row r="3300" spans="4:4">
      <c r="D3300" s="317"/>
    </row>
    <row r="3301" spans="4:4">
      <c r="D3301" s="317"/>
    </row>
    <row r="3302" spans="4:4">
      <c r="D3302" s="317"/>
    </row>
    <row r="3303" spans="4:4">
      <c r="D3303" s="317"/>
    </row>
    <row r="3304" spans="4:4">
      <c r="D3304" s="317"/>
    </row>
    <row r="3305" spans="4:4">
      <c r="D3305" s="317"/>
    </row>
    <row r="3306" spans="4:4">
      <c r="D3306" s="317"/>
    </row>
    <row r="3307" spans="4:4">
      <c r="D3307" s="317"/>
    </row>
    <row r="3308" spans="4:4">
      <c r="D3308" s="317"/>
    </row>
    <row r="3309" spans="4:4">
      <c r="D3309" s="317"/>
    </row>
    <row r="3310" spans="4:4">
      <c r="D3310" s="317"/>
    </row>
    <row r="3311" spans="4:4">
      <c r="D3311" s="317"/>
    </row>
    <row r="3312" spans="4:4">
      <c r="D3312" s="317"/>
    </row>
    <row r="3313" spans="4:4">
      <c r="D3313" s="317"/>
    </row>
    <row r="3314" spans="4:4">
      <c r="D3314" s="317"/>
    </row>
    <row r="3315" spans="4:4">
      <c r="D3315" s="317"/>
    </row>
    <row r="3316" spans="4:4">
      <c r="D3316" s="317"/>
    </row>
    <row r="3317" spans="4:4">
      <c r="D3317" s="317"/>
    </row>
    <row r="3318" spans="4:4">
      <c r="D3318" s="317"/>
    </row>
    <row r="3319" spans="4:4">
      <c r="D3319" s="317"/>
    </row>
    <row r="3320" spans="4:4">
      <c r="D3320" s="317"/>
    </row>
    <row r="3321" spans="4:4">
      <c r="D3321" s="317"/>
    </row>
    <row r="3322" spans="4:4">
      <c r="D3322" s="317"/>
    </row>
    <row r="3323" spans="4:4">
      <c r="D3323" s="317"/>
    </row>
    <row r="3324" spans="4:4">
      <c r="D3324" s="317"/>
    </row>
    <row r="3325" spans="4:4">
      <c r="D3325" s="317"/>
    </row>
    <row r="3326" spans="4:4">
      <c r="D3326" s="317"/>
    </row>
    <row r="3327" spans="4:4">
      <c r="D3327" s="317"/>
    </row>
    <row r="3328" spans="4:4">
      <c r="D3328" s="317"/>
    </row>
    <row r="3329" spans="4:4">
      <c r="D3329" s="317"/>
    </row>
    <row r="3330" spans="4:4">
      <c r="D3330" s="317"/>
    </row>
    <row r="3331" spans="4:4">
      <c r="D3331" s="317"/>
    </row>
    <row r="3332" spans="4:4">
      <c r="D3332" s="317"/>
    </row>
    <row r="3333" spans="4:4">
      <c r="D3333" s="317"/>
    </row>
    <row r="3334" spans="4:4">
      <c r="D3334" s="317"/>
    </row>
    <row r="3335" spans="4:4">
      <c r="D3335" s="317"/>
    </row>
    <row r="3336" spans="4:4">
      <c r="D3336" s="317"/>
    </row>
    <row r="3337" spans="4:4">
      <c r="D3337" s="317"/>
    </row>
    <row r="3338" spans="4:4">
      <c r="D3338" s="317"/>
    </row>
    <row r="3339" spans="4:4">
      <c r="D3339" s="317"/>
    </row>
    <row r="3340" spans="4:4">
      <c r="D3340" s="317"/>
    </row>
    <row r="3341" spans="4:4">
      <c r="D3341" s="317"/>
    </row>
    <row r="3342" spans="4:4">
      <c r="D3342" s="317"/>
    </row>
    <row r="3343" spans="4:4">
      <c r="D3343" s="317"/>
    </row>
    <row r="3344" spans="4:4">
      <c r="D3344" s="317"/>
    </row>
    <row r="3345" spans="4:4">
      <c r="D3345" s="317"/>
    </row>
    <row r="3346" spans="4:4">
      <c r="D3346" s="317"/>
    </row>
    <row r="3347" spans="4:4">
      <c r="D3347" s="317"/>
    </row>
    <row r="3348" spans="4:4">
      <c r="D3348" s="317"/>
    </row>
    <row r="3349" spans="4:4">
      <c r="D3349" s="317"/>
    </row>
    <row r="3350" spans="4:4">
      <c r="D3350" s="317"/>
    </row>
    <row r="3351" spans="4:4">
      <c r="D3351" s="317"/>
    </row>
    <row r="3352" spans="4:4">
      <c r="D3352" s="317"/>
    </row>
    <row r="3353" spans="4:4">
      <c r="D3353" s="317"/>
    </row>
    <row r="3354" spans="4:4">
      <c r="D3354" s="317"/>
    </row>
    <row r="3355" spans="4:4">
      <c r="D3355" s="317"/>
    </row>
    <row r="3356" spans="4:4">
      <c r="D3356" s="317"/>
    </row>
    <row r="3357" spans="4:4">
      <c r="D3357" s="317"/>
    </row>
    <row r="3358" spans="4:4">
      <c r="D3358" s="317"/>
    </row>
    <row r="3359" spans="4:4">
      <c r="D3359" s="317"/>
    </row>
    <row r="3360" spans="4:4">
      <c r="D3360" s="317"/>
    </row>
    <row r="3361" spans="4:4">
      <c r="D3361" s="317"/>
    </row>
    <row r="3362" spans="4:4">
      <c r="D3362" s="317"/>
    </row>
    <row r="3363" spans="4:4">
      <c r="D3363" s="317"/>
    </row>
    <row r="3364" spans="4:4">
      <c r="D3364" s="317"/>
    </row>
    <row r="3365" spans="4:4">
      <c r="D3365" s="317"/>
    </row>
    <row r="3366" spans="4:4">
      <c r="D3366" s="317"/>
    </row>
    <row r="3367" spans="4:4">
      <c r="D3367" s="317"/>
    </row>
    <row r="3368" spans="4:4">
      <c r="D3368" s="317"/>
    </row>
    <row r="3369" spans="4:4">
      <c r="D3369" s="317"/>
    </row>
    <row r="3370" spans="4:4">
      <c r="D3370" s="317"/>
    </row>
    <row r="3371" spans="4:4">
      <c r="D3371" s="317"/>
    </row>
    <row r="3372" spans="4:4">
      <c r="D3372" s="317"/>
    </row>
    <row r="3373" spans="4:4">
      <c r="D3373" s="317"/>
    </row>
    <row r="3374" spans="4:4">
      <c r="D3374" s="317"/>
    </row>
    <row r="3375" spans="4:4">
      <c r="D3375" s="317"/>
    </row>
    <row r="3376" spans="4:4">
      <c r="D3376" s="317"/>
    </row>
    <row r="3377" spans="4:4">
      <c r="D3377" s="317"/>
    </row>
    <row r="3378" spans="4:4">
      <c r="D3378" s="317"/>
    </row>
    <row r="3379" spans="4:4">
      <c r="D3379" s="317"/>
    </row>
    <row r="3380" spans="4:4">
      <c r="D3380" s="317"/>
    </row>
    <row r="3381" spans="4:4">
      <c r="D3381" s="317"/>
    </row>
    <row r="3382" spans="4:4">
      <c r="D3382" s="317"/>
    </row>
    <row r="3383" spans="4:4">
      <c r="D3383" s="317"/>
    </row>
    <row r="3384" spans="4:4">
      <c r="D3384" s="317"/>
    </row>
    <row r="3385" spans="4:4">
      <c r="D3385" s="317"/>
    </row>
    <row r="3386" spans="4:4">
      <c r="D3386" s="317"/>
    </row>
    <row r="3387" spans="4:4">
      <c r="D3387" s="317"/>
    </row>
    <row r="3388" spans="4:4">
      <c r="D3388" s="317"/>
    </row>
    <row r="3389" spans="4:4">
      <c r="D3389" s="317"/>
    </row>
    <row r="3390" spans="4:4">
      <c r="D3390" s="317"/>
    </row>
    <row r="3391" spans="4:4">
      <c r="D3391" s="317"/>
    </row>
    <row r="3392" spans="4:4">
      <c r="D3392" s="317"/>
    </row>
    <row r="3393" spans="4:4">
      <c r="D3393" s="317"/>
    </row>
    <row r="3394" spans="4:4">
      <c r="D3394" s="317"/>
    </row>
    <row r="3395" spans="4:4">
      <c r="D3395" s="317"/>
    </row>
    <row r="3396" spans="4:4">
      <c r="D3396" s="317"/>
    </row>
    <row r="3397" spans="4:4">
      <c r="D3397" s="317"/>
    </row>
    <row r="3398" spans="4:4">
      <c r="D3398" s="317"/>
    </row>
    <row r="3399" spans="4:4">
      <c r="D3399" s="317"/>
    </row>
    <row r="3400" spans="4:4">
      <c r="D3400" s="317"/>
    </row>
    <row r="3401" spans="4:4">
      <c r="D3401" s="317"/>
    </row>
    <row r="3402" spans="4:4">
      <c r="D3402" s="317"/>
    </row>
    <row r="3403" spans="4:4">
      <c r="D3403" s="317"/>
    </row>
    <row r="3404" spans="4:4">
      <c r="D3404" s="317"/>
    </row>
    <row r="3405" spans="4:4">
      <c r="D3405" s="317"/>
    </row>
    <row r="3406" spans="4:4">
      <c r="D3406" s="317"/>
    </row>
    <row r="3407" spans="4:4">
      <c r="D3407" s="317"/>
    </row>
    <row r="3408" spans="4:4">
      <c r="D3408" s="317"/>
    </row>
    <row r="3409" spans="4:4">
      <c r="D3409" s="317"/>
    </row>
    <row r="3410" spans="4:4">
      <c r="D3410" s="317"/>
    </row>
    <row r="3411" spans="4:4">
      <c r="D3411" s="317"/>
    </row>
    <row r="3412" spans="4:4">
      <c r="D3412" s="317"/>
    </row>
    <row r="3413" spans="4:4">
      <c r="D3413" s="317"/>
    </row>
    <row r="3414" spans="4:4">
      <c r="D3414" s="317"/>
    </row>
    <row r="3415" spans="4:4">
      <c r="D3415" s="317"/>
    </row>
    <row r="3416" spans="4:4">
      <c r="D3416" s="317"/>
    </row>
    <row r="3417" spans="4:4">
      <c r="D3417" s="317"/>
    </row>
    <row r="3418" spans="4:4">
      <c r="D3418" s="317"/>
    </row>
    <row r="3419" spans="4:4">
      <c r="D3419" s="317"/>
    </row>
    <row r="3420" spans="4:4">
      <c r="D3420" s="317"/>
    </row>
    <row r="3421" spans="4:4">
      <c r="D3421" s="317"/>
    </row>
    <row r="3422" spans="4:4">
      <c r="D3422" s="317"/>
    </row>
    <row r="3423" spans="4:4">
      <c r="D3423" s="317"/>
    </row>
    <row r="3424" spans="4:4">
      <c r="D3424" s="317"/>
    </row>
    <row r="3425" spans="4:4">
      <c r="D3425" s="317"/>
    </row>
    <row r="3426" spans="4:4">
      <c r="D3426" s="317"/>
    </row>
    <row r="3427" spans="4:4">
      <c r="D3427" s="317"/>
    </row>
    <row r="3428" spans="4:4">
      <c r="D3428" s="317"/>
    </row>
    <row r="3429" spans="4:4">
      <c r="D3429" s="317"/>
    </row>
    <row r="3430" spans="4:4">
      <c r="D3430" s="317"/>
    </row>
    <row r="3431" spans="4:4">
      <c r="D3431" s="317"/>
    </row>
    <row r="3432" spans="4:4">
      <c r="D3432" s="317"/>
    </row>
    <row r="3433" spans="4:4">
      <c r="D3433" s="317"/>
    </row>
    <row r="3434" spans="4:4">
      <c r="D3434" s="317"/>
    </row>
    <row r="3435" spans="4:4">
      <c r="D3435" s="317"/>
    </row>
    <row r="3436" spans="4:4">
      <c r="D3436" s="317"/>
    </row>
    <row r="3437" spans="4:4">
      <c r="D3437" s="317"/>
    </row>
    <row r="3438" spans="4:4">
      <c r="D3438" s="317"/>
    </row>
    <row r="3439" spans="4:4">
      <c r="D3439" s="317"/>
    </row>
    <row r="3440" spans="4:4">
      <c r="D3440" s="317"/>
    </row>
    <row r="3441" spans="4:4">
      <c r="D3441" s="317"/>
    </row>
    <row r="3442" spans="4:4">
      <c r="D3442" s="317"/>
    </row>
    <row r="3443" spans="4:4">
      <c r="D3443" s="317"/>
    </row>
    <row r="3444" spans="4:4">
      <c r="D3444" s="317"/>
    </row>
    <row r="3445" spans="4:4">
      <c r="D3445" s="317"/>
    </row>
    <row r="3446" spans="4:4">
      <c r="D3446" s="317"/>
    </row>
    <row r="3447" spans="4:4">
      <c r="D3447" s="317"/>
    </row>
    <row r="3448" spans="4:4">
      <c r="D3448" s="317"/>
    </row>
    <row r="3449" spans="4:4">
      <c r="D3449" s="317"/>
    </row>
    <row r="3450" spans="4:4">
      <c r="D3450" s="317"/>
    </row>
    <row r="3451" spans="4:4">
      <c r="D3451" s="317"/>
    </row>
    <row r="3452" spans="4:4">
      <c r="D3452" s="317"/>
    </row>
    <row r="3453" spans="4:4">
      <c r="D3453" s="317"/>
    </row>
    <row r="3454" spans="4:4">
      <c r="D3454" s="317"/>
    </row>
    <row r="3455" spans="4:4">
      <c r="D3455" s="317"/>
    </row>
    <row r="3456" spans="4:4">
      <c r="D3456" s="317"/>
    </row>
    <row r="3457" spans="4:4">
      <c r="D3457" s="317"/>
    </row>
    <row r="3458" spans="4:4">
      <c r="D3458" s="317"/>
    </row>
    <row r="3459" spans="4:4">
      <c r="D3459" s="317"/>
    </row>
    <row r="3460" spans="4:4">
      <c r="D3460" s="317"/>
    </row>
    <row r="3461" spans="4:4">
      <c r="D3461" s="317"/>
    </row>
    <row r="3462" spans="4:4">
      <c r="D3462" s="317"/>
    </row>
    <row r="3463" spans="4:4">
      <c r="D3463" s="317"/>
    </row>
    <row r="3464" spans="4:4">
      <c r="D3464" s="317"/>
    </row>
    <row r="3465" spans="4:4">
      <c r="D3465" s="317"/>
    </row>
    <row r="3466" spans="4:4">
      <c r="D3466" s="317"/>
    </row>
    <row r="3467" spans="4:4">
      <c r="D3467" s="317"/>
    </row>
    <row r="3468" spans="4:4">
      <c r="D3468" s="317"/>
    </row>
    <row r="3469" spans="4:4">
      <c r="D3469" s="317"/>
    </row>
    <row r="3470" spans="4:4">
      <c r="D3470" s="317"/>
    </row>
    <row r="3471" spans="4:4">
      <c r="D3471" s="317"/>
    </row>
    <row r="3472" spans="4:4">
      <c r="D3472" s="317"/>
    </row>
    <row r="3473" spans="4:4">
      <c r="D3473" s="317"/>
    </row>
    <row r="3474" spans="4:4">
      <c r="D3474" s="317"/>
    </row>
    <row r="3475" spans="4:4">
      <c r="D3475" s="317"/>
    </row>
    <row r="3476" spans="4:4">
      <c r="D3476" s="317"/>
    </row>
    <row r="3477" spans="4:4">
      <c r="D3477" s="317"/>
    </row>
    <row r="3478" spans="4:4">
      <c r="D3478" s="317"/>
    </row>
    <row r="3479" spans="4:4">
      <c r="D3479" s="317"/>
    </row>
    <row r="3480" spans="4:4">
      <c r="D3480" s="317"/>
    </row>
    <row r="3481" spans="4:4">
      <c r="D3481" s="317"/>
    </row>
    <row r="3482" spans="4:4">
      <c r="D3482" s="317"/>
    </row>
    <row r="3483" spans="4:4">
      <c r="D3483" s="317"/>
    </row>
    <row r="3484" spans="4:4">
      <c r="D3484" s="317"/>
    </row>
    <row r="3485" spans="4:4">
      <c r="D3485" s="317"/>
    </row>
    <row r="3486" spans="4:4">
      <c r="D3486" s="317"/>
    </row>
    <row r="3487" spans="4:4">
      <c r="D3487" s="317"/>
    </row>
    <row r="3488" spans="4:4">
      <c r="D3488" s="317"/>
    </row>
    <row r="3489" spans="4:4">
      <c r="D3489" s="317"/>
    </row>
    <row r="3490" spans="4:4">
      <c r="D3490" s="317"/>
    </row>
    <row r="3491" spans="4:4">
      <c r="D3491" s="317"/>
    </row>
    <row r="3492" spans="4:4">
      <c r="D3492" s="317"/>
    </row>
    <row r="3493" spans="4:4">
      <c r="D3493" s="317"/>
    </row>
    <row r="3494" spans="4:4">
      <c r="D3494" s="317"/>
    </row>
    <row r="3495" spans="4:4">
      <c r="D3495" s="317"/>
    </row>
    <row r="3496" spans="4:4">
      <c r="D3496" s="317"/>
    </row>
    <row r="3497" spans="4:4">
      <c r="D3497" s="317"/>
    </row>
    <row r="3498" spans="4:4">
      <c r="D3498" s="317"/>
    </row>
    <row r="3499" spans="4:4">
      <c r="D3499" s="317"/>
    </row>
    <row r="3500" spans="4:4">
      <c r="D3500" s="317"/>
    </row>
    <row r="3501" spans="4:4">
      <c r="D3501" s="317"/>
    </row>
    <row r="3502" spans="4:4">
      <c r="D3502" s="317"/>
    </row>
    <row r="3503" spans="4:4">
      <c r="D3503" s="317"/>
    </row>
    <row r="3504" spans="4:4">
      <c r="D3504" s="317"/>
    </row>
    <row r="3505" spans="4:4">
      <c r="D3505" s="317"/>
    </row>
    <row r="3506" spans="4:4">
      <c r="D3506" s="317"/>
    </row>
    <row r="3507" spans="4:4">
      <c r="D3507" s="317"/>
    </row>
    <row r="3508" spans="4:4">
      <c r="D3508" s="317"/>
    </row>
    <row r="3509" spans="4:4">
      <c r="D3509" s="317"/>
    </row>
    <row r="3510" spans="4:4">
      <c r="D3510" s="317"/>
    </row>
    <row r="3511" spans="4:4">
      <c r="D3511" s="317"/>
    </row>
    <row r="3512" spans="4:4">
      <c r="D3512" s="317"/>
    </row>
    <row r="3513" spans="4:4">
      <c r="D3513" s="317"/>
    </row>
    <row r="3514" spans="4:4">
      <c r="D3514" s="317"/>
    </row>
    <row r="3515" spans="4:4">
      <c r="D3515" s="317"/>
    </row>
    <row r="3516" spans="4:4">
      <c r="D3516" s="317"/>
    </row>
    <row r="3517" spans="4:4">
      <c r="D3517" s="317"/>
    </row>
    <row r="3518" spans="4:4">
      <c r="D3518" s="317"/>
    </row>
    <row r="3519" spans="4:4">
      <c r="D3519" s="317"/>
    </row>
    <row r="3520" spans="4:4">
      <c r="D3520" s="317"/>
    </row>
    <row r="3521" spans="4:4">
      <c r="D3521" s="317"/>
    </row>
    <row r="3522" spans="4:4">
      <c r="D3522" s="317"/>
    </row>
    <row r="3523" spans="4:4">
      <c r="D3523" s="317"/>
    </row>
    <row r="3524" spans="4:4">
      <c r="D3524" s="317"/>
    </row>
    <row r="3525" spans="4:4">
      <c r="D3525" s="317"/>
    </row>
    <row r="3526" spans="4:4">
      <c r="D3526" s="317"/>
    </row>
    <row r="3527" spans="4:4">
      <c r="D3527" s="317"/>
    </row>
    <row r="3528" spans="4:4">
      <c r="D3528" s="317"/>
    </row>
    <row r="3529" spans="4:4">
      <c r="D3529" s="317"/>
    </row>
    <row r="3530" spans="4:4">
      <c r="D3530" s="317"/>
    </row>
    <row r="3531" spans="4:4">
      <c r="D3531" s="317"/>
    </row>
    <row r="3532" spans="4:4">
      <c r="D3532" s="317"/>
    </row>
    <row r="3533" spans="4:4">
      <c r="D3533" s="317"/>
    </row>
    <row r="3534" spans="4:4">
      <c r="D3534" s="317"/>
    </row>
    <row r="3535" spans="4:4">
      <c r="D3535" s="317"/>
    </row>
    <row r="3536" spans="4:4">
      <c r="D3536" s="317"/>
    </row>
    <row r="3537" spans="4:4">
      <c r="D3537" s="317"/>
    </row>
    <row r="3538" spans="4:4">
      <c r="D3538" s="317"/>
    </row>
    <row r="3539" spans="4:4">
      <c r="D3539" s="317"/>
    </row>
    <row r="3540" spans="4:4">
      <c r="D3540" s="317"/>
    </row>
    <row r="3541" spans="4:4">
      <c r="D3541" s="317"/>
    </row>
    <row r="3542" spans="4:4">
      <c r="D3542" s="317"/>
    </row>
    <row r="3543" spans="4:4">
      <c r="D3543" s="317"/>
    </row>
    <row r="3544" spans="4:4">
      <c r="D3544" s="317"/>
    </row>
    <row r="3545" spans="4:4">
      <c r="D3545" s="317"/>
    </row>
    <row r="3546" spans="4:4">
      <c r="D3546" s="317"/>
    </row>
    <row r="3547" spans="4:4">
      <c r="D3547" s="317"/>
    </row>
    <row r="3548" spans="4:4">
      <c r="D3548" s="317"/>
    </row>
    <row r="3549" spans="4:4">
      <c r="D3549" s="317"/>
    </row>
    <row r="3550" spans="4:4">
      <c r="D3550" s="317"/>
    </row>
    <row r="3551" spans="4:4">
      <c r="D3551" s="317"/>
    </row>
    <row r="3552" spans="4:4">
      <c r="D3552" s="317"/>
    </row>
    <row r="3553" spans="4:4">
      <c r="D3553" s="317"/>
    </row>
    <row r="3554" spans="4:4">
      <c r="D3554" s="317"/>
    </row>
    <row r="3555" spans="4:4">
      <c r="D3555" s="317"/>
    </row>
    <row r="3556" spans="4:4">
      <c r="D3556" s="317"/>
    </row>
    <row r="3557" spans="4:4">
      <c r="D3557" s="317"/>
    </row>
    <row r="3558" spans="4:4">
      <c r="D3558" s="317"/>
    </row>
    <row r="3559" spans="4:4">
      <c r="D3559" s="317"/>
    </row>
    <row r="3560" spans="4:4">
      <c r="D3560" s="317"/>
    </row>
    <row r="3561" spans="4:4">
      <c r="D3561" s="317"/>
    </row>
    <row r="3562" spans="4:4">
      <c r="D3562" s="317"/>
    </row>
    <row r="3563" spans="4:4">
      <c r="D3563" s="317"/>
    </row>
    <row r="3564" spans="4:4">
      <c r="D3564" s="317"/>
    </row>
    <row r="3565" spans="4:4">
      <c r="D3565" s="317"/>
    </row>
    <row r="3566" spans="4:4">
      <c r="D3566" s="317"/>
    </row>
    <row r="3567" spans="4:4">
      <c r="D3567" s="317"/>
    </row>
    <row r="3568" spans="4:4">
      <c r="D3568" s="317"/>
    </row>
    <row r="3569" spans="4:4">
      <c r="D3569" s="317"/>
    </row>
    <row r="3570" spans="4:4">
      <c r="D3570" s="317"/>
    </row>
    <row r="3571" spans="4:4">
      <c r="D3571" s="317"/>
    </row>
    <row r="3572" spans="4:4">
      <c r="D3572" s="317"/>
    </row>
    <row r="3573" spans="4:4">
      <c r="D3573" s="317"/>
    </row>
    <row r="3574" spans="4:4">
      <c r="D3574" s="317"/>
    </row>
    <row r="3575" spans="4:4">
      <c r="D3575" s="317"/>
    </row>
    <row r="3576" spans="4:4">
      <c r="D3576" s="317"/>
    </row>
    <row r="3577" spans="4:4">
      <c r="D3577" s="317"/>
    </row>
    <row r="3578" spans="4:4">
      <c r="D3578" s="317"/>
    </row>
    <row r="3579" spans="4:4">
      <c r="D3579" s="317"/>
    </row>
    <row r="3580" spans="4:4">
      <c r="D3580" s="317"/>
    </row>
    <row r="3581" spans="4:4">
      <c r="D3581" s="317"/>
    </row>
    <row r="3582" spans="4:4">
      <c r="D3582" s="317"/>
    </row>
    <row r="3583" spans="4:4">
      <c r="D3583" s="317"/>
    </row>
    <row r="3584" spans="4:4">
      <c r="D3584" s="317"/>
    </row>
    <row r="3585" spans="4:4">
      <c r="D3585" s="317"/>
    </row>
    <row r="3586" spans="4:4">
      <c r="D3586" s="317"/>
    </row>
    <row r="3587" spans="4:4">
      <c r="D3587" s="317"/>
    </row>
    <row r="3588" spans="4:4">
      <c r="D3588" s="317"/>
    </row>
    <row r="3589" spans="4:4">
      <c r="D3589" s="317"/>
    </row>
    <row r="3590" spans="4:4">
      <c r="D3590" s="317"/>
    </row>
    <row r="3591" spans="4:4">
      <c r="D3591" s="317"/>
    </row>
    <row r="3592" spans="4:4">
      <c r="D3592" s="317"/>
    </row>
    <row r="3593" spans="4:4">
      <c r="D3593" s="317"/>
    </row>
    <row r="3594" spans="4:4">
      <c r="D3594" s="317"/>
    </row>
    <row r="3595" spans="4:4">
      <c r="D3595" s="317"/>
    </row>
    <row r="3596" spans="4:4">
      <c r="D3596" s="317"/>
    </row>
    <row r="3597" spans="4:4">
      <c r="D3597" s="317"/>
    </row>
    <row r="3598" spans="4:4">
      <c r="D3598" s="317"/>
    </row>
    <row r="3599" spans="4:4">
      <c r="D3599" s="317"/>
    </row>
    <row r="3600" spans="4:4">
      <c r="D3600" s="317"/>
    </row>
    <row r="3601" spans="4:4">
      <c r="D3601" s="317"/>
    </row>
    <row r="3602" spans="4:4">
      <c r="D3602" s="317"/>
    </row>
    <row r="3603" spans="4:4">
      <c r="D3603" s="317"/>
    </row>
    <row r="3604" spans="4:4">
      <c r="D3604" s="317"/>
    </row>
    <row r="3605" spans="4:4">
      <c r="D3605" s="317"/>
    </row>
    <row r="3606" spans="4:4">
      <c r="D3606" s="317"/>
    </row>
    <row r="3607" spans="4:4">
      <c r="D3607" s="317"/>
    </row>
    <row r="3608" spans="4:4">
      <c r="D3608" s="317"/>
    </row>
    <row r="3609" spans="4:4">
      <c r="D3609" s="317"/>
    </row>
    <row r="3610" spans="4:4">
      <c r="D3610" s="317"/>
    </row>
    <row r="3611" spans="4:4">
      <c r="D3611" s="317"/>
    </row>
    <row r="3612" spans="4:4">
      <c r="D3612" s="317"/>
    </row>
    <row r="3613" spans="4:4">
      <c r="D3613" s="317"/>
    </row>
    <row r="3614" spans="4:4">
      <c r="D3614" s="317"/>
    </row>
    <row r="3615" spans="4:4">
      <c r="D3615" s="317"/>
    </row>
    <row r="3616" spans="4:4">
      <c r="D3616" s="317"/>
    </row>
    <row r="3617" spans="4:4">
      <c r="D3617" s="317"/>
    </row>
    <row r="3618" spans="4:4">
      <c r="D3618" s="317"/>
    </row>
    <row r="3619" spans="4:4">
      <c r="D3619" s="317"/>
    </row>
    <row r="3620" spans="4:4">
      <c r="D3620" s="317"/>
    </row>
    <row r="3621" spans="4:4">
      <c r="D3621" s="317"/>
    </row>
    <row r="3622" spans="4:4">
      <c r="D3622" s="317"/>
    </row>
    <row r="3623" spans="4:4">
      <c r="D3623" s="317"/>
    </row>
    <row r="3624" spans="4:4">
      <c r="D3624" s="317"/>
    </row>
    <row r="3625" spans="4:4">
      <c r="D3625" s="317"/>
    </row>
    <row r="3626" spans="4:4">
      <c r="D3626" s="317"/>
    </row>
    <row r="3627" spans="4:4">
      <c r="D3627" s="317"/>
    </row>
    <row r="3628" spans="4:4">
      <c r="D3628" s="317"/>
    </row>
    <row r="3629" spans="4:4">
      <c r="D3629" s="317"/>
    </row>
    <row r="3630" spans="4:4">
      <c r="D3630" s="317"/>
    </row>
    <row r="3631" spans="4:4">
      <c r="D3631" s="317"/>
    </row>
    <row r="3632" spans="4:4">
      <c r="D3632" s="317"/>
    </row>
    <row r="3633" spans="4:4">
      <c r="D3633" s="317"/>
    </row>
    <row r="3634" spans="4:4">
      <c r="D3634" s="317"/>
    </row>
    <row r="3635" spans="4:4">
      <c r="D3635" s="317"/>
    </row>
    <row r="3636" spans="4:4">
      <c r="D3636" s="317"/>
    </row>
    <row r="3637" spans="4:4">
      <c r="D3637" s="317"/>
    </row>
    <row r="3638" spans="4:4">
      <c r="D3638" s="317"/>
    </row>
    <row r="3639" spans="4:4">
      <c r="D3639" s="317"/>
    </row>
    <row r="3640" spans="4:4">
      <c r="D3640" s="317"/>
    </row>
    <row r="3641" spans="4:4">
      <c r="D3641" s="317"/>
    </row>
    <row r="3642" spans="4:4">
      <c r="D3642" s="317"/>
    </row>
    <row r="3643" spans="4:4">
      <c r="D3643" s="317"/>
    </row>
    <row r="3644" spans="4:4">
      <c r="D3644" s="317"/>
    </row>
    <row r="3645" spans="4:4">
      <c r="D3645" s="317"/>
    </row>
    <row r="3646" spans="4:4">
      <c r="D3646" s="317"/>
    </row>
    <row r="3647" spans="4:4">
      <c r="D3647" s="317"/>
    </row>
    <row r="3648" spans="4:4">
      <c r="D3648" s="317"/>
    </row>
    <row r="3649" spans="4:4">
      <c r="D3649" s="317"/>
    </row>
    <row r="3650" spans="4:4">
      <c r="D3650" s="317"/>
    </row>
    <row r="3651" spans="4:4">
      <c r="D3651" s="317"/>
    </row>
    <row r="3652" spans="4:4">
      <c r="D3652" s="317"/>
    </row>
    <row r="3653" spans="4:4">
      <c r="D3653" s="317"/>
    </row>
    <row r="3654" spans="4:4">
      <c r="D3654" s="317"/>
    </row>
    <row r="3655" spans="4:4">
      <c r="D3655" s="317"/>
    </row>
    <row r="3656" spans="4:4">
      <c r="D3656" s="317"/>
    </row>
    <row r="3657" spans="4:4">
      <c r="D3657" s="317"/>
    </row>
    <row r="3658" spans="4:4">
      <c r="D3658" s="317"/>
    </row>
    <row r="3659" spans="4:4">
      <c r="D3659" s="317"/>
    </row>
    <row r="3660" spans="4:4">
      <c r="D3660" s="317"/>
    </row>
    <row r="3661" spans="4:4">
      <c r="D3661" s="317"/>
    </row>
    <row r="3662" spans="4:4">
      <c r="D3662" s="317"/>
    </row>
    <row r="3663" spans="4:4">
      <c r="D3663" s="317"/>
    </row>
    <row r="3664" spans="4:4">
      <c r="D3664" s="317"/>
    </row>
    <row r="3665" spans="4:4">
      <c r="D3665" s="317"/>
    </row>
    <row r="3666" spans="4:4">
      <c r="D3666" s="317"/>
    </row>
    <row r="3667" spans="4:4">
      <c r="D3667" s="317"/>
    </row>
    <row r="3668" spans="4:4">
      <c r="D3668" s="317"/>
    </row>
    <row r="3669" spans="4:4">
      <c r="D3669" s="317"/>
    </row>
    <row r="3670" spans="4:4">
      <c r="D3670" s="317"/>
    </row>
    <row r="3671" spans="4:4">
      <c r="D3671" s="317"/>
    </row>
    <row r="3672" spans="4:4">
      <c r="D3672" s="317"/>
    </row>
    <row r="3673" spans="4:4">
      <c r="D3673" s="317"/>
    </row>
    <row r="3674" spans="4:4">
      <c r="D3674" s="317"/>
    </row>
    <row r="3675" spans="4:4">
      <c r="D3675" s="317"/>
    </row>
    <row r="3676" spans="4:4">
      <c r="D3676" s="317"/>
    </row>
    <row r="3677" spans="4:4">
      <c r="D3677" s="317"/>
    </row>
    <row r="3678" spans="4:4">
      <c r="D3678" s="317"/>
    </row>
    <row r="3679" spans="4:4">
      <c r="D3679" s="317"/>
    </row>
    <row r="3680" spans="4:4">
      <c r="D3680" s="317"/>
    </row>
    <row r="3681" spans="4:4">
      <c r="D3681" s="317"/>
    </row>
    <row r="3682" spans="4:4">
      <c r="D3682" s="317"/>
    </row>
    <row r="3683" spans="4:4">
      <c r="D3683" s="317"/>
    </row>
    <row r="3684" spans="4:4">
      <c r="D3684" s="317"/>
    </row>
    <row r="3685" spans="4:4">
      <c r="D3685" s="317"/>
    </row>
    <row r="3686" spans="4:4">
      <c r="D3686" s="317"/>
    </row>
    <row r="3687" spans="4:4">
      <c r="D3687" s="317"/>
    </row>
    <row r="3688" spans="4:4">
      <c r="D3688" s="317"/>
    </row>
    <row r="3689" spans="4:4">
      <c r="D3689" s="317"/>
    </row>
    <row r="3690" spans="4:4">
      <c r="D3690" s="317"/>
    </row>
    <row r="3691" spans="4:4">
      <c r="D3691" s="317"/>
    </row>
    <row r="3692" spans="4:4">
      <c r="D3692" s="317"/>
    </row>
    <row r="3693" spans="4:4">
      <c r="D3693" s="317"/>
    </row>
    <row r="3694" spans="4:4">
      <c r="D3694" s="317"/>
    </row>
    <row r="3695" spans="4:4">
      <c r="D3695" s="317"/>
    </row>
    <row r="3696" spans="4:4">
      <c r="D3696" s="317"/>
    </row>
    <row r="3697" spans="4:4">
      <c r="D3697" s="317"/>
    </row>
    <row r="3698" spans="4:4">
      <c r="D3698" s="317"/>
    </row>
    <row r="3699" spans="4:4">
      <c r="D3699" s="317"/>
    </row>
    <row r="3700" spans="4:4">
      <c r="D3700" s="317"/>
    </row>
    <row r="3701" spans="4:4">
      <c r="D3701" s="317"/>
    </row>
    <row r="3702" spans="4:4">
      <c r="D3702" s="317"/>
    </row>
    <row r="3703" spans="4:4">
      <c r="D3703" s="317"/>
    </row>
    <row r="3704" spans="4:4">
      <c r="D3704" s="317"/>
    </row>
    <row r="3705" spans="4:4">
      <c r="D3705" s="317"/>
    </row>
    <row r="3706" spans="4:4">
      <c r="D3706" s="317"/>
    </row>
    <row r="3707" spans="4:4">
      <c r="D3707" s="317"/>
    </row>
    <row r="3708" spans="4:4">
      <c r="D3708" s="317"/>
    </row>
    <row r="3709" spans="4:4">
      <c r="D3709" s="317"/>
    </row>
    <row r="3710" spans="4:4">
      <c r="D3710" s="317"/>
    </row>
    <row r="3711" spans="4:4">
      <c r="D3711" s="317"/>
    </row>
    <row r="3712" spans="4:4">
      <c r="D3712" s="317"/>
    </row>
    <row r="3713" spans="4:4">
      <c r="D3713" s="317"/>
    </row>
    <row r="3714" spans="4:4">
      <c r="D3714" s="317"/>
    </row>
    <row r="3715" spans="4:4">
      <c r="D3715" s="317"/>
    </row>
    <row r="3716" spans="4:4">
      <c r="D3716" s="317"/>
    </row>
    <row r="3717" spans="4:4">
      <c r="D3717" s="317"/>
    </row>
    <row r="3718" spans="4:4">
      <c r="D3718" s="317"/>
    </row>
    <row r="3719" spans="4:4">
      <c r="D3719" s="317"/>
    </row>
    <row r="3720" spans="4:4">
      <c r="D3720" s="317"/>
    </row>
    <row r="3721" spans="4:4">
      <c r="D3721" s="317"/>
    </row>
    <row r="3722" spans="4:4">
      <c r="D3722" s="317"/>
    </row>
    <row r="3723" spans="4:4">
      <c r="D3723" s="317"/>
    </row>
    <row r="3724" spans="4:4">
      <c r="D3724" s="317"/>
    </row>
    <row r="3725" spans="4:4">
      <c r="D3725" s="317"/>
    </row>
    <row r="3726" spans="4:4">
      <c r="D3726" s="317"/>
    </row>
    <row r="3727" spans="4:4">
      <c r="D3727" s="317"/>
    </row>
    <row r="3728" spans="4:4">
      <c r="D3728" s="317"/>
    </row>
    <row r="3729" spans="4:4">
      <c r="D3729" s="317"/>
    </row>
    <row r="3730" spans="4:4">
      <c r="D3730" s="317"/>
    </row>
    <row r="3731" spans="4:4">
      <c r="D3731" s="317"/>
    </row>
    <row r="3732" spans="4:4">
      <c r="D3732" s="317"/>
    </row>
    <row r="3733" spans="4:4">
      <c r="D3733" s="317"/>
    </row>
    <row r="3734" spans="4:4">
      <c r="D3734" s="317"/>
    </row>
    <row r="3735" spans="4:4">
      <c r="D3735" s="317"/>
    </row>
    <row r="3736" spans="4:4">
      <c r="D3736" s="317"/>
    </row>
    <row r="3737" spans="4:4">
      <c r="D3737" s="317"/>
    </row>
    <row r="3738" spans="4:4">
      <c r="D3738" s="317"/>
    </row>
    <row r="3739" spans="4:4">
      <c r="D3739" s="317"/>
    </row>
    <row r="3740" spans="4:4">
      <c r="D3740" s="317"/>
    </row>
    <row r="3741" spans="4:4">
      <c r="D3741" s="317"/>
    </row>
    <row r="3742" spans="4:4">
      <c r="D3742" s="317"/>
    </row>
    <row r="3743" spans="4:4">
      <c r="D3743" s="317"/>
    </row>
    <row r="3744" spans="4:4">
      <c r="D3744" s="317"/>
    </row>
    <row r="3745" spans="4:4">
      <c r="D3745" s="317"/>
    </row>
    <row r="3746" spans="4:4">
      <c r="D3746" s="317"/>
    </row>
    <row r="3747" spans="4:4">
      <c r="D3747" s="317"/>
    </row>
    <row r="3748" spans="4:4">
      <c r="D3748" s="317"/>
    </row>
    <row r="3749" spans="4:4">
      <c r="D3749" s="317"/>
    </row>
    <row r="3750" spans="4:4">
      <c r="D3750" s="317"/>
    </row>
    <row r="3751" spans="4:4">
      <c r="D3751" s="317"/>
    </row>
    <row r="3752" spans="4:4">
      <c r="D3752" s="317"/>
    </row>
    <row r="3753" spans="4:4">
      <c r="D3753" s="317"/>
    </row>
    <row r="3754" spans="4:4">
      <c r="D3754" s="317"/>
    </row>
    <row r="3755" spans="4:4">
      <c r="D3755" s="317"/>
    </row>
    <row r="3756" spans="4:4">
      <c r="D3756" s="317"/>
    </row>
    <row r="3757" spans="4:4">
      <c r="D3757" s="317"/>
    </row>
    <row r="3758" spans="4:4">
      <c r="D3758" s="317"/>
    </row>
    <row r="3759" spans="4:4">
      <c r="D3759" s="317"/>
    </row>
    <row r="3760" spans="4:4">
      <c r="D3760" s="317"/>
    </row>
    <row r="3761" spans="4:4">
      <c r="D3761" s="317"/>
    </row>
    <row r="3762" spans="4:4">
      <c r="D3762" s="317"/>
    </row>
    <row r="3763" spans="4:4">
      <c r="D3763" s="317"/>
    </row>
    <row r="3764" spans="4:4">
      <c r="D3764" s="317"/>
    </row>
    <row r="3765" spans="4:4">
      <c r="D3765" s="317"/>
    </row>
    <row r="3766" spans="4:4">
      <c r="D3766" s="317"/>
    </row>
    <row r="3767" spans="4:4">
      <c r="D3767" s="317"/>
    </row>
    <row r="3768" spans="4:4">
      <c r="D3768" s="317"/>
    </row>
    <row r="3769" spans="4:4">
      <c r="D3769" s="317"/>
    </row>
    <row r="3770" spans="4:4">
      <c r="D3770" s="317"/>
    </row>
    <row r="3771" spans="4:4">
      <c r="D3771" s="317"/>
    </row>
    <row r="3772" spans="4:4">
      <c r="D3772" s="317"/>
    </row>
    <row r="3773" spans="4:4">
      <c r="D3773" s="317"/>
    </row>
    <row r="3774" spans="4:4">
      <c r="D3774" s="317"/>
    </row>
    <row r="3775" spans="4:4">
      <c r="D3775" s="317"/>
    </row>
    <row r="3776" spans="4:4">
      <c r="D3776" s="317"/>
    </row>
    <row r="3777" spans="4:4">
      <c r="D3777" s="317"/>
    </row>
    <row r="3778" spans="4:4">
      <c r="D3778" s="317"/>
    </row>
    <row r="3779" spans="4:4">
      <c r="D3779" s="317"/>
    </row>
    <row r="3780" spans="4:4">
      <c r="D3780" s="317"/>
    </row>
    <row r="3781" spans="4:4">
      <c r="D3781" s="317"/>
    </row>
    <row r="3782" spans="4:4">
      <c r="D3782" s="317"/>
    </row>
    <row r="3783" spans="4:4">
      <c r="D3783" s="317"/>
    </row>
    <row r="3784" spans="4:4">
      <c r="D3784" s="317"/>
    </row>
    <row r="3785" spans="4:4">
      <c r="D3785" s="317"/>
    </row>
    <row r="3786" spans="4:4">
      <c r="D3786" s="317"/>
    </row>
    <row r="3787" spans="4:4">
      <c r="D3787" s="317"/>
    </row>
    <row r="3788" spans="4:4">
      <c r="D3788" s="317"/>
    </row>
    <row r="3789" spans="4:4">
      <c r="D3789" s="317"/>
    </row>
    <row r="3790" spans="4:4">
      <c r="D3790" s="317"/>
    </row>
    <row r="3791" spans="4:4">
      <c r="D3791" s="317"/>
    </row>
    <row r="3792" spans="4:4">
      <c r="D3792" s="317"/>
    </row>
    <row r="3793" spans="4:4">
      <c r="D3793" s="317"/>
    </row>
    <row r="3794" spans="4:4">
      <c r="D3794" s="317"/>
    </row>
    <row r="3795" spans="4:4">
      <c r="D3795" s="317"/>
    </row>
    <row r="3796" spans="4:4">
      <c r="D3796" s="317"/>
    </row>
    <row r="3797" spans="4:4">
      <c r="D3797" s="317"/>
    </row>
    <row r="3798" spans="4:4">
      <c r="D3798" s="317"/>
    </row>
    <row r="3799" spans="4:4">
      <c r="D3799" s="317"/>
    </row>
    <row r="3800" spans="4:4">
      <c r="D3800" s="317"/>
    </row>
    <row r="3801" spans="4:4">
      <c r="D3801" s="317"/>
    </row>
    <row r="3802" spans="4:4">
      <c r="D3802" s="317"/>
    </row>
    <row r="3803" spans="4:4">
      <c r="D3803" s="317"/>
    </row>
    <row r="3804" spans="4:4">
      <c r="D3804" s="317"/>
    </row>
    <row r="3805" spans="4:4">
      <c r="D3805" s="317"/>
    </row>
    <row r="3806" spans="4:4">
      <c r="D3806" s="317"/>
    </row>
    <row r="3807" spans="4:4">
      <c r="D3807" s="317"/>
    </row>
    <row r="3808" spans="4:4">
      <c r="D3808" s="317"/>
    </row>
    <row r="3809" spans="4:4">
      <c r="D3809" s="317"/>
    </row>
    <row r="3810" spans="4:4">
      <c r="D3810" s="317"/>
    </row>
    <row r="3811" spans="4:4">
      <c r="D3811" s="317"/>
    </row>
    <row r="3812" spans="4:4">
      <c r="D3812" s="317"/>
    </row>
    <row r="3813" spans="4:4">
      <c r="D3813" s="317"/>
    </row>
    <row r="3814" spans="4:4">
      <c r="D3814" s="317"/>
    </row>
    <row r="3815" spans="4:4">
      <c r="D3815" s="317"/>
    </row>
    <row r="3816" spans="4:4">
      <c r="D3816" s="317"/>
    </row>
    <row r="3817" spans="4:4">
      <c r="D3817" s="317"/>
    </row>
    <row r="3818" spans="4:4">
      <c r="D3818" s="317"/>
    </row>
    <row r="3819" spans="4:4">
      <c r="D3819" s="317"/>
    </row>
    <row r="3820" spans="4:4">
      <c r="D3820" s="317"/>
    </row>
    <row r="3821" spans="4:4">
      <c r="D3821" s="317"/>
    </row>
    <row r="3822" spans="4:4">
      <c r="D3822" s="317"/>
    </row>
    <row r="3823" spans="4:4">
      <c r="D3823" s="317"/>
    </row>
    <row r="3824" spans="4:4">
      <c r="D3824" s="317"/>
    </row>
    <row r="3825" spans="4:4">
      <c r="D3825" s="317"/>
    </row>
    <row r="3826" spans="4:4">
      <c r="D3826" s="317"/>
    </row>
    <row r="3827" spans="4:4">
      <c r="D3827" s="317"/>
    </row>
    <row r="3828" spans="4:4">
      <c r="D3828" s="317"/>
    </row>
    <row r="3829" spans="4:4">
      <c r="D3829" s="317"/>
    </row>
    <row r="3830" spans="4:4">
      <c r="D3830" s="317"/>
    </row>
    <row r="3831" spans="4:4">
      <c r="D3831" s="317"/>
    </row>
    <row r="3832" spans="4:4">
      <c r="D3832" s="317"/>
    </row>
    <row r="3833" spans="4:4">
      <c r="D3833" s="317"/>
    </row>
    <row r="3834" spans="4:4">
      <c r="D3834" s="317"/>
    </row>
    <row r="3835" spans="4:4">
      <c r="D3835" s="317"/>
    </row>
    <row r="3836" spans="4:4">
      <c r="D3836" s="317"/>
    </row>
    <row r="3837" spans="4:4">
      <c r="D3837" s="317"/>
    </row>
    <row r="3838" spans="4:4">
      <c r="D3838" s="317"/>
    </row>
    <row r="3839" spans="4:4">
      <c r="D3839" s="317"/>
    </row>
    <row r="3840" spans="4:4">
      <c r="D3840" s="317"/>
    </row>
    <row r="3841" spans="4:4">
      <c r="D3841" s="317"/>
    </row>
    <row r="3842" spans="4:4">
      <c r="D3842" s="317"/>
    </row>
    <row r="3843" spans="4:4">
      <c r="D3843" s="317"/>
    </row>
    <row r="3844" spans="4:4">
      <c r="D3844" s="317"/>
    </row>
    <row r="3845" spans="4:4">
      <c r="D3845" s="317"/>
    </row>
    <row r="3846" spans="4:4">
      <c r="D3846" s="317"/>
    </row>
    <row r="3847" spans="4:4">
      <c r="D3847" s="317"/>
    </row>
    <row r="3848" spans="4:4">
      <c r="D3848" s="317"/>
    </row>
    <row r="3849" spans="4:4">
      <c r="D3849" s="317"/>
    </row>
    <row r="3850" spans="4:4">
      <c r="D3850" s="317"/>
    </row>
    <row r="3851" spans="4:4">
      <c r="D3851" s="317"/>
    </row>
    <row r="3852" spans="4:4">
      <c r="D3852" s="317"/>
    </row>
    <row r="3853" spans="4:4">
      <c r="D3853" s="317"/>
    </row>
    <row r="3854" spans="4:4">
      <c r="D3854" s="317"/>
    </row>
    <row r="3855" spans="4:4">
      <c r="D3855" s="317"/>
    </row>
    <row r="3856" spans="4:4">
      <c r="D3856" s="317"/>
    </row>
    <row r="3857" spans="4:4">
      <c r="D3857" s="317"/>
    </row>
    <row r="3858" spans="4:4">
      <c r="D3858" s="317"/>
    </row>
    <row r="3859" spans="4:4">
      <c r="D3859" s="317"/>
    </row>
    <row r="3860" spans="4:4">
      <c r="D3860" s="317"/>
    </row>
    <row r="3861" spans="4:4">
      <c r="D3861" s="317"/>
    </row>
    <row r="3862" spans="4:4">
      <c r="D3862" s="317"/>
    </row>
    <row r="3863" spans="4:4">
      <c r="D3863" s="317"/>
    </row>
    <row r="3864" spans="4:4">
      <c r="D3864" s="317"/>
    </row>
    <row r="3865" spans="4:4">
      <c r="D3865" s="317"/>
    </row>
    <row r="3866" spans="4:4">
      <c r="D3866" s="317"/>
    </row>
    <row r="3867" spans="4:4">
      <c r="D3867" s="317"/>
    </row>
    <row r="3868" spans="4:4">
      <c r="D3868" s="317"/>
    </row>
    <row r="3869" spans="4:4">
      <c r="D3869" s="317"/>
    </row>
    <row r="3870" spans="4:4">
      <c r="D3870" s="317"/>
    </row>
    <row r="3871" spans="4:4">
      <c r="D3871" s="317"/>
    </row>
    <row r="3872" spans="4:4">
      <c r="D3872" s="317"/>
    </row>
    <row r="3873" spans="4:4">
      <c r="D3873" s="317"/>
    </row>
    <row r="3874" spans="4:4">
      <c r="D3874" s="317"/>
    </row>
    <row r="3875" spans="4:4">
      <c r="D3875" s="317"/>
    </row>
    <row r="3876" spans="4:4">
      <c r="D3876" s="317"/>
    </row>
    <row r="3877" spans="4:4">
      <c r="D3877" s="317"/>
    </row>
    <row r="3878" spans="4:4">
      <c r="D3878" s="317"/>
    </row>
    <row r="3879" spans="4:4">
      <c r="D3879" s="317"/>
    </row>
    <row r="3880" spans="4:4">
      <c r="D3880" s="317"/>
    </row>
    <row r="3881" spans="4:4">
      <c r="D3881" s="317"/>
    </row>
    <row r="3882" spans="4:4">
      <c r="D3882" s="317"/>
    </row>
    <row r="3883" spans="4:4">
      <c r="D3883" s="317"/>
    </row>
    <row r="3884" spans="4:4">
      <c r="D3884" s="317"/>
    </row>
    <row r="3885" spans="4:4">
      <c r="D3885" s="317"/>
    </row>
    <row r="3886" spans="4:4">
      <c r="D3886" s="317"/>
    </row>
    <row r="3887" spans="4:4">
      <c r="D3887" s="317"/>
    </row>
    <row r="3888" spans="4:4">
      <c r="D3888" s="317"/>
    </row>
    <row r="3889" spans="4:4">
      <c r="D3889" s="317"/>
    </row>
    <row r="3890" spans="4:4">
      <c r="D3890" s="317"/>
    </row>
    <row r="3891" spans="4:4">
      <c r="D3891" s="317"/>
    </row>
    <row r="3892" spans="4:4">
      <c r="D3892" s="317"/>
    </row>
    <row r="3893" spans="4:4">
      <c r="D3893" s="317"/>
    </row>
    <row r="3894" spans="4:4">
      <c r="D3894" s="317"/>
    </row>
    <row r="3895" spans="4:4">
      <c r="D3895" s="317"/>
    </row>
    <row r="3896" spans="4:4">
      <c r="D3896" s="317"/>
    </row>
    <row r="3897" spans="4:4">
      <c r="D3897" s="317"/>
    </row>
    <row r="3898" spans="4:4">
      <c r="D3898" s="317"/>
    </row>
    <row r="3899" spans="4:4">
      <c r="D3899" s="317"/>
    </row>
    <row r="3900" spans="4:4">
      <c r="D3900" s="317"/>
    </row>
    <row r="3901" spans="4:4">
      <c r="D3901" s="317"/>
    </row>
    <row r="3902" spans="4:4">
      <c r="D3902" s="317"/>
    </row>
    <row r="3903" spans="4:4">
      <c r="D3903" s="317"/>
    </row>
    <row r="3904" spans="4:4">
      <c r="D3904" s="317"/>
    </row>
    <row r="3905" spans="4:4">
      <c r="D3905" s="317"/>
    </row>
    <row r="3906" spans="4:4">
      <c r="D3906" s="317"/>
    </row>
    <row r="3907" spans="4:4">
      <c r="D3907" s="317"/>
    </row>
    <row r="3908" spans="4:4">
      <c r="D3908" s="317"/>
    </row>
    <row r="3909" spans="4:4">
      <c r="D3909" s="317"/>
    </row>
    <row r="3910" spans="4:4">
      <c r="D3910" s="317"/>
    </row>
    <row r="3911" spans="4:4">
      <c r="D3911" s="317"/>
    </row>
    <row r="3912" spans="4:4">
      <c r="D3912" s="317"/>
    </row>
    <row r="3913" spans="4:4">
      <c r="D3913" s="317"/>
    </row>
    <row r="3914" spans="4:4">
      <c r="D3914" s="317"/>
    </row>
    <row r="3915" spans="4:4">
      <c r="D3915" s="317"/>
    </row>
    <row r="3916" spans="4:4">
      <c r="D3916" s="317"/>
    </row>
    <row r="3917" spans="4:4">
      <c r="D3917" s="317"/>
    </row>
    <row r="3918" spans="4:4">
      <c r="D3918" s="317"/>
    </row>
    <row r="3919" spans="4:4">
      <c r="D3919" s="317"/>
    </row>
    <row r="3920" spans="4:4">
      <c r="D3920" s="317"/>
    </row>
    <row r="3921" spans="4:4">
      <c r="D3921" s="317"/>
    </row>
    <row r="3922" spans="4:4">
      <c r="D3922" s="317"/>
    </row>
    <row r="3923" spans="4:4">
      <c r="D3923" s="317"/>
    </row>
    <row r="3924" spans="4:4">
      <c r="D3924" s="317"/>
    </row>
    <row r="3925" spans="4:4">
      <c r="D3925" s="317"/>
    </row>
    <row r="3926" spans="4:4">
      <c r="D3926" s="317"/>
    </row>
    <row r="3927" spans="4:4">
      <c r="D3927" s="317"/>
    </row>
    <row r="3928" spans="4:4">
      <c r="D3928" s="317"/>
    </row>
    <row r="3929" spans="4:4">
      <c r="D3929" s="317"/>
    </row>
    <row r="3930" spans="4:4">
      <c r="D3930" s="317"/>
    </row>
    <row r="3931" spans="4:4">
      <c r="D3931" s="317"/>
    </row>
    <row r="3932" spans="4:4">
      <c r="D3932" s="317"/>
    </row>
    <row r="3933" spans="4:4">
      <c r="D3933" s="317"/>
    </row>
    <row r="3934" spans="4:4">
      <c r="D3934" s="317"/>
    </row>
    <row r="3935" spans="4:4">
      <c r="D3935" s="317"/>
    </row>
    <row r="3936" spans="4:4">
      <c r="D3936" s="317"/>
    </row>
    <row r="3937" spans="4:4">
      <c r="D3937" s="317"/>
    </row>
    <row r="3938" spans="4:4">
      <c r="D3938" s="317"/>
    </row>
    <row r="3939" spans="4:4">
      <c r="D3939" s="317"/>
    </row>
    <row r="3940" spans="4:4">
      <c r="D3940" s="317"/>
    </row>
    <row r="3941" spans="4:4">
      <c r="D3941" s="317"/>
    </row>
    <row r="3942" spans="4:4">
      <c r="D3942" s="317"/>
    </row>
    <row r="3943" spans="4:4">
      <c r="D3943" s="317"/>
    </row>
    <row r="3944" spans="4:4">
      <c r="D3944" s="317"/>
    </row>
    <row r="3945" spans="4:4">
      <c r="D3945" s="317"/>
    </row>
    <row r="3946" spans="4:4">
      <c r="D3946" s="317"/>
    </row>
    <row r="3947" spans="4:4">
      <c r="D3947" s="317"/>
    </row>
    <row r="3948" spans="4:4">
      <c r="D3948" s="317"/>
    </row>
    <row r="3949" spans="4:4">
      <c r="D3949" s="317"/>
    </row>
    <row r="3950" spans="4:4">
      <c r="D3950" s="317"/>
    </row>
    <row r="3951" spans="4:4">
      <c r="D3951" s="317"/>
    </row>
    <row r="3952" spans="4:4">
      <c r="D3952" s="317"/>
    </row>
    <row r="3953" spans="4:4">
      <c r="D3953" s="317"/>
    </row>
    <row r="3954" spans="4:4">
      <c r="D3954" s="317"/>
    </row>
    <row r="3955" spans="4:4">
      <c r="D3955" s="317"/>
    </row>
    <row r="3956" spans="4:4">
      <c r="D3956" s="317"/>
    </row>
    <row r="3957" spans="4:4">
      <c r="D3957" s="317"/>
    </row>
    <row r="3958" spans="4:4">
      <c r="D3958" s="317"/>
    </row>
    <row r="3959" spans="4:4">
      <c r="D3959" s="317"/>
    </row>
    <row r="3960" spans="4:4">
      <c r="D3960" s="317"/>
    </row>
    <row r="3961" spans="4:4">
      <c r="D3961" s="317"/>
    </row>
    <row r="3962" spans="4:4">
      <c r="D3962" s="317"/>
    </row>
    <row r="3963" spans="4:4">
      <c r="D3963" s="317"/>
    </row>
    <row r="3964" spans="4:4">
      <c r="D3964" s="317"/>
    </row>
    <row r="3965" spans="4:4">
      <c r="D3965" s="317"/>
    </row>
    <row r="3966" spans="4:4">
      <c r="D3966" s="317"/>
    </row>
    <row r="3967" spans="4:4">
      <c r="D3967" s="317"/>
    </row>
    <row r="3968" spans="4:4">
      <c r="D3968" s="317"/>
    </row>
    <row r="3969" spans="4:4">
      <c r="D3969" s="317"/>
    </row>
    <row r="3970" spans="4:4">
      <c r="D3970" s="317"/>
    </row>
    <row r="3971" spans="4:4">
      <c r="D3971" s="317"/>
    </row>
    <row r="3972" spans="4:4">
      <c r="D3972" s="317"/>
    </row>
    <row r="3973" spans="4:4">
      <c r="D3973" s="317"/>
    </row>
    <row r="3974" spans="4:4">
      <c r="D3974" s="317"/>
    </row>
    <row r="3975" spans="4:4">
      <c r="D3975" s="317"/>
    </row>
    <row r="3976" spans="4:4">
      <c r="D3976" s="317"/>
    </row>
    <row r="3977" spans="4:4">
      <c r="D3977" s="317"/>
    </row>
    <row r="3978" spans="4:4">
      <c r="D3978" s="317"/>
    </row>
    <row r="3979" spans="4:4">
      <c r="D3979" s="317"/>
    </row>
    <row r="3980" spans="4:4">
      <c r="D3980" s="317"/>
    </row>
    <row r="3981" spans="4:4">
      <c r="D3981" s="317"/>
    </row>
    <row r="3982" spans="4:4">
      <c r="D3982" s="317"/>
    </row>
    <row r="3983" spans="4:4">
      <c r="D3983" s="317"/>
    </row>
    <row r="3984" spans="4:4">
      <c r="D3984" s="317"/>
    </row>
    <row r="3985" spans="4:4">
      <c r="D3985" s="317"/>
    </row>
    <row r="3986" spans="4:4">
      <c r="D3986" s="317"/>
    </row>
    <row r="3987" spans="4:4">
      <c r="D3987" s="317"/>
    </row>
    <row r="3988" spans="4:4">
      <c r="D3988" s="317"/>
    </row>
    <row r="3989" spans="4:4">
      <c r="D3989" s="317"/>
    </row>
    <row r="3990" spans="4:4">
      <c r="D3990" s="317"/>
    </row>
    <row r="3991" spans="4:4">
      <c r="D3991" s="317"/>
    </row>
    <row r="3992" spans="4:4">
      <c r="D3992" s="317"/>
    </row>
    <row r="3993" spans="4:4">
      <c r="D3993" s="317"/>
    </row>
    <row r="3994" spans="4:4">
      <c r="D3994" s="317"/>
    </row>
    <row r="3995" spans="4:4">
      <c r="D3995" s="317"/>
    </row>
    <row r="3996" spans="4:4">
      <c r="D3996" s="317"/>
    </row>
    <row r="3997" spans="4:4">
      <c r="D3997" s="317"/>
    </row>
    <row r="3998" spans="4:4">
      <c r="D3998" s="317"/>
    </row>
    <row r="3999" spans="4:4">
      <c r="D3999" s="317"/>
    </row>
    <row r="4000" spans="4:4">
      <c r="D4000" s="317"/>
    </row>
    <row r="4001" spans="4:4">
      <c r="D4001" s="317"/>
    </row>
    <row r="4002" spans="4:4">
      <c r="D4002" s="317"/>
    </row>
    <row r="4003" spans="4:4">
      <c r="D4003" s="317"/>
    </row>
    <row r="4004" spans="4:4">
      <c r="D4004" s="317"/>
    </row>
    <row r="4005" spans="4:4">
      <c r="D4005" s="317"/>
    </row>
    <row r="4006" spans="4:4">
      <c r="D4006" s="317"/>
    </row>
    <row r="4007" spans="4:4">
      <c r="D4007" s="317"/>
    </row>
    <row r="4008" spans="4:4">
      <c r="D4008" s="317"/>
    </row>
    <row r="4009" spans="4:4">
      <c r="D4009" s="317"/>
    </row>
    <row r="4010" spans="4:4">
      <c r="D4010" s="317"/>
    </row>
    <row r="4011" spans="4:4">
      <c r="D4011" s="317"/>
    </row>
    <row r="4012" spans="4:4">
      <c r="D4012" s="317"/>
    </row>
    <row r="4013" spans="4:4">
      <c r="D4013" s="317"/>
    </row>
    <row r="4014" spans="4:4">
      <c r="D4014" s="317"/>
    </row>
    <row r="4015" spans="4:4">
      <c r="D4015" s="317"/>
    </row>
    <row r="4016" spans="4:4">
      <c r="D4016" s="317"/>
    </row>
    <row r="4017" spans="4:4">
      <c r="D4017" s="317"/>
    </row>
    <row r="4018" spans="4:4">
      <c r="D4018" s="317"/>
    </row>
    <row r="4019" spans="4:4">
      <c r="D4019" s="317"/>
    </row>
    <row r="4020" spans="4:4">
      <c r="D4020" s="317"/>
    </row>
    <row r="4021" spans="4:4">
      <c r="D4021" s="317"/>
    </row>
    <row r="4022" spans="4:4">
      <c r="D4022" s="317"/>
    </row>
    <row r="4023" spans="4:4">
      <c r="D4023" s="317"/>
    </row>
    <row r="4024" spans="4:4">
      <c r="D4024" s="317"/>
    </row>
    <row r="4025" spans="4:4">
      <c r="D4025" s="317"/>
    </row>
    <row r="4026" spans="4:4">
      <c r="D4026" s="317"/>
    </row>
    <row r="4027" spans="4:4">
      <c r="D4027" s="317"/>
    </row>
    <row r="4028" spans="4:4">
      <c r="D4028" s="317"/>
    </row>
    <row r="4029" spans="4:4">
      <c r="D4029" s="317"/>
    </row>
    <row r="4030" spans="4:4">
      <c r="D4030" s="317"/>
    </row>
    <row r="4031" spans="4:4">
      <c r="D4031" s="317"/>
    </row>
    <row r="4032" spans="4:4">
      <c r="D4032" s="317"/>
    </row>
    <row r="4033" spans="4:4">
      <c r="D4033" s="317"/>
    </row>
    <row r="4034" spans="4:4">
      <c r="D4034" s="317"/>
    </row>
    <row r="4035" spans="4:4">
      <c r="D4035" s="317"/>
    </row>
    <row r="4036" spans="4:4">
      <c r="D4036" s="317"/>
    </row>
    <row r="4037" spans="4:4">
      <c r="D4037" s="317"/>
    </row>
    <row r="4038" spans="4:4">
      <c r="D4038" s="317"/>
    </row>
    <row r="4039" spans="4:4">
      <c r="D4039" s="317"/>
    </row>
    <row r="4040" spans="4:4">
      <c r="D4040" s="317"/>
    </row>
    <row r="4041" spans="4:4">
      <c r="D4041" s="317"/>
    </row>
    <row r="4042" spans="4:4">
      <c r="D4042" s="317"/>
    </row>
    <row r="4043" spans="4:4">
      <c r="D4043" s="317"/>
    </row>
    <row r="4044" spans="4:4">
      <c r="D4044" s="317"/>
    </row>
    <row r="4045" spans="4:4">
      <c r="D4045" s="317"/>
    </row>
    <row r="4046" spans="4:4">
      <c r="D4046" s="317"/>
    </row>
    <row r="4047" spans="4:4">
      <c r="D4047" s="317"/>
    </row>
    <row r="4048" spans="4:4">
      <c r="D4048" s="317"/>
    </row>
    <row r="4049" spans="4:4">
      <c r="D4049" s="317"/>
    </row>
    <row r="4050" spans="4:4">
      <c r="D4050" s="317"/>
    </row>
    <row r="4051" spans="4:4">
      <c r="D4051" s="317"/>
    </row>
    <row r="4052" spans="4:4">
      <c r="D4052" s="317"/>
    </row>
    <row r="4053" spans="4:4">
      <c r="D4053" s="317"/>
    </row>
    <row r="4054" spans="4:4">
      <c r="D4054" s="317"/>
    </row>
    <row r="4055" spans="4:4">
      <c r="D4055" s="317"/>
    </row>
    <row r="4056" spans="4:4">
      <c r="D4056" s="317"/>
    </row>
    <row r="4057" spans="4:4">
      <c r="D4057" s="317"/>
    </row>
    <row r="4058" spans="4:4">
      <c r="D4058" s="317"/>
    </row>
    <row r="4059" spans="4:4">
      <c r="D4059" s="317"/>
    </row>
    <row r="4060" spans="4:4">
      <c r="D4060" s="317"/>
    </row>
    <row r="4061" spans="4:4">
      <c r="D4061" s="317"/>
    </row>
    <row r="4062" spans="4:4">
      <c r="D4062" s="317"/>
    </row>
    <row r="4063" spans="4:4">
      <c r="D4063" s="317"/>
    </row>
    <row r="4064" spans="4:4">
      <c r="D4064" s="317"/>
    </row>
    <row r="4065" spans="4:4">
      <c r="D4065" s="317"/>
    </row>
    <row r="4066" spans="4:4">
      <c r="D4066" s="317"/>
    </row>
    <row r="4067" spans="4:4">
      <c r="D4067" s="317"/>
    </row>
    <row r="4068" spans="4:4">
      <c r="D4068" s="317"/>
    </row>
    <row r="4069" spans="4:4">
      <c r="D4069" s="317"/>
    </row>
    <row r="4070" spans="4:4">
      <c r="D4070" s="317"/>
    </row>
    <row r="4071" spans="4:4">
      <c r="D4071" s="317"/>
    </row>
    <row r="4072" spans="4:4">
      <c r="D4072" s="317"/>
    </row>
    <row r="4073" spans="4:4">
      <c r="D4073" s="317"/>
    </row>
    <row r="4074" spans="4:4">
      <c r="D4074" s="317"/>
    </row>
    <row r="4075" spans="4:4">
      <c r="D4075" s="317"/>
    </row>
    <row r="4076" spans="4:4">
      <c r="D4076" s="317"/>
    </row>
    <row r="4077" spans="4:4">
      <c r="D4077" s="317"/>
    </row>
    <row r="4078" spans="4:4">
      <c r="D4078" s="317"/>
    </row>
    <row r="4079" spans="4:4">
      <c r="D4079" s="317"/>
    </row>
    <row r="4080" spans="4:4">
      <c r="D4080" s="317"/>
    </row>
    <row r="4081" spans="4:4">
      <c r="D4081" s="317"/>
    </row>
    <row r="4082" spans="4:4">
      <c r="D4082" s="317"/>
    </row>
    <row r="4083" spans="4:4">
      <c r="D4083" s="317"/>
    </row>
    <row r="4084" spans="4:4">
      <c r="D4084" s="317"/>
    </row>
    <row r="4085" spans="4:4">
      <c r="D4085" s="317"/>
    </row>
    <row r="4086" spans="4:4">
      <c r="D4086" s="317"/>
    </row>
    <row r="4087" spans="4:4">
      <c r="D4087" s="317"/>
    </row>
    <row r="4088" spans="4:4">
      <c r="D4088" s="317"/>
    </row>
    <row r="4089" spans="4:4">
      <c r="D4089" s="317"/>
    </row>
    <row r="4090" spans="4:4">
      <c r="D4090" s="317"/>
    </row>
    <row r="4091" spans="4:4">
      <c r="D4091" s="317"/>
    </row>
    <row r="4092" spans="4:4">
      <c r="D4092" s="317"/>
    </row>
    <row r="4093" spans="4:4">
      <c r="D4093" s="317"/>
    </row>
    <row r="4094" spans="4:4">
      <c r="D4094" s="317"/>
    </row>
    <row r="4095" spans="4:4">
      <c r="D4095" s="317"/>
    </row>
    <row r="4096" spans="4:4">
      <c r="D4096" s="317"/>
    </row>
    <row r="4097" spans="4:4">
      <c r="D4097" s="317"/>
    </row>
    <row r="4098" spans="4:4">
      <c r="D4098" s="317"/>
    </row>
    <row r="4099" spans="4:4">
      <c r="D4099" s="317"/>
    </row>
    <row r="4100" spans="4:4">
      <c r="D4100" s="317"/>
    </row>
    <row r="4101" spans="4:4">
      <c r="D4101" s="317"/>
    </row>
    <row r="4102" spans="4:4">
      <c r="D4102" s="317"/>
    </row>
    <row r="4103" spans="4:4">
      <c r="D4103" s="317"/>
    </row>
    <row r="4104" spans="4:4">
      <c r="D4104" s="317"/>
    </row>
    <row r="4105" spans="4:4">
      <c r="D4105" s="317"/>
    </row>
    <row r="4106" spans="4:4">
      <c r="D4106" s="317"/>
    </row>
    <row r="4107" spans="4:4">
      <c r="D4107" s="317"/>
    </row>
    <row r="4108" spans="4:4">
      <c r="D4108" s="317"/>
    </row>
    <row r="4109" spans="4:4">
      <c r="D4109" s="317"/>
    </row>
    <row r="4110" spans="4:4">
      <c r="D4110" s="317"/>
    </row>
    <row r="4111" spans="4:4">
      <c r="D4111" s="317"/>
    </row>
    <row r="4112" spans="4:4">
      <c r="D4112" s="317"/>
    </row>
    <row r="4113" spans="4:4">
      <c r="D4113" s="317"/>
    </row>
    <row r="4114" spans="4:4">
      <c r="D4114" s="317"/>
    </row>
    <row r="4115" spans="4:4">
      <c r="D4115" s="317"/>
    </row>
    <row r="4116" spans="4:4">
      <c r="D4116" s="317"/>
    </row>
    <row r="4117" spans="4:4">
      <c r="D4117" s="317"/>
    </row>
    <row r="4118" spans="4:4">
      <c r="D4118" s="317"/>
    </row>
    <row r="4119" spans="4:4">
      <c r="D4119" s="317"/>
    </row>
    <row r="4120" spans="4:4">
      <c r="D4120" s="317"/>
    </row>
    <row r="4121" spans="4:4">
      <c r="D4121" s="317"/>
    </row>
    <row r="4122" spans="4:4">
      <c r="D4122" s="317"/>
    </row>
    <row r="4123" spans="4:4">
      <c r="D4123" s="317"/>
    </row>
    <row r="4124" spans="4:4">
      <c r="D4124" s="317"/>
    </row>
    <row r="4125" spans="4:4">
      <c r="D4125" s="317"/>
    </row>
    <row r="4126" spans="4:4">
      <c r="D4126" s="317"/>
    </row>
    <row r="4127" spans="4:4">
      <c r="D4127" s="317"/>
    </row>
    <row r="4128" spans="4:4">
      <c r="D4128" s="317"/>
    </row>
    <row r="4129" spans="4:4">
      <c r="D4129" s="317"/>
    </row>
    <row r="4130" spans="4:4">
      <c r="D4130" s="317"/>
    </row>
    <row r="4131" spans="4:4">
      <c r="D4131" s="317"/>
    </row>
    <row r="4132" spans="4:4">
      <c r="D4132" s="317"/>
    </row>
    <row r="4133" spans="4:4">
      <c r="D4133" s="317"/>
    </row>
    <row r="4134" spans="4:4">
      <c r="D4134" s="317"/>
    </row>
    <row r="4135" spans="4:4">
      <c r="D4135" s="317"/>
    </row>
    <row r="4136" spans="4:4">
      <c r="D4136" s="317"/>
    </row>
    <row r="4137" spans="4:4">
      <c r="D4137" s="317"/>
    </row>
    <row r="4138" spans="4:4">
      <c r="D4138" s="317"/>
    </row>
    <row r="4139" spans="4:4">
      <c r="D4139" s="317"/>
    </row>
    <row r="4140" spans="4:4">
      <c r="D4140" s="317"/>
    </row>
    <row r="4141" spans="4:4">
      <c r="D4141" s="317"/>
    </row>
    <row r="4142" spans="4:4">
      <c r="D4142" s="317"/>
    </row>
    <row r="4143" spans="4:4">
      <c r="D4143" s="317"/>
    </row>
    <row r="4144" spans="4:4">
      <c r="D4144" s="317"/>
    </row>
    <row r="4145" spans="4:4">
      <c r="D4145" s="317"/>
    </row>
    <row r="4146" spans="4:4">
      <c r="D4146" s="317"/>
    </row>
    <row r="4147" spans="4:4">
      <c r="D4147" s="317"/>
    </row>
    <row r="4148" spans="4:4">
      <c r="D4148" s="317"/>
    </row>
    <row r="4149" spans="4:4">
      <c r="D4149" s="317"/>
    </row>
    <row r="4150" spans="4:4">
      <c r="D4150" s="317"/>
    </row>
    <row r="4151" spans="4:4">
      <c r="D4151" s="317"/>
    </row>
    <row r="4152" spans="4:4">
      <c r="D4152" s="317"/>
    </row>
    <row r="4153" spans="4:4">
      <c r="D4153" s="317"/>
    </row>
    <row r="4154" spans="4:4">
      <c r="D4154" s="317"/>
    </row>
    <row r="4155" spans="4:4">
      <c r="D4155" s="317"/>
    </row>
    <row r="4156" spans="4:4">
      <c r="D4156" s="317"/>
    </row>
    <row r="4157" spans="4:4">
      <c r="D4157" s="317"/>
    </row>
    <row r="4158" spans="4:4">
      <c r="D4158" s="317"/>
    </row>
    <row r="4159" spans="4:4">
      <c r="D4159" s="317"/>
    </row>
    <row r="4160" spans="4:4">
      <c r="D4160" s="317"/>
    </row>
    <row r="4161" spans="4:4">
      <c r="D4161" s="317"/>
    </row>
    <row r="4162" spans="4:4">
      <c r="D4162" s="317"/>
    </row>
    <row r="4163" spans="4:4">
      <c r="D4163" s="317"/>
    </row>
    <row r="4164" spans="4:4">
      <c r="D4164" s="317"/>
    </row>
    <row r="4165" spans="4:4">
      <c r="D4165" s="317"/>
    </row>
    <row r="4166" spans="4:4">
      <c r="D4166" s="317"/>
    </row>
    <row r="4167" spans="4:4">
      <c r="D4167" s="317"/>
    </row>
    <row r="4168" spans="4:4">
      <c r="D4168" s="317"/>
    </row>
    <row r="4169" spans="4:4">
      <c r="D4169" s="317"/>
    </row>
    <row r="4170" spans="4:4">
      <c r="D4170" s="317"/>
    </row>
    <row r="4171" spans="4:4">
      <c r="D4171" s="317"/>
    </row>
    <row r="4172" spans="4:4">
      <c r="D4172" s="317"/>
    </row>
    <row r="4173" spans="4:4">
      <c r="D4173" s="317"/>
    </row>
    <row r="4174" spans="4:4">
      <c r="D4174" s="317"/>
    </row>
    <row r="4175" spans="4:4">
      <c r="D4175" s="317"/>
    </row>
    <row r="4176" spans="4:4">
      <c r="D4176" s="317"/>
    </row>
    <row r="4177" spans="4:4">
      <c r="D4177" s="317"/>
    </row>
    <row r="4178" spans="4:4">
      <c r="D4178" s="317"/>
    </row>
    <row r="4179" spans="4:4">
      <c r="D4179" s="317"/>
    </row>
    <row r="4180" spans="4:4">
      <c r="D4180" s="317"/>
    </row>
    <row r="4181" spans="4:4">
      <c r="D4181" s="317"/>
    </row>
    <row r="4182" spans="4:4">
      <c r="D4182" s="317"/>
    </row>
    <row r="4183" spans="4:4">
      <c r="D4183" s="317"/>
    </row>
    <row r="4184" spans="4:4">
      <c r="D4184" s="317"/>
    </row>
    <row r="4185" spans="4:4">
      <c r="D4185" s="317"/>
    </row>
    <row r="4186" spans="4:4">
      <c r="D4186" s="317"/>
    </row>
    <row r="4187" spans="4:4">
      <c r="D4187" s="317"/>
    </row>
    <row r="4188" spans="4:4">
      <c r="D4188" s="317"/>
    </row>
    <row r="4189" spans="4:4">
      <c r="D4189" s="317"/>
    </row>
    <row r="4190" spans="4:4">
      <c r="D4190" s="317"/>
    </row>
    <row r="4191" spans="4:4">
      <c r="D4191" s="317"/>
    </row>
    <row r="4192" spans="4:4">
      <c r="D4192" s="317"/>
    </row>
    <row r="4193" spans="4:4">
      <c r="D4193" s="317"/>
    </row>
    <row r="4194" spans="4:4">
      <c r="D4194" s="317"/>
    </row>
    <row r="4195" spans="4:4">
      <c r="D4195" s="317"/>
    </row>
    <row r="4196" spans="4:4">
      <c r="D4196" s="317"/>
    </row>
    <row r="4197" spans="4:4">
      <c r="D4197" s="317"/>
    </row>
    <row r="4198" spans="4:4">
      <c r="D4198" s="317"/>
    </row>
    <row r="4199" spans="4:4">
      <c r="D4199" s="317"/>
    </row>
    <row r="4200" spans="4:4">
      <c r="D4200" s="317"/>
    </row>
    <row r="4201" spans="4:4">
      <c r="D4201" s="317"/>
    </row>
    <row r="4202" spans="4:4">
      <c r="D4202" s="317"/>
    </row>
    <row r="4203" spans="4:4">
      <c r="D4203" s="317"/>
    </row>
    <row r="4204" spans="4:4">
      <c r="D4204" s="317"/>
    </row>
    <row r="4205" spans="4:4">
      <c r="D4205" s="317"/>
    </row>
    <row r="4206" spans="4:4">
      <c r="D4206" s="317"/>
    </row>
    <row r="4207" spans="4:4">
      <c r="D4207" s="317"/>
    </row>
    <row r="4208" spans="4:4">
      <c r="D4208" s="317"/>
    </row>
    <row r="4209" spans="4:4">
      <c r="D4209" s="317"/>
    </row>
    <row r="4210" spans="4:4">
      <c r="D4210" s="317"/>
    </row>
    <row r="4211" spans="4:4">
      <c r="D4211" s="317"/>
    </row>
    <row r="4212" spans="4:4">
      <c r="D4212" s="317"/>
    </row>
    <row r="4213" spans="4:4">
      <c r="D4213" s="317"/>
    </row>
    <row r="4214" spans="4:4">
      <c r="D4214" s="317"/>
    </row>
    <row r="4215" spans="4:4">
      <c r="D4215" s="317"/>
    </row>
    <row r="4216" spans="4:4">
      <c r="D4216" s="317"/>
    </row>
    <row r="4217" spans="4:4">
      <c r="D4217" s="317"/>
    </row>
    <row r="4218" spans="4:4">
      <c r="D4218" s="317"/>
    </row>
    <row r="4219" spans="4:4">
      <c r="D4219" s="317"/>
    </row>
    <row r="4220" spans="4:4">
      <c r="D4220" s="317"/>
    </row>
    <row r="4221" spans="4:4">
      <c r="D4221" s="317"/>
    </row>
    <row r="4222" spans="4:4">
      <c r="D4222" s="317"/>
    </row>
    <row r="4223" spans="4:4">
      <c r="D4223" s="317"/>
    </row>
    <row r="4224" spans="4:4">
      <c r="D4224" s="317"/>
    </row>
    <row r="4225" spans="4:4">
      <c r="D4225" s="317"/>
    </row>
    <row r="4226" spans="4:4">
      <c r="D4226" s="317"/>
    </row>
    <row r="4227" spans="4:4">
      <c r="D4227" s="317"/>
    </row>
    <row r="4228" spans="4:4">
      <c r="D4228" s="317"/>
    </row>
    <row r="4229" spans="4:4">
      <c r="D4229" s="317"/>
    </row>
    <row r="4230" spans="4:4">
      <c r="D4230" s="317"/>
    </row>
    <row r="4231" spans="4:4">
      <c r="D4231" s="317"/>
    </row>
    <row r="4232" spans="4:4">
      <c r="D4232" s="317"/>
    </row>
    <row r="4233" spans="4:4">
      <c r="D4233" s="317"/>
    </row>
    <row r="4234" spans="4:4">
      <c r="D4234" s="317"/>
    </row>
    <row r="4235" spans="4:4">
      <c r="D4235" s="317"/>
    </row>
    <row r="4236" spans="4:4">
      <c r="D4236" s="317"/>
    </row>
    <row r="4237" spans="4:4">
      <c r="D4237" s="317"/>
    </row>
    <row r="4238" spans="4:4">
      <c r="D4238" s="317"/>
    </row>
    <row r="4239" spans="4:4">
      <c r="D4239" s="317"/>
    </row>
    <row r="4240" spans="4:4">
      <c r="D4240" s="317"/>
    </row>
    <row r="4241" spans="4:4">
      <c r="D4241" s="317"/>
    </row>
    <row r="4242" spans="4:4">
      <c r="D4242" s="317"/>
    </row>
    <row r="4243" spans="4:4">
      <c r="D4243" s="317"/>
    </row>
    <row r="4244" spans="4:4">
      <c r="D4244" s="317"/>
    </row>
    <row r="4245" spans="4:4">
      <c r="D4245" s="317"/>
    </row>
    <row r="4246" spans="4:4">
      <c r="D4246" s="317"/>
    </row>
    <row r="4247" spans="4:4">
      <c r="D4247" s="317"/>
    </row>
    <row r="4248" spans="4:4">
      <c r="D4248" s="317"/>
    </row>
    <row r="4249" spans="4:4">
      <c r="D4249" s="317"/>
    </row>
    <row r="4250" spans="4:4">
      <c r="D4250" s="317"/>
    </row>
    <row r="4251" spans="4:4">
      <c r="D4251" s="317"/>
    </row>
    <row r="4252" spans="4:4">
      <c r="D4252" s="317"/>
    </row>
    <row r="4253" spans="4:4">
      <c r="D4253" s="317"/>
    </row>
    <row r="4254" spans="4:4">
      <c r="D4254" s="317"/>
    </row>
    <row r="4255" spans="4:4">
      <c r="D4255" s="317"/>
    </row>
    <row r="4256" spans="4:4">
      <c r="D4256" s="317"/>
    </row>
    <row r="4257" spans="4:4">
      <c r="D4257" s="317"/>
    </row>
    <row r="4258" spans="4:4">
      <c r="D4258" s="317"/>
    </row>
    <row r="4259" spans="4:4">
      <c r="D4259" s="317"/>
    </row>
    <row r="4260" spans="4:4">
      <c r="D4260" s="317"/>
    </row>
    <row r="4261" spans="4:4">
      <c r="D4261" s="317"/>
    </row>
    <row r="4262" spans="4:4">
      <c r="D4262" s="317"/>
    </row>
    <row r="4263" spans="4:4">
      <c r="D4263" s="317"/>
    </row>
    <row r="4264" spans="4:4">
      <c r="D4264" s="317"/>
    </row>
    <row r="4265" spans="4:4">
      <c r="D4265" s="317"/>
    </row>
    <row r="4266" spans="4:4">
      <c r="D4266" s="317"/>
    </row>
    <row r="4267" spans="4:4">
      <c r="D4267" s="317"/>
    </row>
    <row r="4268" spans="4:4">
      <c r="D4268" s="317"/>
    </row>
    <row r="4269" spans="4:4">
      <c r="D4269" s="317"/>
    </row>
    <row r="4270" spans="4:4">
      <c r="D4270" s="317"/>
    </row>
    <row r="4271" spans="4:4">
      <c r="D4271" s="317"/>
    </row>
    <row r="4272" spans="4:4">
      <c r="D4272" s="317"/>
    </row>
    <row r="4273" spans="4:4">
      <c r="D4273" s="317"/>
    </row>
    <row r="4274" spans="4:4">
      <c r="D4274" s="317"/>
    </row>
    <row r="4275" spans="4:4">
      <c r="D4275" s="317"/>
    </row>
    <row r="4276" spans="4:4">
      <c r="D4276" s="317"/>
    </row>
    <row r="4277" spans="4:4">
      <c r="D4277" s="317"/>
    </row>
    <row r="4278" spans="4:4">
      <c r="D4278" s="317"/>
    </row>
    <row r="4279" spans="4:4">
      <c r="D4279" s="317"/>
    </row>
    <row r="4280" spans="4:4">
      <c r="D4280" s="317"/>
    </row>
    <row r="4281" spans="4:4">
      <c r="D4281" s="317"/>
    </row>
    <row r="4282" spans="4:4">
      <c r="D4282" s="317"/>
    </row>
    <row r="4283" spans="4:4">
      <c r="D4283" s="317"/>
    </row>
    <row r="4284" spans="4:4">
      <c r="D4284" s="317"/>
    </row>
    <row r="4285" spans="4:4">
      <c r="D4285" s="317"/>
    </row>
    <row r="4286" spans="4:4">
      <c r="D4286" s="317"/>
    </row>
    <row r="4287" spans="4:4">
      <c r="D4287" s="317"/>
    </row>
    <row r="4288" spans="4:4">
      <c r="D4288" s="317"/>
    </row>
    <row r="4289" spans="4:4">
      <c r="D4289" s="317"/>
    </row>
    <row r="4290" spans="4:4">
      <c r="D4290" s="317"/>
    </row>
    <row r="4291" spans="4:4">
      <c r="D4291" s="317"/>
    </row>
    <row r="4292" spans="4:4">
      <c r="D4292" s="317"/>
    </row>
    <row r="4293" spans="4:4">
      <c r="D4293" s="317"/>
    </row>
    <row r="4294" spans="4:4">
      <c r="D4294" s="317"/>
    </row>
    <row r="4295" spans="4:4">
      <c r="D4295" s="317"/>
    </row>
    <row r="4296" spans="4:4">
      <c r="D4296" s="317"/>
    </row>
    <row r="4297" spans="4:4">
      <c r="D4297" s="317"/>
    </row>
    <row r="4298" spans="4:4">
      <c r="D4298" s="317"/>
    </row>
    <row r="4299" spans="4:4">
      <c r="D4299" s="317"/>
    </row>
    <row r="4300" spans="4:4">
      <c r="D4300" s="317"/>
    </row>
    <row r="4301" spans="4:4">
      <c r="D4301" s="317"/>
    </row>
    <row r="4302" spans="4:4">
      <c r="D4302" s="317"/>
    </row>
    <row r="4303" spans="4:4">
      <c r="D4303" s="317"/>
    </row>
    <row r="4304" spans="4:4">
      <c r="D4304" s="317"/>
    </row>
    <row r="4305" spans="4:4">
      <c r="D4305" s="317"/>
    </row>
    <row r="4306" spans="4:4">
      <c r="D4306" s="317"/>
    </row>
    <row r="4307" spans="4:4">
      <c r="D4307" s="317"/>
    </row>
    <row r="4308" spans="4:4">
      <c r="D4308" s="317"/>
    </row>
    <row r="4309" spans="4:4">
      <c r="D4309" s="317"/>
    </row>
    <row r="4310" spans="4:4">
      <c r="D4310" s="317"/>
    </row>
    <row r="4311" spans="4:4">
      <c r="D4311" s="317"/>
    </row>
    <row r="4312" spans="4:4">
      <c r="D4312" s="317"/>
    </row>
    <row r="4313" spans="4:4">
      <c r="D4313" s="317"/>
    </row>
    <row r="4314" spans="4:4">
      <c r="D4314" s="317"/>
    </row>
    <row r="4315" spans="4:4">
      <c r="D4315" s="317"/>
    </row>
    <row r="4316" spans="4:4">
      <c r="D4316" s="317"/>
    </row>
    <row r="4317" spans="4:4">
      <c r="D4317" s="317"/>
    </row>
    <row r="4318" spans="4:4">
      <c r="D4318" s="317"/>
    </row>
    <row r="4319" spans="4:4">
      <c r="D4319" s="317"/>
    </row>
    <row r="4320" spans="4:4">
      <c r="D4320" s="317"/>
    </row>
    <row r="4321" spans="4:4">
      <c r="D4321" s="317"/>
    </row>
    <row r="4322" spans="4:4">
      <c r="D4322" s="317"/>
    </row>
    <row r="4323" spans="4:4">
      <c r="D4323" s="317"/>
    </row>
    <row r="4324" spans="4:4">
      <c r="D4324" s="317"/>
    </row>
    <row r="4325" spans="4:4">
      <c r="D4325" s="317"/>
    </row>
    <row r="4326" spans="4:4">
      <c r="D4326" s="317"/>
    </row>
    <row r="4327" spans="4:4">
      <c r="D4327" s="317"/>
    </row>
    <row r="4328" spans="4:4">
      <c r="D4328" s="317"/>
    </row>
    <row r="4329" spans="4:4">
      <c r="D4329" s="317"/>
    </row>
    <row r="4330" spans="4:4">
      <c r="D4330" s="317"/>
    </row>
    <row r="4331" spans="4:4">
      <c r="D4331" s="317"/>
    </row>
    <row r="4332" spans="4:4">
      <c r="D4332" s="317"/>
    </row>
    <row r="4333" spans="4:4">
      <c r="D4333" s="317"/>
    </row>
    <row r="4334" spans="4:4">
      <c r="D4334" s="317"/>
    </row>
    <row r="4335" spans="4:4">
      <c r="D4335" s="317"/>
    </row>
    <row r="4336" spans="4:4">
      <c r="D4336" s="317"/>
    </row>
    <row r="4337" spans="4:4">
      <c r="D4337" s="317"/>
    </row>
    <row r="4338" spans="4:4">
      <c r="D4338" s="317"/>
    </row>
    <row r="4339" spans="4:4">
      <c r="D4339" s="317"/>
    </row>
    <row r="4340" spans="4:4">
      <c r="D4340" s="317"/>
    </row>
    <row r="4341" spans="4:4">
      <c r="D4341" s="317"/>
    </row>
    <row r="4342" spans="4:4">
      <c r="D4342" s="317"/>
    </row>
    <row r="4343" spans="4:4">
      <c r="D4343" s="317"/>
    </row>
    <row r="4344" spans="4:4">
      <c r="D4344" s="317"/>
    </row>
    <row r="4345" spans="4:4">
      <c r="D4345" s="317"/>
    </row>
    <row r="4346" spans="4:4">
      <c r="D4346" s="317"/>
    </row>
    <row r="4347" spans="4:4">
      <c r="D4347" s="317"/>
    </row>
    <row r="4348" spans="4:4">
      <c r="D4348" s="317"/>
    </row>
    <row r="4349" spans="4:4">
      <c r="D4349" s="317"/>
    </row>
    <row r="4350" spans="4:4">
      <c r="D4350" s="317"/>
    </row>
    <row r="4351" spans="4:4">
      <c r="D4351" s="317"/>
    </row>
    <row r="4352" spans="4:4">
      <c r="D4352" s="317"/>
    </row>
    <row r="4353" spans="4:4">
      <c r="D4353" s="317"/>
    </row>
    <row r="4354" spans="4:4">
      <c r="D4354" s="317"/>
    </row>
    <row r="4355" spans="4:4">
      <c r="D4355" s="317"/>
    </row>
    <row r="4356" spans="4:4">
      <c r="D4356" s="317"/>
    </row>
    <row r="4357" spans="4:4">
      <c r="D4357" s="317"/>
    </row>
    <row r="4358" spans="4:4">
      <c r="D4358" s="317"/>
    </row>
    <row r="4359" spans="4:4">
      <c r="D4359" s="317"/>
    </row>
    <row r="4360" spans="4:4">
      <c r="D4360" s="317"/>
    </row>
    <row r="4361" spans="4:4">
      <c r="D4361" s="317"/>
    </row>
    <row r="4362" spans="4:4">
      <c r="D4362" s="317"/>
    </row>
    <row r="4363" spans="4:4">
      <c r="D4363" s="317"/>
    </row>
    <row r="4364" spans="4:4">
      <c r="D4364" s="317"/>
    </row>
    <row r="4365" spans="4:4">
      <c r="D4365" s="317"/>
    </row>
    <row r="4366" spans="4:4">
      <c r="D4366" s="317"/>
    </row>
    <row r="4367" spans="4:4">
      <c r="D4367" s="317"/>
    </row>
    <row r="4368" spans="4:4">
      <c r="D4368" s="317"/>
    </row>
    <row r="4369" spans="4:4">
      <c r="D4369" s="317"/>
    </row>
    <row r="4370" spans="4:4">
      <c r="D4370" s="317"/>
    </row>
    <row r="4371" spans="4:4">
      <c r="D4371" s="317"/>
    </row>
    <row r="4372" spans="4:4">
      <c r="D4372" s="317"/>
    </row>
    <row r="4373" spans="4:4">
      <c r="D4373" s="317"/>
    </row>
    <row r="4374" spans="4:4">
      <c r="D4374" s="317"/>
    </row>
    <row r="4375" spans="4:4">
      <c r="D4375" s="317"/>
    </row>
    <row r="4376" spans="4:4">
      <c r="D4376" s="317"/>
    </row>
    <row r="4377" spans="4:4">
      <c r="D4377" s="317"/>
    </row>
    <row r="4378" spans="4:4">
      <c r="D4378" s="317"/>
    </row>
    <row r="4379" spans="4:4">
      <c r="D4379" s="317"/>
    </row>
    <row r="4380" spans="4:4">
      <c r="D4380" s="317"/>
    </row>
    <row r="4381" spans="4:4">
      <c r="D4381" s="317"/>
    </row>
    <row r="4382" spans="4:4">
      <c r="D4382" s="317"/>
    </row>
    <row r="4383" spans="4:4">
      <c r="D4383" s="317"/>
    </row>
    <row r="4384" spans="4:4">
      <c r="D4384" s="317"/>
    </row>
    <row r="4385" spans="4:4">
      <c r="D4385" s="317"/>
    </row>
    <row r="4386" spans="4:4">
      <c r="D4386" s="317"/>
    </row>
    <row r="4387" spans="4:4">
      <c r="D4387" s="317"/>
    </row>
    <row r="4388" spans="4:4">
      <c r="D4388" s="317"/>
    </row>
    <row r="4389" spans="4:4">
      <c r="D4389" s="317"/>
    </row>
    <row r="4390" spans="4:4">
      <c r="D4390" s="317"/>
    </row>
    <row r="4391" spans="4:4">
      <c r="D4391" s="317"/>
    </row>
    <row r="4392" spans="4:4">
      <c r="D4392" s="317"/>
    </row>
    <row r="4393" spans="4:4">
      <c r="D4393" s="317"/>
    </row>
    <row r="4394" spans="4:4">
      <c r="D4394" s="317"/>
    </row>
    <row r="4395" spans="4:4">
      <c r="D4395" s="317"/>
    </row>
    <row r="4396" spans="4:4">
      <c r="D4396" s="317"/>
    </row>
    <row r="4397" spans="4:4">
      <c r="D4397" s="317"/>
    </row>
    <row r="4398" spans="4:4">
      <c r="D4398" s="317"/>
    </row>
    <row r="4399" spans="4:4">
      <c r="D4399" s="317"/>
    </row>
    <row r="4400" spans="4:4">
      <c r="D4400" s="317"/>
    </row>
    <row r="4401" spans="4:4">
      <c r="D4401" s="317"/>
    </row>
    <row r="4402" spans="4:4">
      <c r="D4402" s="317"/>
    </row>
    <row r="4403" spans="4:4">
      <c r="D4403" s="317"/>
    </row>
    <row r="4404" spans="4:4">
      <c r="D4404" s="317"/>
    </row>
    <row r="4405" spans="4:4">
      <c r="D4405" s="317"/>
    </row>
    <row r="4406" spans="4:4">
      <c r="D4406" s="317"/>
    </row>
    <row r="4407" spans="4:4">
      <c r="D4407" s="317"/>
    </row>
    <row r="4408" spans="4:4">
      <c r="D4408" s="317"/>
    </row>
    <row r="4409" spans="4:4">
      <c r="D4409" s="317"/>
    </row>
    <row r="4410" spans="4:4">
      <c r="D4410" s="317"/>
    </row>
    <row r="4411" spans="4:4">
      <c r="D4411" s="317"/>
    </row>
    <row r="4412" spans="4:4">
      <c r="D4412" s="317"/>
    </row>
    <row r="4413" spans="4:4">
      <c r="D4413" s="317"/>
    </row>
    <row r="4414" spans="4:4">
      <c r="D4414" s="317"/>
    </row>
    <row r="4415" spans="4:4">
      <c r="D4415" s="317"/>
    </row>
    <row r="4416" spans="4:4">
      <c r="D4416" s="317"/>
    </row>
    <row r="4417" spans="4:4">
      <c r="D4417" s="317"/>
    </row>
    <row r="4418" spans="4:4">
      <c r="D4418" s="317"/>
    </row>
    <row r="4419" spans="4:4">
      <c r="D4419" s="317"/>
    </row>
    <row r="4420" spans="4:4">
      <c r="D4420" s="317"/>
    </row>
    <row r="4421" spans="4:4">
      <c r="D4421" s="317"/>
    </row>
    <row r="4422" spans="4:4">
      <c r="D4422" s="317"/>
    </row>
    <row r="4423" spans="4:4">
      <c r="D4423" s="317"/>
    </row>
    <row r="4424" spans="4:4">
      <c r="D4424" s="317"/>
    </row>
    <row r="4425" spans="4:4">
      <c r="D4425" s="317"/>
    </row>
    <row r="4426" spans="4:4">
      <c r="D4426" s="317"/>
    </row>
    <row r="4427" spans="4:4">
      <c r="D4427" s="317"/>
    </row>
    <row r="4428" spans="4:4">
      <c r="D4428" s="317"/>
    </row>
    <row r="4429" spans="4:4">
      <c r="D4429" s="317"/>
    </row>
    <row r="4430" spans="4:4">
      <c r="D4430" s="317"/>
    </row>
    <row r="4431" spans="4:4">
      <c r="D4431" s="317"/>
    </row>
    <row r="4432" spans="4:4">
      <c r="D4432" s="317"/>
    </row>
    <row r="4433" spans="4:4">
      <c r="D4433" s="317"/>
    </row>
    <row r="4434" spans="4:4">
      <c r="D4434" s="317"/>
    </row>
    <row r="4435" spans="4:4">
      <c r="D4435" s="317"/>
    </row>
    <row r="4436" spans="4:4">
      <c r="D4436" s="317"/>
    </row>
    <row r="4437" spans="4:4">
      <c r="D4437" s="317"/>
    </row>
    <row r="4438" spans="4:4">
      <c r="D4438" s="317"/>
    </row>
    <row r="4439" spans="4:4">
      <c r="D4439" s="317"/>
    </row>
    <row r="4440" spans="4:4">
      <c r="D4440" s="317"/>
    </row>
    <row r="4441" spans="4:4">
      <c r="D4441" s="317"/>
    </row>
    <row r="4442" spans="4:4">
      <c r="D4442" s="317"/>
    </row>
    <row r="4443" spans="4:4">
      <c r="D4443" s="317"/>
    </row>
    <row r="4444" spans="4:4">
      <c r="D4444" s="317"/>
    </row>
    <row r="4445" spans="4:4">
      <c r="D4445" s="317"/>
    </row>
    <row r="4446" spans="4:4">
      <c r="D4446" s="317"/>
    </row>
    <row r="4447" spans="4:4">
      <c r="D4447" s="317"/>
    </row>
    <row r="4448" spans="4:4">
      <c r="D4448" s="317"/>
    </row>
    <row r="4449" spans="4:4">
      <c r="D4449" s="317"/>
    </row>
    <row r="4450" spans="4:4">
      <c r="D4450" s="317"/>
    </row>
    <row r="4451" spans="4:4">
      <c r="D4451" s="317"/>
    </row>
    <row r="4452" spans="4:4">
      <c r="D4452" s="317"/>
    </row>
    <row r="4453" spans="4:4">
      <c r="D4453" s="317"/>
    </row>
    <row r="4454" spans="4:4">
      <c r="D4454" s="317"/>
    </row>
    <row r="4455" spans="4:4">
      <c r="D4455" s="317"/>
    </row>
    <row r="4456" spans="4:4">
      <c r="D4456" s="317"/>
    </row>
    <row r="4457" spans="4:4">
      <c r="D4457" s="317"/>
    </row>
    <row r="4458" spans="4:4">
      <c r="D4458" s="317"/>
    </row>
    <row r="4459" spans="4:4">
      <c r="D4459" s="317"/>
    </row>
    <row r="4460" spans="4:4">
      <c r="D4460" s="317"/>
    </row>
    <row r="4461" spans="4:4">
      <c r="D4461" s="317"/>
    </row>
    <row r="4462" spans="4:4">
      <c r="D4462" s="317"/>
    </row>
    <row r="4463" spans="4:4">
      <c r="D4463" s="317"/>
    </row>
    <row r="4464" spans="4:4">
      <c r="D4464" s="317"/>
    </row>
    <row r="4465" spans="4:4">
      <c r="D4465" s="317"/>
    </row>
    <row r="4466" spans="4:4">
      <c r="D4466" s="317"/>
    </row>
    <row r="4467" spans="4:4">
      <c r="D4467" s="317"/>
    </row>
    <row r="4468" spans="4:4">
      <c r="D4468" s="317"/>
    </row>
    <row r="4469" spans="4:4">
      <c r="D4469" s="317"/>
    </row>
    <row r="4470" spans="4:4">
      <c r="D4470" s="317"/>
    </row>
    <row r="4471" spans="4:4">
      <c r="D4471" s="317"/>
    </row>
    <row r="4472" spans="4:4">
      <c r="D4472" s="317"/>
    </row>
    <row r="4473" spans="4:4">
      <c r="D4473" s="317"/>
    </row>
    <row r="4474" spans="4:4">
      <c r="D4474" s="317"/>
    </row>
    <row r="4475" spans="4:4">
      <c r="D4475" s="317"/>
    </row>
    <row r="4476" spans="4:4">
      <c r="D4476" s="317"/>
    </row>
    <row r="4477" spans="4:4">
      <c r="D4477" s="317"/>
    </row>
    <row r="4478" spans="4:4">
      <c r="D4478" s="317"/>
    </row>
    <row r="4479" spans="4:4">
      <c r="D4479" s="317"/>
    </row>
    <row r="4480" spans="4:4">
      <c r="D4480" s="317"/>
    </row>
    <row r="4481" spans="4:4">
      <c r="D4481" s="317"/>
    </row>
    <row r="4482" spans="4:4">
      <c r="D4482" s="317"/>
    </row>
    <row r="4483" spans="4:4">
      <c r="D4483" s="317"/>
    </row>
    <row r="4484" spans="4:4">
      <c r="D4484" s="317"/>
    </row>
    <row r="4485" spans="4:4">
      <c r="D4485" s="317"/>
    </row>
    <row r="4486" spans="4:4">
      <c r="D4486" s="317"/>
    </row>
    <row r="4487" spans="4:4">
      <c r="D4487" s="317"/>
    </row>
    <row r="4488" spans="4:4">
      <c r="D4488" s="317"/>
    </row>
    <row r="4489" spans="4:4">
      <c r="D4489" s="317"/>
    </row>
    <row r="4490" spans="4:4">
      <c r="D4490" s="317"/>
    </row>
    <row r="4491" spans="4:4">
      <c r="D4491" s="317"/>
    </row>
    <row r="4492" spans="4:4">
      <c r="D4492" s="317"/>
    </row>
    <row r="4493" spans="4:4">
      <c r="D4493" s="317"/>
    </row>
    <row r="4494" spans="4:4">
      <c r="D4494" s="317"/>
    </row>
    <row r="4495" spans="4:4">
      <c r="D4495" s="317"/>
    </row>
    <row r="4496" spans="4:4">
      <c r="D4496" s="317"/>
    </row>
    <row r="4497" spans="4:4">
      <c r="D4497" s="317"/>
    </row>
    <row r="4498" spans="4:4">
      <c r="D4498" s="317"/>
    </row>
    <row r="4499" spans="4:4">
      <c r="D4499" s="317"/>
    </row>
    <row r="4500" spans="4:4">
      <c r="D4500" s="317"/>
    </row>
    <row r="4501" spans="4:4">
      <c r="D4501" s="317"/>
    </row>
    <row r="4502" spans="4:4">
      <c r="D4502" s="317"/>
    </row>
    <row r="4503" spans="4:4">
      <c r="D4503" s="317"/>
    </row>
    <row r="4504" spans="4:4">
      <c r="D4504" s="317"/>
    </row>
    <row r="4505" spans="4:4">
      <c r="D4505" s="317"/>
    </row>
    <row r="4506" spans="4:4">
      <c r="D4506" s="317"/>
    </row>
    <row r="4507" spans="4:4">
      <c r="D4507" s="317"/>
    </row>
    <row r="4508" spans="4:4">
      <c r="D4508" s="317"/>
    </row>
    <row r="4509" spans="4:4">
      <c r="D4509" s="317"/>
    </row>
    <row r="4510" spans="4:4">
      <c r="D4510" s="317"/>
    </row>
    <row r="4511" spans="4:4">
      <c r="D4511" s="317"/>
    </row>
    <row r="4512" spans="4:4">
      <c r="D4512" s="317"/>
    </row>
    <row r="4513" spans="4:4">
      <c r="D4513" s="317"/>
    </row>
    <row r="4514" spans="4:4">
      <c r="D4514" s="317"/>
    </row>
    <row r="4515" spans="4:4">
      <c r="D4515" s="317"/>
    </row>
    <row r="4516" spans="4:4">
      <c r="D4516" s="317"/>
    </row>
    <row r="4517" spans="4:4">
      <c r="D4517" s="317"/>
    </row>
    <row r="4518" spans="4:4">
      <c r="D4518" s="317"/>
    </row>
    <row r="4519" spans="4:4">
      <c r="D4519" s="317"/>
    </row>
    <row r="4520" spans="4:4">
      <c r="D4520" s="317"/>
    </row>
    <row r="4521" spans="4:4">
      <c r="D4521" s="317"/>
    </row>
    <row r="4522" spans="4:4">
      <c r="D4522" s="317"/>
    </row>
    <row r="4523" spans="4:4">
      <c r="D4523" s="317"/>
    </row>
    <row r="4524" spans="4:4">
      <c r="D4524" s="317"/>
    </row>
    <row r="4525" spans="4:4">
      <c r="D4525" s="317"/>
    </row>
    <row r="4526" spans="4:4">
      <c r="D4526" s="317"/>
    </row>
    <row r="4527" spans="4:4">
      <c r="D4527" s="317"/>
    </row>
    <row r="4528" spans="4:4">
      <c r="D4528" s="317"/>
    </row>
    <row r="4529" spans="4:4">
      <c r="D4529" s="317"/>
    </row>
    <row r="4530" spans="4:4">
      <c r="D4530" s="317"/>
    </row>
    <row r="4531" spans="4:4">
      <c r="D4531" s="317"/>
    </row>
    <row r="4532" spans="4:4">
      <c r="D4532" s="317"/>
    </row>
    <row r="4533" spans="4:4">
      <c r="D4533" s="317"/>
    </row>
    <row r="4534" spans="4:4">
      <c r="D4534" s="317"/>
    </row>
    <row r="4535" spans="4:4">
      <c r="D4535" s="317"/>
    </row>
    <row r="4536" spans="4:4">
      <c r="D4536" s="317"/>
    </row>
    <row r="4537" spans="4:4">
      <c r="D4537" s="317"/>
    </row>
    <row r="4538" spans="4:4">
      <c r="D4538" s="317"/>
    </row>
    <row r="4539" spans="4:4">
      <c r="D4539" s="317"/>
    </row>
    <row r="4540" spans="4:4">
      <c r="D4540" s="317"/>
    </row>
    <row r="4541" spans="4:4">
      <c r="D4541" s="317"/>
    </row>
    <row r="4542" spans="4:4">
      <c r="D4542" s="317"/>
    </row>
    <row r="4543" spans="4:4">
      <c r="D4543" s="317"/>
    </row>
    <row r="4544" spans="4:4">
      <c r="D4544" s="317"/>
    </row>
    <row r="4545" spans="4:4">
      <c r="D4545" s="317"/>
    </row>
    <row r="4546" spans="4:4">
      <c r="D4546" s="317"/>
    </row>
    <row r="4547" spans="4:4">
      <c r="D4547" s="317"/>
    </row>
    <row r="4548" spans="4:4">
      <c r="D4548" s="317"/>
    </row>
    <row r="4549" spans="4:4">
      <c r="D4549" s="317"/>
    </row>
    <row r="4550" spans="4:4">
      <c r="D4550" s="317"/>
    </row>
    <row r="4551" spans="4:4">
      <c r="D4551" s="317"/>
    </row>
    <row r="4552" spans="4:4">
      <c r="D4552" s="317"/>
    </row>
    <row r="4553" spans="4:4">
      <c r="D4553" s="317"/>
    </row>
    <row r="4554" spans="4:4">
      <c r="D4554" s="317"/>
    </row>
    <row r="4555" spans="4:4">
      <c r="D4555" s="317"/>
    </row>
    <row r="4556" spans="4:4">
      <c r="D4556" s="317"/>
    </row>
    <row r="4557" spans="4:4">
      <c r="D4557" s="317"/>
    </row>
    <row r="4558" spans="4:4">
      <c r="D4558" s="317"/>
    </row>
    <row r="4559" spans="4:4">
      <c r="D4559" s="317"/>
    </row>
    <row r="4560" spans="4:4">
      <c r="D4560" s="317"/>
    </row>
    <row r="4561" spans="4:4">
      <c r="D4561" s="317"/>
    </row>
    <row r="4562" spans="4:4">
      <c r="D4562" s="317"/>
    </row>
    <row r="4563" spans="4:4">
      <c r="D4563" s="317"/>
    </row>
    <row r="4564" spans="4:4">
      <c r="D4564" s="317"/>
    </row>
    <row r="4565" spans="4:4">
      <c r="D4565" s="317"/>
    </row>
    <row r="4566" spans="4:4">
      <c r="D4566" s="317"/>
    </row>
    <row r="4567" spans="4:4">
      <c r="D4567" s="317"/>
    </row>
    <row r="4568" spans="4:4">
      <c r="D4568" s="317"/>
    </row>
    <row r="4569" spans="4:4">
      <c r="D4569" s="317"/>
    </row>
    <row r="4570" spans="4:4">
      <c r="D4570" s="317"/>
    </row>
    <row r="4571" spans="4:4">
      <c r="D4571" s="317"/>
    </row>
    <row r="4572" spans="4:4">
      <c r="D4572" s="317"/>
    </row>
    <row r="4573" spans="4:4">
      <c r="D4573" s="317"/>
    </row>
    <row r="4574" spans="4:4">
      <c r="D4574" s="317"/>
    </row>
    <row r="4575" spans="4:4">
      <c r="D4575" s="317"/>
    </row>
    <row r="4576" spans="4:4">
      <c r="D4576" s="317"/>
    </row>
    <row r="4577" spans="4:4">
      <c r="D4577" s="317"/>
    </row>
    <row r="4578" spans="4:4">
      <c r="D4578" s="317"/>
    </row>
    <row r="4579" spans="4:4">
      <c r="D4579" s="317"/>
    </row>
    <row r="4580" spans="4:4">
      <c r="D4580" s="317"/>
    </row>
    <row r="4581" spans="4:4">
      <c r="D4581" s="317"/>
    </row>
    <row r="4582" spans="4:4">
      <c r="D4582" s="317"/>
    </row>
    <row r="4583" spans="4:4">
      <c r="D4583" s="317"/>
    </row>
    <row r="4584" spans="4:4">
      <c r="D4584" s="317"/>
    </row>
    <row r="4585" spans="4:4">
      <c r="D4585" s="317"/>
    </row>
    <row r="4586" spans="4:4">
      <c r="D4586" s="317"/>
    </row>
    <row r="4587" spans="4:4">
      <c r="D4587" s="317"/>
    </row>
    <row r="4588" spans="4:4">
      <c r="D4588" s="317"/>
    </row>
    <row r="4589" spans="4:4">
      <c r="D4589" s="317"/>
    </row>
    <row r="4590" spans="4:4">
      <c r="D4590" s="317"/>
    </row>
    <row r="4591" spans="4:4">
      <c r="D4591" s="317"/>
    </row>
    <row r="4592" spans="4:4">
      <c r="D4592" s="317"/>
    </row>
    <row r="4593" spans="4:4">
      <c r="D4593" s="317"/>
    </row>
    <row r="4594" spans="4:4">
      <c r="D4594" s="317"/>
    </row>
    <row r="4595" spans="4:4">
      <c r="D4595" s="317"/>
    </row>
    <row r="4596" spans="4:4">
      <c r="D4596" s="317"/>
    </row>
    <row r="4597" spans="4:4">
      <c r="D4597" s="317"/>
    </row>
    <row r="4598" spans="4:4">
      <c r="D4598" s="317"/>
    </row>
    <row r="4599" spans="4:4">
      <c r="D4599" s="317"/>
    </row>
    <row r="4600" spans="4:4">
      <c r="D4600" s="317"/>
    </row>
    <row r="4601" spans="4:4">
      <c r="D4601" s="317"/>
    </row>
    <row r="4602" spans="4:4">
      <c r="D4602" s="317"/>
    </row>
    <row r="4603" spans="4:4">
      <c r="D4603" s="317"/>
    </row>
    <row r="4604" spans="4:4">
      <c r="D4604" s="317"/>
    </row>
    <row r="4605" spans="4:4">
      <c r="D4605" s="317"/>
    </row>
    <row r="4606" spans="4:4">
      <c r="D4606" s="317"/>
    </row>
    <row r="4607" spans="4:4">
      <c r="D4607" s="317"/>
    </row>
    <row r="4608" spans="4:4">
      <c r="D4608" s="317"/>
    </row>
    <row r="4609" spans="4:4">
      <c r="D4609" s="317"/>
    </row>
    <row r="4610" spans="4:4">
      <c r="D4610" s="317"/>
    </row>
    <row r="4611" spans="4:4">
      <c r="D4611" s="317"/>
    </row>
    <row r="4612" spans="4:4">
      <c r="D4612" s="317"/>
    </row>
    <row r="4613" spans="4:4">
      <c r="D4613" s="317"/>
    </row>
    <row r="4614" spans="4:4">
      <c r="D4614" s="317"/>
    </row>
    <row r="4615" spans="4:4">
      <c r="D4615" s="317"/>
    </row>
    <row r="4616" spans="4:4">
      <c r="D4616" s="317"/>
    </row>
    <row r="4617" spans="4:4">
      <c r="D4617" s="317"/>
    </row>
    <row r="4618" spans="4:4">
      <c r="D4618" s="317"/>
    </row>
    <row r="4619" spans="4:4">
      <c r="D4619" s="317"/>
    </row>
    <row r="4620" spans="4:4">
      <c r="D4620" s="317"/>
    </row>
    <row r="4621" spans="4:4">
      <c r="D4621" s="317"/>
    </row>
    <row r="4622" spans="4:4">
      <c r="D4622" s="317"/>
    </row>
    <row r="4623" spans="4:4">
      <c r="D4623" s="317"/>
    </row>
    <row r="4624" spans="4:4">
      <c r="D4624" s="317"/>
    </row>
    <row r="4625" spans="4:4">
      <c r="D4625" s="317"/>
    </row>
    <row r="4626" spans="4:4">
      <c r="D4626" s="317"/>
    </row>
    <row r="4627" spans="4:4">
      <c r="D4627" s="317"/>
    </row>
    <row r="4628" spans="4:4">
      <c r="D4628" s="317"/>
    </row>
    <row r="4629" spans="4:4">
      <c r="D4629" s="317"/>
    </row>
    <row r="4630" spans="4:4">
      <c r="D4630" s="317"/>
    </row>
    <row r="4631" spans="4:4">
      <c r="D4631" s="317"/>
    </row>
    <row r="4632" spans="4:4">
      <c r="D4632" s="317"/>
    </row>
    <row r="4633" spans="4:4">
      <c r="D4633" s="317"/>
    </row>
    <row r="4634" spans="4:4">
      <c r="D4634" s="317"/>
    </row>
    <row r="4635" spans="4:4">
      <c r="D4635" s="317"/>
    </row>
    <row r="4636" spans="4:4">
      <c r="D4636" s="317"/>
    </row>
    <row r="4637" spans="4:4">
      <c r="D4637" s="317"/>
    </row>
    <row r="4638" spans="4:4">
      <c r="D4638" s="317"/>
    </row>
    <row r="4639" spans="4:4">
      <c r="D4639" s="317"/>
    </row>
    <row r="4640" spans="4:4">
      <c r="D4640" s="317"/>
    </row>
    <row r="4641" spans="4:4">
      <c r="D4641" s="317"/>
    </row>
    <row r="4642" spans="4:4">
      <c r="D4642" s="317"/>
    </row>
    <row r="4643" spans="4:4">
      <c r="D4643" s="317"/>
    </row>
    <row r="4644" spans="4:4">
      <c r="D4644" s="317"/>
    </row>
    <row r="4645" spans="4:4">
      <c r="D4645" s="317"/>
    </row>
    <row r="4646" spans="4:4">
      <c r="D4646" s="317"/>
    </row>
    <row r="4647" spans="4:4">
      <c r="D4647" s="317"/>
    </row>
    <row r="4648" spans="4:4">
      <c r="D4648" s="317"/>
    </row>
    <row r="4649" spans="4:4">
      <c r="D4649" s="317"/>
    </row>
    <row r="4650" spans="4:4">
      <c r="D4650" s="317"/>
    </row>
    <row r="4651" spans="4:4">
      <c r="D4651" s="317"/>
    </row>
    <row r="4652" spans="4:4">
      <c r="D4652" s="317"/>
    </row>
    <row r="4653" spans="4:4">
      <c r="D4653" s="317"/>
    </row>
    <row r="4654" spans="4:4">
      <c r="D4654" s="317"/>
    </row>
    <row r="4655" spans="4:4">
      <c r="D4655" s="317"/>
    </row>
    <row r="4656" spans="4:4">
      <c r="D4656" s="317"/>
    </row>
    <row r="4657" spans="4:4">
      <c r="D4657" s="317"/>
    </row>
    <row r="4658" spans="4:4">
      <c r="D4658" s="317"/>
    </row>
    <row r="4659" spans="4:4">
      <c r="D4659" s="317"/>
    </row>
    <row r="4660" spans="4:4">
      <c r="D4660" s="317"/>
    </row>
    <row r="4661" spans="4:4">
      <c r="D4661" s="317"/>
    </row>
    <row r="4662" spans="4:4">
      <c r="D4662" s="317"/>
    </row>
    <row r="4663" spans="4:4">
      <c r="D4663" s="317"/>
    </row>
    <row r="4664" spans="4:4">
      <c r="D4664" s="317"/>
    </row>
    <row r="4665" spans="4:4">
      <c r="D4665" s="317"/>
    </row>
    <row r="4666" spans="4:4">
      <c r="D4666" s="317"/>
    </row>
    <row r="4667" spans="4:4">
      <c r="D4667" s="317"/>
    </row>
    <row r="4668" spans="4:4">
      <c r="D4668" s="317"/>
    </row>
    <row r="4669" spans="4:4">
      <c r="D4669" s="317"/>
    </row>
    <row r="4670" spans="4:4">
      <c r="D4670" s="317"/>
    </row>
    <row r="4671" spans="4:4">
      <c r="D4671" s="317"/>
    </row>
    <row r="4672" spans="4:4">
      <c r="D4672" s="317"/>
    </row>
    <row r="4673" spans="4:4">
      <c r="D4673" s="317"/>
    </row>
    <row r="4674" spans="4:4">
      <c r="D4674" s="317"/>
    </row>
    <row r="4675" spans="4:4">
      <c r="D4675" s="317"/>
    </row>
    <row r="4676" spans="4:4">
      <c r="D4676" s="317"/>
    </row>
    <row r="4677" spans="4:4">
      <c r="D4677" s="317"/>
    </row>
    <row r="4678" spans="4:4">
      <c r="D4678" s="317"/>
    </row>
    <row r="4679" spans="4:4">
      <c r="D4679" s="317"/>
    </row>
    <row r="4680" spans="4:4">
      <c r="D4680" s="317"/>
    </row>
    <row r="4681" spans="4:4">
      <c r="D4681" s="317"/>
    </row>
    <row r="4682" spans="4:4">
      <c r="D4682" s="317"/>
    </row>
    <row r="4683" spans="4:4">
      <c r="D4683" s="317"/>
    </row>
    <row r="4684" spans="4:4">
      <c r="D4684" s="317"/>
    </row>
    <row r="4685" spans="4:4">
      <c r="D4685" s="317"/>
    </row>
    <row r="4686" spans="4:4">
      <c r="D4686" s="317"/>
    </row>
    <row r="4687" spans="4:4">
      <c r="D4687" s="317"/>
    </row>
    <row r="4688" spans="4:4">
      <c r="D4688" s="317"/>
    </row>
    <row r="4689" spans="4:4">
      <c r="D4689" s="317"/>
    </row>
    <row r="4690" spans="4:4">
      <c r="D4690" s="317"/>
    </row>
    <row r="4691" spans="4:4">
      <c r="D4691" s="317"/>
    </row>
    <row r="4692" spans="4:4">
      <c r="D4692" s="317"/>
    </row>
    <row r="4693" spans="4:4">
      <c r="D4693" s="317"/>
    </row>
    <row r="4694" spans="4:4">
      <c r="D4694" s="317"/>
    </row>
    <row r="4695" spans="4:4">
      <c r="D4695" s="317"/>
    </row>
    <row r="4696" spans="4:4">
      <c r="D4696" s="317"/>
    </row>
    <row r="4697" spans="4:4">
      <c r="D4697" s="317"/>
    </row>
    <row r="4698" spans="4:4">
      <c r="D4698" s="317"/>
    </row>
    <row r="4699" spans="4:4">
      <c r="D4699" s="317"/>
    </row>
    <row r="4700" spans="4:4">
      <c r="D4700" s="317"/>
    </row>
    <row r="4701" spans="4:4">
      <c r="D4701" s="317"/>
    </row>
    <row r="4702" spans="4:4">
      <c r="D4702" s="317"/>
    </row>
    <row r="4703" spans="4:4">
      <c r="D4703" s="317"/>
    </row>
    <row r="4704" spans="4:4">
      <c r="D4704" s="317"/>
    </row>
    <row r="4705" spans="4:4">
      <c r="D4705" s="317"/>
    </row>
    <row r="4706" spans="4:4">
      <c r="D4706" s="317"/>
    </row>
    <row r="4707" spans="4:4">
      <c r="D4707" s="317"/>
    </row>
    <row r="4708" spans="4:4">
      <c r="D4708" s="317"/>
    </row>
    <row r="4709" spans="4:4">
      <c r="D4709" s="317"/>
    </row>
    <row r="4710" spans="4:4">
      <c r="D4710" s="317"/>
    </row>
    <row r="4711" spans="4:4">
      <c r="D4711" s="317"/>
    </row>
    <row r="4712" spans="4:4">
      <c r="D4712" s="317"/>
    </row>
    <row r="4713" spans="4:4">
      <c r="D4713" s="317"/>
    </row>
    <row r="4714" spans="4:4">
      <c r="D4714" s="317"/>
    </row>
    <row r="4715" spans="4:4">
      <c r="D4715" s="317"/>
    </row>
    <row r="4716" spans="4:4">
      <c r="D4716" s="317"/>
    </row>
    <row r="4717" spans="4:4">
      <c r="D4717" s="317"/>
    </row>
    <row r="4718" spans="4:4">
      <c r="D4718" s="317"/>
    </row>
    <row r="4719" spans="4:4">
      <c r="D4719" s="317"/>
    </row>
    <row r="4720" spans="4:4">
      <c r="D4720" s="317"/>
    </row>
    <row r="4721" spans="4:4">
      <c r="D4721" s="317"/>
    </row>
    <row r="4722" spans="4:4">
      <c r="D4722" s="317"/>
    </row>
    <row r="4723" spans="4:4">
      <c r="D4723" s="317"/>
    </row>
    <row r="4724" spans="4:4">
      <c r="D4724" s="317"/>
    </row>
    <row r="4725" spans="4:4">
      <c r="D4725" s="317"/>
    </row>
    <row r="4726" spans="4:4">
      <c r="D4726" s="317"/>
    </row>
    <row r="4727" spans="4:4">
      <c r="D4727" s="317"/>
    </row>
    <row r="4728" spans="4:4">
      <c r="D4728" s="317"/>
    </row>
    <row r="4729" spans="4:4">
      <c r="D4729" s="317"/>
    </row>
    <row r="4730" spans="4:4">
      <c r="D4730" s="317"/>
    </row>
    <row r="4731" spans="4:4">
      <c r="D4731" s="317"/>
    </row>
    <row r="4732" spans="4:4">
      <c r="D4732" s="317"/>
    </row>
    <row r="4733" spans="4:4">
      <c r="D4733" s="317"/>
    </row>
    <row r="4734" spans="4:4">
      <c r="D4734" s="317"/>
    </row>
    <row r="4735" spans="4:4">
      <c r="D4735" s="317"/>
    </row>
    <row r="4736" spans="4:4">
      <c r="D4736" s="317"/>
    </row>
    <row r="4737" spans="4:4">
      <c r="D4737" s="317"/>
    </row>
    <row r="4738" spans="4:4">
      <c r="D4738" s="317"/>
    </row>
    <row r="4739" spans="4:4">
      <c r="D4739" s="317"/>
    </row>
    <row r="4740" spans="4:4">
      <c r="D4740" s="317"/>
    </row>
    <row r="4741" spans="4:4">
      <c r="D4741" s="317"/>
    </row>
    <row r="4742" spans="4:4">
      <c r="D4742" s="317"/>
    </row>
    <row r="4743" spans="4:4">
      <c r="D4743" s="317"/>
    </row>
    <row r="4744" spans="4:4">
      <c r="D4744" s="317"/>
    </row>
    <row r="4745" spans="4:4">
      <c r="D4745" s="317"/>
    </row>
    <row r="4746" spans="4:4">
      <c r="D4746" s="317"/>
    </row>
    <row r="4747" spans="4:4">
      <c r="D4747" s="317"/>
    </row>
    <row r="4748" spans="4:4">
      <c r="D4748" s="317"/>
    </row>
    <row r="4749" spans="4:4">
      <c r="D4749" s="317"/>
    </row>
    <row r="4750" spans="4:4">
      <c r="D4750" s="317"/>
    </row>
    <row r="4751" spans="4:4">
      <c r="D4751" s="317"/>
    </row>
    <row r="4752" spans="4:4">
      <c r="D4752" s="317"/>
    </row>
    <row r="4753" spans="4:4">
      <c r="D4753" s="317"/>
    </row>
    <row r="4754" spans="4:4">
      <c r="D4754" s="317"/>
    </row>
    <row r="4755" spans="4:4">
      <c r="D4755" s="317"/>
    </row>
    <row r="4756" spans="4:4">
      <c r="D4756" s="317"/>
    </row>
    <row r="4757" spans="4:4">
      <c r="D4757" s="317"/>
    </row>
    <row r="4758" spans="4:4">
      <c r="D4758" s="317"/>
    </row>
    <row r="4759" spans="4:4">
      <c r="D4759" s="317"/>
    </row>
    <row r="4760" spans="4:4">
      <c r="D4760" s="317"/>
    </row>
    <row r="4761" spans="4:4">
      <c r="D4761" s="317"/>
    </row>
    <row r="4762" spans="4:4">
      <c r="D4762" s="317"/>
    </row>
    <row r="4763" spans="4:4">
      <c r="D4763" s="317"/>
    </row>
    <row r="4764" spans="4:4">
      <c r="D4764" s="317"/>
    </row>
    <row r="4765" spans="4:4">
      <c r="D4765" s="317"/>
    </row>
    <row r="4766" spans="4:4">
      <c r="D4766" s="317"/>
    </row>
    <row r="4767" spans="4:4">
      <c r="D4767" s="317"/>
    </row>
    <row r="4768" spans="4:4">
      <c r="D4768" s="317"/>
    </row>
    <row r="4769" spans="4:4">
      <c r="D4769" s="317"/>
    </row>
    <row r="4770" spans="4:4">
      <c r="D4770" s="317"/>
    </row>
    <row r="4771" spans="4:4">
      <c r="D4771" s="317"/>
    </row>
    <row r="4772" spans="4:4">
      <c r="D4772" s="317"/>
    </row>
    <row r="4773" spans="4:4">
      <c r="D4773" s="317"/>
    </row>
    <row r="4774" spans="4:4">
      <c r="D4774" s="317"/>
    </row>
    <row r="4775" spans="4:4">
      <c r="D4775" s="317"/>
    </row>
    <row r="4776" spans="4:4">
      <c r="D4776" s="317"/>
    </row>
    <row r="4777" spans="4:4">
      <c r="D4777" s="317"/>
    </row>
    <row r="4778" spans="4:4">
      <c r="D4778" s="317"/>
    </row>
    <row r="4779" spans="4:4">
      <c r="D4779" s="317"/>
    </row>
    <row r="4780" spans="4:4">
      <c r="D4780" s="317"/>
    </row>
    <row r="4781" spans="4:4">
      <c r="D4781" s="317"/>
    </row>
    <row r="4782" spans="4:4">
      <c r="D4782" s="317"/>
    </row>
    <row r="4783" spans="4:4">
      <c r="D4783" s="317"/>
    </row>
    <row r="4784" spans="4:4">
      <c r="D4784" s="317"/>
    </row>
    <row r="4785" spans="4:4">
      <c r="D4785" s="317"/>
    </row>
    <row r="4786" spans="4:4">
      <c r="D4786" s="317"/>
    </row>
    <row r="4787" spans="4:4">
      <c r="D4787" s="317"/>
    </row>
    <row r="4788" spans="4:4">
      <c r="D4788" s="317"/>
    </row>
    <row r="4789" spans="4:4">
      <c r="D4789" s="317"/>
    </row>
    <row r="4790" spans="4:4">
      <c r="D4790" s="317"/>
    </row>
    <row r="4791" spans="4:4">
      <c r="D4791" s="317"/>
    </row>
    <row r="4792" spans="4:4">
      <c r="D4792" s="317"/>
    </row>
    <row r="4793" spans="4:4">
      <c r="D4793" s="317"/>
    </row>
    <row r="4794" spans="4:4">
      <c r="D4794" s="317"/>
    </row>
    <row r="4795" spans="4:4">
      <c r="D4795" s="317"/>
    </row>
    <row r="4796" spans="4:4">
      <c r="D4796" s="317"/>
    </row>
    <row r="4797" spans="4:4">
      <c r="D4797" s="317"/>
    </row>
    <row r="4798" spans="4:4">
      <c r="D4798" s="317"/>
    </row>
    <row r="4799" spans="4:4">
      <c r="D4799" s="317"/>
    </row>
    <row r="4800" spans="4:4">
      <c r="D4800" s="317"/>
    </row>
    <row r="4801" spans="4:4">
      <c r="D4801" s="317"/>
    </row>
    <row r="4802" spans="4:4">
      <c r="D4802" s="317"/>
    </row>
    <row r="4803" spans="4:4">
      <c r="D4803" s="317"/>
    </row>
    <row r="4804" spans="4:4">
      <c r="D4804" s="317"/>
    </row>
    <row r="4805" spans="4:4">
      <c r="D4805" s="317"/>
    </row>
    <row r="4806" spans="4:4">
      <c r="D4806" s="317"/>
    </row>
    <row r="4807" spans="4:4">
      <c r="D4807" s="317"/>
    </row>
    <row r="4808" spans="4:4">
      <c r="D4808" s="317"/>
    </row>
    <row r="4809" spans="4:4">
      <c r="D4809" s="317"/>
    </row>
    <row r="4810" spans="4:4">
      <c r="D4810" s="317"/>
    </row>
    <row r="4811" spans="4:4">
      <c r="D4811" s="317"/>
    </row>
    <row r="4812" spans="4:4">
      <c r="D4812" s="317"/>
    </row>
    <row r="4813" spans="4:4">
      <c r="D4813" s="317"/>
    </row>
    <row r="4814" spans="4:4">
      <c r="D4814" s="317"/>
    </row>
    <row r="4815" spans="4:4">
      <c r="D4815" s="317"/>
    </row>
    <row r="4816" spans="4:4">
      <c r="D4816" s="317"/>
    </row>
    <row r="4817" spans="4:4">
      <c r="D4817" s="317"/>
    </row>
    <row r="4818" spans="4:4">
      <c r="D4818" s="317"/>
    </row>
    <row r="4819" spans="4:4">
      <c r="D4819" s="317"/>
    </row>
    <row r="4820" spans="4:4">
      <c r="D4820" s="317"/>
    </row>
    <row r="4821" spans="4:4">
      <c r="D4821" s="317"/>
    </row>
    <row r="4822" spans="4:4">
      <c r="D4822" s="317"/>
    </row>
    <row r="4823" spans="4:4">
      <c r="D4823" s="317"/>
    </row>
    <row r="4824" spans="4:4">
      <c r="D4824" s="317"/>
    </row>
    <row r="4825" spans="4:4">
      <c r="D4825" s="317"/>
    </row>
    <row r="4826" spans="4:4">
      <c r="D4826" s="317"/>
    </row>
    <row r="4827" spans="4:4">
      <c r="D4827" s="317"/>
    </row>
    <row r="4828" spans="4:4">
      <c r="D4828" s="317"/>
    </row>
    <row r="4829" spans="4:4">
      <c r="D4829" s="317"/>
    </row>
    <row r="4830" spans="4:4">
      <c r="D4830" s="317"/>
    </row>
    <row r="4831" spans="4:4">
      <c r="D4831" s="317"/>
    </row>
    <row r="4832" spans="4:4">
      <c r="D4832" s="317"/>
    </row>
    <row r="4833" spans="4:4">
      <c r="D4833" s="317"/>
    </row>
    <row r="4834" spans="4:4">
      <c r="D4834" s="317"/>
    </row>
    <row r="4835" spans="4:4">
      <c r="D4835" s="317"/>
    </row>
    <row r="4836" spans="4:4">
      <c r="D4836" s="317"/>
    </row>
    <row r="4837" spans="4:4">
      <c r="D4837" s="317"/>
    </row>
    <row r="4838" spans="4:4">
      <c r="D4838" s="317"/>
    </row>
    <row r="4839" spans="4:4">
      <c r="D4839" s="317"/>
    </row>
    <row r="4840" spans="4:4">
      <c r="D4840" s="317"/>
    </row>
    <row r="4841" spans="4:4">
      <c r="D4841" s="317"/>
    </row>
    <row r="4842" spans="4:4">
      <c r="D4842" s="317"/>
    </row>
    <row r="4843" spans="4:4">
      <c r="D4843" s="317"/>
    </row>
    <row r="4844" spans="4:4">
      <c r="D4844" s="317"/>
    </row>
    <row r="4845" spans="4:4">
      <c r="D4845" s="317"/>
    </row>
    <row r="4846" spans="4:4">
      <c r="D4846" s="317"/>
    </row>
    <row r="4847" spans="4:4">
      <c r="D4847" s="317"/>
    </row>
    <row r="4848" spans="4:4">
      <c r="D4848" s="317"/>
    </row>
    <row r="4849" spans="4:4">
      <c r="D4849" s="317"/>
    </row>
    <row r="4850" spans="4:4">
      <c r="D4850" s="317"/>
    </row>
    <row r="4851" spans="4:4">
      <c r="D4851" s="317"/>
    </row>
    <row r="4852" spans="4:4">
      <c r="D4852" s="317"/>
    </row>
    <row r="4853" spans="4:4">
      <c r="D4853" s="317"/>
    </row>
    <row r="4854" spans="4:4">
      <c r="D4854" s="317"/>
    </row>
    <row r="4855" spans="4:4">
      <c r="D4855" s="317"/>
    </row>
    <row r="4856" spans="4:4">
      <c r="D4856" s="317"/>
    </row>
    <row r="4857" spans="4:4">
      <c r="D4857" s="317"/>
    </row>
    <row r="4858" spans="4:4">
      <c r="D4858" s="317"/>
    </row>
    <row r="4859" spans="4:4">
      <c r="D4859" s="317"/>
    </row>
    <row r="4860" spans="4:4">
      <c r="D4860" s="317"/>
    </row>
    <row r="4861" spans="4:4">
      <c r="D4861" s="317"/>
    </row>
    <row r="4862" spans="4:4">
      <c r="D4862" s="317"/>
    </row>
    <row r="4863" spans="4:4">
      <c r="D4863" s="317"/>
    </row>
    <row r="4864" spans="4:4">
      <c r="D4864" s="317"/>
    </row>
    <row r="4865" spans="4:4">
      <c r="D4865" s="317"/>
    </row>
    <row r="4866" spans="4:4">
      <c r="D4866" s="317"/>
    </row>
    <row r="4867" spans="4:4">
      <c r="D4867" s="317"/>
    </row>
    <row r="4868" spans="4:4">
      <c r="D4868" s="317"/>
    </row>
    <row r="4869" spans="4:4">
      <c r="D4869" s="317"/>
    </row>
    <row r="4870" spans="4:4">
      <c r="D4870" s="317"/>
    </row>
    <row r="4871" spans="4:4">
      <c r="D4871" s="317"/>
    </row>
    <row r="4872" spans="4:4">
      <c r="D4872" s="317"/>
    </row>
    <row r="4873" spans="4:4">
      <c r="D4873" s="317"/>
    </row>
    <row r="4874" spans="4:4">
      <c r="D4874" s="317"/>
    </row>
    <row r="4875" spans="4:4">
      <c r="D4875" s="317"/>
    </row>
    <row r="4876" spans="4:4">
      <c r="D4876" s="317"/>
    </row>
    <row r="4877" spans="4:4">
      <c r="D4877" s="317"/>
    </row>
    <row r="4878" spans="4:4">
      <c r="D4878" s="317"/>
    </row>
    <row r="4879" spans="4:4">
      <c r="D4879" s="317"/>
    </row>
    <row r="4880" spans="4:4">
      <c r="D4880" s="317"/>
    </row>
    <row r="4881" spans="4:4">
      <c r="D4881" s="317"/>
    </row>
    <row r="4882" spans="4:4">
      <c r="D4882" s="317"/>
    </row>
    <row r="4883" spans="4:4">
      <c r="D4883" s="317"/>
    </row>
    <row r="4884" spans="4:4">
      <c r="D4884" s="317"/>
    </row>
    <row r="4885" spans="4:4">
      <c r="D4885" s="317"/>
    </row>
    <row r="4886" spans="4:4">
      <c r="D4886" s="317"/>
    </row>
    <row r="4887" spans="4:4">
      <c r="D4887" s="317"/>
    </row>
    <row r="4888" spans="4:4">
      <c r="D4888" s="317"/>
    </row>
    <row r="4889" spans="4:4">
      <c r="D4889" s="317"/>
    </row>
    <row r="4890" spans="4:4">
      <c r="D4890" s="317"/>
    </row>
    <row r="4891" spans="4:4">
      <c r="D4891" s="317"/>
    </row>
    <row r="4892" spans="4:4">
      <c r="D4892" s="317"/>
    </row>
    <row r="4893" spans="4:4">
      <c r="D4893" s="317"/>
    </row>
    <row r="4894" spans="4:4">
      <c r="D4894" s="317"/>
    </row>
    <row r="4895" spans="4:4">
      <c r="D4895" s="317"/>
    </row>
    <row r="4896" spans="4:4">
      <c r="D4896" s="317"/>
    </row>
    <row r="4897" spans="4:4">
      <c r="D4897" s="317"/>
    </row>
    <row r="4898" spans="4:4">
      <c r="D4898" s="317"/>
    </row>
    <row r="4899" spans="4:4">
      <c r="D4899" s="317"/>
    </row>
    <row r="4900" spans="4:4">
      <c r="D4900" s="317"/>
    </row>
    <row r="4901" spans="4:4">
      <c r="D4901" s="317"/>
    </row>
    <row r="4902" spans="4:4">
      <c r="D4902" s="317"/>
    </row>
    <row r="4903" spans="4:4">
      <c r="D4903" s="317"/>
    </row>
    <row r="4904" spans="4:4">
      <c r="D4904" s="317"/>
    </row>
    <row r="4905" spans="4:4">
      <c r="D4905" s="317"/>
    </row>
    <row r="4906" spans="4:4">
      <c r="D4906" s="317"/>
    </row>
    <row r="4907" spans="4:4">
      <c r="D4907" s="317"/>
    </row>
    <row r="4908" spans="4:4">
      <c r="D4908" s="317"/>
    </row>
    <row r="4909" spans="4:4">
      <c r="D4909" s="317"/>
    </row>
    <row r="4910" spans="4:4">
      <c r="D4910" s="317"/>
    </row>
    <row r="4911" spans="4:4">
      <c r="D4911" s="317"/>
    </row>
    <row r="4912" spans="4:4">
      <c r="D4912" s="317"/>
    </row>
    <row r="4913" spans="4:4">
      <c r="D4913" s="317"/>
    </row>
    <row r="4914" spans="4:4">
      <c r="D4914" s="317"/>
    </row>
    <row r="4915" spans="4:4">
      <c r="D4915" s="317"/>
    </row>
    <row r="4916" spans="4:4">
      <c r="D4916" s="317"/>
    </row>
    <row r="4917" spans="4:4">
      <c r="D4917" s="317"/>
    </row>
    <row r="4918" spans="4:4">
      <c r="D4918" s="317"/>
    </row>
    <row r="4919" spans="4:4">
      <c r="D4919" s="317"/>
    </row>
    <row r="4920" spans="4:4">
      <c r="D4920" s="317"/>
    </row>
    <row r="4921" spans="4:4">
      <c r="D4921" s="317"/>
    </row>
    <row r="4922" spans="4:4">
      <c r="D4922" s="317"/>
    </row>
    <row r="4923" spans="4:4">
      <c r="D4923" s="317"/>
    </row>
    <row r="4924" spans="4:4">
      <c r="D4924" s="317"/>
    </row>
    <row r="4925" spans="4:4">
      <c r="D4925" s="317"/>
    </row>
    <row r="4926" spans="4:4">
      <c r="D4926" s="317"/>
    </row>
    <row r="4927" spans="4:4">
      <c r="D4927" s="317"/>
    </row>
    <row r="4928" spans="4:4">
      <c r="D4928" s="317"/>
    </row>
    <row r="4929" spans="4:4">
      <c r="D4929" s="317"/>
    </row>
    <row r="4930" spans="4:4">
      <c r="D4930" s="317"/>
    </row>
    <row r="4931" spans="4:4">
      <c r="D4931" s="317"/>
    </row>
    <row r="4932" spans="4:4">
      <c r="D4932" s="317"/>
    </row>
    <row r="4933" spans="4:4">
      <c r="D4933" s="317"/>
    </row>
    <row r="4934" spans="4:4">
      <c r="D4934" s="317"/>
    </row>
    <row r="4935" spans="4:4">
      <c r="D4935" s="317"/>
    </row>
    <row r="4936" spans="4:4">
      <c r="D4936" s="317"/>
    </row>
    <row r="4937" spans="4:4">
      <c r="D4937" s="317"/>
    </row>
    <row r="4938" spans="4:4">
      <c r="D4938" s="317"/>
    </row>
    <row r="4939" spans="4:4">
      <c r="D4939" s="317"/>
    </row>
    <row r="4940" spans="4:4">
      <c r="D4940" s="317"/>
    </row>
    <row r="4941" spans="4:4">
      <c r="D4941" s="317"/>
    </row>
    <row r="4942" spans="4:4">
      <c r="D4942" s="317"/>
    </row>
    <row r="4943" spans="4:4">
      <c r="D4943" s="317"/>
    </row>
    <row r="4944" spans="4:4">
      <c r="D4944" s="317"/>
    </row>
    <row r="4945" spans="4:4">
      <c r="D4945" s="317"/>
    </row>
    <row r="4946" spans="4:4">
      <c r="D4946" s="317"/>
    </row>
    <row r="4947" spans="4:4">
      <c r="D4947" s="317"/>
    </row>
    <row r="4948" spans="4:4">
      <c r="D4948" s="317"/>
    </row>
    <row r="4949" spans="4:4">
      <c r="D4949" s="317"/>
    </row>
    <row r="4950" spans="4:4">
      <c r="D4950" s="317"/>
    </row>
    <row r="4951" spans="4:4">
      <c r="D4951" s="317"/>
    </row>
    <row r="4952" spans="4:4">
      <c r="D4952" s="317"/>
    </row>
    <row r="4953" spans="4:4">
      <c r="D4953" s="317"/>
    </row>
    <row r="4954" spans="4:4">
      <c r="D4954" s="317"/>
    </row>
    <row r="4955" spans="4:4">
      <c r="D4955" s="317"/>
    </row>
    <row r="4956" spans="4:4">
      <c r="D4956" s="317"/>
    </row>
    <row r="4957" spans="4:4">
      <c r="D4957" s="317"/>
    </row>
    <row r="4958" spans="4:4">
      <c r="D4958" s="317"/>
    </row>
    <row r="4959" spans="4:4">
      <c r="D4959" s="317"/>
    </row>
    <row r="4960" spans="4:4">
      <c r="D4960" s="317"/>
    </row>
    <row r="4961" spans="4:4">
      <c r="D4961" s="317"/>
    </row>
    <row r="4962" spans="4:4">
      <c r="D4962" s="317"/>
    </row>
    <row r="4963" spans="4:4">
      <c r="D4963" s="317"/>
    </row>
    <row r="4964" spans="4:4">
      <c r="D4964" s="317"/>
    </row>
    <row r="4965" spans="4:4">
      <c r="D4965" s="317"/>
    </row>
    <row r="4966" spans="4:4">
      <c r="D4966" s="317"/>
    </row>
    <row r="4967" spans="4:4">
      <c r="D4967" s="317"/>
    </row>
    <row r="4968" spans="4:4">
      <c r="D4968" s="317"/>
    </row>
    <row r="4969" spans="4:4">
      <c r="D4969" s="317"/>
    </row>
    <row r="4970" spans="4:4">
      <c r="D4970" s="317"/>
    </row>
    <row r="4971" spans="4:4">
      <c r="D4971" s="317"/>
    </row>
    <row r="4972" spans="4:4">
      <c r="D4972" s="317"/>
    </row>
    <row r="4973" spans="4:4">
      <c r="D4973" s="317"/>
    </row>
    <row r="4974" spans="4:4">
      <c r="D4974" s="317"/>
    </row>
    <row r="4975" spans="4:4">
      <c r="D4975" s="317"/>
    </row>
    <row r="4976" spans="4:4">
      <c r="D4976" s="317"/>
    </row>
    <row r="4977" spans="4:4">
      <c r="D4977" s="317"/>
    </row>
    <row r="4978" spans="4:4">
      <c r="D4978" s="317"/>
    </row>
    <row r="4979" spans="4:4">
      <c r="D4979" s="317"/>
    </row>
    <row r="4980" spans="4:4">
      <c r="D4980" s="317"/>
    </row>
    <row r="4981" spans="4:4">
      <c r="D4981" s="317"/>
    </row>
    <row r="4982" spans="4:4">
      <c r="D4982" s="317"/>
    </row>
    <row r="4983" spans="4:4">
      <c r="D4983" s="317"/>
    </row>
    <row r="4984" spans="4:4">
      <c r="D4984" s="317"/>
    </row>
    <row r="4985" spans="4:4">
      <c r="D4985" s="317"/>
    </row>
    <row r="4986" spans="4:4">
      <c r="D4986" s="317"/>
    </row>
    <row r="4987" spans="4:4">
      <c r="D4987" s="317"/>
    </row>
    <row r="4988" spans="4:4">
      <c r="D4988" s="317"/>
    </row>
    <row r="4989" spans="4:4">
      <c r="D4989" s="317"/>
    </row>
    <row r="4990" spans="4:4">
      <c r="D4990" s="317"/>
    </row>
    <row r="4991" spans="4:4">
      <c r="D4991" s="317"/>
    </row>
    <row r="4992" spans="4:4">
      <c r="D4992" s="317"/>
    </row>
    <row r="4993" spans="4:4">
      <c r="D4993" s="317"/>
    </row>
    <row r="4994" spans="4:4">
      <c r="D4994" s="317"/>
    </row>
    <row r="4995" spans="4:4">
      <c r="D4995" s="317"/>
    </row>
    <row r="4996" spans="4:4">
      <c r="D4996" s="317"/>
    </row>
    <row r="4997" spans="4:4">
      <c r="D4997" s="317"/>
    </row>
    <row r="4998" spans="4:4">
      <c r="D4998" s="317"/>
    </row>
    <row r="4999" spans="4:4">
      <c r="D4999" s="317"/>
    </row>
    <row r="5000" spans="4:4">
      <c r="D5000" s="317"/>
    </row>
  </sheetData>
  <sheetProtection sheet="1"/>
  <mergeCells count="20">
    <mergeCell ref="C38:G38"/>
    <mergeCell ref="C39:G39"/>
    <mergeCell ref="C26:G26"/>
    <mergeCell ref="C28:G28"/>
    <mergeCell ref="C30:G30"/>
    <mergeCell ref="C32:G32"/>
    <mergeCell ref="C34:G34"/>
    <mergeCell ref="C36:G36"/>
    <mergeCell ref="C20:G20"/>
    <mergeCell ref="C22:G22"/>
    <mergeCell ref="C24:G24"/>
    <mergeCell ref="A1:G1"/>
    <mergeCell ref="C2:G2"/>
    <mergeCell ref="C3:G3"/>
    <mergeCell ref="C4:G4"/>
    <mergeCell ref="C10:G10"/>
    <mergeCell ref="C12:G12"/>
    <mergeCell ref="C14:G14"/>
    <mergeCell ref="C16:G16"/>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activeCell="Z21" sqref="Z21"/>
      <selection pane="bottomLeft" activeCell="Z21" sqref="Z21"/>
    </sheetView>
  </sheetViews>
  <sheetFormatPr defaultColWidth="9.1640625" defaultRowHeight="12.75" outlineLevelRow="1"/>
  <cols>
    <col min="1" max="1" width="4.5" style="311" customWidth="1"/>
    <col min="2" max="2" width="16.1640625" style="314" customWidth="1"/>
    <col min="3" max="3" width="81.5" style="314" customWidth="1"/>
    <col min="4" max="4" width="6.33203125" style="311" customWidth="1"/>
    <col min="5" max="5" width="13.5" style="311" customWidth="1"/>
    <col min="6" max="6" width="12.6640625" style="311" customWidth="1"/>
    <col min="7" max="7" width="16.33203125" style="311" customWidth="1"/>
    <col min="8" max="17" width="0" style="311" hidden="1" customWidth="1"/>
    <col min="18" max="18" width="8.83203125" style="311" customWidth="1"/>
    <col min="19" max="19" width="9.1640625" style="311"/>
    <col min="20" max="24" width="0" style="311" hidden="1" customWidth="1"/>
    <col min="25" max="28" width="9.1640625" style="311"/>
    <col min="29" max="29" width="0" style="311" hidden="1" customWidth="1"/>
    <col min="30" max="30" width="9.1640625" style="311"/>
    <col min="31" max="41" width="0" style="311" hidden="1" customWidth="1"/>
    <col min="42" max="16384" width="9.1640625" style="311"/>
  </cols>
  <sheetData>
    <row r="1" spans="1:60" ht="15.75" customHeight="1">
      <c r="A1" s="510" t="s">
        <v>4590</v>
      </c>
      <c r="B1" s="510"/>
      <c r="C1" s="510"/>
      <c r="D1" s="510"/>
      <c r="E1" s="510"/>
      <c r="F1" s="510"/>
      <c r="G1" s="510"/>
      <c r="AG1" s="311" t="s">
        <v>4591</v>
      </c>
    </row>
    <row r="2" spans="1:60" ht="24.95" customHeight="1">
      <c r="A2" s="312" t="s">
        <v>4592</v>
      </c>
      <c r="B2" s="313" t="s">
        <v>4593</v>
      </c>
      <c r="C2" s="511" t="s">
        <v>4594</v>
      </c>
      <c r="D2" s="512"/>
      <c r="E2" s="512"/>
      <c r="F2" s="512"/>
      <c r="G2" s="513"/>
      <c r="AG2" s="311" t="s">
        <v>80</v>
      </c>
    </row>
    <row r="3" spans="1:60" ht="24.95" customHeight="1">
      <c r="A3" s="312" t="s">
        <v>4595</v>
      </c>
      <c r="B3" s="313" t="s">
        <v>4596</v>
      </c>
      <c r="C3" s="511" t="s">
        <v>4597</v>
      </c>
      <c r="D3" s="512"/>
      <c r="E3" s="512"/>
      <c r="F3" s="512"/>
      <c r="G3" s="513"/>
      <c r="AC3" s="314" t="s">
        <v>80</v>
      </c>
      <c r="AG3" s="311" t="s">
        <v>4598</v>
      </c>
    </row>
    <row r="4" spans="1:60" ht="24.95" customHeight="1">
      <c r="A4" s="315" t="s">
        <v>4599</v>
      </c>
      <c r="B4" s="316" t="s">
        <v>340</v>
      </c>
      <c r="C4" s="514" t="s">
        <v>4864</v>
      </c>
      <c r="D4" s="515"/>
      <c r="E4" s="515"/>
      <c r="F4" s="515"/>
      <c r="G4" s="516"/>
      <c r="AG4" s="311" t="s">
        <v>4601</v>
      </c>
    </row>
    <row r="5" spans="1:60">
      <c r="D5" s="317"/>
    </row>
    <row r="6" spans="1:60" ht="51">
      <c r="A6" s="318" t="s">
        <v>4602</v>
      </c>
      <c r="B6" s="319" t="s">
        <v>4603</v>
      </c>
      <c r="C6" s="319" t="s">
        <v>4604</v>
      </c>
      <c r="D6" s="320" t="s">
        <v>300</v>
      </c>
      <c r="E6" s="318" t="s">
        <v>301</v>
      </c>
      <c r="F6" s="321" t="s">
        <v>4605</v>
      </c>
      <c r="G6" s="318" t="s">
        <v>4606</v>
      </c>
      <c r="H6" s="322" t="s">
        <v>4607</v>
      </c>
      <c r="I6" s="322" t="s">
        <v>4608</v>
      </c>
      <c r="J6" s="322" t="s">
        <v>4609</v>
      </c>
      <c r="K6" s="322" t="s">
        <v>4610</v>
      </c>
      <c r="L6" s="322" t="s">
        <v>44</v>
      </c>
      <c r="M6" s="322" t="s">
        <v>50</v>
      </c>
      <c r="N6" s="322" t="s">
        <v>4611</v>
      </c>
      <c r="O6" s="322" t="s">
        <v>4612</v>
      </c>
      <c r="P6" s="322" t="s">
        <v>4613</v>
      </c>
      <c r="Q6" s="322" t="s">
        <v>4614</v>
      </c>
      <c r="R6" s="322" t="s">
        <v>4615</v>
      </c>
      <c r="S6" s="322" t="s">
        <v>4616</v>
      </c>
      <c r="T6" s="322" t="s">
        <v>4617</v>
      </c>
      <c r="U6" s="322" t="s">
        <v>4618</v>
      </c>
      <c r="V6" s="322" t="s">
        <v>4619</v>
      </c>
      <c r="W6" s="322" t="s">
        <v>4620</v>
      </c>
      <c r="X6" s="322" t="s">
        <v>4621</v>
      </c>
    </row>
    <row r="7" spans="1:60" hidden="1">
      <c r="A7" s="323"/>
      <c r="B7" s="324"/>
      <c r="C7" s="324"/>
      <c r="D7" s="325"/>
      <c r="E7" s="326"/>
      <c r="F7" s="327"/>
      <c r="G7" s="327"/>
      <c r="H7" s="327"/>
      <c r="I7" s="327"/>
      <c r="J7" s="327"/>
      <c r="K7" s="327"/>
      <c r="L7" s="327"/>
      <c r="M7" s="327"/>
      <c r="N7" s="327"/>
      <c r="O7" s="327"/>
      <c r="P7" s="327"/>
      <c r="Q7" s="327"/>
      <c r="R7" s="327"/>
      <c r="S7" s="327"/>
      <c r="T7" s="327"/>
      <c r="U7" s="327"/>
      <c r="V7" s="327"/>
      <c r="W7" s="327"/>
      <c r="X7" s="327"/>
    </row>
    <row r="8" spans="1:60">
      <c r="A8" s="328" t="s">
        <v>4622</v>
      </c>
      <c r="B8" s="329" t="s">
        <v>4865</v>
      </c>
      <c r="C8" s="330" t="s">
        <v>4866</v>
      </c>
      <c r="D8" s="331"/>
      <c r="E8" s="332"/>
      <c r="F8" s="333"/>
      <c r="G8" s="333">
        <f>SUMIF(AG9:AG31,"&lt;&gt;NOR",G9:G31)</f>
        <v>0</v>
      </c>
      <c r="H8" s="333"/>
      <c r="I8" s="333">
        <f>SUM(I9:I31)</f>
        <v>0</v>
      </c>
      <c r="J8" s="333"/>
      <c r="K8" s="333">
        <f>SUM(K9:K31)</f>
        <v>0</v>
      </c>
      <c r="L8" s="333"/>
      <c r="M8" s="333">
        <f>SUM(M9:M31)</f>
        <v>0</v>
      </c>
      <c r="N8" s="333"/>
      <c r="O8" s="333">
        <f>SUM(O9:O31)</f>
        <v>0.57999999999999996</v>
      </c>
      <c r="P8" s="333"/>
      <c r="Q8" s="333">
        <f>SUM(Q9:Q31)</f>
        <v>0</v>
      </c>
      <c r="R8" s="333"/>
      <c r="S8" s="333"/>
      <c r="T8" s="334"/>
      <c r="U8" s="335"/>
      <c r="V8" s="335">
        <f>SUM(V9:V31)</f>
        <v>27.19</v>
      </c>
      <c r="W8" s="335"/>
      <c r="X8" s="335"/>
      <c r="AG8" s="311" t="s">
        <v>4623</v>
      </c>
    </row>
    <row r="9" spans="1:60" outlineLevel="1">
      <c r="A9" s="336">
        <v>1</v>
      </c>
      <c r="B9" s="337" t="s">
        <v>4867</v>
      </c>
      <c r="C9" s="338" t="s">
        <v>4868</v>
      </c>
      <c r="D9" s="339" t="s">
        <v>327</v>
      </c>
      <c r="E9" s="340">
        <v>12.4</v>
      </c>
      <c r="F9" s="341"/>
      <c r="G9" s="342">
        <f>ROUND(E9*F9,2)</f>
        <v>0</v>
      </c>
      <c r="H9" s="341"/>
      <c r="I9" s="342">
        <f>ROUND(E9*H9,2)</f>
        <v>0</v>
      </c>
      <c r="J9" s="341"/>
      <c r="K9" s="342">
        <f>ROUND(E9*J9,2)</f>
        <v>0</v>
      </c>
      <c r="L9" s="342">
        <v>21</v>
      </c>
      <c r="M9" s="342">
        <f>G9*(1+L9/100)</f>
        <v>0</v>
      </c>
      <c r="N9" s="342">
        <v>1.2489999999999999E-2</v>
      </c>
      <c r="O9" s="342">
        <f>ROUND(E9*N9,2)</f>
        <v>0.15</v>
      </c>
      <c r="P9" s="342">
        <v>0</v>
      </c>
      <c r="Q9" s="342">
        <f>ROUND(E9*P9,2)</f>
        <v>0</v>
      </c>
      <c r="R9" s="342" t="s">
        <v>4668</v>
      </c>
      <c r="S9" s="342" t="s">
        <v>4627</v>
      </c>
      <c r="T9" s="343" t="s">
        <v>4627</v>
      </c>
      <c r="U9" s="344">
        <v>0.70399999999999996</v>
      </c>
      <c r="V9" s="344">
        <f>ROUND(E9*U9,2)</f>
        <v>8.73</v>
      </c>
      <c r="W9" s="344"/>
      <c r="X9" s="344" t="s">
        <v>4628</v>
      </c>
      <c r="Y9" s="345"/>
      <c r="Z9" s="345"/>
      <c r="AA9" s="345"/>
      <c r="AB9" s="345"/>
      <c r="AC9" s="345"/>
      <c r="AD9" s="345"/>
      <c r="AE9" s="345"/>
      <c r="AF9" s="345"/>
      <c r="AG9" s="345" t="s">
        <v>4629</v>
      </c>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row>
    <row r="10" spans="1:60" outlineLevel="1">
      <c r="A10" s="346"/>
      <c r="B10" s="347"/>
      <c r="C10" s="517" t="s">
        <v>4869</v>
      </c>
      <c r="D10" s="518"/>
      <c r="E10" s="518"/>
      <c r="F10" s="518"/>
      <c r="G10" s="518"/>
      <c r="H10" s="344"/>
      <c r="I10" s="344"/>
      <c r="J10" s="344"/>
      <c r="K10" s="344"/>
      <c r="L10" s="344"/>
      <c r="M10" s="344"/>
      <c r="N10" s="344"/>
      <c r="O10" s="344"/>
      <c r="P10" s="344"/>
      <c r="Q10" s="344"/>
      <c r="R10" s="344"/>
      <c r="S10" s="344"/>
      <c r="T10" s="344"/>
      <c r="U10" s="344"/>
      <c r="V10" s="344"/>
      <c r="W10" s="344"/>
      <c r="X10" s="344"/>
      <c r="Y10" s="345"/>
      <c r="Z10" s="345"/>
      <c r="AA10" s="345"/>
      <c r="AB10" s="345"/>
      <c r="AC10" s="345"/>
      <c r="AD10" s="345"/>
      <c r="AE10" s="345"/>
      <c r="AF10" s="345"/>
      <c r="AG10" s="345" t="s">
        <v>4631</v>
      </c>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row>
    <row r="11" spans="1:60" outlineLevel="1">
      <c r="A11" s="346"/>
      <c r="B11" s="347"/>
      <c r="C11" s="519" t="s">
        <v>4730</v>
      </c>
      <c r="D11" s="520"/>
      <c r="E11" s="520"/>
      <c r="F11" s="520"/>
      <c r="G11" s="520"/>
      <c r="H11" s="344"/>
      <c r="I11" s="344"/>
      <c r="J11" s="344"/>
      <c r="K11" s="344"/>
      <c r="L11" s="344"/>
      <c r="M11" s="344"/>
      <c r="N11" s="344"/>
      <c r="O11" s="344"/>
      <c r="P11" s="344"/>
      <c r="Q11" s="344"/>
      <c r="R11" s="344"/>
      <c r="S11" s="344"/>
      <c r="T11" s="344"/>
      <c r="U11" s="344"/>
      <c r="V11" s="344"/>
      <c r="W11" s="344"/>
      <c r="X11" s="344"/>
      <c r="Y11" s="345"/>
      <c r="Z11" s="345"/>
      <c r="AA11" s="345"/>
      <c r="AB11" s="345"/>
      <c r="AC11" s="345"/>
      <c r="AD11" s="345"/>
      <c r="AE11" s="345"/>
      <c r="AF11" s="345"/>
      <c r="AG11" s="345" t="s">
        <v>4671</v>
      </c>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row>
    <row r="12" spans="1:60" outlineLevel="1">
      <c r="A12" s="346"/>
      <c r="B12" s="347"/>
      <c r="C12" s="519" t="s">
        <v>4731</v>
      </c>
      <c r="D12" s="520"/>
      <c r="E12" s="520"/>
      <c r="F12" s="520"/>
      <c r="G12" s="520"/>
      <c r="H12" s="344"/>
      <c r="I12" s="344"/>
      <c r="J12" s="344"/>
      <c r="K12" s="344"/>
      <c r="L12" s="344"/>
      <c r="M12" s="344"/>
      <c r="N12" s="344"/>
      <c r="O12" s="344"/>
      <c r="P12" s="344"/>
      <c r="Q12" s="344"/>
      <c r="R12" s="344"/>
      <c r="S12" s="344"/>
      <c r="T12" s="344"/>
      <c r="U12" s="344"/>
      <c r="V12" s="344"/>
      <c r="W12" s="344"/>
      <c r="X12" s="344"/>
      <c r="Y12" s="345"/>
      <c r="Z12" s="345"/>
      <c r="AA12" s="345"/>
      <c r="AB12" s="345"/>
      <c r="AC12" s="345"/>
      <c r="AD12" s="345"/>
      <c r="AE12" s="345"/>
      <c r="AF12" s="345"/>
      <c r="AG12" s="345" t="s">
        <v>4671</v>
      </c>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row>
    <row r="13" spans="1:60" outlineLevel="1">
      <c r="A13" s="346"/>
      <c r="B13" s="347"/>
      <c r="C13" s="506"/>
      <c r="D13" s="507"/>
      <c r="E13" s="507"/>
      <c r="F13" s="507"/>
      <c r="G13" s="507"/>
      <c r="H13" s="344"/>
      <c r="I13" s="344"/>
      <c r="J13" s="344"/>
      <c r="K13" s="344"/>
      <c r="L13" s="344"/>
      <c r="M13" s="344"/>
      <c r="N13" s="344"/>
      <c r="O13" s="344"/>
      <c r="P13" s="344"/>
      <c r="Q13" s="344"/>
      <c r="R13" s="344"/>
      <c r="S13" s="344"/>
      <c r="T13" s="344"/>
      <c r="U13" s="344"/>
      <c r="V13" s="344"/>
      <c r="W13" s="344"/>
      <c r="X13" s="344"/>
      <c r="Y13" s="345"/>
      <c r="Z13" s="345"/>
      <c r="AA13" s="345"/>
      <c r="AB13" s="345"/>
      <c r="AC13" s="345"/>
      <c r="AD13" s="345"/>
      <c r="AE13" s="345"/>
      <c r="AF13" s="345"/>
      <c r="AG13" s="345" t="s">
        <v>4632</v>
      </c>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row>
    <row r="14" spans="1:60" outlineLevel="1">
      <c r="A14" s="336">
        <v>2</v>
      </c>
      <c r="B14" s="337" t="s">
        <v>4870</v>
      </c>
      <c r="C14" s="338" t="s">
        <v>4871</v>
      </c>
      <c r="D14" s="339" t="s">
        <v>327</v>
      </c>
      <c r="E14" s="340">
        <v>20</v>
      </c>
      <c r="F14" s="341"/>
      <c r="G14" s="342">
        <f>ROUND(E14*F14,2)</f>
        <v>0</v>
      </c>
      <c r="H14" s="341"/>
      <c r="I14" s="342">
        <f>ROUND(E14*H14,2)</f>
        <v>0</v>
      </c>
      <c r="J14" s="341"/>
      <c r="K14" s="342">
        <f>ROUND(E14*J14,2)</f>
        <v>0</v>
      </c>
      <c r="L14" s="342">
        <v>21</v>
      </c>
      <c r="M14" s="342">
        <f>G14*(1+L14/100)</f>
        <v>0</v>
      </c>
      <c r="N14" s="342">
        <v>2.1690000000000001E-2</v>
      </c>
      <c r="O14" s="342">
        <f>ROUND(E14*N14,2)</f>
        <v>0.43</v>
      </c>
      <c r="P14" s="342">
        <v>0</v>
      </c>
      <c r="Q14" s="342">
        <f>ROUND(E14*P14,2)</f>
        <v>0</v>
      </c>
      <c r="R14" s="342" t="s">
        <v>4668</v>
      </c>
      <c r="S14" s="342" t="s">
        <v>4627</v>
      </c>
      <c r="T14" s="343" t="s">
        <v>4627</v>
      </c>
      <c r="U14" s="344">
        <v>0.79300000000000004</v>
      </c>
      <c r="V14" s="344">
        <f>ROUND(E14*U14,2)</f>
        <v>15.86</v>
      </c>
      <c r="W14" s="344"/>
      <c r="X14" s="344" t="s">
        <v>4628</v>
      </c>
      <c r="Y14" s="345"/>
      <c r="Z14" s="345"/>
      <c r="AA14" s="345"/>
      <c r="AB14" s="345"/>
      <c r="AC14" s="345"/>
      <c r="AD14" s="345"/>
      <c r="AE14" s="345"/>
      <c r="AF14" s="345"/>
      <c r="AG14" s="345" t="s">
        <v>4629</v>
      </c>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row>
    <row r="15" spans="1:60" outlineLevel="1">
      <c r="A15" s="346"/>
      <c r="B15" s="347"/>
      <c r="C15" s="517" t="s">
        <v>4869</v>
      </c>
      <c r="D15" s="518"/>
      <c r="E15" s="518"/>
      <c r="F15" s="518"/>
      <c r="G15" s="518"/>
      <c r="H15" s="344"/>
      <c r="I15" s="344"/>
      <c r="J15" s="344"/>
      <c r="K15" s="344"/>
      <c r="L15" s="344"/>
      <c r="M15" s="344"/>
      <c r="N15" s="344"/>
      <c r="O15" s="344"/>
      <c r="P15" s="344"/>
      <c r="Q15" s="344"/>
      <c r="R15" s="344"/>
      <c r="S15" s="344"/>
      <c r="T15" s="344"/>
      <c r="U15" s="344"/>
      <c r="V15" s="344"/>
      <c r="W15" s="344"/>
      <c r="X15" s="344"/>
      <c r="Y15" s="345"/>
      <c r="Z15" s="345"/>
      <c r="AA15" s="345"/>
      <c r="AB15" s="345"/>
      <c r="AC15" s="345"/>
      <c r="AD15" s="345"/>
      <c r="AE15" s="345"/>
      <c r="AF15" s="345"/>
      <c r="AG15" s="345" t="s">
        <v>4631</v>
      </c>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row>
    <row r="16" spans="1:60" outlineLevel="1">
      <c r="A16" s="346"/>
      <c r="B16" s="347"/>
      <c r="C16" s="506"/>
      <c r="D16" s="507"/>
      <c r="E16" s="507"/>
      <c r="F16" s="507"/>
      <c r="G16" s="507"/>
      <c r="H16" s="344"/>
      <c r="I16" s="344"/>
      <c r="J16" s="344"/>
      <c r="K16" s="344"/>
      <c r="L16" s="344"/>
      <c r="M16" s="344"/>
      <c r="N16" s="344"/>
      <c r="O16" s="344"/>
      <c r="P16" s="344"/>
      <c r="Q16" s="344"/>
      <c r="R16" s="344"/>
      <c r="S16" s="344"/>
      <c r="T16" s="344"/>
      <c r="U16" s="344"/>
      <c r="V16" s="344"/>
      <c r="W16" s="344"/>
      <c r="X16" s="344"/>
      <c r="Y16" s="345"/>
      <c r="Z16" s="345"/>
      <c r="AA16" s="345"/>
      <c r="AB16" s="345"/>
      <c r="AC16" s="345"/>
      <c r="AD16" s="345"/>
      <c r="AE16" s="345"/>
      <c r="AF16" s="345"/>
      <c r="AG16" s="345" t="s">
        <v>4632</v>
      </c>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row>
    <row r="17" spans="1:60" outlineLevel="1">
      <c r="A17" s="336">
        <v>3</v>
      </c>
      <c r="B17" s="337" t="s">
        <v>4872</v>
      </c>
      <c r="C17" s="338" t="s">
        <v>4873</v>
      </c>
      <c r="D17" s="339" t="s">
        <v>3474</v>
      </c>
      <c r="E17" s="340">
        <v>2</v>
      </c>
      <c r="F17" s="341"/>
      <c r="G17" s="342">
        <f>ROUND(E17*F17,2)</f>
        <v>0</v>
      </c>
      <c r="H17" s="341"/>
      <c r="I17" s="342">
        <f>ROUND(E17*H17,2)</f>
        <v>0</v>
      </c>
      <c r="J17" s="341"/>
      <c r="K17" s="342">
        <f>ROUND(E17*J17,2)</f>
        <v>0</v>
      </c>
      <c r="L17" s="342">
        <v>21</v>
      </c>
      <c r="M17" s="342">
        <f>G17*(1+L17/100)</f>
        <v>0</v>
      </c>
      <c r="N17" s="342">
        <v>1.15E-3</v>
      </c>
      <c r="O17" s="342">
        <f>ROUND(E17*N17,2)</f>
        <v>0</v>
      </c>
      <c r="P17" s="342">
        <v>0</v>
      </c>
      <c r="Q17" s="342">
        <f>ROUND(E17*P17,2)</f>
        <v>0</v>
      </c>
      <c r="R17" s="342"/>
      <c r="S17" s="342" t="s">
        <v>4698</v>
      </c>
      <c r="T17" s="343" t="s">
        <v>4699</v>
      </c>
      <c r="U17" s="344">
        <v>0.65100000000000002</v>
      </c>
      <c r="V17" s="344">
        <f>ROUND(E17*U17,2)</f>
        <v>1.3</v>
      </c>
      <c r="W17" s="344"/>
      <c r="X17" s="344" t="s">
        <v>4628</v>
      </c>
      <c r="Y17" s="345"/>
      <c r="Z17" s="345"/>
      <c r="AA17" s="345"/>
      <c r="AB17" s="345"/>
      <c r="AC17" s="345"/>
      <c r="AD17" s="345"/>
      <c r="AE17" s="345"/>
      <c r="AF17" s="345"/>
      <c r="AG17" s="345" t="s">
        <v>4629</v>
      </c>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row>
    <row r="18" spans="1:60" outlineLevel="1">
      <c r="A18" s="346"/>
      <c r="B18" s="347"/>
      <c r="C18" s="508"/>
      <c r="D18" s="509"/>
      <c r="E18" s="509"/>
      <c r="F18" s="509"/>
      <c r="G18" s="509"/>
      <c r="H18" s="344"/>
      <c r="I18" s="344"/>
      <c r="J18" s="344"/>
      <c r="K18" s="344"/>
      <c r="L18" s="344"/>
      <c r="M18" s="344"/>
      <c r="N18" s="344"/>
      <c r="O18" s="344"/>
      <c r="P18" s="344"/>
      <c r="Q18" s="344"/>
      <c r="R18" s="344"/>
      <c r="S18" s="344"/>
      <c r="T18" s="344"/>
      <c r="U18" s="344"/>
      <c r="V18" s="344"/>
      <c r="W18" s="344"/>
      <c r="X18" s="344"/>
      <c r="Y18" s="345"/>
      <c r="Z18" s="345"/>
      <c r="AA18" s="345"/>
      <c r="AB18" s="345"/>
      <c r="AC18" s="345"/>
      <c r="AD18" s="345"/>
      <c r="AE18" s="345"/>
      <c r="AF18" s="345"/>
      <c r="AG18" s="345" t="s">
        <v>4632</v>
      </c>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row>
    <row r="19" spans="1:60" outlineLevel="1">
      <c r="A19" s="336">
        <v>4</v>
      </c>
      <c r="B19" s="337" t="s">
        <v>4874</v>
      </c>
      <c r="C19" s="338" t="s">
        <v>4875</v>
      </c>
      <c r="D19" s="339" t="s">
        <v>3474</v>
      </c>
      <c r="E19" s="340">
        <v>1</v>
      </c>
      <c r="F19" s="341"/>
      <c r="G19" s="342">
        <f>ROUND(E19*F19,2)</f>
        <v>0</v>
      </c>
      <c r="H19" s="341"/>
      <c r="I19" s="342">
        <f>ROUND(E19*H19,2)</f>
        <v>0</v>
      </c>
      <c r="J19" s="341"/>
      <c r="K19" s="342">
        <f>ROUND(E19*J19,2)</f>
        <v>0</v>
      </c>
      <c r="L19" s="342">
        <v>21</v>
      </c>
      <c r="M19" s="342">
        <f>G19*(1+L19/100)</f>
        <v>0</v>
      </c>
      <c r="N19" s="342">
        <v>5.0000000000000001E-4</v>
      </c>
      <c r="O19" s="342">
        <f>ROUND(E19*N19,2)</f>
        <v>0</v>
      </c>
      <c r="P19" s="342">
        <v>0</v>
      </c>
      <c r="Q19" s="342">
        <f>ROUND(E19*P19,2)</f>
        <v>0</v>
      </c>
      <c r="R19" s="342"/>
      <c r="S19" s="342" t="s">
        <v>4698</v>
      </c>
      <c r="T19" s="343" t="s">
        <v>4699</v>
      </c>
      <c r="U19" s="344">
        <v>0.17</v>
      </c>
      <c r="V19" s="344">
        <f>ROUND(E19*U19,2)</f>
        <v>0.17</v>
      </c>
      <c r="W19" s="344"/>
      <c r="X19" s="344" t="s">
        <v>4628</v>
      </c>
      <c r="Y19" s="345"/>
      <c r="Z19" s="345"/>
      <c r="AA19" s="345"/>
      <c r="AB19" s="345"/>
      <c r="AC19" s="345"/>
      <c r="AD19" s="345"/>
      <c r="AE19" s="345"/>
      <c r="AF19" s="345"/>
      <c r="AG19" s="345" t="s">
        <v>4629</v>
      </c>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row>
    <row r="20" spans="1:60" outlineLevel="1">
      <c r="A20" s="346"/>
      <c r="B20" s="347"/>
      <c r="C20" s="508"/>
      <c r="D20" s="509"/>
      <c r="E20" s="509"/>
      <c r="F20" s="509"/>
      <c r="G20" s="509"/>
      <c r="H20" s="344"/>
      <c r="I20" s="344"/>
      <c r="J20" s="344"/>
      <c r="K20" s="344"/>
      <c r="L20" s="344"/>
      <c r="M20" s="344"/>
      <c r="N20" s="344"/>
      <c r="O20" s="344"/>
      <c r="P20" s="344"/>
      <c r="Q20" s="344"/>
      <c r="R20" s="344"/>
      <c r="S20" s="344"/>
      <c r="T20" s="344"/>
      <c r="U20" s="344"/>
      <c r="V20" s="344"/>
      <c r="W20" s="344"/>
      <c r="X20" s="344"/>
      <c r="Y20" s="345"/>
      <c r="Z20" s="345"/>
      <c r="AA20" s="345"/>
      <c r="AB20" s="345"/>
      <c r="AC20" s="345"/>
      <c r="AD20" s="345"/>
      <c r="AE20" s="345"/>
      <c r="AF20" s="345"/>
      <c r="AG20" s="345" t="s">
        <v>4632</v>
      </c>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row>
    <row r="21" spans="1:60" outlineLevel="1">
      <c r="A21" s="336">
        <v>5</v>
      </c>
      <c r="B21" s="337" t="s">
        <v>4876</v>
      </c>
      <c r="C21" s="338" t="s">
        <v>4877</v>
      </c>
      <c r="D21" s="339" t="s">
        <v>3474</v>
      </c>
      <c r="E21" s="340">
        <v>2</v>
      </c>
      <c r="F21" s="341"/>
      <c r="G21" s="342">
        <f>ROUND(E21*F21,2)</f>
        <v>0</v>
      </c>
      <c r="H21" s="341"/>
      <c r="I21" s="342">
        <f>ROUND(E21*H21,2)</f>
        <v>0</v>
      </c>
      <c r="J21" s="341"/>
      <c r="K21" s="342">
        <f>ROUND(E21*J21,2)</f>
        <v>0</v>
      </c>
      <c r="L21" s="342">
        <v>21</v>
      </c>
      <c r="M21" s="342">
        <f>G21*(1+L21/100)</f>
        <v>0</v>
      </c>
      <c r="N21" s="342">
        <v>5.0000000000000001E-4</v>
      </c>
      <c r="O21" s="342">
        <f>ROUND(E21*N21,2)</f>
        <v>0</v>
      </c>
      <c r="P21" s="342">
        <v>0</v>
      </c>
      <c r="Q21" s="342">
        <f>ROUND(E21*P21,2)</f>
        <v>0</v>
      </c>
      <c r="R21" s="342"/>
      <c r="S21" s="342" t="s">
        <v>4698</v>
      </c>
      <c r="T21" s="343" t="s">
        <v>4699</v>
      </c>
      <c r="U21" s="344">
        <v>0.17</v>
      </c>
      <c r="V21" s="344">
        <f>ROUND(E21*U21,2)</f>
        <v>0.34</v>
      </c>
      <c r="W21" s="344"/>
      <c r="X21" s="344" t="s">
        <v>4628</v>
      </c>
      <c r="Y21" s="345"/>
      <c r="Z21" s="345"/>
      <c r="AA21" s="345"/>
      <c r="AB21" s="345"/>
      <c r="AC21" s="345"/>
      <c r="AD21" s="345"/>
      <c r="AE21" s="345"/>
      <c r="AF21" s="345"/>
      <c r="AG21" s="345" t="s">
        <v>4629</v>
      </c>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row>
    <row r="22" spans="1:60" outlineLevel="1">
      <c r="A22" s="346"/>
      <c r="B22" s="347"/>
      <c r="C22" s="508"/>
      <c r="D22" s="509"/>
      <c r="E22" s="509"/>
      <c r="F22" s="509"/>
      <c r="G22" s="509"/>
      <c r="H22" s="344"/>
      <c r="I22" s="344"/>
      <c r="J22" s="344"/>
      <c r="K22" s="344"/>
      <c r="L22" s="344"/>
      <c r="M22" s="344"/>
      <c r="N22" s="344"/>
      <c r="O22" s="344"/>
      <c r="P22" s="344"/>
      <c r="Q22" s="344"/>
      <c r="R22" s="344"/>
      <c r="S22" s="344"/>
      <c r="T22" s="344"/>
      <c r="U22" s="344"/>
      <c r="V22" s="344"/>
      <c r="W22" s="344"/>
      <c r="X22" s="344"/>
      <c r="Y22" s="345"/>
      <c r="Z22" s="345"/>
      <c r="AA22" s="345"/>
      <c r="AB22" s="345"/>
      <c r="AC22" s="345"/>
      <c r="AD22" s="345"/>
      <c r="AE22" s="345"/>
      <c r="AF22" s="345"/>
      <c r="AG22" s="345" t="s">
        <v>4632</v>
      </c>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row>
    <row r="23" spans="1:60" outlineLevel="1">
      <c r="A23" s="336">
        <v>6</v>
      </c>
      <c r="B23" s="337" t="s">
        <v>4878</v>
      </c>
      <c r="C23" s="338" t="s">
        <v>4703</v>
      </c>
      <c r="D23" s="339" t="s">
        <v>3474</v>
      </c>
      <c r="E23" s="340">
        <v>1</v>
      </c>
      <c r="F23" s="341"/>
      <c r="G23" s="342">
        <f>ROUND(E23*F23,2)</f>
        <v>0</v>
      </c>
      <c r="H23" s="341"/>
      <c r="I23" s="342">
        <f>ROUND(E23*H23,2)</f>
        <v>0</v>
      </c>
      <c r="J23" s="341"/>
      <c r="K23" s="342">
        <f>ROUND(E23*J23,2)</f>
        <v>0</v>
      </c>
      <c r="L23" s="342">
        <v>21</v>
      </c>
      <c r="M23" s="342">
        <f>G23*(1+L23/100)</f>
        <v>0</v>
      </c>
      <c r="N23" s="342">
        <v>0</v>
      </c>
      <c r="O23" s="342">
        <f>ROUND(E23*N23,2)</f>
        <v>0</v>
      </c>
      <c r="P23" s="342">
        <v>0</v>
      </c>
      <c r="Q23" s="342">
        <f>ROUND(E23*P23,2)</f>
        <v>0</v>
      </c>
      <c r="R23" s="342"/>
      <c r="S23" s="342" t="s">
        <v>4698</v>
      </c>
      <c r="T23" s="343" t="s">
        <v>4699</v>
      </c>
      <c r="U23" s="344">
        <v>0</v>
      </c>
      <c r="V23" s="344">
        <f>ROUND(E23*U23,2)</f>
        <v>0</v>
      </c>
      <c r="W23" s="344"/>
      <c r="X23" s="344" t="s">
        <v>4628</v>
      </c>
      <c r="Y23" s="345"/>
      <c r="Z23" s="345"/>
      <c r="AA23" s="345"/>
      <c r="AB23" s="345"/>
      <c r="AC23" s="345"/>
      <c r="AD23" s="345"/>
      <c r="AE23" s="345"/>
      <c r="AF23" s="345"/>
      <c r="AG23" s="345" t="s">
        <v>4629</v>
      </c>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row>
    <row r="24" spans="1:60" outlineLevel="1">
      <c r="A24" s="346"/>
      <c r="B24" s="347"/>
      <c r="C24" s="508"/>
      <c r="D24" s="509"/>
      <c r="E24" s="509"/>
      <c r="F24" s="509"/>
      <c r="G24" s="509"/>
      <c r="H24" s="344"/>
      <c r="I24" s="344"/>
      <c r="J24" s="344"/>
      <c r="K24" s="344"/>
      <c r="L24" s="344"/>
      <c r="M24" s="344"/>
      <c r="N24" s="344"/>
      <c r="O24" s="344"/>
      <c r="P24" s="344"/>
      <c r="Q24" s="344"/>
      <c r="R24" s="344"/>
      <c r="S24" s="344"/>
      <c r="T24" s="344"/>
      <c r="U24" s="344"/>
      <c r="V24" s="344"/>
      <c r="W24" s="344"/>
      <c r="X24" s="344"/>
      <c r="Y24" s="345"/>
      <c r="Z24" s="345"/>
      <c r="AA24" s="345"/>
      <c r="AB24" s="345"/>
      <c r="AC24" s="345"/>
      <c r="AD24" s="345"/>
      <c r="AE24" s="345"/>
      <c r="AF24" s="345"/>
      <c r="AG24" s="345" t="s">
        <v>4632</v>
      </c>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row>
    <row r="25" spans="1:60" outlineLevel="1">
      <c r="A25" s="336">
        <v>7</v>
      </c>
      <c r="B25" s="337" t="s">
        <v>4879</v>
      </c>
      <c r="C25" s="338" t="s">
        <v>4705</v>
      </c>
      <c r="D25" s="339" t="s">
        <v>3474</v>
      </c>
      <c r="E25" s="340">
        <v>1</v>
      </c>
      <c r="F25" s="341"/>
      <c r="G25" s="342">
        <f>ROUND(E25*F25,2)</f>
        <v>0</v>
      </c>
      <c r="H25" s="341"/>
      <c r="I25" s="342">
        <f>ROUND(E25*H25,2)</f>
        <v>0</v>
      </c>
      <c r="J25" s="341"/>
      <c r="K25" s="342">
        <f>ROUND(E25*J25,2)</f>
        <v>0</v>
      </c>
      <c r="L25" s="342">
        <v>21</v>
      </c>
      <c r="M25" s="342">
        <f>G25*(1+L25/100)</f>
        <v>0</v>
      </c>
      <c r="N25" s="342">
        <v>0</v>
      </c>
      <c r="O25" s="342">
        <f>ROUND(E25*N25,2)</f>
        <v>0</v>
      </c>
      <c r="P25" s="342">
        <v>0</v>
      </c>
      <c r="Q25" s="342">
        <f>ROUND(E25*P25,2)</f>
        <v>0</v>
      </c>
      <c r="R25" s="342"/>
      <c r="S25" s="342" t="s">
        <v>4698</v>
      </c>
      <c r="T25" s="343" t="s">
        <v>4699</v>
      </c>
      <c r="U25" s="344">
        <v>0</v>
      </c>
      <c r="V25" s="344">
        <f>ROUND(E25*U25,2)</f>
        <v>0</v>
      </c>
      <c r="W25" s="344"/>
      <c r="X25" s="344" t="s">
        <v>4628</v>
      </c>
      <c r="Y25" s="345"/>
      <c r="Z25" s="345"/>
      <c r="AA25" s="345"/>
      <c r="AB25" s="345"/>
      <c r="AC25" s="345"/>
      <c r="AD25" s="345"/>
      <c r="AE25" s="345"/>
      <c r="AF25" s="345"/>
      <c r="AG25" s="345" t="s">
        <v>4629</v>
      </c>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row>
    <row r="26" spans="1:60" outlineLevel="1">
      <c r="A26" s="346"/>
      <c r="B26" s="347"/>
      <c r="C26" s="508"/>
      <c r="D26" s="509"/>
      <c r="E26" s="509"/>
      <c r="F26" s="509"/>
      <c r="G26" s="509"/>
      <c r="H26" s="344"/>
      <c r="I26" s="344"/>
      <c r="J26" s="344"/>
      <c r="K26" s="344"/>
      <c r="L26" s="344"/>
      <c r="M26" s="344"/>
      <c r="N26" s="344"/>
      <c r="O26" s="344"/>
      <c r="P26" s="344"/>
      <c r="Q26" s="344"/>
      <c r="R26" s="344"/>
      <c r="S26" s="344"/>
      <c r="T26" s="344"/>
      <c r="U26" s="344"/>
      <c r="V26" s="344"/>
      <c r="W26" s="344"/>
      <c r="X26" s="344"/>
      <c r="Y26" s="345"/>
      <c r="Z26" s="345"/>
      <c r="AA26" s="345"/>
      <c r="AB26" s="345"/>
      <c r="AC26" s="345"/>
      <c r="AD26" s="345"/>
      <c r="AE26" s="345"/>
      <c r="AF26" s="345"/>
      <c r="AG26" s="345" t="s">
        <v>4632</v>
      </c>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row>
    <row r="27" spans="1:60" outlineLevel="1">
      <c r="A27" s="336">
        <v>8</v>
      </c>
      <c r="B27" s="337" t="s">
        <v>4880</v>
      </c>
      <c r="C27" s="338" t="s">
        <v>4707</v>
      </c>
      <c r="D27" s="339" t="s">
        <v>3474</v>
      </c>
      <c r="E27" s="340">
        <v>1</v>
      </c>
      <c r="F27" s="341"/>
      <c r="G27" s="342">
        <f>ROUND(E27*F27,2)</f>
        <v>0</v>
      </c>
      <c r="H27" s="341"/>
      <c r="I27" s="342">
        <f>ROUND(E27*H27,2)</f>
        <v>0</v>
      </c>
      <c r="J27" s="341"/>
      <c r="K27" s="342">
        <f>ROUND(E27*J27,2)</f>
        <v>0</v>
      </c>
      <c r="L27" s="342">
        <v>21</v>
      </c>
      <c r="M27" s="342">
        <f>G27*(1+L27/100)</f>
        <v>0</v>
      </c>
      <c r="N27" s="342">
        <v>0</v>
      </c>
      <c r="O27" s="342">
        <f>ROUND(E27*N27,2)</f>
        <v>0</v>
      </c>
      <c r="P27" s="342">
        <v>0</v>
      </c>
      <c r="Q27" s="342">
        <f>ROUND(E27*P27,2)</f>
        <v>0</v>
      </c>
      <c r="R27" s="342"/>
      <c r="S27" s="342" t="s">
        <v>4698</v>
      </c>
      <c r="T27" s="343" t="s">
        <v>4699</v>
      </c>
      <c r="U27" s="344">
        <v>0</v>
      </c>
      <c r="V27" s="344">
        <f>ROUND(E27*U27,2)</f>
        <v>0</v>
      </c>
      <c r="W27" s="344"/>
      <c r="X27" s="344" t="s">
        <v>4628</v>
      </c>
      <c r="Y27" s="345"/>
      <c r="Z27" s="345"/>
      <c r="AA27" s="345"/>
      <c r="AB27" s="345"/>
      <c r="AC27" s="345"/>
      <c r="AD27" s="345"/>
      <c r="AE27" s="345"/>
      <c r="AF27" s="345"/>
      <c r="AG27" s="345" t="s">
        <v>4629</v>
      </c>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row>
    <row r="28" spans="1:60" outlineLevel="1">
      <c r="A28" s="346"/>
      <c r="B28" s="347"/>
      <c r="C28" s="508"/>
      <c r="D28" s="509"/>
      <c r="E28" s="509"/>
      <c r="F28" s="509"/>
      <c r="G28" s="509"/>
      <c r="H28" s="344"/>
      <c r="I28" s="344"/>
      <c r="J28" s="344"/>
      <c r="K28" s="344"/>
      <c r="L28" s="344"/>
      <c r="M28" s="344"/>
      <c r="N28" s="344"/>
      <c r="O28" s="344"/>
      <c r="P28" s="344"/>
      <c r="Q28" s="344"/>
      <c r="R28" s="344"/>
      <c r="S28" s="344"/>
      <c r="T28" s="344"/>
      <c r="U28" s="344"/>
      <c r="V28" s="344"/>
      <c r="W28" s="344"/>
      <c r="X28" s="344"/>
      <c r="Y28" s="345"/>
      <c r="Z28" s="345"/>
      <c r="AA28" s="345"/>
      <c r="AB28" s="345"/>
      <c r="AC28" s="345"/>
      <c r="AD28" s="345"/>
      <c r="AE28" s="345"/>
      <c r="AF28" s="345"/>
      <c r="AG28" s="345" t="s">
        <v>4632</v>
      </c>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row>
    <row r="29" spans="1:60" outlineLevel="1">
      <c r="A29" s="336">
        <v>9</v>
      </c>
      <c r="B29" s="337" t="s">
        <v>4881</v>
      </c>
      <c r="C29" s="338" t="s">
        <v>4882</v>
      </c>
      <c r="D29" s="339" t="s">
        <v>430</v>
      </c>
      <c r="E29" s="340">
        <v>0.59248000000000001</v>
      </c>
      <c r="F29" s="341"/>
      <c r="G29" s="342">
        <f>ROUND(E29*F29,2)</f>
        <v>0</v>
      </c>
      <c r="H29" s="341"/>
      <c r="I29" s="342">
        <f>ROUND(E29*H29,2)</f>
        <v>0</v>
      </c>
      <c r="J29" s="341"/>
      <c r="K29" s="342">
        <f>ROUND(E29*J29,2)</f>
        <v>0</v>
      </c>
      <c r="L29" s="342">
        <v>21</v>
      </c>
      <c r="M29" s="342">
        <f>G29*(1+L29/100)</f>
        <v>0</v>
      </c>
      <c r="N29" s="342">
        <v>0</v>
      </c>
      <c r="O29" s="342">
        <f>ROUND(E29*N29,2)</f>
        <v>0</v>
      </c>
      <c r="P29" s="342">
        <v>0</v>
      </c>
      <c r="Q29" s="342">
        <f>ROUND(E29*P29,2)</f>
        <v>0</v>
      </c>
      <c r="R29" s="342" t="s">
        <v>4668</v>
      </c>
      <c r="S29" s="342" t="s">
        <v>4627</v>
      </c>
      <c r="T29" s="343" t="s">
        <v>4627</v>
      </c>
      <c r="U29" s="344">
        <v>1.333</v>
      </c>
      <c r="V29" s="344">
        <f>ROUND(E29*U29,2)</f>
        <v>0.79</v>
      </c>
      <c r="W29" s="344"/>
      <c r="X29" s="344" t="s">
        <v>1489</v>
      </c>
      <c r="Y29" s="345"/>
      <c r="Z29" s="345"/>
      <c r="AA29" s="345"/>
      <c r="AB29" s="345"/>
      <c r="AC29" s="345"/>
      <c r="AD29" s="345"/>
      <c r="AE29" s="345"/>
      <c r="AF29" s="345"/>
      <c r="AG29" s="345" t="s">
        <v>4662</v>
      </c>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row>
    <row r="30" spans="1:60" outlineLevel="1">
      <c r="A30" s="346"/>
      <c r="B30" s="347"/>
      <c r="C30" s="517" t="s">
        <v>4824</v>
      </c>
      <c r="D30" s="518"/>
      <c r="E30" s="518"/>
      <c r="F30" s="518"/>
      <c r="G30" s="518"/>
      <c r="H30" s="344"/>
      <c r="I30" s="344"/>
      <c r="J30" s="344"/>
      <c r="K30" s="344"/>
      <c r="L30" s="344"/>
      <c r="M30" s="344"/>
      <c r="N30" s="344"/>
      <c r="O30" s="344"/>
      <c r="P30" s="344"/>
      <c r="Q30" s="344"/>
      <c r="R30" s="344"/>
      <c r="S30" s="344"/>
      <c r="T30" s="344"/>
      <c r="U30" s="344"/>
      <c r="V30" s="344"/>
      <c r="W30" s="344"/>
      <c r="X30" s="344"/>
      <c r="Y30" s="345"/>
      <c r="Z30" s="345"/>
      <c r="AA30" s="345"/>
      <c r="AB30" s="345"/>
      <c r="AC30" s="345"/>
      <c r="AD30" s="345"/>
      <c r="AE30" s="345"/>
      <c r="AF30" s="345"/>
      <c r="AG30" s="345" t="s">
        <v>4631</v>
      </c>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row>
    <row r="31" spans="1:60" outlineLevel="1">
      <c r="A31" s="346"/>
      <c r="B31" s="347"/>
      <c r="C31" s="506"/>
      <c r="D31" s="507"/>
      <c r="E31" s="507"/>
      <c r="F31" s="507"/>
      <c r="G31" s="507"/>
      <c r="H31" s="344"/>
      <c r="I31" s="344"/>
      <c r="J31" s="344"/>
      <c r="K31" s="344"/>
      <c r="L31" s="344"/>
      <c r="M31" s="344"/>
      <c r="N31" s="344"/>
      <c r="O31" s="344"/>
      <c r="P31" s="344"/>
      <c r="Q31" s="344"/>
      <c r="R31" s="344"/>
      <c r="S31" s="344"/>
      <c r="T31" s="344"/>
      <c r="U31" s="344"/>
      <c r="V31" s="344"/>
      <c r="W31" s="344"/>
      <c r="X31" s="344"/>
      <c r="Y31" s="345"/>
      <c r="Z31" s="345"/>
      <c r="AA31" s="345"/>
      <c r="AB31" s="345"/>
      <c r="AC31" s="345"/>
      <c r="AD31" s="345"/>
      <c r="AE31" s="345"/>
      <c r="AF31" s="345"/>
      <c r="AG31" s="345" t="s">
        <v>4632</v>
      </c>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row>
    <row r="32" spans="1:60">
      <c r="A32" s="328" t="s">
        <v>4622</v>
      </c>
      <c r="B32" s="329" t="s">
        <v>2647</v>
      </c>
      <c r="C32" s="330" t="s">
        <v>4883</v>
      </c>
      <c r="D32" s="331"/>
      <c r="E32" s="332"/>
      <c r="F32" s="333"/>
      <c r="G32" s="333">
        <f>SUMIF(AG33:AG35,"&lt;&gt;NOR",G33:G35)</f>
        <v>0</v>
      </c>
      <c r="H32" s="333"/>
      <c r="I32" s="333">
        <f>SUM(I33:I35)</f>
        <v>0</v>
      </c>
      <c r="J32" s="333"/>
      <c r="K32" s="333">
        <f>SUM(K33:K35)</f>
        <v>0</v>
      </c>
      <c r="L32" s="333"/>
      <c r="M32" s="333">
        <f>SUM(M33:M35)</f>
        <v>0</v>
      </c>
      <c r="N32" s="333"/>
      <c r="O32" s="333">
        <f>SUM(O33:O35)</f>
        <v>0</v>
      </c>
      <c r="P32" s="333"/>
      <c r="Q32" s="333">
        <f>SUM(Q33:Q35)</f>
        <v>0</v>
      </c>
      <c r="R32" s="333"/>
      <c r="S32" s="333"/>
      <c r="T32" s="334"/>
      <c r="U32" s="335"/>
      <c r="V32" s="335">
        <f>SUM(V33:V35)</f>
        <v>3.99</v>
      </c>
      <c r="W32" s="335"/>
      <c r="X32" s="335"/>
      <c r="AG32" s="311" t="s">
        <v>4623</v>
      </c>
    </row>
    <row r="33" spans="1:60" ht="22.5" outlineLevel="1">
      <c r="A33" s="336">
        <v>10</v>
      </c>
      <c r="B33" s="337" t="s">
        <v>4884</v>
      </c>
      <c r="C33" s="338" t="s">
        <v>4885</v>
      </c>
      <c r="D33" s="339" t="s">
        <v>327</v>
      </c>
      <c r="E33" s="340">
        <v>34.4</v>
      </c>
      <c r="F33" s="341"/>
      <c r="G33" s="342">
        <f>ROUND(E33*F33,2)</f>
        <v>0</v>
      </c>
      <c r="H33" s="341"/>
      <c r="I33" s="342">
        <f>ROUND(E33*H33,2)</f>
        <v>0</v>
      </c>
      <c r="J33" s="341"/>
      <c r="K33" s="342">
        <f>ROUND(E33*J33,2)</f>
        <v>0</v>
      </c>
      <c r="L33" s="342">
        <v>21</v>
      </c>
      <c r="M33" s="342">
        <f>G33*(1+L33/100)</f>
        <v>0</v>
      </c>
      <c r="N33" s="342">
        <v>9.0000000000000006E-5</v>
      </c>
      <c r="O33" s="342">
        <f>ROUND(E33*N33,2)</f>
        <v>0</v>
      </c>
      <c r="P33" s="342">
        <v>0</v>
      </c>
      <c r="Q33" s="342">
        <f>ROUND(E33*P33,2)</f>
        <v>0</v>
      </c>
      <c r="R33" s="342" t="s">
        <v>4886</v>
      </c>
      <c r="S33" s="342" t="s">
        <v>4627</v>
      </c>
      <c r="T33" s="343" t="s">
        <v>4627</v>
      </c>
      <c r="U33" s="344">
        <v>0.11600000000000001</v>
      </c>
      <c r="V33" s="344">
        <f>ROUND(E33*U33,2)</f>
        <v>3.99</v>
      </c>
      <c r="W33" s="344"/>
      <c r="X33" s="344" t="s">
        <v>4628</v>
      </c>
      <c r="Y33" s="345"/>
      <c r="Z33" s="345"/>
      <c r="AA33" s="345"/>
      <c r="AB33" s="345"/>
      <c r="AC33" s="345"/>
      <c r="AD33" s="345"/>
      <c r="AE33" s="345"/>
      <c r="AF33" s="345"/>
      <c r="AG33" s="345" t="s">
        <v>4629</v>
      </c>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row>
    <row r="34" spans="1:60" outlineLevel="1">
      <c r="A34" s="346"/>
      <c r="B34" s="347"/>
      <c r="C34" s="517" t="s">
        <v>4887</v>
      </c>
      <c r="D34" s="518"/>
      <c r="E34" s="518"/>
      <c r="F34" s="518"/>
      <c r="G34" s="518"/>
      <c r="H34" s="344"/>
      <c r="I34" s="344"/>
      <c r="J34" s="344"/>
      <c r="K34" s="344"/>
      <c r="L34" s="344"/>
      <c r="M34" s="344"/>
      <c r="N34" s="344"/>
      <c r="O34" s="344"/>
      <c r="P34" s="344"/>
      <c r="Q34" s="344"/>
      <c r="R34" s="344"/>
      <c r="S34" s="344"/>
      <c r="T34" s="344"/>
      <c r="U34" s="344"/>
      <c r="V34" s="344"/>
      <c r="W34" s="344"/>
      <c r="X34" s="344"/>
      <c r="Y34" s="345"/>
      <c r="Z34" s="345"/>
      <c r="AA34" s="345"/>
      <c r="AB34" s="345"/>
      <c r="AC34" s="345"/>
      <c r="AD34" s="345"/>
      <c r="AE34" s="345"/>
      <c r="AF34" s="345"/>
      <c r="AG34" s="345" t="s">
        <v>4631</v>
      </c>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row>
    <row r="35" spans="1:60" outlineLevel="1">
      <c r="A35" s="346"/>
      <c r="B35" s="347"/>
      <c r="C35" s="506"/>
      <c r="D35" s="507"/>
      <c r="E35" s="507"/>
      <c r="F35" s="507"/>
      <c r="G35" s="507"/>
      <c r="H35" s="344"/>
      <c r="I35" s="344"/>
      <c r="J35" s="344"/>
      <c r="K35" s="344"/>
      <c r="L35" s="344"/>
      <c r="M35" s="344"/>
      <c r="N35" s="344"/>
      <c r="O35" s="344"/>
      <c r="P35" s="344"/>
      <c r="Q35" s="344"/>
      <c r="R35" s="344"/>
      <c r="S35" s="344"/>
      <c r="T35" s="344"/>
      <c r="U35" s="344"/>
      <c r="V35" s="344"/>
      <c r="W35" s="344"/>
      <c r="X35" s="344"/>
      <c r="Y35" s="345"/>
      <c r="Z35" s="345"/>
      <c r="AA35" s="345"/>
      <c r="AB35" s="345"/>
      <c r="AC35" s="345"/>
      <c r="AD35" s="345"/>
      <c r="AE35" s="345"/>
      <c r="AF35" s="345"/>
      <c r="AG35" s="345" t="s">
        <v>4632</v>
      </c>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row>
    <row r="36" spans="1:60">
      <c r="A36" s="323"/>
      <c r="B36" s="324"/>
      <c r="C36" s="352"/>
      <c r="D36" s="325"/>
      <c r="E36" s="323"/>
      <c r="F36" s="323"/>
      <c r="G36" s="323"/>
      <c r="H36" s="323"/>
      <c r="I36" s="323"/>
      <c r="J36" s="323"/>
      <c r="K36" s="323"/>
      <c r="L36" s="323"/>
      <c r="M36" s="323"/>
      <c r="N36" s="323"/>
      <c r="O36" s="323"/>
      <c r="P36" s="323"/>
      <c r="Q36" s="323"/>
      <c r="R36" s="323"/>
      <c r="S36" s="323"/>
      <c r="T36" s="323"/>
      <c r="U36" s="323"/>
      <c r="V36" s="323"/>
      <c r="W36" s="323"/>
      <c r="X36" s="323"/>
      <c r="AE36" s="311">
        <v>15</v>
      </c>
      <c r="AF36" s="311">
        <v>21</v>
      </c>
      <c r="AG36" s="311" t="s">
        <v>44</v>
      </c>
    </row>
    <row r="37" spans="1:60">
      <c r="A37" s="353"/>
      <c r="B37" s="354" t="s">
        <v>4606</v>
      </c>
      <c r="C37" s="355"/>
      <c r="D37" s="356"/>
      <c r="E37" s="357"/>
      <c r="F37" s="357"/>
      <c r="G37" s="358">
        <f>G8+G32</f>
        <v>0</v>
      </c>
      <c r="H37" s="323"/>
      <c r="I37" s="323"/>
      <c r="J37" s="323"/>
      <c r="K37" s="323"/>
      <c r="L37" s="323"/>
      <c r="M37" s="323"/>
      <c r="N37" s="323"/>
      <c r="O37" s="323"/>
      <c r="P37" s="323"/>
      <c r="Q37" s="323"/>
      <c r="R37" s="323"/>
      <c r="S37" s="323"/>
      <c r="T37" s="323"/>
      <c r="U37" s="323"/>
      <c r="V37" s="323"/>
      <c r="W37" s="323"/>
      <c r="X37" s="323"/>
      <c r="AE37" s="311">
        <f>SUMIF(L7:L35,AE36,G7:G35)</f>
        <v>0</v>
      </c>
      <c r="AF37" s="311">
        <f>SUMIF(L7:L35,AF36,G7:G35)</f>
        <v>0</v>
      </c>
      <c r="AG37" s="311" t="s">
        <v>4715</v>
      </c>
    </row>
    <row r="38" spans="1:60">
      <c r="C38" s="359"/>
      <c r="D38" s="317"/>
      <c r="AG38" s="311" t="s">
        <v>4716</v>
      </c>
    </row>
    <row r="39" spans="1:60">
      <c r="D39" s="317"/>
    </row>
    <row r="40" spans="1:60">
      <c r="D40" s="317"/>
    </row>
    <row r="41" spans="1:60">
      <c r="D41" s="317"/>
    </row>
    <row r="42" spans="1:60">
      <c r="D42" s="317"/>
    </row>
    <row r="43" spans="1:60">
      <c r="D43" s="317"/>
    </row>
    <row r="44" spans="1:60">
      <c r="D44" s="317"/>
    </row>
    <row r="45" spans="1:60">
      <c r="D45" s="317"/>
    </row>
    <row r="46" spans="1:60">
      <c r="D46" s="317"/>
    </row>
    <row r="47" spans="1:60">
      <c r="D47" s="317"/>
    </row>
    <row r="48" spans="1:60">
      <c r="D48" s="317"/>
    </row>
    <row r="49" spans="4:4">
      <c r="D49" s="317"/>
    </row>
    <row r="50" spans="4:4">
      <c r="D50" s="317"/>
    </row>
    <row r="51" spans="4:4">
      <c r="D51" s="317"/>
    </row>
    <row r="52" spans="4:4">
      <c r="D52" s="317"/>
    </row>
    <row r="53" spans="4:4">
      <c r="D53" s="317"/>
    </row>
    <row r="54" spans="4:4">
      <c r="D54" s="317"/>
    </row>
    <row r="55" spans="4:4">
      <c r="D55" s="317"/>
    </row>
    <row r="56" spans="4:4">
      <c r="D56" s="317"/>
    </row>
    <row r="57" spans="4:4">
      <c r="D57" s="317"/>
    </row>
    <row r="58" spans="4:4">
      <c r="D58" s="317"/>
    </row>
    <row r="59" spans="4:4">
      <c r="D59" s="317"/>
    </row>
    <row r="60" spans="4:4">
      <c r="D60" s="317"/>
    </row>
    <row r="61" spans="4:4">
      <c r="D61" s="317"/>
    </row>
    <row r="62" spans="4:4">
      <c r="D62" s="317"/>
    </row>
    <row r="63" spans="4:4">
      <c r="D63" s="317"/>
    </row>
    <row r="64" spans="4:4">
      <c r="D64" s="317"/>
    </row>
    <row r="65" spans="4:4">
      <c r="D65" s="317"/>
    </row>
    <row r="66" spans="4:4">
      <c r="D66" s="317"/>
    </row>
    <row r="67" spans="4:4">
      <c r="D67" s="317"/>
    </row>
    <row r="68" spans="4:4">
      <c r="D68" s="317"/>
    </row>
    <row r="69" spans="4:4">
      <c r="D69" s="317"/>
    </row>
    <row r="70" spans="4:4">
      <c r="D70" s="317"/>
    </row>
    <row r="71" spans="4:4">
      <c r="D71" s="317"/>
    </row>
    <row r="72" spans="4:4">
      <c r="D72" s="317"/>
    </row>
    <row r="73" spans="4:4">
      <c r="D73" s="317"/>
    </row>
    <row r="74" spans="4:4">
      <c r="D74" s="317"/>
    </row>
    <row r="75" spans="4:4">
      <c r="D75" s="317"/>
    </row>
    <row r="76" spans="4:4">
      <c r="D76" s="317"/>
    </row>
    <row r="77" spans="4:4">
      <c r="D77" s="317"/>
    </row>
    <row r="78" spans="4:4">
      <c r="D78" s="317"/>
    </row>
    <row r="79" spans="4:4">
      <c r="D79" s="317"/>
    </row>
    <row r="80" spans="4:4">
      <c r="D80" s="317"/>
    </row>
    <row r="81" spans="4:4">
      <c r="D81" s="317"/>
    </row>
    <row r="82" spans="4:4">
      <c r="D82" s="317"/>
    </row>
    <row r="83" spans="4:4">
      <c r="D83" s="317"/>
    </row>
    <row r="84" spans="4:4">
      <c r="D84" s="317"/>
    </row>
    <row r="85" spans="4:4">
      <c r="D85" s="317"/>
    </row>
    <row r="86" spans="4:4">
      <c r="D86" s="317"/>
    </row>
    <row r="87" spans="4:4">
      <c r="D87" s="317"/>
    </row>
    <row r="88" spans="4:4">
      <c r="D88" s="317"/>
    </row>
    <row r="89" spans="4:4">
      <c r="D89" s="317"/>
    </row>
    <row r="90" spans="4:4">
      <c r="D90" s="317"/>
    </row>
    <row r="91" spans="4:4">
      <c r="D91" s="317"/>
    </row>
    <row r="92" spans="4:4">
      <c r="D92" s="317"/>
    </row>
    <row r="93" spans="4:4">
      <c r="D93" s="317"/>
    </row>
    <row r="94" spans="4:4">
      <c r="D94" s="317"/>
    </row>
    <row r="95" spans="4:4">
      <c r="D95" s="317"/>
    </row>
    <row r="96" spans="4:4">
      <c r="D96" s="317"/>
    </row>
    <row r="97" spans="4:4">
      <c r="D97" s="317"/>
    </row>
    <row r="98" spans="4:4">
      <c r="D98" s="317"/>
    </row>
    <row r="99" spans="4:4">
      <c r="D99" s="317"/>
    </row>
    <row r="100" spans="4:4">
      <c r="D100" s="317"/>
    </row>
    <row r="101" spans="4:4">
      <c r="D101" s="317"/>
    </row>
    <row r="102" spans="4:4">
      <c r="D102" s="317"/>
    </row>
    <row r="103" spans="4:4">
      <c r="D103" s="317"/>
    </row>
    <row r="104" spans="4:4">
      <c r="D104" s="317"/>
    </row>
    <row r="105" spans="4:4">
      <c r="D105" s="317"/>
    </row>
    <row r="106" spans="4:4">
      <c r="D106" s="317"/>
    </row>
    <row r="107" spans="4:4">
      <c r="D107" s="317"/>
    </row>
    <row r="108" spans="4:4">
      <c r="D108" s="317"/>
    </row>
    <row r="109" spans="4:4">
      <c r="D109" s="317"/>
    </row>
    <row r="110" spans="4:4">
      <c r="D110" s="317"/>
    </row>
    <row r="111" spans="4:4">
      <c r="D111" s="317"/>
    </row>
    <row r="112" spans="4:4">
      <c r="D112" s="317"/>
    </row>
    <row r="113" spans="4:4">
      <c r="D113" s="317"/>
    </row>
    <row r="114" spans="4:4">
      <c r="D114" s="317"/>
    </row>
    <row r="115" spans="4:4">
      <c r="D115" s="317"/>
    </row>
    <row r="116" spans="4:4">
      <c r="D116" s="317"/>
    </row>
    <row r="117" spans="4:4">
      <c r="D117" s="317"/>
    </row>
    <row r="118" spans="4:4">
      <c r="D118" s="317"/>
    </row>
    <row r="119" spans="4:4">
      <c r="D119" s="317"/>
    </row>
    <row r="120" spans="4:4">
      <c r="D120" s="317"/>
    </row>
    <row r="121" spans="4:4">
      <c r="D121" s="317"/>
    </row>
    <row r="122" spans="4:4">
      <c r="D122" s="317"/>
    </row>
    <row r="123" spans="4:4">
      <c r="D123" s="317"/>
    </row>
    <row r="124" spans="4:4">
      <c r="D124" s="317"/>
    </row>
    <row r="125" spans="4:4">
      <c r="D125" s="317"/>
    </row>
    <row r="126" spans="4:4">
      <c r="D126" s="317"/>
    </row>
    <row r="127" spans="4:4">
      <c r="D127" s="317"/>
    </row>
    <row r="128" spans="4:4">
      <c r="D128" s="317"/>
    </row>
    <row r="129" spans="4:4">
      <c r="D129" s="317"/>
    </row>
    <row r="130" spans="4:4">
      <c r="D130" s="317"/>
    </row>
    <row r="131" spans="4:4">
      <c r="D131" s="317"/>
    </row>
    <row r="132" spans="4:4">
      <c r="D132" s="317"/>
    </row>
    <row r="133" spans="4:4">
      <c r="D133" s="317"/>
    </row>
    <row r="134" spans="4:4">
      <c r="D134" s="317"/>
    </row>
    <row r="135" spans="4:4">
      <c r="D135" s="317"/>
    </row>
    <row r="136" spans="4:4">
      <c r="D136" s="317"/>
    </row>
    <row r="137" spans="4:4">
      <c r="D137" s="317"/>
    </row>
    <row r="138" spans="4:4">
      <c r="D138" s="317"/>
    </row>
    <row r="139" spans="4:4">
      <c r="D139" s="317"/>
    </row>
    <row r="140" spans="4:4">
      <c r="D140" s="317"/>
    </row>
    <row r="141" spans="4:4">
      <c r="D141" s="317"/>
    </row>
    <row r="142" spans="4:4">
      <c r="D142" s="317"/>
    </row>
    <row r="143" spans="4:4">
      <c r="D143" s="317"/>
    </row>
    <row r="144" spans="4:4">
      <c r="D144" s="317"/>
    </row>
    <row r="145" spans="4:4">
      <c r="D145" s="317"/>
    </row>
    <row r="146" spans="4:4">
      <c r="D146" s="317"/>
    </row>
    <row r="147" spans="4:4">
      <c r="D147" s="317"/>
    </row>
    <row r="148" spans="4:4">
      <c r="D148" s="317"/>
    </row>
    <row r="149" spans="4:4">
      <c r="D149" s="317"/>
    </row>
    <row r="150" spans="4:4">
      <c r="D150" s="317"/>
    </row>
    <row r="151" spans="4:4">
      <c r="D151" s="317"/>
    </row>
    <row r="152" spans="4:4">
      <c r="D152" s="317"/>
    </row>
    <row r="153" spans="4:4">
      <c r="D153" s="317"/>
    </row>
    <row r="154" spans="4:4">
      <c r="D154" s="317"/>
    </row>
    <row r="155" spans="4:4">
      <c r="D155" s="317"/>
    </row>
    <row r="156" spans="4:4">
      <c r="D156" s="317"/>
    </row>
    <row r="157" spans="4:4">
      <c r="D157" s="317"/>
    </row>
    <row r="158" spans="4:4">
      <c r="D158" s="317"/>
    </row>
    <row r="159" spans="4:4">
      <c r="D159" s="317"/>
    </row>
    <row r="160" spans="4:4">
      <c r="D160" s="317"/>
    </row>
    <row r="161" spans="4:4">
      <c r="D161" s="317"/>
    </row>
    <row r="162" spans="4:4">
      <c r="D162" s="317"/>
    </row>
    <row r="163" spans="4:4">
      <c r="D163" s="317"/>
    </row>
    <row r="164" spans="4:4">
      <c r="D164" s="317"/>
    </row>
    <row r="165" spans="4:4">
      <c r="D165" s="317"/>
    </row>
    <row r="166" spans="4:4">
      <c r="D166" s="317"/>
    </row>
    <row r="167" spans="4:4">
      <c r="D167" s="317"/>
    </row>
    <row r="168" spans="4:4">
      <c r="D168" s="317"/>
    </row>
    <row r="169" spans="4:4">
      <c r="D169" s="317"/>
    </row>
    <row r="170" spans="4:4">
      <c r="D170" s="317"/>
    </row>
    <row r="171" spans="4:4">
      <c r="D171" s="317"/>
    </row>
    <row r="172" spans="4:4">
      <c r="D172" s="317"/>
    </row>
    <row r="173" spans="4:4">
      <c r="D173" s="317"/>
    </row>
    <row r="174" spans="4:4">
      <c r="D174" s="317"/>
    </row>
    <row r="175" spans="4:4">
      <c r="D175" s="317"/>
    </row>
    <row r="176" spans="4:4">
      <c r="D176" s="317"/>
    </row>
    <row r="177" spans="4:4">
      <c r="D177" s="317"/>
    </row>
    <row r="178" spans="4:4">
      <c r="D178" s="317"/>
    </row>
    <row r="179" spans="4:4">
      <c r="D179" s="317"/>
    </row>
    <row r="180" spans="4:4">
      <c r="D180" s="317"/>
    </row>
    <row r="181" spans="4:4">
      <c r="D181" s="317"/>
    </row>
    <row r="182" spans="4:4">
      <c r="D182" s="317"/>
    </row>
    <row r="183" spans="4:4">
      <c r="D183" s="317"/>
    </row>
    <row r="184" spans="4:4">
      <c r="D184" s="317"/>
    </row>
    <row r="185" spans="4:4">
      <c r="D185" s="317"/>
    </row>
    <row r="186" spans="4:4">
      <c r="D186" s="317"/>
    </row>
    <row r="187" spans="4:4">
      <c r="D187" s="317"/>
    </row>
    <row r="188" spans="4:4">
      <c r="D188" s="317"/>
    </row>
    <row r="189" spans="4:4">
      <c r="D189" s="317"/>
    </row>
    <row r="190" spans="4:4">
      <c r="D190" s="317"/>
    </row>
    <row r="191" spans="4:4">
      <c r="D191" s="317"/>
    </row>
    <row r="192" spans="4:4">
      <c r="D192" s="317"/>
    </row>
    <row r="193" spans="4:4">
      <c r="D193" s="317"/>
    </row>
    <row r="194" spans="4:4">
      <c r="D194" s="317"/>
    </row>
    <row r="195" spans="4:4">
      <c r="D195" s="317"/>
    </row>
    <row r="196" spans="4:4">
      <c r="D196" s="317"/>
    </row>
    <row r="197" spans="4:4">
      <c r="D197" s="317"/>
    </row>
    <row r="198" spans="4:4">
      <c r="D198" s="317"/>
    </row>
    <row r="199" spans="4:4">
      <c r="D199" s="317"/>
    </row>
    <row r="200" spans="4:4">
      <c r="D200" s="317"/>
    </row>
    <row r="201" spans="4:4">
      <c r="D201" s="317"/>
    </row>
    <row r="202" spans="4:4">
      <c r="D202" s="317"/>
    </row>
    <row r="203" spans="4:4">
      <c r="D203" s="317"/>
    </row>
    <row r="204" spans="4:4">
      <c r="D204" s="317"/>
    </row>
    <row r="205" spans="4:4">
      <c r="D205" s="317"/>
    </row>
    <row r="206" spans="4:4">
      <c r="D206" s="317"/>
    </row>
    <row r="207" spans="4:4">
      <c r="D207" s="317"/>
    </row>
    <row r="208" spans="4:4">
      <c r="D208" s="317"/>
    </row>
    <row r="209" spans="4:4">
      <c r="D209" s="317"/>
    </row>
    <row r="210" spans="4:4">
      <c r="D210" s="317"/>
    </row>
    <row r="211" spans="4:4">
      <c r="D211" s="317"/>
    </row>
    <row r="212" spans="4:4">
      <c r="D212" s="317"/>
    </row>
    <row r="213" spans="4:4">
      <c r="D213" s="317"/>
    </row>
    <row r="214" spans="4:4">
      <c r="D214" s="317"/>
    </row>
    <row r="215" spans="4:4">
      <c r="D215" s="317"/>
    </row>
    <row r="216" spans="4:4">
      <c r="D216" s="317"/>
    </row>
    <row r="217" spans="4:4">
      <c r="D217" s="317"/>
    </row>
    <row r="218" spans="4:4">
      <c r="D218" s="317"/>
    </row>
    <row r="219" spans="4:4">
      <c r="D219" s="317"/>
    </row>
    <row r="220" spans="4:4">
      <c r="D220" s="317"/>
    </row>
    <row r="221" spans="4:4">
      <c r="D221" s="317"/>
    </row>
    <row r="222" spans="4:4">
      <c r="D222" s="317"/>
    </row>
    <row r="223" spans="4:4">
      <c r="D223" s="317"/>
    </row>
    <row r="224" spans="4:4">
      <c r="D224" s="317"/>
    </row>
    <row r="225" spans="4:4">
      <c r="D225" s="317"/>
    </row>
    <row r="226" spans="4:4">
      <c r="D226" s="317"/>
    </row>
    <row r="227" spans="4:4">
      <c r="D227" s="317"/>
    </row>
    <row r="228" spans="4:4">
      <c r="D228" s="317"/>
    </row>
    <row r="229" spans="4:4">
      <c r="D229" s="317"/>
    </row>
    <row r="230" spans="4:4">
      <c r="D230" s="317"/>
    </row>
    <row r="231" spans="4:4">
      <c r="D231" s="317"/>
    </row>
    <row r="232" spans="4:4">
      <c r="D232" s="317"/>
    </row>
    <row r="233" spans="4:4">
      <c r="D233" s="317"/>
    </row>
    <row r="234" spans="4:4">
      <c r="D234" s="317"/>
    </row>
    <row r="235" spans="4:4">
      <c r="D235" s="317"/>
    </row>
    <row r="236" spans="4:4">
      <c r="D236" s="317"/>
    </row>
    <row r="237" spans="4:4">
      <c r="D237" s="317"/>
    </row>
    <row r="238" spans="4:4">
      <c r="D238" s="317"/>
    </row>
    <row r="239" spans="4:4">
      <c r="D239" s="317"/>
    </row>
    <row r="240" spans="4:4">
      <c r="D240" s="317"/>
    </row>
    <row r="241" spans="4:4">
      <c r="D241" s="317"/>
    </row>
    <row r="242" spans="4:4">
      <c r="D242" s="317"/>
    </row>
    <row r="243" spans="4:4">
      <c r="D243" s="317"/>
    </row>
    <row r="244" spans="4:4">
      <c r="D244" s="317"/>
    </row>
    <row r="245" spans="4:4">
      <c r="D245" s="317"/>
    </row>
    <row r="246" spans="4:4">
      <c r="D246" s="317"/>
    </row>
    <row r="247" spans="4:4">
      <c r="D247" s="317"/>
    </row>
    <row r="248" spans="4:4">
      <c r="D248" s="317"/>
    </row>
    <row r="249" spans="4:4">
      <c r="D249" s="317"/>
    </row>
    <row r="250" spans="4:4">
      <c r="D250" s="317"/>
    </row>
    <row r="251" spans="4:4">
      <c r="D251" s="317"/>
    </row>
    <row r="252" spans="4:4">
      <c r="D252" s="317"/>
    </row>
    <row r="253" spans="4:4">
      <c r="D253" s="317"/>
    </row>
    <row r="254" spans="4:4">
      <c r="D254" s="317"/>
    </row>
    <row r="255" spans="4:4">
      <c r="D255" s="317"/>
    </row>
    <row r="256" spans="4:4">
      <c r="D256" s="317"/>
    </row>
    <row r="257" spans="4:4">
      <c r="D257" s="317"/>
    </row>
    <row r="258" spans="4:4">
      <c r="D258" s="317"/>
    </row>
    <row r="259" spans="4:4">
      <c r="D259" s="317"/>
    </row>
    <row r="260" spans="4:4">
      <c r="D260" s="317"/>
    </row>
    <row r="261" spans="4:4">
      <c r="D261" s="317"/>
    </row>
    <row r="262" spans="4:4">
      <c r="D262" s="317"/>
    </row>
    <row r="263" spans="4:4">
      <c r="D263" s="317"/>
    </row>
    <row r="264" spans="4:4">
      <c r="D264" s="317"/>
    </row>
    <row r="265" spans="4:4">
      <c r="D265" s="317"/>
    </row>
    <row r="266" spans="4:4">
      <c r="D266" s="317"/>
    </row>
    <row r="267" spans="4:4">
      <c r="D267" s="317"/>
    </row>
    <row r="268" spans="4:4">
      <c r="D268" s="317"/>
    </row>
    <row r="269" spans="4:4">
      <c r="D269" s="317"/>
    </row>
    <row r="270" spans="4:4">
      <c r="D270" s="317"/>
    </row>
    <row r="271" spans="4:4">
      <c r="D271" s="317"/>
    </row>
    <row r="272" spans="4:4">
      <c r="D272" s="317"/>
    </row>
    <row r="273" spans="4:4">
      <c r="D273" s="317"/>
    </row>
    <row r="274" spans="4:4">
      <c r="D274" s="317"/>
    </row>
    <row r="275" spans="4:4">
      <c r="D275" s="317"/>
    </row>
    <row r="276" spans="4:4">
      <c r="D276" s="317"/>
    </row>
    <row r="277" spans="4:4">
      <c r="D277" s="317"/>
    </row>
    <row r="278" spans="4:4">
      <c r="D278" s="317"/>
    </row>
    <row r="279" spans="4:4">
      <c r="D279" s="317"/>
    </row>
    <row r="280" spans="4:4">
      <c r="D280" s="317"/>
    </row>
    <row r="281" spans="4:4">
      <c r="D281" s="317"/>
    </row>
    <row r="282" spans="4:4">
      <c r="D282" s="317"/>
    </row>
    <row r="283" spans="4:4">
      <c r="D283" s="317"/>
    </row>
    <row r="284" spans="4:4">
      <c r="D284" s="317"/>
    </row>
    <row r="285" spans="4:4">
      <c r="D285" s="317"/>
    </row>
    <row r="286" spans="4:4">
      <c r="D286" s="317"/>
    </row>
    <row r="287" spans="4:4">
      <c r="D287" s="317"/>
    </row>
    <row r="288" spans="4:4">
      <c r="D288" s="317"/>
    </row>
    <row r="289" spans="4:4">
      <c r="D289" s="317"/>
    </row>
    <row r="290" spans="4:4">
      <c r="D290" s="317"/>
    </row>
    <row r="291" spans="4:4">
      <c r="D291" s="317"/>
    </row>
    <row r="292" spans="4:4">
      <c r="D292" s="317"/>
    </row>
    <row r="293" spans="4:4">
      <c r="D293" s="317"/>
    </row>
    <row r="294" spans="4:4">
      <c r="D294" s="317"/>
    </row>
    <row r="295" spans="4:4">
      <c r="D295" s="317"/>
    </row>
    <row r="296" spans="4:4">
      <c r="D296" s="317"/>
    </row>
    <row r="297" spans="4:4">
      <c r="D297" s="317"/>
    </row>
    <row r="298" spans="4:4">
      <c r="D298" s="317"/>
    </row>
    <row r="299" spans="4:4">
      <c r="D299" s="317"/>
    </row>
    <row r="300" spans="4:4">
      <c r="D300" s="317"/>
    </row>
    <row r="301" spans="4:4">
      <c r="D301" s="317"/>
    </row>
    <row r="302" spans="4:4">
      <c r="D302" s="317"/>
    </row>
    <row r="303" spans="4:4">
      <c r="D303" s="317"/>
    </row>
    <row r="304" spans="4:4">
      <c r="D304" s="317"/>
    </row>
    <row r="305" spans="4:4">
      <c r="D305" s="317"/>
    </row>
    <row r="306" spans="4:4">
      <c r="D306" s="317"/>
    </row>
    <row r="307" spans="4:4">
      <c r="D307" s="317"/>
    </row>
    <row r="308" spans="4:4">
      <c r="D308" s="317"/>
    </row>
    <row r="309" spans="4:4">
      <c r="D309" s="317"/>
    </row>
    <row r="310" spans="4:4">
      <c r="D310" s="317"/>
    </row>
    <row r="311" spans="4:4">
      <c r="D311" s="317"/>
    </row>
    <row r="312" spans="4:4">
      <c r="D312" s="317"/>
    </row>
    <row r="313" spans="4:4">
      <c r="D313" s="317"/>
    </row>
    <row r="314" spans="4:4">
      <c r="D314" s="317"/>
    </row>
    <row r="315" spans="4:4">
      <c r="D315" s="317"/>
    </row>
    <row r="316" spans="4:4">
      <c r="D316" s="317"/>
    </row>
    <row r="317" spans="4:4">
      <c r="D317" s="317"/>
    </row>
    <row r="318" spans="4:4">
      <c r="D318" s="317"/>
    </row>
    <row r="319" spans="4:4">
      <c r="D319" s="317"/>
    </row>
    <row r="320" spans="4:4">
      <c r="D320" s="317"/>
    </row>
    <row r="321" spans="4:4">
      <c r="D321" s="317"/>
    </row>
    <row r="322" spans="4:4">
      <c r="D322" s="317"/>
    </row>
    <row r="323" spans="4:4">
      <c r="D323" s="317"/>
    </row>
    <row r="324" spans="4:4">
      <c r="D324" s="317"/>
    </row>
    <row r="325" spans="4:4">
      <c r="D325" s="317"/>
    </row>
    <row r="326" spans="4:4">
      <c r="D326" s="317"/>
    </row>
    <row r="327" spans="4:4">
      <c r="D327" s="317"/>
    </row>
    <row r="328" spans="4:4">
      <c r="D328" s="317"/>
    </row>
    <row r="329" spans="4:4">
      <c r="D329" s="317"/>
    </row>
    <row r="330" spans="4:4">
      <c r="D330" s="317"/>
    </row>
    <row r="331" spans="4:4">
      <c r="D331" s="317"/>
    </row>
    <row r="332" spans="4:4">
      <c r="D332" s="317"/>
    </row>
    <row r="333" spans="4:4">
      <c r="D333" s="317"/>
    </row>
    <row r="334" spans="4:4">
      <c r="D334" s="317"/>
    </row>
    <row r="335" spans="4:4">
      <c r="D335" s="317"/>
    </row>
    <row r="336" spans="4:4">
      <c r="D336" s="317"/>
    </row>
    <row r="337" spans="4:4">
      <c r="D337" s="317"/>
    </row>
    <row r="338" spans="4:4">
      <c r="D338" s="317"/>
    </row>
    <row r="339" spans="4:4">
      <c r="D339" s="317"/>
    </row>
    <row r="340" spans="4:4">
      <c r="D340" s="317"/>
    </row>
    <row r="341" spans="4:4">
      <c r="D341" s="317"/>
    </row>
    <row r="342" spans="4:4">
      <c r="D342" s="317"/>
    </row>
    <row r="343" spans="4:4">
      <c r="D343" s="317"/>
    </row>
    <row r="344" spans="4:4">
      <c r="D344" s="317"/>
    </row>
    <row r="345" spans="4:4">
      <c r="D345" s="317"/>
    </row>
    <row r="346" spans="4:4">
      <c r="D346" s="317"/>
    </row>
    <row r="347" spans="4:4">
      <c r="D347" s="317"/>
    </row>
    <row r="348" spans="4:4">
      <c r="D348" s="317"/>
    </row>
    <row r="349" spans="4:4">
      <c r="D349" s="317"/>
    </row>
    <row r="350" spans="4:4">
      <c r="D350" s="317"/>
    </row>
    <row r="351" spans="4:4">
      <c r="D351" s="317"/>
    </row>
    <row r="352" spans="4:4">
      <c r="D352" s="317"/>
    </row>
    <row r="353" spans="4:4">
      <c r="D353" s="317"/>
    </row>
    <row r="354" spans="4:4">
      <c r="D354" s="317"/>
    </row>
    <row r="355" spans="4:4">
      <c r="D355" s="317"/>
    </row>
    <row r="356" spans="4:4">
      <c r="D356" s="317"/>
    </row>
    <row r="357" spans="4:4">
      <c r="D357" s="317"/>
    </row>
    <row r="358" spans="4:4">
      <c r="D358" s="317"/>
    </row>
    <row r="359" spans="4:4">
      <c r="D359" s="317"/>
    </row>
    <row r="360" spans="4:4">
      <c r="D360" s="317"/>
    </row>
    <row r="361" spans="4:4">
      <c r="D361" s="317"/>
    </row>
    <row r="362" spans="4:4">
      <c r="D362" s="317"/>
    </row>
    <row r="363" spans="4:4">
      <c r="D363" s="317"/>
    </row>
    <row r="364" spans="4:4">
      <c r="D364" s="317"/>
    </row>
    <row r="365" spans="4:4">
      <c r="D365" s="317"/>
    </row>
    <row r="366" spans="4:4">
      <c r="D366" s="317"/>
    </row>
    <row r="367" spans="4:4">
      <c r="D367" s="317"/>
    </row>
    <row r="368" spans="4:4">
      <c r="D368" s="317"/>
    </row>
    <row r="369" spans="4:4">
      <c r="D369" s="317"/>
    </row>
    <row r="370" spans="4:4">
      <c r="D370" s="317"/>
    </row>
    <row r="371" spans="4:4">
      <c r="D371" s="317"/>
    </row>
    <row r="372" spans="4:4">
      <c r="D372" s="317"/>
    </row>
    <row r="373" spans="4:4">
      <c r="D373" s="317"/>
    </row>
    <row r="374" spans="4:4">
      <c r="D374" s="317"/>
    </row>
    <row r="375" spans="4:4">
      <c r="D375" s="317"/>
    </row>
    <row r="376" spans="4:4">
      <c r="D376" s="317"/>
    </row>
    <row r="377" spans="4:4">
      <c r="D377" s="317"/>
    </row>
    <row r="378" spans="4:4">
      <c r="D378" s="317"/>
    </row>
    <row r="379" spans="4:4">
      <c r="D379" s="317"/>
    </row>
    <row r="380" spans="4:4">
      <c r="D380" s="317"/>
    </row>
    <row r="381" spans="4:4">
      <c r="D381" s="317"/>
    </row>
    <row r="382" spans="4:4">
      <c r="D382" s="317"/>
    </row>
    <row r="383" spans="4:4">
      <c r="D383" s="317"/>
    </row>
    <row r="384" spans="4:4">
      <c r="D384" s="317"/>
    </row>
    <row r="385" spans="4:4">
      <c r="D385" s="317"/>
    </row>
    <row r="386" spans="4:4">
      <c r="D386" s="317"/>
    </row>
    <row r="387" spans="4:4">
      <c r="D387" s="317"/>
    </row>
    <row r="388" spans="4:4">
      <c r="D388" s="317"/>
    </row>
    <row r="389" spans="4:4">
      <c r="D389" s="317"/>
    </row>
    <row r="390" spans="4:4">
      <c r="D390" s="317"/>
    </row>
    <row r="391" spans="4:4">
      <c r="D391" s="317"/>
    </row>
    <row r="392" spans="4:4">
      <c r="D392" s="317"/>
    </row>
    <row r="393" spans="4:4">
      <c r="D393" s="317"/>
    </row>
    <row r="394" spans="4:4">
      <c r="D394" s="317"/>
    </row>
    <row r="395" spans="4:4">
      <c r="D395" s="317"/>
    </row>
    <row r="396" spans="4:4">
      <c r="D396" s="317"/>
    </row>
    <row r="397" spans="4:4">
      <c r="D397" s="317"/>
    </row>
    <row r="398" spans="4:4">
      <c r="D398" s="317"/>
    </row>
    <row r="399" spans="4:4">
      <c r="D399" s="317"/>
    </row>
    <row r="400" spans="4:4">
      <c r="D400" s="317"/>
    </row>
    <row r="401" spans="4:4">
      <c r="D401" s="317"/>
    </row>
    <row r="402" spans="4:4">
      <c r="D402" s="317"/>
    </row>
    <row r="403" spans="4:4">
      <c r="D403" s="317"/>
    </row>
    <row r="404" spans="4:4">
      <c r="D404" s="317"/>
    </row>
    <row r="405" spans="4:4">
      <c r="D405" s="317"/>
    </row>
    <row r="406" spans="4:4">
      <c r="D406" s="317"/>
    </row>
    <row r="407" spans="4:4">
      <c r="D407" s="317"/>
    </row>
    <row r="408" spans="4:4">
      <c r="D408" s="317"/>
    </row>
    <row r="409" spans="4:4">
      <c r="D409" s="317"/>
    </row>
    <row r="410" spans="4:4">
      <c r="D410" s="317"/>
    </row>
    <row r="411" spans="4:4">
      <c r="D411" s="317"/>
    </row>
    <row r="412" spans="4:4">
      <c r="D412" s="317"/>
    </row>
    <row r="413" spans="4:4">
      <c r="D413" s="317"/>
    </row>
    <row r="414" spans="4:4">
      <c r="D414" s="317"/>
    </row>
    <row r="415" spans="4:4">
      <c r="D415" s="317"/>
    </row>
    <row r="416" spans="4:4">
      <c r="D416" s="317"/>
    </row>
    <row r="417" spans="4:4">
      <c r="D417" s="317"/>
    </row>
    <row r="418" spans="4:4">
      <c r="D418" s="317"/>
    </row>
    <row r="419" spans="4:4">
      <c r="D419" s="317"/>
    </row>
    <row r="420" spans="4:4">
      <c r="D420" s="317"/>
    </row>
    <row r="421" spans="4:4">
      <c r="D421" s="317"/>
    </row>
    <row r="422" spans="4:4">
      <c r="D422" s="317"/>
    </row>
    <row r="423" spans="4:4">
      <c r="D423" s="317"/>
    </row>
    <row r="424" spans="4:4">
      <c r="D424" s="317"/>
    </row>
    <row r="425" spans="4:4">
      <c r="D425" s="317"/>
    </row>
    <row r="426" spans="4:4">
      <c r="D426" s="317"/>
    </row>
    <row r="427" spans="4:4">
      <c r="D427" s="317"/>
    </row>
    <row r="428" spans="4:4">
      <c r="D428" s="317"/>
    </row>
    <row r="429" spans="4:4">
      <c r="D429" s="317"/>
    </row>
    <row r="430" spans="4:4">
      <c r="D430" s="317"/>
    </row>
    <row r="431" spans="4:4">
      <c r="D431" s="317"/>
    </row>
    <row r="432" spans="4:4">
      <c r="D432" s="317"/>
    </row>
    <row r="433" spans="4:4">
      <c r="D433" s="317"/>
    </row>
    <row r="434" spans="4:4">
      <c r="D434" s="317"/>
    </row>
    <row r="435" spans="4:4">
      <c r="D435" s="317"/>
    </row>
    <row r="436" spans="4:4">
      <c r="D436" s="317"/>
    </row>
    <row r="437" spans="4:4">
      <c r="D437" s="317"/>
    </row>
    <row r="438" spans="4:4">
      <c r="D438" s="317"/>
    </row>
    <row r="439" spans="4:4">
      <c r="D439" s="317"/>
    </row>
    <row r="440" spans="4:4">
      <c r="D440" s="317"/>
    </row>
    <row r="441" spans="4:4">
      <c r="D441" s="317"/>
    </row>
    <row r="442" spans="4:4">
      <c r="D442" s="317"/>
    </row>
    <row r="443" spans="4:4">
      <c r="D443" s="317"/>
    </row>
    <row r="444" spans="4:4">
      <c r="D444" s="317"/>
    </row>
    <row r="445" spans="4:4">
      <c r="D445" s="317"/>
    </row>
    <row r="446" spans="4:4">
      <c r="D446" s="317"/>
    </row>
    <row r="447" spans="4:4">
      <c r="D447" s="317"/>
    </row>
    <row r="448" spans="4:4">
      <c r="D448" s="317"/>
    </row>
    <row r="449" spans="4:4">
      <c r="D449" s="317"/>
    </row>
    <row r="450" spans="4:4">
      <c r="D450" s="317"/>
    </row>
    <row r="451" spans="4:4">
      <c r="D451" s="317"/>
    </row>
    <row r="452" spans="4:4">
      <c r="D452" s="317"/>
    </row>
    <row r="453" spans="4:4">
      <c r="D453" s="317"/>
    </row>
    <row r="454" spans="4:4">
      <c r="D454" s="317"/>
    </row>
    <row r="455" spans="4:4">
      <c r="D455" s="317"/>
    </row>
    <row r="456" spans="4:4">
      <c r="D456" s="317"/>
    </row>
    <row r="457" spans="4:4">
      <c r="D457" s="317"/>
    </row>
    <row r="458" spans="4:4">
      <c r="D458" s="317"/>
    </row>
    <row r="459" spans="4:4">
      <c r="D459" s="317"/>
    </row>
    <row r="460" spans="4:4">
      <c r="D460" s="317"/>
    </row>
    <row r="461" spans="4:4">
      <c r="D461" s="317"/>
    </row>
    <row r="462" spans="4:4">
      <c r="D462" s="317"/>
    </row>
    <row r="463" spans="4:4">
      <c r="D463" s="317"/>
    </row>
    <row r="464" spans="4:4">
      <c r="D464" s="317"/>
    </row>
    <row r="465" spans="4:4">
      <c r="D465" s="317"/>
    </row>
    <row r="466" spans="4:4">
      <c r="D466" s="317"/>
    </row>
    <row r="467" spans="4:4">
      <c r="D467" s="317"/>
    </row>
    <row r="468" spans="4:4">
      <c r="D468" s="317"/>
    </row>
    <row r="469" spans="4:4">
      <c r="D469" s="317"/>
    </row>
    <row r="470" spans="4:4">
      <c r="D470" s="317"/>
    </row>
    <row r="471" spans="4:4">
      <c r="D471" s="317"/>
    </row>
    <row r="472" spans="4:4">
      <c r="D472" s="317"/>
    </row>
    <row r="473" spans="4:4">
      <c r="D473" s="317"/>
    </row>
    <row r="474" spans="4:4">
      <c r="D474" s="317"/>
    </row>
    <row r="475" spans="4:4">
      <c r="D475" s="317"/>
    </row>
    <row r="476" spans="4:4">
      <c r="D476" s="317"/>
    </row>
    <row r="477" spans="4:4">
      <c r="D477" s="317"/>
    </row>
    <row r="478" spans="4:4">
      <c r="D478" s="317"/>
    </row>
    <row r="479" spans="4:4">
      <c r="D479" s="317"/>
    </row>
    <row r="480" spans="4:4">
      <c r="D480" s="317"/>
    </row>
    <row r="481" spans="4:4">
      <c r="D481" s="317"/>
    </row>
    <row r="482" spans="4:4">
      <c r="D482" s="317"/>
    </row>
    <row r="483" spans="4:4">
      <c r="D483" s="317"/>
    </row>
    <row r="484" spans="4:4">
      <c r="D484" s="317"/>
    </row>
    <row r="485" spans="4:4">
      <c r="D485" s="317"/>
    </row>
    <row r="486" spans="4:4">
      <c r="D486" s="317"/>
    </row>
    <row r="487" spans="4:4">
      <c r="D487" s="317"/>
    </row>
    <row r="488" spans="4:4">
      <c r="D488" s="317"/>
    </row>
    <row r="489" spans="4:4">
      <c r="D489" s="317"/>
    </row>
    <row r="490" spans="4:4">
      <c r="D490" s="317"/>
    </row>
    <row r="491" spans="4:4">
      <c r="D491" s="317"/>
    </row>
    <row r="492" spans="4:4">
      <c r="D492" s="317"/>
    </row>
    <row r="493" spans="4:4">
      <c r="D493" s="317"/>
    </row>
    <row r="494" spans="4:4">
      <c r="D494" s="317"/>
    </row>
    <row r="495" spans="4:4">
      <c r="D495" s="317"/>
    </row>
    <row r="496" spans="4:4">
      <c r="D496" s="317"/>
    </row>
    <row r="497" spans="4:4">
      <c r="D497" s="317"/>
    </row>
    <row r="498" spans="4:4">
      <c r="D498" s="317"/>
    </row>
    <row r="499" spans="4:4">
      <c r="D499" s="317"/>
    </row>
    <row r="500" spans="4:4">
      <c r="D500" s="317"/>
    </row>
    <row r="501" spans="4:4">
      <c r="D501" s="317"/>
    </row>
    <row r="502" spans="4:4">
      <c r="D502" s="317"/>
    </row>
    <row r="503" spans="4:4">
      <c r="D503" s="317"/>
    </row>
    <row r="504" spans="4:4">
      <c r="D504" s="317"/>
    </row>
    <row r="505" spans="4:4">
      <c r="D505" s="317"/>
    </row>
    <row r="506" spans="4:4">
      <c r="D506" s="317"/>
    </row>
    <row r="507" spans="4:4">
      <c r="D507" s="317"/>
    </row>
    <row r="508" spans="4:4">
      <c r="D508" s="317"/>
    </row>
    <row r="509" spans="4:4">
      <c r="D509" s="317"/>
    </row>
    <row r="510" spans="4:4">
      <c r="D510" s="317"/>
    </row>
    <row r="511" spans="4:4">
      <c r="D511" s="317"/>
    </row>
    <row r="512" spans="4:4">
      <c r="D512" s="317"/>
    </row>
    <row r="513" spans="4:4">
      <c r="D513" s="317"/>
    </row>
    <row r="514" spans="4:4">
      <c r="D514" s="317"/>
    </row>
    <row r="515" spans="4:4">
      <c r="D515" s="317"/>
    </row>
    <row r="516" spans="4:4">
      <c r="D516" s="317"/>
    </row>
    <row r="517" spans="4:4">
      <c r="D517" s="317"/>
    </row>
    <row r="518" spans="4:4">
      <c r="D518" s="317"/>
    </row>
    <row r="519" spans="4:4">
      <c r="D519" s="317"/>
    </row>
    <row r="520" spans="4:4">
      <c r="D520" s="317"/>
    </row>
    <row r="521" spans="4:4">
      <c r="D521" s="317"/>
    </row>
    <row r="522" spans="4:4">
      <c r="D522" s="317"/>
    </row>
    <row r="523" spans="4:4">
      <c r="D523" s="317"/>
    </row>
    <row r="524" spans="4:4">
      <c r="D524" s="317"/>
    </row>
    <row r="525" spans="4:4">
      <c r="D525" s="317"/>
    </row>
    <row r="526" spans="4:4">
      <c r="D526" s="317"/>
    </row>
    <row r="527" spans="4:4">
      <c r="D527" s="317"/>
    </row>
    <row r="528" spans="4:4">
      <c r="D528" s="317"/>
    </row>
    <row r="529" spans="4:4">
      <c r="D529" s="317"/>
    </row>
    <row r="530" spans="4:4">
      <c r="D530" s="317"/>
    </row>
    <row r="531" spans="4:4">
      <c r="D531" s="317"/>
    </row>
    <row r="532" spans="4:4">
      <c r="D532" s="317"/>
    </row>
    <row r="533" spans="4:4">
      <c r="D533" s="317"/>
    </row>
    <row r="534" spans="4:4">
      <c r="D534" s="317"/>
    </row>
    <row r="535" spans="4:4">
      <c r="D535" s="317"/>
    </row>
    <row r="536" spans="4:4">
      <c r="D536" s="317"/>
    </row>
    <row r="537" spans="4:4">
      <c r="D537" s="317"/>
    </row>
    <row r="538" spans="4:4">
      <c r="D538" s="317"/>
    </row>
    <row r="539" spans="4:4">
      <c r="D539" s="317"/>
    </row>
    <row r="540" spans="4:4">
      <c r="D540" s="317"/>
    </row>
    <row r="541" spans="4:4">
      <c r="D541" s="317"/>
    </row>
    <row r="542" spans="4:4">
      <c r="D542" s="317"/>
    </row>
    <row r="543" spans="4:4">
      <c r="D543" s="317"/>
    </row>
    <row r="544" spans="4:4">
      <c r="D544" s="317"/>
    </row>
    <row r="545" spans="4:4">
      <c r="D545" s="317"/>
    </row>
    <row r="546" spans="4:4">
      <c r="D546" s="317"/>
    </row>
    <row r="547" spans="4:4">
      <c r="D547" s="317"/>
    </row>
    <row r="548" spans="4:4">
      <c r="D548" s="317"/>
    </row>
    <row r="549" spans="4:4">
      <c r="D549" s="317"/>
    </row>
    <row r="550" spans="4:4">
      <c r="D550" s="317"/>
    </row>
    <row r="551" spans="4:4">
      <c r="D551" s="317"/>
    </row>
    <row r="552" spans="4:4">
      <c r="D552" s="317"/>
    </row>
    <row r="553" spans="4:4">
      <c r="D553" s="317"/>
    </row>
    <row r="554" spans="4:4">
      <c r="D554" s="317"/>
    </row>
    <row r="555" spans="4:4">
      <c r="D555" s="317"/>
    </row>
    <row r="556" spans="4:4">
      <c r="D556" s="317"/>
    </row>
    <row r="557" spans="4:4">
      <c r="D557" s="317"/>
    </row>
    <row r="558" spans="4:4">
      <c r="D558" s="317"/>
    </row>
    <row r="559" spans="4:4">
      <c r="D559" s="317"/>
    </row>
    <row r="560" spans="4:4">
      <c r="D560" s="317"/>
    </row>
    <row r="561" spans="4:4">
      <c r="D561" s="317"/>
    </row>
    <row r="562" spans="4:4">
      <c r="D562" s="317"/>
    </row>
    <row r="563" spans="4:4">
      <c r="D563" s="317"/>
    </row>
    <row r="564" spans="4:4">
      <c r="D564" s="317"/>
    </row>
    <row r="565" spans="4:4">
      <c r="D565" s="317"/>
    </row>
    <row r="566" spans="4:4">
      <c r="D566" s="317"/>
    </row>
    <row r="567" spans="4:4">
      <c r="D567" s="317"/>
    </row>
    <row r="568" spans="4:4">
      <c r="D568" s="317"/>
    </row>
    <row r="569" spans="4:4">
      <c r="D569" s="317"/>
    </row>
    <row r="570" spans="4:4">
      <c r="D570" s="317"/>
    </row>
    <row r="571" spans="4:4">
      <c r="D571" s="317"/>
    </row>
    <row r="572" spans="4:4">
      <c r="D572" s="317"/>
    </row>
    <row r="573" spans="4:4">
      <c r="D573" s="317"/>
    </row>
    <row r="574" spans="4:4">
      <c r="D574" s="317"/>
    </row>
    <row r="575" spans="4:4">
      <c r="D575" s="317"/>
    </row>
    <row r="576" spans="4:4">
      <c r="D576" s="317"/>
    </row>
    <row r="577" spans="4:4">
      <c r="D577" s="317"/>
    </row>
    <row r="578" spans="4:4">
      <c r="D578" s="317"/>
    </row>
    <row r="579" spans="4:4">
      <c r="D579" s="317"/>
    </row>
    <row r="580" spans="4:4">
      <c r="D580" s="317"/>
    </row>
    <row r="581" spans="4:4">
      <c r="D581" s="317"/>
    </row>
    <row r="582" spans="4:4">
      <c r="D582" s="317"/>
    </row>
    <row r="583" spans="4:4">
      <c r="D583" s="317"/>
    </row>
    <row r="584" spans="4:4">
      <c r="D584" s="317"/>
    </row>
    <row r="585" spans="4:4">
      <c r="D585" s="317"/>
    </row>
    <row r="586" spans="4:4">
      <c r="D586" s="317"/>
    </row>
    <row r="587" spans="4:4">
      <c r="D587" s="317"/>
    </row>
    <row r="588" spans="4:4">
      <c r="D588" s="317"/>
    </row>
    <row r="589" spans="4:4">
      <c r="D589" s="317"/>
    </row>
    <row r="590" spans="4:4">
      <c r="D590" s="317"/>
    </row>
    <row r="591" spans="4:4">
      <c r="D591" s="317"/>
    </row>
    <row r="592" spans="4:4">
      <c r="D592" s="317"/>
    </row>
    <row r="593" spans="4:4">
      <c r="D593" s="317"/>
    </row>
    <row r="594" spans="4:4">
      <c r="D594" s="317"/>
    </row>
    <row r="595" spans="4:4">
      <c r="D595" s="317"/>
    </row>
    <row r="596" spans="4:4">
      <c r="D596" s="317"/>
    </row>
    <row r="597" spans="4:4">
      <c r="D597" s="317"/>
    </row>
    <row r="598" spans="4:4">
      <c r="D598" s="317"/>
    </row>
    <row r="599" spans="4:4">
      <c r="D599" s="317"/>
    </row>
    <row r="600" spans="4:4">
      <c r="D600" s="317"/>
    </row>
    <row r="601" spans="4:4">
      <c r="D601" s="317"/>
    </row>
    <row r="602" spans="4:4">
      <c r="D602" s="317"/>
    </row>
    <row r="603" spans="4:4">
      <c r="D603" s="317"/>
    </row>
    <row r="604" spans="4:4">
      <c r="D604" s="317"/>
    </row>
    <row r="605" spans="4:4">
      <c r="D605" s="317"/>
    </row>
    <row r="606" spans="4:4">
      <c r="D606" s="317"/>
    </row>
    <row r="607" spans="4:4">
      <c r="D607" s="317"/>
    </row>
    <row r="608" spans="4:4">
      <c r="D608" s="317"/>
    </row>
    <row r="609" spans="4:4">
      <c r="D609" s="317"/>
    </row>
    <row r="610" spans="4:4">
      <c r="D610" s="317"/>
    </row>
    <row r="611" spans="4:4">
      <c r="D611" s="317"/>
    </row>
    <row r="612" spans="4:4">
      <c r="D612" s="317"/>
    </row>
    <row r="613" spans="4:4">
      <c r="D613" s="317"/>
    </row>
    <row r="614" spans="4:4">
      <c r="D614" s="317"/>
    </row>
    <row r="615" spans="4:4">
      <c r="D615" s="317"/>
    </row>
    <row r="616" spans="4:4">
      <c r="D616" s="317"/>
    </row>
    <row r="617" spans="4:4">
      <c r="D617" s="317"/>
    </row>
    <row r="618" spans="4:4">
      <c r="D618" s="317"/>
    </row>
    <row r="619" spans="4:4">
      <c r="D619" s="317"/>
    </row>
    <row r="620" spans="4:4">
      <c r="D620" s="317"/>
    </row>
    <row r="621" spans="4:4">
      <c r="D621" s="317"/>
    </row>
    <row r="622" spans="4:4">
      <c r="D622" s="317"/>
    </row>
    <row r="623" spans="4:4">
      <c r="D623" s="317"/>
    </row>
    <row r="624" spans="4:4">
      <c r="D624" s="317"/>
    </row>
    <row r="625" spans="4:4">
      <c r="D625" s="317"/>
    </row>
    <row r="626" spans="4:4">
      <c r="D626" s="317"/>
    </row>
    <row r="627" spans="4:4">
      <c r="D627" s="317"/>
    </row>
    <row r="628" spans="4:4">
      <c r="D628" s="317"/>
    </row>
    <row r="629" spans="4:4">
      <c r="D629" s="317"/>
    </row>
    <row r="630" spans="4:4">
      <c r="D630" s="317"/>
    </row>
    <row r="631" spans="4:4">
      <c r="D631" s="317"/>
    </row>
    <row r="632" spans="4:4">
      <c r="D632" s="317"/>
    </row>
    <row r="633" spans="4:4">
      <c r="D633" s="317"/>
    </row>
    <row r="634" spans="4:4">
      <c r="D634" s="317"/>
    </row>
    <row r="635" spans="4:4">
      <c r="D635" s="317"/>
    </row>
    <row r="636" spans="4:4">
      <c r="D636" s="317"/>
    </row>
    <row r="637" spans="4:4">
      <c r="D637" s="317"/>
    </row>
    <row r="638" spans="4:4">
      <c r="D638" s="317"/>
    </row>
    <row r="639" spans="4:4">
      <c r="D639" s="317"/>
    </row>
    <row r="640" spans="4:4">
      <c r="D640" s="317"/>
    </row>
    <row r="641" spans="4:4">
      <c r="D641" s="317"/>
    </row>
    <row r="642" spans="4:4">
      <c r="D642" s="317"/>
    </row>
    <row r="643" spans="4:4">
      <c r="D643" s="317"/>
    </row>
    <row r="644" spans="4:4">
      <c r="D644" s="317"/>
    </row>
    <row r="645" spans="4:4">
      <c r="D645" s="317"/>
    </row>
    <row r="646" spans="4:4">
      <c r="D646" s="317"/>
    </row>
    <row r="647" spans="4:4">
      <c r="D647" s="317"/>
    </row>
    <row r="648" spans="4:4">
      <c r="D648" s="317"/>
    </row>
    <row r="649" spans="4:4">
      <c r="D649" s="317"/>
    </row>
    <row r="650" spans="4:4">
      <c r="D650" s="317"/>
    </row>
    <row r="651" spans="4:4">
      <c r="D651" s="317"/>
    </row>
    <row r="652" spans="4:4">
      <c r="D652" s="317"/>
    </row>
    <row r="653" spans="4:4">
      <c r="D653" s="317"/>
    </row>
    <row r="654" spans="4:4">
      <c r="D654" s="317"/>
    </row>
    <row r="655" spans="4:4">
      <c r="D655" s="317"/>
    </row>
    <row r="656" spans="4:4">
      <c r="D656" s="317"/>
    </row>
    <row r="657" spans="4:4">
      <c r="D657" s="317"/>
    </row>
    <row r="658" spans="4:4">
      <c r="D658" s="317"/>
    </row>
    <row r="659" spans="4:4">
      <c r="D659" s="317"/>
    </row>
    <row r="660" spans="4:4">
      <c r="D660" s="317"/>
    </row>
    <row r="661" spans="4:4">
      <c r="D661" s="317"/>
    </row>
    <row r="662" spans="4:4">
      <c r="D662" s="317"/>
    </row>
    <row r="663" spans="4:4">
      <c r="D663" s="317"/>
    </row>
    <row r="664" spans="4:4">
      <c r="D664" s="317"/>
    </row>
    <row r="665" spans="4:4">
      <c r="D665" s="317"/>
    </row>
    <row r="666" spans="4:4">
      <c r="D666" s="317"/>
    </row>
    <row r="667" spans="4:4">
      <c r="D667" s="317"/>
    </row>
    <row r="668" spans="4:4">
      <c r="D668" s="317"/>
    </row>
    <row r="669" spans="4:4">
      <c r="D669" s="317"/>
    </row>
    <row r="670" spans="4:4">
      <c r="D670" s="317"/>
    </row>
    <row r="671" spans="4:4">
      <c r="D671" s="317"/>
    </row>
    <row r="672" spans="4:4">
      <c r="D672" s="317"/>
    </row>
    <row r="673" spans="4:4">
      <c r="D673" s="317"/>
    </row>
    <row r="674" spans="4:4">
      <c r="D674" s="317"/>
    </row>
    <row r="675" spans="4:4">
      <c r="D675" s="317"/>
    </row>
    <row r="676" spans="4:4">
      <c r="D676" s="317"/>
    </row>
    <row r="677" spans="4:4">
      <c r="D677" s="317"/>
    </row>
    <row r="678" spans="4:4">
      <c r="D678" s="317"/>
    </row>
    <row r="679" spans="4:4">
      <c r="D679" s="317"/>
    </row>
    <row r="680" spans="4:4">
      <c r="D680" s="317"/>
    </row>
    <row r="681" spans="4:4">
      <c r="D681" s="317"/>
    </row>
    <row r="682" spans="4:4">
      <c r="D682" s="317"/>
    </row>
    <row r="683" spans="4:4">
      <c r="D683" s="317"/>
    </row>
    <row r="684" spans="4:4">
      <c r="D684" s="317"/>
    </row>
    <row r="685" spans="4:4">
      <c r="D685" s="317"/>
    </row>
    <row r="686" spans="4:4">
      <c r="D686" s="317"/>
    </row>
    <row r="687" spans="4:4">
      <c r="D687" s="317"/>
    </row>
    <row r="688" spans="4:4">
      <c r="D688" s="317"/>
    </row>
    <row r="689" spans="4:4">
      <c r="D689" s="317"/>
    </row>
    <row r="690" spans="4:4">
      <c r="D690" s="317"/>
    </row>
    <row r="691" spans="4:4">
      <c r="D691" s="317"/>
    </row>
    <row r="692" spans="4:4">
      <c r="D692" s="317"/>
    </row>
    <row r="693" spans="4:4">
      <c r="D693" s="317"/>
    </row>
    <row r="694" spans="4:4">
      <c r="D694" s="317"/>
    </row>
    <row r="695" spans="4:4">
      <c r="D695" s="317"/>
    </row>
    <row r="696" spans="4:4">
      <c r="D696" s="317"/>
    </row>
    <row r="697" spans="4:4">
      <c r="D697" s="317"/>
    </row>
    <row r="698" spans="4:4">
      <c r="D698" s="317"/>
    </row>
    <row r="699" spans="4:4">
      <c r="D699" s="317"/>
    </row>
    <row r="700" spans="4:4">
      <c r="D700" s="317"/>
    </row>
    <row r="701" spans="4:4">
      <c r="D701" s="317"/>
    </row>
    <row r="702" spans="4:4">
      <c r="D702" s="317"/>
    </row>
    <row r="703" spans="4:4">
      <c r="D703" s="317"/>
    </row>
    <row r="704" spans="4:4">
      <c r="D704" s="317"/>
    </row>
    <row r="705" spans="4:4">
      <c r="D705" s="317"/>
    </row>
    <row r="706" spans="4:4">
      <c r="D706" s="317"/>
    </row>
    <row r="707" spans="4:4">
      <c r="D707" s="317"/>
    </row>
    <row r="708" spans="4:4">
      <c r="D708" s="317"/>
    </row>
    <row r="709" spans="4:4">
      <c r="D709" s="317"/>
    </row>
    <row r="710" spans="4:4">
      <c r="D710" s="317"/>
    </row>
    <row r="711" spans="4:4">
      <c r="D711" s="317"/>
    </row>
    <row r="712" spans="4:4">
      <c r="D712" s="317"/>
    </row>
    <row r="713" spans="4:4">
      <c r="D713" s="317"/>
    </row>
    <row r="714" spans="4:4">
      <c r="D714" s="317"/>
    </row>
    <row r="715" spans="4:4">
      <c r="D715" s="317"/>
    </row>
    <row r="716" spans="4:4">
      <c r="D716" s="317"/>
    </row>
    <row r="717" spans="4:4">
      <c r="D717" s="317"/>
    </row>
    <row r="718" spans="4:4">
      <c r="D718" s="317"/>
    </row>
    <row r="719" spans="4:4">
      <c r="D719" s="317"/>
    </row>
    <row r="720" spans="4:4">
      <c r="D720" s="317"/>
    </row>
    <row r="721" spans="4:4">
      <c r="D721" s="317"/>
    </row>
    <row r="722" spans="4:4">
      <c r="D722" s="317"/>
    </row>
    <row r="723" spans="4:4">
      <c r="D723" s="317"/>
    </row>
    <row r="724" spans="4:4">
      <c r="D724" s="317"/>
    </row>
    <row r="725" spans="4:4">
      <c r="D725" s="317"/>
    </row>
    <row r="726" spans="4:4">
      <c r="D726" s="317"/>
    </row>
    <row r="727" spans="4:4">
      <c r="D727" s="317"/>
    </row>
    <row r="728" spans="4:4">
      <c r="D728" s="317"/>
    </row>
    <row r="729" spans="4:4">
      <c r="D729" s="317"/>
    </row>
    <row r="730" spans="4:4">
      <c r="D730" s="317"/>
    </row>
    <row r="731" spans="4:4">
      <c r="D731" s="317"/>
    </row>
    <row r="732" spans="4:4">
      <c r="D732" s="317"/>
    </row>
    <row r="733" spans="4:4">
      <c r="D733" s="317"/>
    </row>
    <row r="734" spans="4:4">
      <c r="D734" s="317"/>
    </row>
    <row r="735" spans="4:4">
      <c r="D735" s="317"/>
    </row>
    <row r="736" spans="4:4">
      <c r="D736" s="317"/>
    </row>
    <row r="737" spans="4:4">
      <c r="D737" s="317"/>
    </row>
    <row r="738" spans="4:4">
      <c r="D738" s="317"/>
    </row>
    <row r="739" spans="4:4">
      <c r="D739" s="317"/>
    </row>
    <row r="740" spans="4:4">
      <c r="D740" s="317"/>
    </row>
    <row r="741" spans="4:4">
      <c r="D741" s="317"/>
    </row>
    <row r="742" spans="4:4">
      <c r="D742" s="317"/>
    </row>
    <row r="743" spans="4:4">
      <c r="D743" s="317"/>
    </row>
    <row r="744" spans="4:4">
      <c r="D744" s="317"/>
    </row>
    <row r="745" spans="4:4">
      <c r="D745" s="317"/>
    </row>
    <row r="746" spans="4:4">
      <c r="D746" s="317"/>
    </row>
    <row r="747" spans="4:4">
      <c r="D747" s="317"/>
    </row>
    <row r="748" spans="4:4">
      <c r="D748" s="317"/>
    </row>
    <row r="749" spans="4:4">
      <c r="D749" s="317"/>
    </row>
    <row r="750" spans="4:4">
      <c r="D750" s="317"/>
    </row>
    <row r="751" spans="4:4">
      <c r="D751" s="317"/>
    </row>
    <row r="752" spans="4:4">
      <c r="D752" s="317"/>
    </row>
    <row r="753" spans="4:4">
      <c r="D753" s="317"/>
    </row>
    <row r="754" spans="4:4">
      <c r="D754" s="317"/>
    </row>
    <row r="755" spans="4:4">
      <c r="D755" s="317"/>
    </row>
    <row r="756" spans="4:4">
      <c r="D756" s="317"/>
    </row>
    <row r="757" spans="4:4">
      <c r="D757" s="317"/>
    </row>
    <row r="758" spans="4:4">
      <c r="D758" s="317"/>
    </row>
    <row r="759" spans="4:4">
      <c r="D759" s="317"/>
    </row>
    <row r="760" spans="4:4">
      <c r="D760" s="317"/>
    </row>
    <row r="761" spans="4:4">
      <c r="D761" s="317"/>
    </row>
    <row r="762" spans="4:4">
      <c r="D762" s="317"/>
    </row>
    <row r="763" spans="4:4">
      <c r="D763" s="317"/>
    </row>
    <row r="764" spans="4:4">
      <c r="D764" s="317"/>
    </row>
    <row r="765" spans="4:4">
      <c r="D765" s="317"/>
    </row>
    <row r="766" spans="4:4">
      <c r="D766" s="317"/>
    </row>
    <row r="767" spans="4:4">
      <c r="D767" s="317"/>
    </row>
    <row r="768" spans="4:4">
      <c r="D768" s="317"/>
    </row>
    <row r="769" spans="4:4">
      <c r="D769" s="317"/>
    </row>
    <row r="770" spans="4:4">
      <c r="D770" s="317"/>
    </row>
    <row r="771" spans="4:4">
      <c r="D771" s="317"/>
    </row>
    <row r="772" spans="4:4">
      <c r="D772" s="317"/>
    </row>
    <row r="773" spans="4:4">
      <c r="D773" s="317"/>
    </row>
    <row r="774" spans="4:4">
      <c r="D774" s="317"/>
    </row>
    <row r="775" spans="4:4">
      <c r="D775" s="317"/>
    </row>
    <row r="776" spans="4:4">
      <c r="D776" s="317"/>
    </row>
    <row r="777" spans="4:4">
      <c r="D777" s="317"/>
    </row>
    <row r="778" spans="4:4">
      <c r="D778" s="317"/>
    </row>
    <row r="779" spans="4:4">
      <c r="D779" s="317"/>
    </row>
    <row r="780" spans="4:4">
      <c r="D780" s="317"/>
    </row>
    <row r="781" spans="4:4">
      <c r="D781" s="317"/>
    </row>
    <row r="782" spans="4:4">
      <c r="D782" s="317"/>
    </row>
    <row r="783" spans="4:4">
      <c r="D783" s="317"/>
    </row>
    <row r="784" spans="4:4">
      <c r="D784" s="317"/>
    </row>
    <row r="785" spans="4:4">
      <c r="D785" s="317"/>
    </row>
    <row r="786" spans="4:4">
      <c r="D786" s="317"/>
    </row>
    <row r="787" spans="4:4">
      <c r="D787" s="317"/>
    </row>
    <row r="788" spans="4:4">
      <c r="D788" s="317"/>
    </row>
    <row r="789" spans="4:4">
      <c r="D789" s="317"/>
    </row>
    <row r="790" spans="4:4">
      <c r="D790" s="317"/>
    </row>
    <row r="791" spans="4:4">
      <c r="D791" s="317"/>
    </row>
    <row r="792" spans="4:4">
      <c r="D792" s="317"/>
    </row>
    <row r="793" spans="4:4">
      <c r="D793" s="317"/>
    </row>
    <row r="794" spans="4:4">
      <c r="D794" s="317"/>
    </row>
    <row r="795" spans="4:4">
      <c r="D795" s="317"/>
    </row>
    <row r="796" spans="4:4">
      <c r="D796" s="317"/>
    </row>
    <row r="797" spans="4:4">
      <c r="D797" s="317"/>
    </row>
    <row r="798" spans="4:4">
      <c r="D798" s="317"/>
    </row>
    <row r="799" spans="4:4">
      <c r="D799" s="317"/>
    </row>
    <row r="800" spans="4:4">
      <c r="D800" s="317"/>
    </row>
    <row r="801" spans="4:4">
      <c r="D801" s="317"/>
    </row>
    <row r="802" spans="4:4">
      <c r="D802" s="317"/>
    </row>
    <row r="803" spans="4:4">
      <c r="D803" s="317"/>
    </row>
    <row r="804" spans="4:4">
      <c r="D804" s="317"/>
    </row>
    <row r="805" spans="4:4">
      <c r="D805" s="317"/>
    </row>
    <row r="806" spans="4:4">
      <c r="D806" s="317"/>
    </row>
    <row r="807" spans="4:4">
      <c r="D807" s="317"/>
    </row>
    <row r="808" spans="4:4">
      <c r="D808" s="317"/>
    </row>
    <row r="809" spans="4:4">
      <c r="D809" s="317"/>
    </row>
    <row r="810" spans="4:4">
      <c r="D810" s="317"/>
    </row>
    <row r="811" spans="4:4">
      <c r="D811" s="317"/>
    </row>
    <row r="812" spans="4:4">
      <c r="D812" s="317"/>
    </row>
    <row r="813" spans="4:4">
      <c r="D813" s="317"/>
    </row>
    <row r="814" spans="4:4">
      <c r="D814" s="317"/>
    </row>
    <row r="815" spans="4:4">
      <c r="D815" s="317"/>
    </row>
    <row r="816" spans="4:4">
      <c r="D816" s="317"/>
    </row>
    <row r="817" spans="4:4">
      <c r="D817" s="317"/>
    </row>
    <row r="818" spans="4:4">
      <c r="D818" s="317"/>
    </row>
    <row r="819" spans="4:4">
      <c r="D819" s="317"/>
    </row>
    <row r="820" spans="4:4">
      <c r="D820" s="317"/>
    </row>
    <row r="821" spans="4:4">
      <c r="D821" s="317"/>
    </row>
    <row r="822" spans="4:4">
      <c r="D822" s="317"/>
    </row>
    <row r="823" spans="4:4">
      <c r="D823" s="317"/>
    </row>
    <row r="824" spans="4:4">
      <c r="D824" s="317"/>
    </row>
    <row r="825" spans="4:4">
      <c r="D825" s="317"/>
    </row>
    <row r="826" spans="4:4">
      <c r="D826" s="317"/>
    </row>
    <row r="827" spans="4:4">
      <c r="D827" s="317"/>
    </row>
    <row r="828" spans="4:4">
      <c r="D828" s="317"/>
    </row>
    <row r="829" spans="4:4">
      <c r="D829" s="317"/>
    </row>
    <row r="830" spans="4:4">
      <c r="D830" s="317"/>
    </row>
    <row r="831" spans="4:4">
      <c r="D831" s="317"/>
    </row>
    <row r="832" spans="4:4">
      <c r="D832" s="317"/>
    </row>
    <row r="833" spans="4:4">
      <c r="D833" s="317"/>
    </row>
    <row r="834" spans="4:4">
      <c r="D834" s="317"/>
    </row>
    <row r="835" spans="4:4">
      <c r="D835" s="317"/>
    </row>
    <row r="836" spans="4:4">
      <c r="D836" s="317"/>
    </row>
    <row r="837" spans="4:4">
      <c r="D837" s="317"/>
    </row>
    <row r="838" spans="4:4">
      <c r="D838" s="317"/>
    </row>
    <row r="839" spans="4:4">
      <c r="D839" s="317"/>
    </row>
    <row r="840" spans="4:4">
      <c r="D840" s="317"/>
    </row>
    <row r="841" spans="4:4">
      <c r="D841" s="317"/>
    </row>
    <row r="842" spans="4:4">
      <c r="D842" s="317"/>
    </row>
    <row r="843" spans="4:4">
      <c r="D843" s="317"/>
    </row>
    <row r="844" spans="4:4">
      <c r="D844" s="317"/>
    </row>
    <row r="845" spans="4:4">
      <c r="D845" s="317"/>
    </row>
    <row r="846" spans="4:4">
      <c r="D846" s="317"/>
    </row>
    <row r="847" spans="4:4">
      <c r="D847" s="317"/>
    </row>
    <row r="848" spans="4:4">
      <c r="D848" s="317"/>
    </row>
    <row r="849" spans="4:4">
      <c r="D849" s="317"/>
    </row>
    <row r="850" spans="4:4">
      <c r="D850" s="317"/>
    </row>
    <row r="851" spans="4:4">
      <c r="D851" s="317"/>
    </row>
    <row r="852" spans="4:4">
      <c r="D852" s="317"/>
    </row>
    <row r="853" spans="4:4">
      <c r="D853" s="317"/>
    </row>
    <row r="854" spans="4:4">
      <c r="D854" s="317"/>
    </row>
    <row r="855" spans="4:4">
      <c r="D855" s="317"/>
    </row>
    <row r="856" spans="4:4">
      <c r="D856" s="317"/>
    </row>
    <row r="857" spans="4:4">
      <c r="D857" s="317"/>
    </row>
    <row r="858" spans="4:4">
      <c r="D858" s="317"/>
    </row>
    <row r="859" spans="4:4">
      <c r="D859" s="317"/>
    </row>
    <row r="860" spans="4:4">
      <c r="D860" s="317"/>
    </row>
    <row r="861" spans="4:4">
      <c r="D861" s="317"/>
    </row>
    <row r="862" spans="4:4">
      <c r="D862" s="317"/>
    </row>
    <row r="863" spans="4:4">
      <c r="D863" s="317"/>
    </row>
    <row r="864" spans="4:4">
      <c r="D864" s="317"/>
    </row>
    <row r="865" spans="4:4">
      <c r="D865" s="317"/>
    </row>
    <row r="866" spans="4:4">
      <c r="D866" s="317"/>
    </row>
    <row r="867" spans="4:4">
      <c r="D867" s="317"/>
    </row>
    <row r="868" spans="4:4">
      <c r="D868" s="317"/>
    </row>
    <row r="869" spans="4:4">
      <c r="D869" s="317"/>
    </row>
    <row r="870" spans="4:4">
      <c r="D870" s="317"/>
    </row>
    <row r="871" spans="4:4">
      <c r="D871" s="317"/>
    </row>
    <row r="872" spans="4:4">
      <c r="D872" s="317"/>
    </row>
    <row r="873" spans="4:4">
      <c r="D873" s="317"/>
    </row>
    <row r="874" spans="4:4">
      <c r="D874" s="317"/>
    </row>
    <row r="875" spans="4:4">
      <c r="D875" s="317"/>
    </row>
    <row r="876" spans="4:4">
      <c r="D876" s="317"/>
    </row>
    <row r="877" spans="4:4">
      <c r="D877" s="317"/>
    </row>
    <row r="878" spans="4:4">
      <c r="D878" s="317"/>
    </row>
    <row r="879" spans="4:4">
      <c r="D879" s="317"/>
    </row>
    <row r="880" spans="4:4">
      <c r="D880" s="317"/>
    </row>
    <row r="881" spans="4:4">
      <c r="D881" s="317"/>
    </row>
    <row r="882" spans="4:4">
      <c r="D882" s="317"/>
    </row>
    <row r="883" spans="4:4">
      <c r="D883" s="317"/>
    </row>
    <row r="884" spans="4:4">
      <c r="D884" s="317"/>
    </row>
    <row r="885" spans="4:4">
      <c r="D885" s="317"/>
    </row>
    <row r="886" spans="4:4">
      <c r="D886" s="317"/>
    </row>
    <row r="887" spans="4:4">
      <c r="D887" s="317"/>
    </row>
    <row r="888" spans="4:4">
      <c r="D888" s="317"/>
    </row>
    <row r="889" spans="4:4">
      <c r="D889" s="317"/>
    </row>
    <row r="890" spans="4:4">
      <c r="D890" s="317"/>
    </row>
    <row r="891" spans="4:4">
      <c r="D891" s="317"/>
    </row>
    <row r="892" spans="4:4">
      <c r="D892" s="317"/>
    </row>
    <row r="893" spans="4:4">
      <c r="D893" s="317"/>
    </row>
    <row r="894" spans="4:4">
      <c r="D894" s="317"/>
    </row>
    <row r="895" spans="4:4">
      <c r="D895" s="317"/>
    </row>
    <row r="896" spans="4:4">
      <c r="D896" s="317"/>
    </row>
    <row r="897" spans="4:4">
      <c r="D897" s="317"/>
    </row>
    <row r="898" spans="4:4">
      <c r="D898" s="317"/>
    </row>
    <row r="899" spans="4:4">
      <c r="D899" s="317"/>
    </row>
    <row r="900" spans="4:4">
      <c r="D900" s="317"/>
    </row>
    <row r="901" spans="4:4">
      <c r="D901" s="317"/>
    </row>
    <row r="902" spans="4:4">
      <c r="D902" s="317"/>
    </row>
    <row r="903" spans="4:4">
      <c r="D903" s="317"/>
    </row>
    <row r="904" spans="4:4">
      <c r="D904" s="317"/>
    </row>
    <row r="905" spans="4:4">
      <c r="D905" s="317"/>
    </row>
    <row r="906" spans="4:4">
      <c r="D906" s="317"/>
    </row>
    <row r="907" spans="4:4">
      <c r="D907" s="317"/>
    </row>
    <row r="908" spans="4:4">
      <c r="D908" s="317"/>
    </row>
    <row r="909" spans="4:4">
      <c r="D909" s="317"/>
    </row>
    <row r="910" spans="4:4">
      <c r="D910" s="317"/>
    </row>
    <row r="911" spans="4:4">
      <c r="D911" s="317"/>
    </row>
    <row r="912" spans="4:4">
      <c r="D912" s="317"/>
    </row>
    <row r="913" spans="4:4">
      <c r="D913" s="317"/>
    </row>
    <row r="914" spans="4:4">
      <c r="D914" s="317"/>
    </row>
    <row r="915" spans="4:4">
      <c r="D915" s="317"/>
    </row>
    <row r="916" spans="4:4">
      <c r="D916" s="317"/>
    </row>
    <row r="917" spans="4:4">
      <c r="D917" s="317"/>
    </row>
    <row r="918" spans="4:4">
      <c r="D918" s="317"/>
    </row>
    <row r="919" spans="4:4">
      <c r="D919" s="317"/>
    </row>
    <row r="920" spans="4:4">
      <c r="D920" s="317"/>
    </row>
    <row r="921" spans="4:4">
      <c r="D921" s="317"/>
    </row>
    <row r="922" spans="4:4">
      <c r="D922" s="317"/>
    </row>
    <row r="923" spans="4:4">
      <c r="D923" s="317"/>
    </row>
    <row r="924" spans="4:4">
      <c r="D924" s="317"/>
    </row>
    <row r="925" spans="4:4">
      <c r="D925" s="317"/>
    </row>
    <row r="926" spans="4:4">
      <c r="D926" s="317"/>
    </row>
    <row r="927" spans="4:4">
      <c r="D927" s="317"/>
    </row>
    <row r="928" spans="4:4">
      <c r="D928" s="317"/>
    </row>
    <row r="929" spans="4:4">
      <c r="D929" s="317"/>
    </row>
    <row r="930" spans="4:4">
      <c r="D930" s="317"/>
    </row>
    <row r="931" spans="4:4">
      <c r="D931" s="317"/>
    </row>
    <row r="932" spans="4:4">
      <c r="D932" s="317"/>
    </row>
    <row r="933" spans="4:4">
      <c r="D933" s="317"/>
    </row>
    <row r="934" spans="4:4">
      <c r="D934" s="317"/>
    </row>
    <row r="935" spans="4:4">
      <c r="D935" s="317"/>
    </row>
    <row r="936" spans="4:4">
      <c r="D936" s="317"/>
    </row>
    <row r="937" spans="4:4">
      <c r="D937" s="317"/>
    </row>
    <row r="938" spans="4:4">
      <c r="D938" s="317"/>
    </row>
    <row r="939" spans="4:4">
      <c r="D939" s="317"/>
    </row>
    <row r="940" spans="4:4">
      <c r="D940" s="317"/>
    </row>
    <row r="941" spans="4:4">
      <c r="D941" s="317"/>
    </row>
    <row r="942" spans="4:4">
      <c r="D942" s="317"/>
    </row>
    <row r="943" spans="4:4">
      <c r="D943" s="317"/>
    </row>
    <row r="944" spans="4:4">
      <c r="D944" s="317"/>
    </row>
    <row r="945" spans="4:4">
      <c r="D945" s="317"/>
    </row>
    <row r="946" spans="4:4">
      <c r="D946" s="317"/>
    </row>
    <row r="947" spans="4:4">
      <c r="D947" s="317"/>
    </row>
    <row r="948" spans="4:4">
      <c r="D948" s="317"/>
    </row>
    <row r="949" spans="4:4">
      <c r="D949" s="317"/>
    </row>
    <row r="950" spans="4:4">
      <c r="D950" s="317"/>
    </row>
    <row r="951" spans="4:4">
      <c r="D951" s="317"/>
    </row>
    <row r="952" spans="4:4">
      <c r="D952" s="317"/>
    </row>
    <row r="953" spans="4:4">
      <c r="D953" s="317"/>
    </row>
    <row r="954" spans="4:4">
      <c r="D954" s="317"/>
    </row>
    <row r="955" spans="4:4">
      <c r="D955" s="317"/>
    </row>
    <row r="956" spans="4:4">
      <c r="D956" s="317"/>
    </row>
    <row r="957" spans="4:4">
      <c r="D957" s="317"/>
    </row>
    <row r="958" spans="4:4">
      <c r="D958" s="317"/>
    </row>
    <row r="959" spans="4:4">
      <c r="D959" s="317"/>
    </row>
    <row r="960" spans="4:4">
      <c r="D960" s="317"/>
    </row>
    <row r="961" spans="4:4">
      <c r="D961" s="317"/>
    </row>
    <row r="962" spans="4:4">
      <c r="D962" s="317"/>
    </row>
    <row r="963" spans="4:4">
      <c r="D963" s="317"/>
    </row>
    <row r="964" spans="4:4">
      <c r="D964" s="317"/>
    </row>
    <row r="965" spans="4:4">
      <c r="D965" s="317"/>
    </row>
    <row r="966" spans="4:4">
      <c r="D966" s="317"/>
    </row>
    <row r="967" spans="4:4">
      <c r="D967" s="317"/>
    </row>
    <row r="968" spans="4:4">
      <c r="D968" s="317"/>
    </row>
    <row r="969" spans="4:4">
      <c r="D969" s="317"/>
    </row>
    <row r="970" spans="4:4">
      <c r="D970" s="317"/>
    </row>
    <row r="971" spans="4:4">
      <c r="D971" s="317"/>
    </row>
    <row r="972" spans="4:4">
      <c r="D972" s="317"/>
    </row>
    <row r="973" spans="4:4">
      <c r="D973" s="317"/>
    </row>
    <row r="974" spans="4:4">
      <c r="D974" s="317"/>
    </row>
    <row r="975" spans="4:4">
      <c r="D975" s="317"/>
    </row>
    <row r="976" spans="4:4">
      <c r="D976" s="317"/>
    </row>
    <row r="977" spans="4:4">
      <c r="D977" s="317"/>
    </row>
    <row r="978" spans="4:4">
      <c r="D978" s="317"/>
    </row>
    <row r="979" spans="4:4">
      <c r="D979" s="317"/>
    </row>
    <row r="980" spans="4:4">
      <c r="D980" s="317"/>
    </row>
    <row r="981" spans="4:4">
      <c r="D981" s="317"/>
    </row>
    <row r="982" spans="4:4">
      <c r="D982" s="317"/>
    </row>
    <row r="983" spans="4:4">
      <c r="D983" s="317"/>
    </row>
    <row r="984" spans="4:4">
      <c r="D984" s="317"/>
    </row>
    <row r="985" spans="4:4">
      <c r="D985" s="317"/>
    </row>
    <row r="986" spans="4:4">
      <c r="D986" s="317"/>
    </row>
    <row r="987" spans="4:4">
      <c r="D987" s="317"/>
    </row>
    <row r="988" spans="4:4">
      <c r="D988" s="317"/>
    </row>
    <row r="989" spans="4:4">
      <c r="D989" s="317"/>
    </row>
    <row r="990" spans="4:4">
      <c r="D990" s="317"/>
    </row>
    <row r="991" spans="4:4">
      <c r="D991" s="317"/>
    </row>
    <row r="992" spans="4:4">
      <c r="D992" s="317"/>
    </row>
    <row r="993" spans="4:4">
      <c r="D993" s="317"/>
    </row>
    <row r="994" spans="4:4">
      <c r="D994" s="317"/>
    </row>
    <row r="995" spans="4:4">
      <c r="D995" s="317"/>
    </row>
    <row r="996" spans="4:4">
      <c r="D996" s="317"/>
    </row>
    <row r="997" spans="4:4">
      <c r="D997" s="317"/>
    </row>
    <row r="998" spans="4:4">
      <c r="D998" s="317"/>
    </row>
    <row r="999" spans="4:4">
      <c r="D999" s="317"/>
    </row>
    <row r="1000" spans="4:4">
      <c r="D1000" s="317"/>
    </row>
    <row r="1001" spans="4:4">
      <c r="D1001" s="317"/>
    </row>
    <row r="1002" spans="4:4">
      <c r="D1002" s="317"/>
    </row>
    <row r="1003" spans="4:4">
      <c r="D1003" s="317"/>
    </row>
    <row r="1004" spans="4:4">
      <c r="D1004" s="317"/>
    </row>
    <row r="1005" spans="4:4">
      <c r="D1005" s="317"/>
    </row>
    <row r="1006" spans="4:4">
      <c r="D1006" s="317"/>
    </row>
    <row r="1007" spans="4:4">
      <c r="D1007" s="317"/>
    </row>
    <row r="1008" spans="4:4">
      <c r="D1008" s="317"/>
    </row>
    <row r="1009" spans="4:4">
      <c r="D1009" s="317"/>
    </row>
    <row r="1010" spans="4:4">
      <c r="D1010" s="317"/>
    </row>
    <row r="1011" spans="4:4">
      <c r="D1011" s="317"/>
    </row>
    <row r="1012" spans="4:4">
      <c r="D1012" s="317"/>
    </row>
    <row r="1013" spans="4:4">
      <c r="D1013" s="317"/>
    </row>
    <row r="1014" spans="4:4">
      <c r="D1014" s="317"/>
    </row>
    <row r="1015" spans="4:4">
      <c r="D1015" s="317"/>
    </row>
    <row r="1016" spans="4:4">
      <c r="D1016" s="317"/>
    </row>
    <row r="1017" spans="4:4">
      <c r="D1017" s="317"/>
    </row>
    <row r="1018" spans="4:4">
      <c r="D1018" s="317"/>
    </row>
    <row r="1019" spans="4:4">
      <c r="D1019" s="317"/>
    </row>
    <row r="1020" spans="4:4">
      <c r="D1020" s="317"/>
    </row>
    <row r="1021" spans="4:4">
      <c r="D1021" s="317"/>
    </row>
    <row r="1022" spans="4:4">
      <c r="D1022" s="317"/>
    </row>
    <row r="1023" spans="4:4">
      <c r="D1023" s="317"/>
    </row>
    <row r="1024" spans="4:4">
      <c r="D1024" s="317"/>
    </row>
    <row r="1025" spans="4:4">
      <c r="D1025" s="317"/>
    </row>
    <row r="1026" spans="4:4">
      <c r="D1026" s="317"/>
    </row>
    <row r="1027" spans="4:4">
      <c r="D1027" s="317"/>
    </row>
    <row r="1028" spans="4:4">
      <c r="D1028" s="317"/>
    </row>
    <row r="1029" spans="4:4">
      <c r="D1029" s="317"/>
    </row>
    <row r="1030" spans="4:4">
      <c r="D1030" s="317"/>
    </row>
    <row r="1031" spans="4:4">
      <c r="D1031" s="317"/>
    </row>
    <row r="1032" spans="4:4">
      <c r="D1032" s="317"/>
    </row>
    <row r="1033" spans="4:4">
      <c r="D1033" s="317"/>
    </row>
    <row r="1034" spans="4:4">
      <c r="D1034" s="317"/>
    </row>
    <row r="1035" spans="4:4">
      <c r="D1035" s="317"/>
    </row>
    <row r="1036" spans="4:4">
      <c r="D1036" s="317"/>
    </row>
    <row r="1037" spans="4:4">
      <c r="D1037" s="317"/>
    </row>
    <row r="1038" spans="4:4">
      <c r="D1038" s="317"/>
    </row>
    <row r="1039" spans="4:4">
      <c r="D1039" s="317"/>
    </row>
    <row r="1040" spans="4:4">
      <c r="D1040" s="317"/>
    </row>
    <row r="1041" spans="4:4">
      <c r="D1041" s="317"/>
    </row>
    <row r="1042" spans="4:4">
      <c r="D1042" s="317"/>
    </row>
    <row r="1043" spans="4:4">
      <c r="D1043" s="317"/>
    </row>
    <row r="1044" spans="4:4">
      <c r="D1044" s="317"/>
    </row>
    <row r="1045" spans="4:4">
      <c r="D1045" s="317"/>
    </row>
    <row r="1046" spans="4:4">
      <c r="D1046" s="317"/>
    </row>
    <row r="1047" spans="4:4">
      <c r="D1047" s="317"/>
    </row>
    <row r="1048" spans="4:4">
      <c r="D1048" s="317"/>
    </row>
    <row r="1049" spans="4:4">
      <c r="D1049" s="317"/>
    </row>
    <row r="1050" spans="4:4">
      <c r="D1050" s="317"/>
    </row>
    <row r="1051" spans="4:4">
      <c r="D1051" s="317"/>
    </row>
    <row r="1052" spans="4:4">
      <c r="D1052" s="317"/>
    </row>
    <row r="1053" spans="4:4">
      <c r="D1053" s="317"/>
    </row>
    <row r="1054" spans="4:4">
      <c r="D1054" s="317"/>
    </row>
    <row r="1055" spans="4:4">
      <c r="D1055" s="317"/>
    </row>
    <row r="1056" spans="4:4">
      <c r="D1056" s="317"/>
    </row>
    <row r="1057" spans="4:4">
      <c r="D1057" s="317"/>
    </row>
    <row r="1058" spans="4:4">
      <c r="D1058" s="317"/>
    </row>
    <row r="1059" spans="4:4">
      <c r="D1059" s="317"/>
    </row>
    <row r="1060" spans="4:4">
      <c r="D1060" s="317"/>
    </row>
    <row r="1061" spans="4:4">
      <c r="D1061" s="317"/>
    </row>
    <row r="1062" spans="4:4">
      <c r="D1062" s="317"/>
    </row>
    <row r="1063" spans="4:4">
      <c r="D1063" s="317"/>
    </row>
    <row r="1064" spans="4:4">
      <c r="D1064" s="317"/>
    </row>
    <row r="1065" spans="4:4">
      <c r="D1065" s="317"/>
    </row>
    <row r="1066" spans="4:4">
      <c r="D1066" s="317"/>
    </row>
    <row r="1067" spans="4:4">
      <c r="D1067" s="317"/>
    </row>
    <row r="1068" spans="4:4">
      <c r="D1068" s="317"/>
    </row>
    <row r="1069" spans="4:4">
      <c r="D1069" s="317"/>
    </row>
    <row r="1070" spans="4:4">
      <c r="D1070" s="317"/>
    </row>
    <row r="1071" spans="4:4">
      <c r="D1071" s="317"/>
    </row>
    <row r="1072" spans="4:4">
      <c r="D1072" s="317"/>
    </row>
    <row r="1073" spans="4:4">
      <c r="D1073" s="317"/>
    </row>
    <row r="1074" spans="4:4">
      <c r="D1074" s="317"/>
    </row>
    <row r="1075" spans="4:4">
      <c r="D1075" s="317"/>
    </row>
    <row r="1076" spans="4:4">
      <c r="D1076" s="317"/>
    </row>
    <row r="1077" spans="4:4">
      <c r="D1077" s="317"/>
    </row>
    <row r="1078" spans="4:4">
      <c r="D1078" s="317"/>
    </row>
    <row r="1079" spans="4:4">
      <c r="D1079" s="317"/>
    </row>
    <row r="1080" spans="4:4">
      <c r="D1080" s="317"/>
    </row>
    <row r="1081" spans="4:4">
      <c r="D1081" s="317"/>
    </row>
    <row r="1082" spans="4:4">
      <c r="D1082" s="317"/>
    </row>
    <row r="1083" spans="4:4">
      <c r="D1083" s="317"/>
    </row>
    <row r="1084" spans="4:4">
      <c r="D1084" s="317"/>
    </row>
    <row r="1085" spans="4:4">
      <c r="D1085" s="317"/>
    </row>
    <row r="1086" spans="4:4">
      <c r="D1086" s="317"/>
    </row>
    <row r="1087" spans="4:4">
      <c r="D1087" s="317"/>
    </row>
    <row r="1088" spans="4:4">
      <c r="D1088" s="317"/>
    </row>
    <row r="1089" spans="4:4">
      <c r="D1089" s="317"/>
    </row>
    <row r="1090" spans="4:4">
      <c r="D1090" s="317"/>
    </row>
    <row r="1091" spans="4:4">
      <c r="D1091" s="317"/>
    </row>
    <row r="1092" spans="4:4">
      <c r="D1092" s="317"/>
    </row>
    <row r="1093" spans="4:4">
      <c r="D1093" s="317"/>
    </row>
    <row r="1094" spans="4:4">
      <c r="D1094" s="317"/>
    </row>
    <row r="1095" spans="4:4">
      <c r="D1095" s="317"/>
    </row>
    <row r="1096" spans="4:4">
      <c r="D1096" s="317"/>
    </row>
    <row r="1097" spans="4:4">
      <c r="D1097" s="317"/>
    </row>
    <row r="1098" spans="4:4">
      <c r="D1098" s="317"/>
    </row>
    <row r="1099" spans="4:4">
      <c r="D1099" s="317"/>
    </row>
    <row r="1100" spans="4:4">
      <c r="D1100" s="317"/>
    </row>
    <row r="1101" spans="4:4">
      <c r="D1101" s="317"/>
    </row>
    <row r="1102" spans="4:4">
      <c r="D1102" s="317"/>
    </row>
    <row r="1103" spans="4:4">
      <c r="D1103" s="317"/>
    </row>
    <row r="1104" spans="4:4">
      <c r="D1104" s="317"/>
    </row>
    <row r="1105" spans="4:4">
      <c r="D1105" s="317"/>
    </row>
    <row r="1106" spans="4:4">
      <c r="D1106" s="317"/>
    </row>
    <row r="1107" spans="4:4">
      <c r="D1107" s="317"/>
    </row>
    <row r="1108" spans="4:4">
      <c r="D1108" s="317"/>
    </row>
    <row r="1109" spans="4:4">
      <c r="D1109" s="317"/>
    </row>
    <row r="1110" spans="4:4">
      <c r="D1110" s="317"/>
    </row>
    <row r="1111" spans="4:4">
      <c r="D1111" s="317"/>
    </row>
    <row r="1112" spans="4:4">
      <c r="D1112" s="317"/>
    </row>
    <row r="1113" spans="4:4">
      <c r="D1113" s="317"/>
    </row>
    <row r="1114" spans="4:4">
      <c r="D1114" s="317"/>
    </row>
    <row r="1115" spans="4:4">
      <c r="D1115" s="317"/>
    </row>
    <row r="1116" spans="4:4">
      <c r="D1116" s="317"/>
    </row>
    <row r="1117" spans="4:4">
      <c r="D1117" s="317"/>
    </row>
    <row r="1118" spans="4:4">
      <c r="D1118" s="317"/>
    </row>
    <row r="1119" spans="4:4">
      <c r="D1119" s="317"/>
    </row>
    <row r="1120" spans="4:4">
      <c r="D1120" s="317"/>
    </row>
    <row r="1121" spans="4:4">
      <c r="D1121" s="317"/>
    </row>
    <row r="1122" spans="4:4">
      <c r="D1122" s="317"/>
    </row>
    <row r="1123" spans="4:4">
      <c r="D1123" s="317"/>
    </row>
    <row r="1124" spans="4:4">
      <c r="D1124" s="317"/>
    </row>
    <row r="1125" spans="4:4">
      <c r="D1125" s="317"/>
    </row>
    <row r="1126" spans="4:4">
      <c r="D1126" s="317"/>
    </row>
    <row r="1127" spans="4:4">
      <c r="D1127" s="317"/>
    </row>
    <row r="1128" spans="4:4">
      <c r="D1128" s="317"/>
    </row>
    <row r="1129" spans="4:4">
      <c r="D1129" s="317"/>
    </row>
    <row r="1130" spans="4:4">
      <c r="D1130" s="317"/>
    </row>
    <row r="1131" spans="4:4">
      <c r="D1131" s="317"/>
    </row>
    <row r="1132" spans="4:4">
      <c r="D1132" s="317"/>
    </row>
    <row r="1133" spans="4:4">
      <c r="D1133" s="317"/>
    </row>
    <row r="1134" spans="4:4">
      <c r="D1134" s="317"/>
    </row>
    <row r="1135" spans="4:4">
      <c r="D1135" s="317"/>
    </row>
    <row r="1136" spans="4:4">
      <c r="D1136" s="317"/>
    </row>
    <row r="1137" spans="4:4">
      <c r="D1137" s="317"/>
    </row>
    <row r="1138" spans="4:4">
      <c r="D1138" s="317"/>
    </row>
    <row r="1139" spans="4:4">
      <c r="D1139" s="317"/>
    </row>
    <row r="1140" spans="4:4">
      <c r="D1140" s="317"/>
    </row>
    <row r="1141" spans="4:4">
      <c r="D1141" s="317"/>
    </row>
    <row r="1142" spans="4:4">
      <c r="D1142" s="317"/>
    </row>
    <row r="1143" spans="4:4">
      <c r="D1143" s="317"/>
    </row>
    <row r="1144" spans="4:4">
      <c r="D1144" s="317"/>
    </row>
    <row r="1145" spans="4:4">
      <c r="D1145" s="317"/>
    </row>
    <row r="1146" spans="4:4">
      <c r="D1146" s="317"/>
    </row>
    <row r="1147" spans="4:4">
      <c r="D1147" s="317"/>
    </row>
    <row r="1148" spans="4:4">
      <c r="D1148" s="317"/>
    </row>
    <row r="1149" spans="4:4">
      <c r="D1149" s="317"/>
    </row>
    <row r="1150" spans="4:4">
      <c r="D1150" s="317"/>
    </row>
    <row r="1151" spans="4:4">
      <c r="D1151" s="317"/>
    </row>
    <row r="1152" spans="4:4">
      <c r="D1152" s="317"/>
    </row>
    <row r="1153" spans="4:4">
      <c r="D1153" s="317"/>
    </row>
    <row r="1154" spans="4:4">
      <c r="D1154" s="317"/>
    </row>
    <row r="1155" spans="4:4">
      <c r="D1155" s="317"/>
    </row>
    <row r="1156" spans="4:4">
      <c r="D1156" s="317"/>
    </row>
    <row r="1157" spans="4:4">
      <c r="D1157" s="317"/>
    </row>
    <row r="1158" spans="4:4">
      <c r="D1158" s="317"/>
    </row>
    <row r="1159" spans="4:4">
      <c r="D1159" s="317"/>
    </row>
    <row r="1160" spans="4:4">
      <c r="D1160" s="317"/>
    </row>
    <row r="1161" spans="4:4">
      <c r="D1161" s="317"/>
    </row>
    <row r="1162" spans="4:4">
      <c r="D1162" s="317"/>
    </row>
    <row r="1163" spans="4:4">
      <c r="D1163" s="317"/>
    </row>
    <row r="1164" spans="4:4">
      <c r="D1164" s="317"/>
    </row>
    <row r="1165" spans="4:4">
      <c r="D1165" s="317"/>
    </row>
    <row r="1166" spans="4:4">
      <c r="D1166" s="317"/>
    </row>
    <row r="1167" spans="4:4">
      <c r="D1167" s="317"/>
    </row>
    <row r="1168" spans="4:4">
      <c r="D1168" s="317"/>
    </row>
    <row r="1169" spans="4:4">
      <c r="D1169" s="317"/>
    </row>
    <row r="1170" spans="4:4">
      <c r="D1170" s="317"/>
    </row>
    <row r="1171" spans="4:4">
      <c r="D1171" s="317"/>
    </row>
    <row r="1172" spans="4:4">
      <c r="D1172" s="317"/>
    </row>
    <row r="1173" spans="4:4">
      <c r="D1173" s="317"/>
    </row>
    <row r="1174" spans="4:4">
      <c r="D1174" s="317"/>
    </row>
    <row r="1175" spans="4:4">
      <c r="D1175" s="317"/>
    </row>
    <row r="1176" spans="4:4">
      <c r="D1176" s="317"/>
    </row>
    <row r="1177" spans="4:4">
      <c r="D1177" s="317"/>
    </row>
    <row r="1178" spans="4:4">
      <c r="D1178" s="317"/>
    </row>
    <row r="1179" spans="4:4">
      <c r="D1179" s="317"/>
    </row>
    <row r="1180" spans="4:4">
      <c r="D1180" s="317"/>
    </row>
    <row r="1181" spans="4:4">
      <c r="D1181" s="317"/>
    </row>
    <row r="1182" spans="4:4">
      <c r="D1182" s="317"/>
    </row>
    <row r="1183" spans="4:4">
      <c r="D1183" s="317"/>
    </row>
    <row r="1184" spans="4:4">
      <c r="D1184" s="317"/>
    </row>
    <row r="1185" spans="4:4">
      <c r="D1185" s="317"/>
    </row>
    <row r="1186" spans="4:4">
      <c r="D1186" s="317"/>
    </row>
    <row r="1187" spans="4:4">
      <c r="D1187" s="317"/>
    </row>
    <row r="1188" spans="4:4">
      <c r="D1188" s="317"/>
    </row>
    <row r="1189" spans="4:4">
      <c r="D1189" s="317"/>
    </row>
    <row r="1190" spans="4:4">
      <c r="D1190" s="317"/>
    </row>
    <row r="1191" spans="4:4">
      <c r="D1191" s="317"/>
    </row>
    <row r="1192" spans="4:4">
      <c r="D1192" s="317"/>
    </row>
    <row r="1193" spans="4:4">
      <c r="D1193" s="317"/>
    </row>
    <row r="1194" spans="4:4">
      <c r="D1194" s="317"/>
    </row>
    <row r="1195" spans="4:4">
      <c r="D1195" s="317"/>
    </row>
    <row r="1196" spans="4:4">
      <c r="D1196" s="317"/>
    </row>
    <row r="1197" spans="4:4">
      <c r="D1197" s="317"/>
    </row>
    <row r="1198" spans="4:4">
      <c r="D1198" s="317"/>
    </row>
    <row r="1199" spans="4:4">
      <c r="D1199" s="317"/>
    </row>
    <row r="1200" spans="4:4">
      <c r="D1200" s="317"/>
    </row>
    <row r="1201" spans="4:4">
      <c r="D1201" s="317"/>
    </row>
    <row r="1202" spans="4:4">
      <c r="D1202" s="317"/>
    </row>
    <row r="1203" spans="4:4">
      <c r="D1203" s="317"/>
    </row>
    <row r="1204" spans="4:4">
      <c r="D1204" s="317"/>
    </row>
    <row r="1205" spans="4:4">
      <c r="D1205" s="317"/>
    </row>
    <row r="1206" spans="4:4">
      <c r="D1206" s="317"/>
    </row>
    <row r="1207" spans="4:4">
      <c r="D1207" s="317"/>
    </row>
    <row r="1208" spans="4:4">
      <c r="D1208" s="317"/>
    </row>
    <row r="1209" spans="4:4">
      <c r="D1209" s="317"/>
    </row>
    <row r="1210" spans="4:4">
      <c r="D1210" s="317"/>
    </row>
    <row r="1211" spans="4:4">
      <c r="D1211" s="317"/>
    </row>
    <row r="1212" spans="4:4">
      <c r="D1212" s="317"/>
    </row>
    <row r="1213" spans="4:4">
      <c r="D1213" s="317"/>
    </row>
    <row r="1214" spans="4:4">
      <c r="D1214" s="317"/>
    </row>
    <row r="1215" spans="4:4">
      <c r="D1215" s="317"/>
    </row>
    <row r="1216" spans="4:4">
      <c r="D1216" s="317"/>
    </row>
    <row r="1217" spans="4:4">
      <c r="D1217" s="317"/>
    </row>
    <row r="1218" spans="4:4">
      <c r="D1218" s="317"/>
    </row>
    <row r="1219" spans="4:4">
      <c r="D1219" s="317"/>
    </row>
    <row r="1220" spans="4:4">
      <c r="D1220" s="317"/>
    </row>
    <row r="1221" spans="4:4">
      <c r="D1221" s="317"/>
    </row>
    <row r="1222" spans="4:4">
      <c r="D1222" s="317"/>
    </row>
    <row r="1223" spans="4:4">
      <c r="D1223" s="317"/>
    </row>
    <row r="1224" spans="4:4">
      <c r="D1224" s="317"/>
    </row>
    <row r="1225" spans="4:4">
      <c r="D1225" s="317"/>
    </row>
    <row r="1226" spans="4:4">
      <c r="D1226" s="317"/>
    </row>
    <row r="1227" spans="4:4">
      <c r="D1227" s="317"/>
    </row>
    <row r="1228" spans="4:4">
      <c r="D1228" s="317"/>
    </row>
    <row r="1229" spans="4:4">
      <c r="D1229" s="317"/>
    </row>
    <row r="1230" spans="4:4">
      <c r="D1230" s="317"/>
    </row>
    <row r="1231" spans="4:4">
      <c r="D1231" s="317"/>
    </row>
    <row r="1232" spans="4:4">
      <c r="D1232" s="317"/>
    </row>
    <row r="1233" spans="4:4">
      <c r="D1233" s="317"/>
    </row>
    <row r="1234" spans="4:4">
      <c r="D1234" s="317"/>
    </row>
    <row r="1235" spans="4:4">
      <c r="D1235" s="317"/>
    </row>
    <row r="1236" spans="4:4">
      <c r="D1236" s="317"/>
    </row>
    <row r="1237" spans="4:4">
      <c r="D1237" s="317"/>
    </row>
    <row r="1238" spans="4:4">
      <c r="D1238" s="317"/>
    </row>
    <row r="1239" spans="4:4">
      <c r="D1239" s="317"/>
    </row>
    <row r="1240" spans="4:4">
      <c r="D1240" s="317"/>
    </row>
    <row r="1241" spans="4:4">
      <c r="D1241" s="317"/>
    </row>
    <row r="1242" spans="4:4">
      <c r="D1242" s="317"/>
    </row>
    <row r="1243" spans="4:4">
      <c r="D1243" s="317"/>
    </row>
    <row r="1244" spans="4:4">
      <c r="D1244" s="317"/>
    </row>
    <row r="1245" spans="4:4">
      <c r="D1245" s="317"/>
    </row>
    <row r="1246" spans="4:4">
      <c r="D1246" s="317"/>
    </row>
    <row r="1247" spans="4:4">
      <c r="D1247" s="317"/>
    </row>
    <row r="1248" spans="4:4">
      <c r="D1248" s="317"/>
    </row>
    <row r="1249" spans="4:4">
      <c r="D1249" s="317"/>
    </row>
    <row r="1250" spans="4:4">
      <c r="D1250" s="317"/>
    </row>
    <row r="1251" spans="4:4">
      <c r="D1251" s="317"/>
    </row>
    <row r="1252" spans="4:4">
      <c r="D1252" s="317"/>
    </row>
    <row r="1253" spans="4:4">
      <c r="D1253" s="317"/>
    </row>
    <row r="1254" spans="4:4">
      <c r="D1254" s="317"/>
    </row>
    <row r="1255" spans="4:4">
      <c r="D1255" s="317"/>
    </row>
    <row r="1256" spans="4:4">
      <c r="D1256" s="317"/>
    </row>
    <row r="1257" spans="4:4">
      <c r="D1257" s="317"/>
    </row>
    <row r="1258" spans="4:4">
      <c r="D1258" s="317"/>
    </row>
    <row r="1259" spans="4:4">
      <c r="D1259" s="317"/>
    </row>
    <row r="1260" spans="4:4">
      <c r="D1260" s="317"/>
    </row>
    <row r="1261" spans="4:4">
      <c r="D1261" s="317"/>
    </row>
    <row r="1262" spans="4:4">
      <c r="D1262" s="317"/>
    </row>
    <row r="1263" spans="4:4">
      <c r="D1263" s="317"/>
    </row>
    <row r="1264" spans="4:4">
      <c r="D1264" s="317"/>
    </row>
    <row r="1265" spans="4:4">
      <c r="D1265" s="317"/>
    </row>
    <row r="1266" spans="4:4">
      <c r="D1266" s="317"/>
    </row>
    <row r="1267" spans="4:4">
      <c r="D1267" s="317"/>
    </row>
    <row r="1268" spans="4:4">
      <c r="D1268" s="317"/>
    </row>
    <row r="1269" spans="4:4">
      <c r="D1269" s="317"/>
    </row>
    <row r="1270" spans="4:4">
      <c r="D1270" s="317"/>
    </row>
    <row r="1271" spans="4:4">
      <c r="D1271" s="317"/>
    </row>
    <row r="1272" spans="4:4">
      <c r="D1272" s="317"/>
    </row>
    <row r="1273" spans="4:4">
      <c r="D1273" s="317"/>
    </row>
    <row r="1274" spans="4:4">
      <c r="D1274" s="317"/>
    </row>
    <row r="1275" spans="4:4">
      <c r="D1275" s="317"/>
    </row>
    <row r="1276" spans="4:4">
      <c r="D1276" s="317"/>
    </row>
    <row r="1277" spans="4:4">
      <c r="D1277" s="317"/>
    </row>
    <row r="1278" spans="4:4">
      <c r="D1278" s="317"/>
    </row>
    <row r="1279" spans="4:4">
      <c r="D1279" s="317"/>
    </row>
    <row r="1280" spans="4:4">
      <c r="D1280" s="317"/>
    </row>
    <row r="1281" spans="4:4">
      <c r="D1281" s="317"/>
    </row>
    <row r="1282" spans="4:4">
      <c r="D1282" s="317"/>
    </row>
    <row r="1283" spans="4:4">
      <c r="D1283" s="317"/>
    </row>
    <row r="1284" spans="4:4">
      <c r="D1284" s="317"/>
    </row>
    <row r="1285" spans="4:4">
      <c r="D1285" s="317"/>
    </row>
    <row r="1286" spans="4:4">
      <c r="D1286" s="317"/>
    </row>
    <row r="1287" spans="4:4">
      <c r="D1287" s="317"/>
    </row>
    <row r="1288" spans="4:4">
      <c r="D1288" s="317"/>
    </row>
    <row r="1289" spans="4:4">
      <c r="D1289" s="317"/>
    </row>
    <row r="1290" spans="4:4">
      <c r="D1290" s="317"/>
    </row>
    <row r="1291" spans="4:4">
      <c r="D1291" s="317"/>
    </row>
    <row r="1292" spans="4:4">
      <c r="D1292" s="317"/>
    </row>
    <row r="1293" spans="4:4">
      <c r="D1293" s="317"/>
    </row>
    <row r="1294" spans="4:4">
      <c r="D1294" s="317"/>
    </row>
    <row r="1295" spans="4:4">
      <c r="D1295" s="317"/>
    </row>
    <row r="1296" spans="4:4">
      <c r="D1296" s="317"/>
    </row>
    <row r="1297" spans="4:4">
      <c r="D1297" s="317"/>
    </row>
    <row r="1298" spans="4:4">
      <c r="D1298" s="317"/>
    </row>
    <row r="1299" spans="4:4">
      <c r="D1299" s="317"/>
    </row>
    <row r="1300" spans="4:4">
      <c r="D1300" s="317"/>
    </row>
    <row r="1301" spans="4:4">
      <c r="D1301" s="317"/>
    </row>
    <row r="1302" spans="4:4">
      <c r="D1302" s="317"/>
    </row>
    <row r="1303" spans="4:4">
      <c r="D1303" s="317"/>
    </row>
    <row r="1304" spans="4:4">
      <c r="D1304" s="317"/>
    </row>
    <row r="1305" spans="4:4">
      <c r="D1305" s="317"/>
    </row>
    <row r="1306" spans="4:4">
      <c r="D1306" s="317"/>
    </row>
    <row r="1307" spans="4:4">
      <c r="D1307" s="317"/>
    </row>
    <row r="1308" spans="4:4">
      <c r="D1308" s="317"/>
    </row>
    <row r="1309" spans="4:4">
      <c r="D1309" s="317"/>
    </row>
    <row r="1310" spans="4:4">
      <c r="D1310" s="317"/>
    </row>
    <row r="1311" spans="4:4">
      <c r="D1311" s="317"/>
    </row>
    <row r="1312" spans="4:4">
      <c r="D1312" s="317"/>
    </row>
    <row r="1313" spans="4:4">
      <c r="D1313" s="317"/>
    </row>
    <row r="1314" spans="4:4">
      <c r="D1314" s="317"/>
    </row>
    <row r="1315" spans="4:4">
      <c r="D1315" s="317"/>
    </row>
    <row r="1316" spans="4:4">
      <c r="D1316" s="317"/>
    </row>
    <row r="1317" spans="4:4">
      <c r="D1317" s="317"/>
    </row>
    <row r="1318" spans="4:4">
      <c r="D1318" s="317"/>
    </row>
    <row r="1319" spans="4:4">
      <c r="D1319" s="317"/>
    </row>
    <row r="1320" spans="4:4">
      <c r="D1320" s="317"/>
    </row>
    <row r="1321" spans="4:4">
      <c r="D1321" s="317"/>
    </row>
    <row r="1322" spans="4:4">
      <c r="D1322" s="317"/>
    </row>
    <row r="1323" spans="4:4">
      <c r="D1323" s="317"/>
    </row>
    <row r="1324" spans="4:4">
      <c r="D1324" s="317"/>
    </row>
    <row r="1325" spans="4:4">
      <c r="D1325" s="317"/>
    </row>
    <row r="1326" spans="4:4">
      <c r="D1326" s="317"/>
    </row>
    <row r="1327" spans="4:4">
      <c r="D1327" s="317"/>
    </row>
    <row r="1328" spans="4:4">
      <c r="D1328" s="317"/>
    </row>
    <row r="1329" spans="4:4">
      <c r="D1329" s="317"/>
    </row>
    <row r="1330" spans="4:4">
      <c r="D1330" s="317"/>
    </row>
    <row r="1331" spans="4:4">
      <c r="D1331" s="317"/>
    </row>
    <row r="1332" spans="4:4">
      <c r="D1332" s="317"/>
    </row>
    <row r="1333" spans="4:4">
      <c r="D1333" s="317"/>
    </row>
    <row r="1334" spans="4:4">
      <c r="D1334" s="317"/>
    </row>
    <row r="1335" spans="4:4">
      <c r="D1335" s="317"/>
    </row>
    <row r="1336" spans="4:4">
      <c r="D1336" s="317"/>
    </row>
    <row r="1337" spans="4:4">
      <c r="D1337" s="317"/>
    </row>
    <row r="1338" spans="4:4">
      <c r="D1338" s="317"/>
    </row>
    <row r="1339" spans="4:4">
      <c r="D1339" s="317"/>
    </row>
    <row r="1340" spans="4:4">
      <c r="D1340" s="317"/>
    </row>
    <row r="1341" spans="4:4">
      <c r="D1341" s="317"/>
    </row>
    <row r="1342" spans="4:4">
      <c r="D1342" s="317"/>
    </row>
    <row r="1343" spans="4:4">
      <c r="D1343" s="317"/>
    </row>
    <row r="1344" spans="4:4">
      <c r="D1344" s="317"/>
    </row>
    <row r="1345" spans="4:4">
      <c r="D1345" s="317"/>
    </row>
    <row r="1346" spans="4:4">
      <c r="D1346" s="317"/>
    </row>
    <row r="1347" spans="4:4">
      <c r="D1347" s="317"/>
    </row>
    <row r="1348" spans="4:4">
      <c r="D1348" s="317"/>
    </row>
    <row r="1349" spans="4:4">
      <c r="D1349" s="317"/>
    </row>
    <row r="1350" spans="4:4">
      <c r="D1350" s="317"/>
    </row>
    <row r="1351" spans="4:4">
      <c r="D1351" s="317"/>
    </row>
    <row r="1352" spans="4:4">
      <c r="D1352" s="317"/>
    </row>
    <row r="1353" spans="4:4">
      <c r="D1353" s="317"/>
    </row>
    <row r="1354" spans="4:4">
      <c r="D1354" s="317"/>
    </row>
    <row r="1355" spans="4:4">
      <c r="D1355" s="317"/>
    </row>
    <row r="1356" spans="4:4">
      <c r="D1356" s="317"/>
    </row>
    <row r="1357" spans="4:4">
      <c r="D1357" s="317"/>
    </row>
    <row r="1358" spans="4:4">
      <c r="D1358" s="317"/>
    </row>
    <row r="1359" spans="4:4">
      <c r="D1359" s="317"/>
    </row>
    <row r="1360" spans="4:4">
      <c r="D1360" s="317"/>
    </row>
    <row r="1361" spans="4:4">
      <c r="D1361" s="317"/>
    </row>
    <row r="1362" spans="4:4">
      <c r="D1362" s="317"/>
    </row>
    <row r="1363" spans="4:4">
      <c r="D1363" s="317"/>
    </row>
    <row r="1364" spans="4:4">
      <c r="D1364" s="317"/>
    </row>
    <row r="1365" spans="4:4">
      <c r="D1365" s="317"/>
    </row>
    <row r="1366" spans="4:4">
      <c r="D1366" s="317"/>
    </row>
    <row r="1367" spans="4:4">
      <c r="D1367" s="317"/>
    </row>
    <row r="1368" spans="4:4">
      <c r="D1368" s="317"/>
    </row>
    <row r="1369" spans="4:4">
      <c r="D1369" s="317"/>
    </row>
    <row r="1370" spans="4:4">
      <c r="D1370" s="317"/>
    </row>
    <row r="1371" spans="4:4">
      <c r="D1371" s="317"/>
    </row>
    <row r="1372" spans="4:4">
      <c r="D1372" s="317"/>
    </row>
    <row r="1373" spans="4:4">
      <c r="D1373" s="317"/>
    </row>
    <row r="1374" spans="4:4">
      <c r="D1374" s="317"/>
    </row>
    <row r="1375" spans="4:4">
      <c r="D1375" s="317"/>
    </row>
    <row r="1376" spans="4:4">
      <c r="D1376" s="317"/>
    </row>
    <row r="1377" spans="4:4">
      <c r="D1377" s="317"/>
    </row>
    <row r="1378" spans="4:4">
      <c r="D1378" s="317"/>
    </row>
    <row r="1379" spans="4:4">
      <c r="D1379" s="317"/>
    </row>
    <row r="1380" spans="4:4">
      <c r="D1380" s="317"/>
    </row>
    <row r="1381" spans="4:4">
      <c r="D1381" s="317"/>
    </row>
    <row r="1382" spans="4:4">
      <c r="D1382" s="317"/>
    </row>
    <row r="1383" spans="4:4">
      <c r="D1383" s="317"/>
    </row>
    <row r="1384" spans="4:4">
      <c r="D1384" s="317"/>
    </row>
    <row r="1385" spans="4:4">
      <c r="D1385" s="317"/>
    </row>
    <row r="1386" spans="4:4">
      <c r="D1386" s="317"/>
    </row>
    <row r="1387" spans="4:4">
      <c r="D1387" s="317"/>
    </row>
    <row r="1388" spans="4:4">
      <c r="D1388" s="317"/>
    </row>
    <row r="1389" spans="4:4">
      <c r="D1389" s="317"/>
    </row>
    <row r="1390" spans="4:4">
      <c r="D1390" s="317"/>
    </row>
    <row r="1391" spans="4:4">
      <c r="D1391" s="317"/>
    </row>
    <row r="1392" spans="4:4">
      <c r="D1392" s="317"/>
    </row>
    <row r="1393" spans="4:4">
      <c r="D1393" s="317"/>
    </row>
    <row r="1394" spans="4:4">
      <c r="D1394" s="317"/>
    </row>
    <row r="1395" spans="4:4">
      <c r="D1395" s="317"/>
    </row>
    <row r="1396" spans="4:4">
      <c r="D1396" s="317"/>
    </row>
    <row r="1397" spans="4:4">
      <c r="D1397" s="317"/>
    </row>
    <row r="1398" spans="4:4">
      <c r="D1398" s="317"/>
    </row>
    <row r="1399" spans="4:4">
      <c r="D1399" s="317"/>
    </row>
    <row r="1400" spans="4:4">
      <c r="D1400" s="317"/>
    </row>
    <row r="1401" spans="4:4">
      <c r="D1401" s="317"/>
    </row>
    <row r="1402" spans="4:4">
      <c r="D1402" s="317"/>
    </row>
    <row r="1403" spans="4:4">
      <c r="D1403" s="317"/>
    </row>
    <row r="1404" spans="4:4">
      <c r="D1404" s="317"/>
    </row>
    <row r="1405" spans="4:4">
      <c r="D1405" s="317"/>
    </row>
    <row r="1406" spans="4:4">
      <c r="D1406" s="317"/>
    </row>
    <row r="1407" spans="4:4">
      <c r="D1407" s="317"/>
    </row>
    <row r="1408" spans="4:4">
      <c r="D1408" s="317"/>
    </row>
    <row r="1409" spans="4:4">
      <c r="D1409" s="317"/>
    </row>
    <row r="1410" spans="4:4">
      <c r="D1410" s="317"/>
    </row>
    <row r="1411" spans="4:4">
      <c r="D1411" s="317"/>
    </row>
    <row r="1412" spans="4:4">
      <c r="D1412" s="317"/>
    </row>
    <row r="1413" spans="4:4">
      <c r="D1413" s="317"/>
    </row>
    <row r="1414" spans="4:4">
      <c r="D1414" s="317"/>
    </row>
    <row r="1415" spans="4:4">
      <c r="D1415" s="317"/>
    </row>
    <row r="1416" spans="4:4">
      <c r="D1416" s="317"/>
    </row>
    <row r="1417" spans="4:4">
      <c r="D1417" s="317"/>
    </row>
    <row r="1418" spans="4:4">
      <c r="D1418" s="317"/>
    </row>
    <row r="1419" spans="4:4">
      <c r="D1419" s="317"/>
    </row>
    <row r="1420" spans="4:4">
      <c r="D1420" s="317"/>
    </row>
    <row r="1421" spans="4:4">
      <c r="D1421" s="317"/>
    </row>
    <row r="1422" spans="4:4">
      <c r="D1422" s="317"/>
    </row>
    <row r="1423" spans="4:4">
      <c r="D1423" s="317"/>
    </row>
    <row r="1424" spans="4:4">
      <c r="D1424" s="317"/>
    </row>
    <row r="1425" spans="4:4">
      <c r="D1425" s="317"/>
    </row>
    <row r="1426" spans="4:4">
      <c r="D1426" s="317"/>
    </row>
    <row r="1427" spans="4:4">
      <c r="D1427" s="317"/>
    </row>
    <row r="1428" spans="4:4">
      <c r="D1428" s="317"/>
    </row>
    <row r="1429" spans="4:4">
      <c r="D1429" s="317"/>
    </row>
    <row r="1430" spans="4:4">
      <c r="D1430" s="317"/>
    </row>
    <row r="1431" spans="4:4">
      <c r="D1431" s="317"/>
    </row>
    <row r="1432" spans="4:4">
      <c r="D1432" s="317"/>
    </row>
    <row r="1433" spans="4:4">
      <c r="D1433" s="317"/>
    </row>
    <row r="1434" spans="4:4">
      <c r="D1434" s="317"/>
    </row>
    <row r="1435" spans="4:4">
      <c r="D1435" s="317"/>
    </row>
    <row r="1436" spans="4:4">
      <c r="D1436" s="317"/>
    </row>
    <row r="1437" spans="4:4">
      <c r="D1437" s="317"/>
    </row>
    <row r="1438" spans="4:4">
      <c r="D1438" s="317"/>
    </row>
    <row r="1439" spans="4:4">
      <c r="D1439" s="317"/>
    </row>
    <row r="1440" spans="4:4">
      <c r="D1440" s="317"/>
    </row>
    <row r="1441" spans="4:4">
      <c r="D1441" s="317"/>
    </row>
    <row r="1442" spans="4:4">
      <c r="D1442" s="317"/>
    </row>
    <row r="1443" spans="4:4">
      <c r="D1443" s="317"/>
    </row>
    <row r="1444" spans="4:4">
      <c r="D1444" s="317"/>
    </row>
    <row r="1445" spans="4:4">
      <c r="D1445" s="317"/>
    </row>
    <row r="1446" spans="4:4">
      <c r="D1446" s="317"/>
    </row>
    <row r="1447" spans="4:4">
      <c r="D1447" s="317"/>
    </row>
    <row r="1448" spans="4:4">
      <c r="D1448" s="317"/>
    </row>
    <row r="1449" spans="4:4">
      <c r="D1449" s="317"/>
    </row>
    <row r="1450" spans="4:4">
      <c r="D1450" s="317"/>
    </row>
    <row r="1451" spans="4:4">
      <c r="D1451" s="317"/>
    </row>
    <row r="1452" spans="4:4">
      <c r="D1452" s="317"/>
    </row>
    <row r="1453" spans="4:4">
      <c r="D1453" s="317"/>
    </row>
    <row r="1454" spans="4:4">
      <c r="D1454" s="317"/>
    </row>
    <row r="1455" spans="4:4">
      <c r="D1455" s="317"/>
    </row>
    <row r="1456" spans="4:4">
      <c r="D1456" s="317"/>
    </row>
    <row r="1457" spans="4:4">
      <c r="D1457" s="317"/>
    </row>
    <row r="1458" spans="4:4">
      <c r="D1458" s="317"/>
    </row>
    <row r="1459" spans="4:4">
      <c r="D1459" s="317"/>
    </row>
    <row r="1460" spans="4:4">
      <c r="D1460" s="317"/>
    </row>
    <row r="1461" spans="4:4">
      <c r="D1461" s="317"/>
    </row>
    <row r="1462" spans="4:4">
      <c r="D1462" s="317"/>
    </row>
    <row r="1463" spans="4:4">
      <c r="D1463" s="317"/>
    </row>
    <row r="1464" spans="4:4">
      <c r="D1464" s="317"/>
    </row>
    <row r="1465" spans="4:4">
      <c r="D1465" s="317"/>
    </row>
    <row r="1466" spans="4:4">
      <c r="D1466" s="317"/>
    </row>
    <row r="1467" spans="4:4">
      <c r="D1467" s="317"/>
    </row>
    <row r="1468" spans="4:4">
      <c r="D1468" s="317"/>
    </row>
    <row r="1469" spans="4:4">
      <c r="D1469" s="317"/>
    </row>
    <row r="1470" spans="4:4">
      <c r="D1470" s="317"/>
    </row>
    <row r="1471" spans="4:4">
      <c r="D1471" s="317"/>
    </row>
    <row r="1472" spans="4:4">
      <c r="D1472" s="317"/>
    </row>
    <row r="1473" spans="4:4">
      <c r="D1473" s="317"/>
    </row>
    <row r="1474" spans="4:4">
      <c r="D1474" s="317"/>
    </row>
    <row r="1475" spans="4:4">
      <c r="D1475" s="317"/>
    </row>
    <row r="1476" spans="4:4">
      <c r="D1476" s="317"/>
    </row>
    <row r="1477" spans="4:4">
      <c r="D1477" s="317"/>
    </row>
    <row r="1478" spans="4:4">
      <c r="D1478" s="317"/>
    </row>
    <row r="1479" spans="4:4">
      <c r="D1479" s="317"/>
    </row>
    <row r="1480" spans="4:4">
      <c r="D1480" s="317"/>
    </row>
    <row r="1481" spans="4:4">
      <c r="D1481" s="317"/>
    </row>
    <row r="1482" spans="4:4">
      <c r="D1482" s="317"/>
    </row>
    <row r="1483" spans="4:4">
      <c r="D1483" s="317"/>
    </row>
    <row r="1484" spans="4:4">
      <c r="D1484" s="317"/>
    </row>
    <row r="1485" spans="4:4">
      <c r="D1485" s="317"/>
    </row>
    <row r="1486" spans="4:4">
      <c r="D1486" s="317"/>
    </row>
    <row r="1487" spans="4:4">
      <c r="D1487" s="317"/>
    </row>
    <row r="1488" spans="4:4">
      <c r="D1488" s="317"/>
    </row>
    <row r="1489" spans="4:4">
      <c r="D1489" s="317"/>
    </row>
    <row r="1490" spans="4:4">
      <c r="D1490" s="317"/>
    </row>
    <row r="1491" spans="4:4">
      <c r="D1491" s="317"/>
    </row>
    <row r="1492" spans="4:4">
      <c r="D1492" s="317"/>
    </row>
    <row r="1493" spans="4:4">
      <c r="D1493" s="317"/>
    </row>
    <row r="1494" spans="4:4">
      <c r="D1494" s="317"/>
    </row>
    <row r="1495" spans="4:4">
      <c r="D1495" s="317"/>
    </row>
    <row r="1496" spans="4:4">
      <c r="D1496" s="317"/>
    </row>
    <row r="1497" spans="4:4">
      <c r="D1497" s="317"/>
    </row>
    <row r="1498" spans="4:4">
      <c r="D1498" s="317"/>
    </row>
    <row r="1499" spans="4:4">
      <c r="D1499" s="317"/>
    </row>
    <row r="1500" spans="4:4">
      <c r="D1500" s="317"/>
    </row>
    <row r="1501" spans="4:4">
      <c r="D1501" s="317"/>
    </row>
    <row r="1502" spans="4:4">
      <c r="D1502" s="317"/>
    </row>
    <row r="1503" spans="4:4">
      <c r="D1503" s="317"/>
    </row>
    <row r="1504" spans="4:4">
      <c r="D1504" s="317"/>
    </row>
    <row r="1505" spans="4:4">
      <c r="D1505" s="317"/>
    </row>
    <row r="1506" spans="4:4">
      <c r="D1506" s="317"/>
    </row>
    <row r="1507" spans="4:4">
      <c r="D1507" s="317"/>
    </row>
    <row r="1508" spans="4:4">
      <c r="D1508" s="317"/>
    </row>
    <row r="1509" spans="4:4">
      <c r="D1509" s="317"/>
    </row>
    <row r="1510" spans="4:4">
      <c r="D1510" s="317"/>
    </row>
    <row r="1511" spans="4:4">
      <c r="D1511" s="317"/>
    </row>
    <row r="1512" spans="4:4">
      <c r="D1512" s="317"/>
    </row>
    <row r="1513" spans="4:4">
      <c r="D1513" s="317"/>
    </row>
    <row r="1514" spans="4:4">
      <c r="D1514" s="317"/>
    </row>
    <row r="1515" spans="4:4">
      <c r="D1515" s="317"/>
    </row>
    <row r="1516" spans="4:4">
      <c r="D1516" s="317"/>
    </row>
    <row r="1517" spans="4:4">
      <c r="D1517" s="317"/>
    </row>
    <row r="1518" spans="4:4">
      <c r="D1518" s="317"/>
    </row>
    <row r="1519" spans="4:4">
      <c r="D1519" s="317"/>
    </row>
    <row r="1520" spans="4:4">
      <c r="D1520" s="317"/>
    </row>
    <row r="1521" spans="4:4">
      <c r="D1521" s="317"/>
    </row>
    <row r="1522" spans="4:4">
      <c r="D1522" s="317"/>
    </row>
    <row r="1523" spans="4:4">
      <c r="D1523" s="317"/>
    </row>
    <row r="1524" spans="4:4">
      <c r="D1524" s="317"/>
    </row>
    <row r="1525" spans="4:4">
      <c r="D1525" s="317"/>
    </row>
    <row r="1526" spans="4:4">
      <c r="D1526" s="317"/>
    </row>
    <row r="1527" spans="4:4">
      <c r="D1527" s="317"/>
    </row>
    <row r="1528" spans="4:4">
      <c r="D1528" s="317"/>
    </row>
    <row r="1529" spans="4:4">
      <c r="D1529" s="317"/>
    </row>
    <row r="1530" spans="4:4">
      <c r="D1530" s="317"/>
    </row>
    <row r="1531" spans="4:4">
      <c r="D1531" s="317"/>
    </row>
    <row r="1532" spans="4:4">
      <c r="D1532" s="317"/>
    </row>
    <row r="1533" spans="4:4">
      <c r="D1533" s="317"/>
    </row>
    <row r="1534" spans="4:4">
      <c r="D1534" s="317"/>
    </row>
    <row r="1535" spans="4:4">
      <c r="D1535" s="317"/>
    </row>
    <row r="1536" spans="4:4">
      <c r="D1536" s="317"/>
    </row>
    <row r="1537" spans="4:4">
      <c r="D1537" s="317"/>
    </row>
    <row r="1538" spans="4:4">
      <c r="D1538" s="317"/>
    </row>
    <row r="1539" spans="4:4">
      <c r="D1539" s="317"/>
    </row>
    <row r="1540" spans="4:4">
      <c r="D1540" s="317"/>
    </row>
    <row r="1541" spans="4:4">
      <c r="D1541" s="317"/>
    </row>
    <row r="1542" spans="4:4">
      <c r="D1542" s="317"/>
    </row>
    <row r="1543" spans="4:4">
      <c r="D1543" s="317"/>
    </row>
    <row r="1544" spans="4:4">
      <c r="D1544" s="317"/>
    </row>
    <row r="1545" spans="4:4">
      <c r="D1545" s="317"/>
    </row>
    <row r="1546" spans="4:4">
      <c r="D1546" s="317"/>
    </row>
    <row r="1547" spans="4:4">
      <c r="D1547" s="317"/>
    </row>
    <row r="1548" spans="4:4">
      <c r="D1548" s="317"/>
    </row>
    <row r="1549" spans="4:4">
      <c r="D1549" s="317"/>
    </row>
    <row r="1550" spans="4:4">
      <c r="D1550" s="317"/>
    </row>
    <row r="1551" spans="4:4">
      <c r="D1551" s="317"/>
    </row>
    <row r="1552" spans="4:4">
      <c r="D1552" s="317"/>
    </row>
    <row r="1553" spans="4:4">
      <c r="D1553" s="317"/>
    </row>
    <row r="1554" spans="4:4">
      <c r="D1554" s="317"/>
    </row>
    <row r="1555" spans="4:4">
      <c r="D1555" s="317"/>
    </row>
    <row r="1556" spans="4:4">
      <c r="D1556" s="317"/>
    </row>
    <row r="1557" spans="4:4">
      <c r="D1557" s="317"/>
    </row>
    <row r="1558" spans="4:4">
      <c r="D1558" s="317"/>
    </row>
    <row r="1559" spans="4:4">
      <c r="D1559" s="317"/>
    </row>
    <row r="1560" spans="4:4">
      <c r="D1560" s="317"/>
    </row>
    <row r="1561" spans="4:4">
      <c r="D1561" s="317"/>
    </row>
    <row r="1562" spans="4:4">
      <c r="D1562" s="317"/>
    </row>
    <row r="1563" spans="4:4">
      <c r="D1563" s="317"/>
    </row>
    <row r="1564" spans="4:4">
      <c r="D1564" s="317"/>
    </row>
    <row r="1565" spans="4:4">
      <c r="D1565" s="317"/>
    </row>
    <row r="1566" spans="4:4">
      <c r="D1566" s="317"/>
    </row>
    <row r="1567" spans="4:4">
      <c r="D1567" s="317"/>
    </row>
    <row r="1568" spans="4:4">
      <c r="D1568" s="317"/>
    </row>
    <row r="1569" spans="4:4">
      <c r="D1569" s="317"/>
    </row>
    <row r="1570" spans="4:4">
      <c r="D1570" s="317"/>
    </row>
    <row r="1571" spans="4:4">
      <c r="D1571" s="317"/>
    </row>
    <row r="1572" spans="4:4">
      <c r="D1572" s="317"/>
    </row>
    <row r="1573" spans="4:4">
      <c r="D1573" s="317"/>
    </row>
    <row r="1574" spans="4:4">
      <c r="D1574" s="317"/>
    </row>
    <row r="1575" spans="4:4">
      <c r="D1575" s="317"/>
    </row>
    <row r="1576" spans="4:4">
      <c r="D1576" s="317"/>
    </row>
    <row r="1577" spans="4:4">
      <c r="D1577" s="317"/>
    </row>
    <row r="1578" spans="4:4">
      <c r="D1578" s="317"/>
    </row>
    <row r="1579" spans="4:4">
      <c r="D1579" s="317"/>
    </row>
    <row r="1580" spans="4:4">
      <c r="D1580" s="317"/>
    </row>
    <row r="1581" spans="4:4">
      <c r="D1581" s="317"/>
    </row>
    <row r="1582" spans="4:4">
      <c r="D1582" s="317"/>
    </row>
    <row r="1583" spans="4:4">
      <c r="D1583" s="317"/>
    </row>
    <row r="1584" spans="4:4">
      <c r="D1584" s="317"/>
    </row>
    <row r="1585" spans="4:4">
      <c r="D1585" s="317"/>
    </row>
    <row r="1586" spans="4:4">
      <c r="D1586" s="317"/>
    </row>
    <row r="1587" spans="4:4">
      <c r="D1587" s="317"/>
    </row>
    <row r="1588" spans="4:4">
      <c r="D1588" s="317"/>
    </row>
    <row r="1589" spans="4:4">
      <c r="D1589" s="317"/>
    </row>
    <row r="1590" spans="4:4">
      <c r="D1590" s="317"/>
    </row>
    <row r="1591" spans="4:4">
      <c r="D1591" s="317"/>
    </row>
    <row r="1592" spans="4:4">
      <c r="D1592" s="317"/>
    </row>
    <row r="1593" spans="4:4">
      <c r="D1593" s="317"/>
    </row>
    <row r="1594" spans="4:4">
      <c r="D1594" s="317"/>
    </row>
    <row r="1595" spans="4:4">
      <c r="D1595" s="317"/>
    </row>
    <row r="1596" spans="4:4">
      <c r="D1596" s="317"/>
    </row>
    <row r="1597" spans="4:4">
      <c r="D1597" s="317"/>
    </row>
    <row r="1598" spans="4:4">
      <c r="D1598" s="317"/>
    </row>
    <row r="1599" spans="4:4">
      <c r="D1599" s="317"/>
    </row>
    <row r="1600" spans="4:4">
      <c r="D1600" s="317"/>
    </row>
    <row r="1601" spans="4:4">
      <c r="D1601" s="317"/>
    </row>
    <row r="1602" spans="4:4">
      <c r="D1602" s="317"/>
    </row>
    <row r="1603" spans="4:4">
      <c r="D1603" s="317"/>
    </row>
    <row r="1604" spans="4:4">
      <c r="D1604" s="317"/>
    </row>
    <row r="1605" spans="4:4">
      <c r="D1605" s="317"/>
    </row>
    <row r="1606" spans="4:4">
      <c r="D1606" s="317"/>
    </row>
    <row r="1607" spans="4:4">
      <c r="D1607" s="317"/>
    </row>
    <row r="1608" spans="4:4">
      <c r="D1608" s="317"/>
    </row>
    <row r="1609" spans="4:4">
      <c r="D1609" s="317"/>
    </row>
    <row r="1610" spans="4:4">
      <c r="D1610" s="317"/>
    </row>
    <row r="1611" spans="4:4">
      <c r="D1611" s="317"/>
    </row>
    <row r="1612" spans="4:4">
      <c r="D1612" s="317"/>
    </row>
    <row r="1613" spans="4:4">
      <c r="D1613" s="317"/>
    </row>
    <row r="1614" spans="4:4">
      <c r="D1614" s="317"/>
    </row>
    <row r="1615" spans="4:4">
      <c r="D1615" s="317"/>
    </row>
    <row r="1616" spans="4:4">
      <c r="D1616" s="317"/>
    </row>
    <row r="1617" spans="4:4">
      <c r="D1617" s="317"/>
    </row>
    <row r="1618" spans="4:4">
      <c r="D1618" s="317"/>
    </row>
    <row r="1619" spans="4:4">
      <c r="D1619" s="317"/>
    </row>
    <row r="1620" spans="4:4">
      <c r="D1620" s="317"/>
    </row>
    <row r="1621" spans="4:4">
      <c r="D1621" s="317"/>
    </row>
    <row r="1622" spans="4:4">
      <c r="D1622" s="317"/>
    </row>
    <row r="1623" spans="4:4">
      <c r="D1623" s="317"/>
    </row>
    <row r="1624" spans="4:4">
      <c r="D1624" s="317"/>
    </row>
    <row r="1625" spans="4:4">
      <c r="D1625" s="317"/>
    </row>
    <row r="1626" spans="4:4">
      <c r="D1626" s="317"/>
    </row>
    <row r="1627" spans="4:4">
      <c r="D1627" s="317"/>
    </row>
    <row r="1628" spans="4:4">
      <c r="D1628" s="317"/>
    </row>
    <row r="1629" spans="4:4">
      <c r="D1629" s="317"/>
    </row>
    <row r="1630" spans="4:4">
      <c r="D1630" s="317"/>
    </row>
    <row r="1631" spans="4:4">
      <c r="D1631" s="317"/>
    </row>
    <row r="1632" spans="4:4">
      <c r="D1632" s="317"/>
    </row>
    <row r="1633" spans="4:4">
      <c r="D1633" s="317"/>
    </row>
    <row r="1634" spans="4:4">
      <c r="D1634" s="317"/>
    </row>
    <row r="1635" spans="4:4">
      <c r="D1635" s="317"/>
    </row>
    <row r="1636" spans="4:4">
      <c r="D1636" s="317"/>
    </row>
    <row r="1637" spans="4:4">
      <c r="D1637" s="317"/>
    </row>
    <row r="1638" spans="4:4">
      <c r="D1638" s="317"/>
    </row>
    <row r="1639" spans="4:4">
      <c r="D1639" s="317"/>
    </row>
    <row r="1640" spans="4:4">
      <c r="D1640" s="317"/>
    </row>
    <row r="1641" spans="4:4">
      <c r="D1641" s="317"/>
    </row>
    <row r="1642" spans="4:4">
      <c r="D1642" s="317"/>
    </row>
    <row r="1643" spans="4:4">
      <c r="D1643" s="317"/>
    </row>
    <row r="1644" spans="4:4">
      <c r="D1644" s="317"/>
    </row>
    <row r="1645" spans="4:4">
      <c r="D1645" s="317"/>
    </row>
    <row r="1646" spans="4:4">
      <c r="D1646" s="317"/>
    </row>
    <row r="1647" spans="4:4">
      <c r="D1647" s="317"/>
    </row>
    <row r="1648" spans="4:4">
      <c r="D1648" s="317"/>
    </row>
    <row r="1649" spans="4:4">
      <c r="D1649" s="317"/>
    </row>
    <row r="1650" spans="4:4">
      <c r="D1650" s="317"/>
    </row>
    <row r="1651" spans="4:4">
      <c r="D1651" s="317"/>
    </row>
    <row r="1652" spans="4:4">
      <c r="D1652" s="317"/>
    </row>
    <row r="1653" spans="4:4">
      <c r="D1653" s="317"/>
    </row>
    <row r="1654" spans="4:4">
      <c r="D1654" s="317"/>
    </row>
    <row r="1655" spans="4:4">
      <c r="D1655" s="317"/>
    </row>
    <row r="1656" spans="4:4">
      <c r="D1656" s="317"/>
    </row>
    <row r="1657" spans="4:4">
      <c r="D1657" s="317"/>
    </row>
    <row r="1658" spans="4:4">
      <c r="D1658" s="317"/>
    </row>
    <row r="1659" spans="4:4">
      <c r="D1659" s="317"/>
    </row>
    <row r="1660" spans="4:4">
      <c r="D1660" s="317"/>
    </row>
    <row r="1661" spans="4:4">
      <c r="D1661" s="317"/>
    </row>
    <row r="1662" spans="4:4">
      <c r="D1662" s="317"/>
    </row>
    <row r="1663" spans="4:4">
      <c r="D1663" s="317"/>
    </row>
    <row r="1664" spans="4:4">
      <c r="D1664" s="317"/>
    </row>
    <row r="1665" spans="4:4">
      <c r="D1665" s="317"/>
    </row>
    <row r="1666" spans="4:4">
      <c r="D1666" s="317"/>
    </row>
    <row r="1667" spans="4:4">
      <c r="D1667" s="317"/>
    </row>
    <row r="1668" spans="4:4">
      <c r="D1668" s="317"/>
    </row>
    <row r="1669" spans="4:4">
      <c r="D1669" s="317"/>
    </row>
    <row r="1670" spans="4:4">
      <c r="D1670" s="317"/>
    </row>
    <row r="1671" spans="4:4">
      <c r="D1671" s="317"/>
    </row>
    <row r="1672" spans="4:4">
      <c r="D1672" s="317"/>
    </row>
    <row r="1673" spans="4:4">
      <c r="D1673" s="317"/>
    </row>
    <row r="1674" spans="4:4">
      <c r="D1674" s="317"/>
    </row>
    <row r="1675" spans="4:4">
      <c r="D1675" s="317"/>
    </row>
    <row r="1676" spans="4:4">
      <c r="D1676" s="317"/>
    </row>
    <row r="1677" spans="4:4">
      <c r="D1677" s="317"/>
    </row>
    <row r="1678" spans="4:4">
      <c r="D1678" s="317"/>
    </row>
    <row r="1679" spans="4:4">
      <c r="D1679" s="317"/>
    </row>
    <row r="1680" spans="4:4">
      <c r="D1680" s="317"/>
    </row>
    <row r="1681" spans="4:4">
      <c r="D1681" s="317"/>
    </row>
    <row r="1682" spans="4:4">
      <c r="D1682" s="317"/>
    </row>
    <row r="1683" spans="4:4">
      <c r="D1683" s="317"/>
    </row>
    <row r="1684" spans="4:4">
      <c r="D1684" s="317"/>
    </row>
    <row r="1685" spans="4:4">
      <c r="D1685" s="317"/>
    </row>
    <row r="1686" spans="4:4">
      <c r="D1686" s="317"/>
    </row>
    <row r="1687" spans="4:4">
      <c r="D1687" s="317"/>
    </row>
    <row r="1688" spans="4:4">
      <c r="D1688" s="317"/>
    </row>
    <row r="1689" spans="4:4">
      <c r="D1689" s="317"/>
    </row>
    <row r="1690" spans="4:4">
      <c r="D1690" s="317"/>
    </row>
    <row r="1691" spans="4:4">
      <c r="D1691" s="317"/>
    </row>
    <row r="1692" spans="4:4">
      <c r="D1692" s="317"/>
    </row>
    <row r="1693" spans="4:4">
      <c r="D1693" s="317"/>
    </row>
    <row r="1694" spans="4:4">
      <c r="D1694" s="317"/>
    </row>
    <row r="1695" spans="4:4">
      <c r="D1695" s="317"/>
    </row>
    <row r="1696" spans="4:4">
      <c r="D1696" s="317"/>
    </row>
    <row r="1697" spans="4:4">
      <c r="D1697" s="317"/>
    </row>
    <row r="1698" spans="4:4">
      <c r="D1698" s="317"/>
    </row>
    <row r="1699" spans="4:4">
      <c r="D1699" s="317"/>
    </row>
    <row r="1700" spans="4:4">
      <c r="D1700" s="317"/>
    </row>
    <row r="1701" spans="4:4">
      <c r="D1701" s="317"/>
    </row>
    <row r="1702" spans="4:4">
      <c r="D1702" s="317"/>
    </row>
    <row r="1703" spans="4:4">
      <c r="D1703" s="317"/>
    </row>
    <row r="1704" spans="4:4">
      <c r="D1704" s="317"/>
    </row>
    <row r="1705" spans="4:4">
      <c r="D1705" s="317"/>
    </row>
    <row r="1706" spans="4:4">
      <c r="D1706" s="317"/>
    </row>
    <row r="1707" spans="4:4">
      <c r="D1707" s="317"/>
    </row>
    <row r="1708" spans="4:4">
      <c r="D1708" s="317"/>
    </row>
    <row r="1709" spans="4:4">
      <c r="D1709" s="317"/>
    </row>
    <row r="1710" spans="4:4">
      <c r="D1710" s="317"/>
    </row>
    <row r="1711" spans="4:4">
      <c r="D1711" s="317"/>
    </row>
    <row r="1712" spans="4:4">
      <c r="D1712" s="317"/>
    </row>
    <row r="1713" spans="4:4">
      <c r="D1713" s="317"/>
    </row>
    <row r="1714" spans="4:4">
      <c r="D1714" s="317"/>
    </row>
    <row r="1715" spans="4:4">
      <c r="D1715" s="317"/>
    </row>
    <row r="1716" spans="4:4">
      <c r="D1716" s="317"/>
    </row>
    <row r="1717" spans="4:4">
      <c r="D1717" s="317"/>
    </row>
    <row r="1718" spans="4:4">
      <c r="D1718" s="317"/>
    </row>
    <row r="1719" spans="4:4">
      <c r="D1719" s="317"/>
    </row>
    <row r="1720" spans="4:4">
      <c r="D1720" s="317"/>
    </row>
    <row r="1721" spans="4:4">
      <c r="D1721" s="317"/>
    </row>
    <row r="1722" spans="4:4">
      <c r="D1722" s="317"/>
    </row>
    <row r="1723" spans="4:4">
      <c r="D1723" s="317"/>
    </row>
    <row r="1724" spans="4:4">
      <c r="D1724" s="317"/>
    </row>
    <row r="1725" spans="4:4">
      <c r="D1725" s="317"/>
    </row>
    <row r="1726" spans="4:4">
      <c r="D1726" s="317"/>
    </row>
    <row r="1727" spans="4:4">
      <c r="D1727" s="317"/>
    </row>
    <row r="1728" spans="4:4">
      <c r="D1728" s="317"/>
    </row>
    <row r="1729" spans="4:4">
      <c r="D1729" s="317"/>
    </row>
    <row r="1730" spans="4:4">
      <c r="D1730" s="317"/>
    </row>
    <row r="1731" spans="4:4">
      <c r="D1731" s="317"/>
    </row>
    <row r="1732" spans="4:4">
      <c r="D1732" s="317"/>
    </row>
    <row r="1733" spans="4:4">
      <c r="D1733" s="317"/>
    </row>
    <row r="1734" spans="4:4">
      <c r="D1734" s="317"/>
    </row>
    <row r="1735" spans="4:4">
      <c r="D1735" s="317"/>
    </row>
    <row r="1736" spans="4:4">
      <c r="D1736" s="317"/>
    </row>
    <row r="1737" spans="4:4">
      <c r="D1737" s="317"/>
    </row>
    <row r="1738" spans="4:4">
      <c r="D1738" s="317"/>
    </row>
    <row r="1739" spans="4:4">
      <c r="D1739" s="317"/>
    </row>
    <row r="1740" spans="4:4">
      <c r="D1740" s="317"/>
    </row>
    <row r="1741" spans="4:4">
      <c r="D1741" s="317"/>
    </row>
    <row r="1742" spans="4:4">
      <c r="D1742" s="317"/>
    </row>
    <row r="1743" spans="4:4">
      <c r="D1743" s="317"/>
    </row>
    <row r="1744" spans="4:4">
      <c r="D1744" s="317"/>
    </row>
    <row r="1745" spans="4:4">
      <c r="D1745" s="317"/>
    </row>
    <row r="1746" spans="4:4">
      <c r="D1746" s="317"/>
    </row>
    <row r="1747" spans="4:4">
      <c r="D1747" s="317"/>
    </row>
    <row r="1748" spans="4:4">
      <c r="D1748" s="317"/>
    </row>
    <row r="1749" spans="4:4">
      <c r="D1749" s="317"/>
    </row>
    <row r="1750" spans="4:4">
      <c r="D1750" s="317"/>
    </row>
    <row r="1751" spans="4:4">
      <c r="D1751" s="317"/>
    </row>
    <row r="1752" spans="4:4">
      <c r="D1752" s="317"/>
    </row>
    <row r="1753" spans="4:4">
      <c r="D1753" s="317"/>
    </row>
    <row r="1754" spans="4:4">
      <c r="D1754" s="317"/>
    </row>
    <row r="1755" spans="4:4">
      <c r="D1755" s="317"/>
    </row>
    <row r="1756" spans="4:4">
      <c r="D1756" s="317"/>
    </row>
    <row r="1757" spans="4:4">
      <c r="D1757" s="317"/>
    </row>
    <row r="1758" spans="4:4">
      <c r="D1758" s="317"/>
    </row>
    <row r="1759" spans="4:4">
      <c r="D1759" s="317"/>
    </row>
    <row r="1760" spans="4:4">
      <c r="D1760" s="317"/>
    </row>
    <row r="1761" spans="4:4">
      <c r="D1761" s="317"/>
    </row>
    <row r="1762" spans="4:4">
      <c r="D1762" s="317"/>
    </row>
    <row r="1763" spans="4:4">
      <c r="D1763" s="317"/>
    </row>
    <row r="1764" spans="4:4">
      <c r="D1764" s="317"/>
    </row>
    <row r="1765" spans="4:4">
      <c r="D1765" s="317"/>
    </row>
    <row r="1766" spans="4:4">
      <c r="D1766" s="317"/>
    </row>
    <row r="1767" spans="4:4">
      <c r="D1767" s="317"/>
    </row>
    <row r="1768" spans="4:4">
      <c r="D1768" s="317"/>
    </row>
    <row r="1769" spans="4:4">
      <c r="D1769" s="317"/>
    </row>
    <row r="1770" spans="4:4">
      <c r="D1770" s="317"/>
    </row>
    <row r="1771" spans="4:4">
      <c r="D1771" s="317"/>
    </row>
    <row r="1772" spans="4:4">
      <c r="D1772" s="317"/>
    </row>
    <row r="1773" spans="4:4">
      <c r="D1773" s="317"/>
    </row>
    <row r="1774" spans="4:4">
      <c r="D1774" s="317"/>
    </row>
    <row r="1775" spans="4:4">
      <c r="D1775" s="317"/>
    </row>
    <row r="1776" spans="4:4">
      <c r="D1776" s="317"/>
    </row>
    <row r="1777" spans="4:4">
      <c r="D1777" s="317"/>
    </row>
    <row r="1778" spans="4:4">
      <c r="D1778" s="317"/>
    </row>
    <row r="1779" spans="4:4">
      <c r="D1779" s="317"/>
    </row>
    <row r="1780" spans="4:4">
      <c r="D1780" s="317"/>
    </row>
    <row r="1781" spans="4:4">
      <c r="D1781" s="317"/>
    </row>
    <row r="1782" spans="4:4">
      <c r="D1782" s="317"/>
    </row>
    <row r="1783" spans="4:4">
      <c r="D1783" s="317"/>
    </row>
    <row r="1784" spans="4:4">
      <c r="D1784" s="317"/>
    </row>
    <row r="1785" spans="4:4">
      <c r="D1785" s="317"/>
    </row>
    <row r="1786" spans="4:4">
      <c r="D1786" s="317"/>
    </row>
    <row r="1787" spans="4:4">
      <c r="D1787" s="317"/>
    </row>
    <row r="1788" spans="4:4">
      <c r="D1788" s="317"/>
    </row>
    <row r="1789" spans="4:4">
      <c r="D1789" s="317"/>
    </row>
    <row r="1790" spans="4:4">
      <c r="D1790" s="317"/>
    </row>
    <row r="1791" spans="4:4">
      <c r="D1791" s="317"/>
    </row>
    <row r="1792" spans="4:4">
      <c r="D1792" s="317"/>
    </row>
    <row r="1793" spans="4:4">
      <c r="D1793" s="317"/>
    </row>
    <row r="1794" spans="4:4">
      <c r="D1794" s="317"/>
    </row>
    <row r="1795" spans="4:4">
      <c r="D1795" s="317"/>
    </row>
    <row r="1796" spans="4:4">
      <c r="D1796" s="317"/>
    </row>
    <row r="1797" spans="4:4">
      <c r="D1797" s="317"/>
    </row>
    <row r="1798" spans="4:4">
      <c r="D1798" s="317"/>
    </row>
    <row r="1799" spans="4:4">
      <c r="D1799" s="317"/>
    </row>
    <row r="1800" spans="4:4">
      <c r="D1800" s="317"/>
    </row>
    <row r="1801" spans="4:4">
      <c r="D1801" s="317"/>
    </row>
    <row r="1802" spans="4:4">
      <c r="D1802" s="317"/>
    </row>
    <row r="1803" spans="4:4">
      <c r="D1803" s="317"/>
    </row>
    <row r="1804" spans="4:4">
      <c r="D1804" s="317"/>
    </row>
    <row r="1805" spans="4:4">
      <c r="D1805" s="317"/>
    </row>
    <row r="1806" spans="4:4">
      <c r="D1806" s="317"/>
    </row>
    <row r="1807" spans="4:4">
      <c r="D1807" s="317"/>
    </row>
    <row r="1808" spans="4:4">
      <c r="D1808" s="317"/>
    </row>
    <row r="1809" spans="4:4">
      <c r="D1809" s="317"/>
    </row>
    <row r="1810" spans="4:4">
      <c r="D1810" s="317"/>
    </row>
    <row r="1811" spans="4:4">
      <c r="D1811" s="317"/>
    </row>
    <row r="1812" spans="4:4">
      <c r="D1812" s="317"/>
    </row>
    <row r="1813" spans="4:4">
      <c r="D1813" s="317"/>
    </row>
    <row r="1814" spans="4:4">
      <c r="D1814" s="317"/>
    </row>
    <row r="1815" spans="4:4">
      <c r="D1815" s="317"/>
    </row>
    <row r="1816" spans="4:4">
      <c r="D1816" s="317"/>
    </row>
    <row r="1817" spans="4:4">
      <c r="D1817" s="317"/>
    </row>
    <row r="1818" spans="4:4">
      <c r="D1818" s="317"/>
    </row>
    <row r="1819" spans="4:4">
      <c r="D1819" s="317"/>
    </row>
    <row r="1820" spans="4:4">
      <c r="D1820" s="317"/>
    </row>
    <row r="1821" spans="4:4">
      <c r="D1821" s="317"/>
    </row>
    <row r="1822" spans="4:4">
      <c r="D1822" s="317"/>
    </row>
    <row r="1823" spans="4:4">
      <c r="D1823" s="317"/>
    </row>
    <row r="1824" spans="4:4">
      <c r="D1824" s="317"/>
    </row>
    <row r="1825" spans="4:4">
      <c r="D1825" s="317"/>
    </row>
    <row r="1826" spans="4:4">
      <c r="D1826" s="317"/>
    </row>
    <row r="1827" spans="4:4">
      <c r="D1827" s="317"/>
    </row>
    <row r="1828" spans="4:4">
      <c r="D1828" s="317"/>
    </row>
    <row r="1829" spans="4:4">
      <c r="D1829" s="317"/>
    </row>
    <row r="1830" spans="4:4">
      <c r="D1830" s="317"/>
    </row>
    <row r="1831" spans="4:4">
      <c r="D1831" s="317"/>
    </row>
    <row r="1832" spans="4:4">
      <c r="D1832" s="317"/>
    </row>
    <row r="1833" spans="4:4">
      <c r="D1833" s="317"/>
    </row>
    <row r="1834" spans="4:4">
      <c r="D1834" s="317"/>
    </row>
    <row r="1835" spans="4:4">
      <c r="D1835" s="317"/>
    </row>
    <row r="1836" spans="4:4">
      <c r="D1836" s="317"/>
    </row>
    <row r="1837" spans="4:4">
      <c r="D1837" s="317"/>
    </row>
    <row r="1838" spans="4:4">
      <c r="D1838" s="317"/>
    </row>
    <row r="1839" spans="4:4">
      <c r="D1839" s="317"/>
    </row>
    <row r="1840" spans="4:4">
      <c r="D1840" s="317"/>
    </row>
    <row r="1841" spans="4:4">
      <c r="D1841" s="317"/>
    </row>
    <row r="1842" spans="4:4">
      <c r="D1842" s="317"/>
    </row>
    <row r="1843" spans="4:4">
      <c r="D1843" s="317"/>
    </row>
    <row r="1844" spans="4:4">
      <c r="D1844" s="317"/>
    </row>
    <row r="1845" spans="4:4">
      <c r="D1845" s="317"/>
    </row>
    <row r="1846" spans="4:4">
      <c r="D1846" s="317"/>
    </row>
    <row r="1847" spans="4:4">
      <c r="D1847" s="317"/>
    </row>
    <row r="1848" spans="4:4">
      <c r="D1848" s="317"/>
    </row>
    <row r="1849" spans="4:4">
      <c r="D1849" s="317"/>
    </row>
    <row r="1850" spans="4:4">
      <c r="D1850" s="317"/>
    </row>
    <row r="1851" spans="4:4">
      <c r="D1851" s="317"/>
    </row>
    <row r="1852" spans="4:4">
      <c r="D1852" s="317"/>
    </row>
    <row r="1853" spans="4:4">
      <c r="D1853" s="317"/>
    </row>
    <row r="1854" spans="4:4">
      <c r="D1854" s="317"/>
    </row>
    <row r="1855" spans="4:4">
      <c r="D1855" s="317"/>
    </row>
    <row r="1856" spans="4:4">
      <c r="D1856" s="317"/>
    </row>
    <row r="1857" spans="4:4">
      <c r="D1857" s="317"/>
    </row>
    <row r="1858" spans="4:4">
      <c r="D1858" s="317"/>
    </row>
    <row r="1859" spans="4:4">
      <c r="D1859" s="317"/>
    </row>
    <row r="1860" spans="4:4">
      <c r="D1860" s="317"/>
    </row>
    <row r="1861" spans="4:4">
      <c r="D1861" s="317"/>
    </row>
    <row r="1862" spans="4:4">
      <c r="D1862" s="317"/>
    </row>
    <row r="1863" spans="4:4">
      <c r="D1863" s="317"/>
    </row>
    <row r="1864" spans="4:4">
      <c r="D1864" s="317"/>
    </row>
    <row r="1865" spans="4:4">
      <c r="D1865" s="317"/>
    </row>
    <row r="1866" spans="4:4">
      <c r="D1866" s="317"/>
    </row>
    <row r="1867" spans="4:4">
      <c r="D1867" s="317"/>
    </row>
    <row r="1868" spans="4:4">
      <c r="D1868" s="317"/>
    </row>
    <row r="1869" spans="4:4">
      <c r="D1869" s="317"/>
    </row>
    <row r="1870" spans="4:4">
      <c r="D1870" s="317"/>
    </row>
    <row r="1871" spans="4:4">
      <c r="D1871" s="317"/>
    </row>
    <row r="1872" spans="4:4">
      <c r="D1872" s="317"/>
    </row>
    <row r="1873" spans="4:4">
      <c r="D1873" s="317"/>
    </row>
    <row r="1874" spans="4:4">
      <c r="D1874" s="317"/>
    </row>
    <row r="1875" spans="4:4">
      <c r="D1875" s="317"/>
    </row>
    <row r="1876" spans="4:4">
      <c r="D1876" s="317"/>
    </row>
    <row r="1877" spans="4:4">
      <c r="D1877" s="317"/>
    </row>
    <row r="1878" spans="4:4">
      <c r="D1878" s="317"/>
    </row>
    <row r="1879" spans="4:4">
      <c r="D1879" s="317"/>
    </row>
    <row r="1880" spans="4:4">
      <c r="D1880" s="317"/>
    </row>
    <row r="1881" spans="4:4">
      <c r="D1881" s="317"/>
    </row>
    <row r="1882" spans="4:4">
      <c r="D1882" s="317"/>
    </row>
    <row r="1883" spans="4:4">
      <c r="D1883" s="317"/>
    </row>
    <row r="1884" spans="4:4">
      <c r="D1884" s="317"/>
    </row>
    <row r="1885" spans="4:4">
      <c r="D1885" s="317"/>
    </row>
    <row r="1886" spans="4:4">
      <c r="D1886" s="317"/>
    </row>
    <row r="1887" spans="4:4">
      <c r="D1887" s="317"/>
    </row>
    <row r="1888" spans="4:4">
      <c r="D1888" s="317"/>
    </row>
    <row r="1889" spans="4:4">
      <c r="D1889" s="317"/>
    </row>
    <row r="1890" spans="4:4">
      <c r="D1890" s="317"/>
    </row>
    <row r="1891" spans="4:4">
      <c r="D1891" s="317"/>
    </row>
    <row r="1892" spans="4:4">
      <c r="D1892" s="317"/>
    </row>
    <row r="1893" spans="4:4">
      <c r="D1893" s="317"/>
    </row>
    <row r="1894" spans="4:4">
      <c r="D1894" s="317"/>
    </row>
    <row r="1895" spans="4:4">
      <c r="D1895" s="317"/>
    </row>
    <row r="1896" spans="4:4">
      <c r="D1896" s="317"/>
    </row>
    <row r="1897" spans="4:4">
      <c r="D1897" s="317"/>
    </row>
    <row r="1898" spans="4:4">
      <c r="D1898" s="317"/>
    </row>
    <row r="1899" spans="4:4">
      <c r="D1899" s="317"/>
    </row>
    <row r="1900" spans="4:4">
      <c r="D1900" s="317"/>
    </row>
    <row r="1901" spans="4:4">
      <c r="D1901" s="317"/>
    </row>
    <row r="1902" spans="4:4">
      <c r="D1902" s="317"/>
    </row>
    <row r="1903" spans="4:4">
      <c r="D1903" s="317"/>
    </row>
    <row r="1904" spans="4:4">
      <c r="D1904" s="317"/>
    </row>
    <row r="1905" spans="4:4">
      <c r="D1905" s="317"/>
    </row>
    <row r="1906" spans="4:4">
      <c r="D1906" s="317"/>
    </row>
    <row r="1907" spans="4:4">
      <c r="D1907" s="317"/>
    </row>
    <row r="1908" spans="4:4">
      <c r="D1908" s="317"/>
    </row>
    <row r="1909" spans="4:4">
      <c r="D1909" s="317"/>
    </row>
    <row r="1910" spans="4:4">
      <c r="D1910" s="317"/>
    </row>
    <row r="1911" spans="4:4">
      <c r="D1911" s="317"/>
    </row>
    <row r="1912" spans="4:4">
      <c r="D1912" s="317"/>
    </row>
    <row r="1913" spans="4:4">
      <c r="D1913" s="317"/>
    </row>
    <row r="1914" spans="4:4">
      <c r="D1914" s="317"/>
    </row>
    <row r="1915" spans="4:4">
      <c r="D1915" s="317"/>
    </row>
    <row r="1916" spans="4:4">
      <c r="D1916" s="317"/>
    </row>
    <row r="1917" spans="4:4">
      <c r="D1917" s="317"/>
    </row>
    <row r="1918" spans="4:4">
      <c r="D1918" s="317"/>
    </row>
    <row r="1919" spans="4:4">
      <c r="D1919" s="317"/>
    </row>
    <row r="1920" spans="4:4">
      <c r="D1920" s="317"/>
    </row>
    <row r="1921" spans="4:4">
      <c r="D1921" s="317"/>
    </row>
    <row r="1922" spans="4:4">
      <c r="D1922" s="317"/>
    </row>
    <row r="1923" spans="4:4">
      <c r="D1923" s="317"/>
    </row>
    <row r="1924" spans="4:4">
      <c r="D1924" s="317"/>
    </row>
    <row r="1925" spans="4:4">
      <c r="D1925" s="317"/>
    </row>
    <row r="1926" spans="4:4">
      <c r="D1926" s="317"/>
    </row>
    <row r="1927" spans="4:4">
      <c r="D1927" s="317"/>
    </row>
    <row r="1928" spans="4:4">
      <c r="D1928" s="317"/>
    </row>
    <row r="1929" spans="4:4">
      <c r="D1929" s="317"/>
    </row>
    <row r="1930" spans="4:4">
      <c r="D1930" s="317"/>
    </row>
    <row r="1931" spans="4:4">
      <c r="D1931" s="317"/>
    </row>
    <row r="1932" spans="4:4">
      <c r="D1932" s="317"/>
    </row>
    <row r="1933" spans="4:4">
      <c r="D1933" s="317"/>
    </row>
    <row r="1934" spans="4:4">
      <c r="D1934" s="317"/>
    </row>
    <row r="1935" spans="4:4">
      <c r="D1935" s="317"/>
    </row>
    <row r="1936" spans="4:4">
      <c r="D1936" s="317"/>
    </row>
    <row r="1937" spans="4:4">
      <c r="D1937" s="317"/>
    </row>
    <row r="1938" spans="4:4">
      <c r="D1938" s="317"/>
    </row>
    <row r="1939" spans="4:4">
      <c r="D1939" s="317"/>
    </row>
    <row r="1940" spans="4:4">
      <c r="D1940" s="317"/>
    </row>
    <row r="1941" spans="4:4">
      <c r="D1941" s="317"/>
    </row>
    <row r="1942" spans="4:4">
      <c r="D1942" s="317"/>
    </row>
    <row r="1943" spans="4:4">
      <c r="D1943" s="317"/>
    </row>
    <row r="1944" spans="4:4">
      <c r="D1944" s="317"/>
    </row>
    <row r="1945" spans="4:4">
      <c r="D1945" s="317"/>
    </row>
    <row r="1946" spans="4:4">
      <c r="D1946" s="317"/>
    </row>
    <row r="1947" spans="4:4">
      <c r="D1947" s="317"/>
    </row>
    <row r="1948" spans="4:4">
      <c r="D1948" s="317"/>
    </row>
    <row r="1949" spans="4:4">
      <c r="D1949" s="317"/>
    </row>
    <row r="1950" spans="4:4">
      <c r="D1950" s="317"/>
    </row>
    <row r="1951" spans="4:4">
      <c r="D1951" s="317"/>
    </row>
    <row r="1952" spans="4:4">
      <c r="D1952" s="317"/>
    </row>
    <row r="1953" spans="4:4">
      <c r="D1953" s="317"/>
    </row>
    <row r="1954" spans="4:4">
      <c r="D1954" s="317"/>
    </row>
    <row r="1955" spans="4:4">
      <c r="D1955" s="317"/>
    </row>
    <row r="1956" spans="4:4">
      <c r="D1956" s="317"/>
    </row>
    <row r="1957" spans="4:4">
      <c r="D1957" s="317"/>
    </row>
    <row r="1958" spans="4:4">
      <c r="D1958" s="317"/>
    </row>
    <row r="1959" spans="4:4">
      <c r="D1959" s="317"/>
    </row>
    <row r="1960" spans="4:4">
      <c r="D1960" s="317"/>
    </row>
    <row r="1961" spans="4:4">
      <c r="D1961" s="317"/>
    </row>
    <row r="1962" spans="4:4">
      <c r="D1962" s="317"/>
    </row>
    <row r="1963" spans="4:4">
      <c r="D1963" s="317"/>
    </row>
    <row r="1964" spans="4:4">
      <c r="D1964" s="317"/>
    </row>
    <row r="1965" spans="4:4">
      <c r="D1965" s="317"/>
    </row>
    <row r="1966" spans="4:4">
      <c r="D1966" s="317"/>
    </row>
    <row r="1967" spans="4:4">
      <c r="D1967" s="317"/>
    </row>
    <row r="1968" spans="4:4">
      <c r="D1968" s="317"/>
    </row>
    <row r="1969" spans="4:4">
      <c r="D1969" s="317"/>
    </row>
    <row r="1970" spans="4:4">
      <c r="D1970" s="317"/>
    </row>
    <row r="1971" spans="4:4">
      <c r="D1971" s="317"/>
    </row>
    <row r="1972" spans="4:4">
      <c r="D1972" s="317"/>
    </row>
    <row r="1973" spans="4:4">
      <c r="D1973" s="317"/>
    </row>
    <row r="1974" spans="4:4">
      <c r="D1974" s="317"/>
    </row>
    <row r="1975" spans="4:4">
      <c r="D1975" s="317"/>
    </row>
    <row r="1976" spans="4:4">
      <c r="D1976" s="317"/>
    </row>
    <row r="1977" spans="4:4">
      <c r="D1977" s="317"/>
    </row>
    <row r="1978" spans="4:4">
      <c r="D1978" s="317"/>
    </row>
    <row r="1979" spans="4:4">
      <c r="D1979" s="317"/>
    </row>
    <row r="1980" spans="4:4">
      <c r="D1980" s="317"/>
    </row>
    <row r="1981" spans="4:4">
      <c r="D1981" s="317"/>
    </row>
    <row r="1982" spans="4:4">
      <c r="D1982" s="317"/>
    </row>
    <row r="1983" spans="4:4">
      <c r="D1983" s="317"/>
    </row>
    <row r="1984" spans="4:4">
      <c r="D1984" s="317"/>
    </row>
    <row r="1985" spans="4:4">
      <c r="D1985" s="317"/>
    </row>
    <row r="1986" spans="4:4">
      <c r="D1986" s="317"/>
    </row>
    <row r="1987" spans="4:4">
      <c r="D1987" s="317"/>
    </row>
    <row r="1988" spans="4:4">
      <c r="D1988" s="317"/>
    </row>
    <row r="1989" spans="4:4">
      <c r="D1989" s="317"/>
    </row>
    <row r="1990" spans="4:4">
      <c r="D1990" s="317"/>
    </row>
    <row r="1991" spans="4:4">
      <c r="D1991" s="317"/>
    </row>
    <row r="1992" spans="4:4">
      <c r="D1992" s="317"/>
    </row>
    <row r="1993" spans="4:4">
      <c r="D1993" s="317"/>
    </row>
    <row r="1994" spans="4:4">
      <c r="D1994" s="317"/>
    </row>
    <row r="1995" spans="4:4">
      <c r="D1995" s="317"/>
    </row>
    <row r="1996" spans="4:4">
      <c r="D1996" s="317"/>
    </row>
    <row r="1997" spans="4:4">
      <c r="D1997" s="317"/>
    </row>
    <row r="1998" spans="4:4">
      <c r="D1998" s="317"/>
    </row>
    <row r="1999" spans="4:4">
      <c r="D1999" s="317"/>
    </row>
    <row r="2000" spans="4:4">
      <c r="D2000" s="317"/>
    </row>
    <row r="2001" spans="4:4">
      <c r="D2001" s="317"/>
    </row>
    <row r="2002" spans="4:4">
      <c r="D2002" s="317"/>
    </row>
    <row r="2003" spans="4:4">
      <c r="D2003" s="317"/>
    </row>
    <row r="2004" spans="4:4">
      <c r="D2004" s="317"/>
    </row>
    <row r="2005" spans="4:4">
      <c r="D2005" s="317"/>
    </row>
    <row r="2006" spans="4:4">
      <c r="D2006" s="317"/>
    </row>
    <row r="2007" spans="4:4">
      <c r="D2007" s="317"/>
    </row>
    <row r="2008" spans="4:4">
      <c r="D2008" s="317"/>
    </row>
    <row r="2009" spans="4:4">
      <c r="D2009" s="317"/>
    </row>
    <row r="2010" spans="4:4">
      <c r="D2010" s="317"/>
    </row>
    <row r="2011" spans="4:4">
      <c r="D2011" s="317"/>
    </row>
    <row r="2012" spans="4:4">
      <c r="D2012" s="317"/>
    </row>
    <row r="2013" spans="4:4">
      <c r="D2013" s="317"/>
    </row>
    <row r="2014" spans="4:4">
      <c r="D2014" s="317"/>
    </row>
    <row r="2015" spans="4:4">
      <c r="D2015" s="317"/>
    </row>
    <row r="2016" spans="4:4">
      <c r="D2016" s="317"/>
    </row>
    <row r="2017" spans="4:4">
      <c r="D2017" s="317"/>
    </row>
    <row r="2018" spans="4:4">
      <c r="D2018" s="317"/>
    </row>
    <row r="2019" spans="4:4">
      <c r="D2019" s="317"/>
    </row>
    <row r="2020" spans="4:4">
      <c r="D2020" s="317"/>
    </row>
    <row r="2021" spans="4:4">
      <c r="D2021" s="317"/>
    </row>
    <row r="2022" spans="4:4">
      <c r="D2022" s="317"/>
    </row>
    <row r="2023" spans="4:4">
      <c r="D2023" s="317"/>
    </row>
    <row r="2024" spans="4:4">
      <c r="D2024" s="317"/>
    </row>
    <row r="2025" spans="4:4">
      <c r="D2025" s="317"/>
    </row>
    <row r="2026" spans="4:4">
      <c r="D2026" s="317"/>
    </row>
    <row r="2027" spans="4:4">
      <c r="D2027" s="317"/>
    </row>
    <row r="2028" spans="4:4">
      <c r="D2028" s="317"/>
    </row>
    <row r="2029" spans="4:4">
      <c r="D2029" s="317"/>
    </row>
    <row r="2030" spans="4:4">
      <c r="D2030" s="317"/>
    </row>
    <row r="2031" spans="4:4">
      <c r="D2031" s="317"/>
    </row>
    <row r="2032" spans="4:4">
      <c r="D2032" s="317"/>
    </row>
    <row r="2033" spans="4:4">
      <c r="D2033" s="317"/>
    </row>
    <row r="2034" spans="4:4">
      <c r="D2034" s="317"/>
    </row>
    <row r="2035" spans="4:4">
      <c r="D2035" s="317"/>
    </row>
    <row r="2036" spans="4:4">
      <c r="D2036" s="317"/>
    </row>
    <row r="2037" spans="4:4">
      <c r="D2037" s="317"/>
    </row>
    <row r="2038" spans="4:4">
      <c r="D2038" s="317"/>
    </row>
    <row r="2039" spans="4:4">
      <c r="D2039" s="317"/>
    </row>
    <row r="2040" spans="4:4">
      <c r="D2040" s="317"/>
    </row>
    <row r="2041" spans="4:4">
      <c r="D2041" s="317"/>
    </row>
    <row r="2042" spans="4:4">
      <c r="D2042" s="317"/>
    </row>
    <row r="2043" spans="4:4">
      <c r="D2043" s="317"/>
    </row>
    <row r="2044" spans="4:4">
      <c r="D2044" s="317"/>
    </row>
    <row r="2045" spans="4:4">
      <c r="D2045" s="317"/>
    </row>
    <row r="2046" spans="4:4">
      <c r="D2046" s="317"/>
    </row>
    <row r="2047" spans="4:4">
      <c r="D2047" s="317"/>
    </row>
    <row r="2048" spans="4:4">
      <c r="D2048" s="317"/>
    </row>
    <row r="2049" spans="4:4">
      <c r="D2049" s="317"/>
    </row>
    <row r="2050" spans="4:4">
      <c r="D2050" s="317"/>
    </row>
    <row r="2051" spans="4:4">
      <c r="D2051" s="317"/>
    </row>
    <row r="2052" spans="4:4">
      <c r="D2052" s="317"/>
    </row>
    <row r="2053" spans="4:4">
      <c r="D2053" s="317"/>
    </row>
    <row r="2054" spans="4:4">
      <c r="D2054" s="317"/>
    </row>
    <row r="2055" spans="4:4">
      <c r="D2055" s="317"/>
    </row>
    <row r="2056" spans="4:4">
      <c r="D2056" s="317"/>
    </row>
    <row r="2057" spans="4:4">
      <c r="D2057" s="317"/>
    </row>
    <row r="2058" spans="4:4">
      <c r="D2058" s="317"/>
    </row>
    <row r="2059" spans="4:4">
      <c r="D2059" s="317"/>
    </row>
    <row r="2060" spans="4:4">
      <c r="D2060" s="317"/>
    </row>
    <row r="2061" spans="4:4">
      <c r="D2061" s="317"/>
    </row>
    <row r="2062" spans="4:4">
      <c r="D2062" s="317"/>
    </row>
    <row r="2063" spans="4:4">
      <c r="D2063" s="317"/>
    </row>
    <row r="2064" spans="4:4">
      <c r="D2064" s="317"/>
    </row>
    <row r="2065" spans="4:4">
      <c r="D2065" s="317"/>
    </row>
    <row r="2066" spans="4:4">
      <c r="D2066" s="317"/>
    </row>
    <row r="2067" spans="4:4">
      <c r="D2067" s="317"/>
    </row>
    <row r="2068" spans="4:4">
      <c r="D2068" s="317"/>
    </row>
    <row r="2069" spans="4:4">
      <c r="D2069" s="317"/>
    </row>
    <row r="2070" spans="4:4">
      <c r="D2070" s="317"/>
    </row>
    <row r="2071" spans="4:4">
      <c r="D2071" s="317"/>
    </row>
    <row r="2072" spans="4:4">
      <c r="D2072" s="317"/>
    </row>
    <row r="2073" spans="4:4">
      <c r="D2073" s="317"/>
    </row>
    <row r="2074" spans="4:4">
      <c r="D2074" s="317"/>
    </row>
    <row r="2075" spans="4:4">
      <c r="D2075" s="317"/>
    </row>
    <row r="2076" spans="4:4">
      <c r="D2076" s="317"/>
    </row>
    <row r="2077" spans="4:4">
      <c r="D2077" s="317"/>
    </row>
    <row r="2078" spans="4:4">
      <c r="D2078" s="317"/>
    </row>
    <row r="2079" spans="4:4">
      <c r="D2079" s="317"/>
    </row>
    <row r="2080" spans="4:4">
      <c r="D2080" s="317"/>
    </row>
    <row r="2081" spans="4:4">
      <c r="D2081" s="317"/>
    </row>
    <row r="2082" spans="4:4">
      <c r="D2082" s="317"/>
    </row>
    <row r="2083" spans="4:4">
      <c r="D2083" s="317"/>
    </row>
    <row r="2084" spans="4:4">
      <c r="D2084" s="317"/>
    </row>
    <row r="2085" spans="4:4">
      <c r="D2085" s="317"/>
    </row>
    <row r="2086" spans="4:4">
      <c r="D2086" s="317"/>
    </row>
    <row r="2087" spans="4:4">
      <c r="D2087" s="317"/>
    </row>
    <row r="2088" spans="4:4">
      <c r="D2088" s="317"/>
    </row>
    <row r="2089" spans="4:4">
      <c r="D2089" s="317"/>
    </row>
    <row r="2090" spans="4:4">
      <c r="D2090" s="317"/>
    </row>
    <row r="2091" spans="4:4">
      <c r="D2091" s="317"/>
    </row>
    <row r="2092" spans="4:4">
      <c r="D2092" s="317"/>
    </row>
    <row r="2093" spans="4:4">
      <c r="D2093" s="317"/>
    </row>
    <row r="2094" spans="4:4">
      <c r="D2094" s="317"/>
    </row>
    <row r="2095" spans="4:4">
      <c r="D2095" s="317"/>
    </row>
    <row r="2096" spans="4:4">
      <c r="D2096" s="317"/>
    </row>
    <row r="2097" spans="4:4">
      <c r="D2097" s="317"/>
    </row>
    <row r="2098" spans="4:4">
      <c r="D2098" s="317"/>
    </row>
    <row r="2099" spans="4:4">
      <c r="D2099" s="317"/>
    </row>
    <row r="2100" spans="4:4">
      <c r="D2100" s="317"/>
    </row>
    <row r="2101" spans="4:4">
      <c r="D2101" s="317"/>
    </row>
    <row r="2102" spans="4:4">
      <c r="D2102" s="317"/>
    </row>
    <row r="2103" spans="4:4">
      <c r="D2103" s="317"/>
    </row>
    <row r="2104" spans="4:4">
      <c r="D2104" s="317"/>
    </row>
    <row r="2105" spans="4:4">
      <c r="D2105" s="317"/>
    </row>
    <row r="2106" spans="4:4">
      <c r="D2106" s="317"/>
    </row>
    <row r="2107" spans="4:4">
      <c r="D2107" s="317"/>
    </row>
    <row r="2108" spans="4:4">
      <c r="D2108" s="317"/>
    </row>
    <row r="2109" spans="4:4">
      <c r="D2109" s="317"/>
    </row>
    <row r="2110" spans="4:4">
      <c r="D2110" s="317"/>
    </row>
    <row r="2111" spans="4:4">
      <c r="D2111" s="317"/>
    </row>
    <row r="2112" spans="4:4">
      <c r="D2112" s="317"/>
    </row>
    <row r="2113" spans="4:4">
      <c r="D2113" s="317"/>
    </row>
    <row r="2114" spans="4:4">
      <c r="D2114" s="317"/>
    </row>
    <row r="2115" spans="4:4">
      <c r="D2115" s="317"/>
    </row>
    <row r="2116" spans="4:4">
      <c r="D2116" s="317"/>
    </row>
    <row r="2117" spans="4:4">
      <c r="D2117" s="317"/>
    </row>
    <row r="2118" spans="4:4">
      <c r="D2118" s="317"/>
    </row>
    <row r="2119" spans="4:4">
      <c r="D2119" s="317"/>
    </row>
    <row r="2120" spans="4:4">
      <c r="D2120" s="317"/>
    </row>
    <row r="2121" spans="4:4">
      <c r="D2121" s="317"/>
    </row>
    <row r="2122" spans="4:4">
      <c r="D2122" s="317"/>
    </row>
    <row r="2123" spans="4:4">
      <c r="D2123" s="317"/>
    </row>
    <row r="2124" spans="4:4">
      <c r="D2124" s="317"/>
    </row>
    <row r="2125" spans="4:4">
      <c r="D2125" s="317"/>
    </row>
    <row r="2126" spans="4:4">
      <c r="D2126" s="317"/>
    </row>
    <row r="2127" spans="4:4">
      <c r="D2127" s="317"/>
    </row>
    <row r="2128" spans="4:4">
      <c r="D2128" s="317"/>
    </row>
    <row r="2129" spans="4:4">
      <c r="D2129" s="317"/>
    </row>
    <row r="2130" spans="4:4">
      <c r="D2130" s="317"/>
    </row>
    <row r="2131" spans="4:4">
      <c r="D2131" s="317"/>
    </row>
    <row r="2132" spans="4:4">
      <c r="D2132" s="317"/>
    </row>
    <row r="2133" spans="4:4">
      <c r="D2133" s="317"/>
    </row>
    <row r="2134" spans="4:4">
      <c r="D2134" s="317"/>
    </row>
    <row r="2135" spans="4:4">
      <c r="D2135" s="317"/>
    </row>
    <row r="2136" spans="4:4">
      <c r="D2136" s="317"/>
    </row>
    <row r="2137" spans="4:4">
      <c r="D2137" s="317"/>
    </row>
    <row r="2138" spans="4:4">
      <c r="D2138" s="317"/>
    </row>
    <row r="2139" spans="4:4">
      <c r="D2139" s="317"/>
    </row>
    <row r="2140" spans="4:4">
      <c r="D2140" s="317"/>
    </row>
    <row r="2141" spans="4:4">
      <c r="D2141" s="317"/>
    </row>
    <row r="2142" spans="4:4">
      <c r="D2142" s="317"/>
    </row>
    <row r="2143" spans="4:4">
      <c r="D2143" s="317"/>
    </row>
    <row r="2144" spans="4:4">
      <c r="D2144" s="317"/>
    </row>
    <row r="2145" spans="4:4">
      <c r="D2145" s="317"/>
    </row>
    <row r="2146" spans="4:4">
      <c r="D2146" s="317"/>
    </row>
    <row r="2147" spans="4:4">
      <c r="D2147" s="317"/>
    </row>
    <row r="2148" spans="4:4">
      <c r="D2148" s="317"/>
    </row>
    <row r="2149" spans="4:4">
      <c r="D2149" s="317"/>
    </row>
    <row r="2150" spans="4:4">
      <c r="D2150" s="317"/>
    </row>
    <row r="2151" spans="4:4">
      <c r="D2151" s="317"/>
    </row>
    <row r="2152" spans="4:4">
      <c r="D2152" s="317"/>
    </row>
    <row r="2153" spans="4:4">
      <c r="D2153" s="317"/>
    </row>
    <row r="2154" spans="4:4">
      <c r="D2154" s="317"/>
    </row>
    <row r="2155" spans="4:4">
      <c r="D2155" s="317"/>
    </row>
    <row r="2156" spans="4:4">
      <c r="D2156" s="317"/>
    </row>
    <row r="2157" spans="4:4">
      <c r="D2157" s="317"/>
    </row>
    <row r="2158" spans="4:4">
      <c r="D2158" s="317"/>
    </row>
    <row r="2159" spans="4:4">
      <c r="D2159" s="317"/>
    </row>
    <row r="2160" spans="4:4">
      <c r="D2160" s="317"/>
    </row>
    <row r="2161" spans="4:4">
      <c r="D2161" s="317"/>
    </row>
    <row r="2162" spans="4:4">
      <c r="D2162" s="317"/>
    </row>
    <row r="2163" spans="4:4">
      <c r="D2163" s="317"/>
    </row>
    <row r="2164" spans="4:4">
      <c r="D2164" s="317"/>
    </row>
    <row r="2165" spans="4:4">
      <c r="D2165" s="317"/>
    </row>
    <row r="2166" spans="4:4">
      <c r="D2166" s="317"/>
    </row>
    <row r="2167" spans="4:4">
      <c r="D2167" s="317"/>
    </row>
    <row r="2168" spans="4:4">
      <c r="D2168" s="317"/>
    </row>
    <row r="2169" spans="4:4">
      <c r="D2169" s="317"/>
    </row>
    <row r="2170" spans="4:4">
      <c r="D2170" s="317"/>
    </row>
    <row r="2171" spans="4:4">
      <c r="D2171" s="317"/>
    </row>
    <row r="2172" spans="4:4">
      <c r="D2172" s="317"/>
    </row>
    <row r="2173" spans="4:4">
      <c r="D2173" s="317"/>
    </row>
    <row r="2174" spans="4:4">
      <c r="D2174" s="317"/>
    </row>
    <row r="2175" spans="4:4">
      <c r="D2175" s="317"/>
    </row>
    <row r="2176" spans="4:4">
      <c r="D2176" s="317"/>
    </row>
    <row r="2177" spans="4:4">
      <c r="D2177" s="317"/>
    </row>
    <row r="2178" spans="4:4">
      <c r="D2178" s="317"/>
    </row>
    <row r="2179" spans="4:4">
      <c r="D2179" s="317"/>
    </row>
    <row r="2180" spans="4:4">
      <c r="D2180" s="317"/>
    </row>
    <row r="2181" spans="4:4">
      <c r="D2181" s="317"/>
    </row>
    <row r="2182" spans="4:4">
      <c r="D2182" s="317"/>
    </row>
    <row r="2183" spans="4:4">
      <c r="D2183" s="317"/>
    </row>
    <row r="2184" spans="4:4">
      <c r="D2184" s="317"/>
    </row>
    <row r="2185" spans="4:4">
      <c r="D2185" s="317"/>
    </row>
    <row r="2186" spans="4:4">
      <c r="D2186" s="317"/>
    </row>
    <row r="2187" spans="4:4">
      <c r="D2187" s="317"/>
    </row>
    <row r="2188" spans="4:4">
      <c r="D2188" s="317"/>
    </row>
    <row r="2189" spans="4:4">
      <c r="D2189" s="317"/>
    </row>
    <row r="2190" spans="4:4">
      <c r="D2190" s="317"/>
    </row>
    <row r="2191" spans="4:4">
      <c r="D2191" s="317"/>
    </row>
    <row r="2192" spans="4:4">
      <c r="D2192" s="317"/>
    </row>
    <row r="2193" spans="4:4">
      <c r="D2193" s="317"/>
    </row>
    <row r="2194" spans="4:4">
      <c r="D2194" s="317"/>
    </row>
    <row r="2195" spans="4:4">
      <c r="D2195" s="317"/>
    </row>
    <row r="2196" spans="4:4">
      <c r="D2196" s="317"/>
    </row>
    <row r="2197" spans="4:4">
      <c r="D2197" s="317"/>
    </row>
    <row r="2198" spans="4:4">
      <c r="D2198" s="317"/>
    </row>
    <row r="2199" spans="4:4">
      <c r="D2199" s="317"/>
    </row>
    <row r="2200" spans="4:4">
      <c r="D2200" s="317"/>
    </row>
    <row r="2201" spans="4:4">
      <c r="D2201" s="317"/>
    </row>
    <row r="2202" spans="4:4">
      <c r="D2202" s="317"/>
    </row>
    <row r="2203" spans="4:4">
      <c r="D2203" s="317"/>
    </row>
    <row r="2204" spans="4:4">
      <c r="D2204" s="317"/>
    </row>
    <row r="2205" spans="4:4">
      <c r="D2205" s="317"/>
    </row>
    <row r="2206" spans="4:4">
      <c r="D2206" s="317"/>
    </row>
    <row r="2207" spans="4:4">
      <c r="D2207" s="317"/>
    </row>
    <row r="2208" spans="4:4">
      <c r="D2208" s="317"/>
    </row>
    <row r="2209" spans="4:4">
      <c r="D2209" s="317"/>
    </row>
    <row r="2210" spans="4:4">
      <c r="D2210" s="317"/>
    </row>
    <row r="2211" spans="4:4">
      <c r="D2211" s="317"/>
    </row>
    <row r="2212" spans="4:4">
      <c r="D2212" s="317"/>
    </row>
    <row r="2213" spans="4:4">
      <c r="D2213" s="317"/>
    </row>
    <row r="2214" spans="4:4">
      <c r="D2214" s="317"/>
    </row>
    <row r="2215" spans="4:4">
      <c r="D2215" s="317"/>
    </row>
    <row r="2216" spans="4:4">
      <c r="D2216" s="317"/>
    </row>
    <row r="2217" spans="4:4">
      <c r="D2217" s="317"/>
    </row>
    <row r="2218" spans="4:4">
      <c r="D2218" s="317"/>
    </row>
    <row r="2219" spans="4:4">
      <c r="D2219" s="317"/>
    </row>
    <row r="2220" spans="4:4">
      <c r="D2220" s="317"/>
    </row>
    <row r="2221" spans="4:4">
      <c r="D2221" s="317"/>
    </row>
    <row r="2222" spans="4:4">
      <c r="D2222" s="317"/>
    </row>
    <row r="2223" spans="4:4">
      <c r="D2223" s="317"/>
    </row>
    <row r="2224" spans="4:4">
      <c r="D2224" s="317"/>
    </row>
    <row r="2225" spans="4:4">
      <c r="D2225" s="317"/>
    </row>
    <row r="2226" spans="4:4">
      <c r="D2226" s="317"/>
    </row>
    <row r="2227" spans="4:4">
      <c r="D2227" s="317"/>
    </row>
    <row r="2228" spans="4:4">
      <c r="D2228" s="317"/>
    </row>
    <row r="2229" spans="4:4">
      <c r="D2229" s="317"/>
    </row>
    <row r="2230" spans="4:4">
      <c r="D2230" s="317"/>
    </row>
    <row r="2231" spans="4:4">
      <c r="D2231" s="317"/>
    </row>
    <row r="2232" spans="4:4">
      <c r="D2232" s="317"/>
    </row>
    <row r="2233" spans="4:4">
      <c r="D2233" s="317"/>
    </row>
    <row r="2234" spans="4:4">
      <c r="D2234" s="317"/>
    </row>
    <row r="2235" spans="4:4">
      <c r="D2235" s="317"/>
    </row>
    <row r="2236" spans="4:4">
      <c r="D2236" s="317"/>
    </row>
    <row r="2237" spans="4:4">
      <c r="D2237" s="317"/>
    </row>
    <row r="2238" spans="4:4">
      <c r="D2238" s="317"/>
    </row>
    <row r="2239" spans="4:4">
      <c r="D2239" s="317"/>
    </row>
    <row r="2240" spans="4:4">
      <c r="D2240" s="317"/>
    </row>
    <row r="2241" spans="4:4">
      <c r="D2241" s="317"/>
    </row>
    <row r="2242" spans="4:4">
      <c r="D2242" s="317"/>
    </row>
    <row r="2243" spans="4:4">
      <c r="D2243" s="317"/>
    </row>
    <row r="2244" spans="4:4">
      <c r="D2244" s="317"/>
    </row>
    <row r="2245" spans="4:4">
      <c r="D2245" s="317"/>
    </row>
    <row r="2246" spans="4:4">
      <c r="D2246" s="317"/>
    </row>
    <row r="2247" spans="4:4">
      <c r="D2247" s="317"/>
    </row>
    <row r="2248" spans="4:4">
      <c r="D2248" s="317"/>
    </row>
    <row r="2249" spans="4:4">
      <c r="D2249" s="317"/>
    </row>
    <row r="2250" spans="4:4">
      <c r="D2250" s="317"/>
    </row>
    <row r="2251" spans="4:4">
      <c r="D2251" s="317"/>
    </row>
    <row r="2252" spans="4:4">
      <c r="D2252" s="317"/>
    </row>
    <row r="2253" spans="4:4">
      <c r="D2253" s="317"/>
    </row>
    <row r="2254" spans="4:4">
      <c r="D2254" s="317"/>
    </row>
    <row r="2255" spans="4:4">
      <c r="D2255" s="317"/>
    </row>
    <row r="2256" spans="4:4">
      <c r="D2256" s="317"/>
    </row>
    <row r="2257" spans="4:4">
      <c r="D2257" s="317"/>
    </row>
    <row r="2258" spans="4:4">
      <c r="D2258" s="317"/>
    </row>
    <row r="2259" spans="4:4">
      <c r="D2259" s="317"/>
    </row>
    <row r="2260" spans="4:4">
      <c r="D2260" s="317"/>
    </row>
    <row r="2261" spans="4:4">
      <c r="D2261" s="317"/>
    </row>
    <row r="2262" spans="4:4">
      <c r="D2262" s="317"/>
    </row>
    <row r="2263" spans="4:4">
      <c r="D2263" s="317"/>
    </row>
    <row r="2264" spans="4:4">
      <c r="D2264" s="317"/>
    </row>
    <row r="2265" spans="4:4">
      <c r="D2265" s="317"/>
    </row>
    <row r="2266" spans="4:4">
      <c r="D2266" s="317"/>
    </row>
    <row r="2267" spans="4:4">
      <c r="D2267" s="317"/>
    </row>
    <row r="2268" spans="4:4">
      <c r="D2268" s="317"/>
    </row>
    <row r="2269" spans="4:4">
      <c r="D2269" s="317"/>
    </row>
    <row r="2270" spans="4:4">
      <c r="D2270" s="317"/>
    </row>
    <row r="2271" spans="4:4">
      <c r="D2271" s="317"/>
    </row>
    <row r="2272" spans="4:4">
      <c r="D2272" s="317"/>
    </row>
    <row r="2273" spans="4:4">
      <c r="D2273" s="317"/>
    </row>
    <row r="2274" spans="4:4">
      <c r="D2274" s="317"/>
    </row>
    <row r="2275" spans="4:4">
      <c r="D2275" s="317"/>
    </row>
    <row r="2276" spans="4:4">
      <c r="D2276" s="317"/>
    </row>
    <row r="2277" spans="4:4">
      <c r="D2277" s="317"/>
    </row>
    <row r="2278" spans="4:4">
      <c r="D2278" s="317"/>
    </row>
    <row r="2279" spans="4:4">
      <c r="D2279" s="317"/>
    </row>
    <row r="2280" spans="4:4">
      <c r="D2280" s="317"/>
    </row>
    <row r="2281" spans="4:4">
      <c r="D2281" s="317"/>
    </row>
    <row r="2282" spans="4:4">
      <c r="D2282" s="317"/>
    </row>
    <row r="2283" spans="4:4">
      <c r="D2283" s="317"/>
    </row>
    <row r="2284" spans="4:4">
      <c r="D2284" s="317"/>
    </row>
    <row r="2285" spans="4:4">
      <c r="D2285" s="317"/>
    </row>
    <row r="2286" spans="4:4">
      <c r="D2286" s="317"/>
    </row>
    <row r="2287" spans="4:4">
      <c r="D2287" s="317"/>
    </row>
    <row r="2288" spans="4:4">
      <c r="D2288" s="317"/>
    </row>
    <row r="2289" spans="4:4">
      <c r="D2289" s="317"/>
    </row>
    <row r="2290" spans="4:4">
      <c r="D2290" s="317"/>
    </row>
    <row r="2291" spans="4:4">
      <c r="D2291" s="317"/>
    </row>
    <row r="2292" spans="4:4">
      <c r="D2292" s="317"/>
    </row>
    <row r="2293" spans="4:4">
      <c r="D2293" s="317"/>
    </row>
    <row r="2294" spans="4:4">
      <c r="D2294" s="317"/>
    </row>
    <row r="2295" spans="4:4">
      <c r="D2295" s="317"/>
    </row>
    <row r="2296" spans="4:4">
      <c r="D2296" s="317"/>
    </row>
    <row r="2297" spans="4:4">
      <c r="D2297" s="317"/>
    </row>
    <row r="2298" spans="4:4">
      <c r="D2298" s="317"/>
    </row>
    <row r="2299" spans="4:4">
      <c r="D2299" s="317"/>
    </row>
    <row r="2300" spans="4:4">
      <c r="D2300" s="317"/>
    </row>
    <row r="2301" spans="4:4">
      <c r="D2301" s="317"/>
    </row>
    <row r="2302" spans="4:4">
      <c r="D2302" s="317"/>
    </row>
    <row r="2303" spans="4:4">
      <c r="D2303" s="317"/>
    </row>
    <row r="2304" spans="4:4">
      <c r="D2304" s="317"/>
    </row>
    <row r="2305" spans="4:4">
      <c r="D2305" s="317"/>
    </row>
    <row r="2306" spans="4:4">
      <c r="D2306" s="317"/>
    </row>
    <row r="2307" spans="4:4">
      <c r="D2307" s="317"/>
    </row>
    <row r="2308" spans="4:4">
      <c r="D2308" s="317"/>
    </row>
    <row r="2309" spans="4:4">
      <c r="D2309" s="317"/>
    </row>
    <row r="2310" spans="4:4">
      <c r="D2310" s="317"/>
    </row>
    <row r="2311" spans="4:4">
      <c r="D2311" s="317"/>
    </row>
    <row r="2312" spans="4:4">
      <c r="D2312" s="317"/>
    </row>
    <row r="2313" spans="4:4">
      <c r="D2313" s="317"/>
    </row>
    <row r="2314" spans="4:4">
      <c r="D2314" s="317"/>
    </row>
    <row r="2315" spans="4:4">
      <c r="D2315" s="317"/>
    </row>
    <row r="2316" spans="4:4">
      <c r="D2316" s="317"/>
    </row>
    <row r="2317" spans="4:4">
      <c r="D2317" s="317"/>
    </row>
    <row r="2318" spans="4:4">
      <c r="D2318" s="317"/>
    </row>
    <row r="2319" spans="4:4">
      <c r="D2319" s="317"/>
    </row>
    <row r="2320" spans="4:4">
      <c r="D2320" s="317"/>
    </row>
    <row r="2321" spans="4:4">
      <c r="D2321" s="317"/>
    </row>
    <row r="2322" spans="4:4">
      <c r="D2322" s="317"/>
    </row>
    <row r="2323" spans="4:4">
      <c r="D2323" s="317"/>
    </row>
    <row r="2324" spans="4:4">
      <c r="D2324" s="317"/>
    </row>
    <row r="2325" spans="4:4">
      <c r="D2325" s="317"/>
    </row>
    <row r="2326" spans="4:4">
      <c r="D2326" s="317"/>
    </row>
    <row r="2327" spans="4:4">
      <c r="D2327" s="317"/>
    </row>
    <row r="2328" spans="4:4">
      <c r="D2328" s="317"/>
    </row>
    <row r="2329" spans="4:4">
      <c r="D2329" s="317"/>
    </row>
    <row r="2330" spans="4:4">
      <c r="D2330" s="317"/>
    </row>
    <row r="2331" spans="4:4">
      <c r="D2331" s="317"/>
    </row>
    <row r="2332" spans="4:4">
      <c r="D2332" s="317"/>
    </row>
    <row r="2333" spans="4:4">
      <c r="D2333" s="317"/>
    </row>
    <row r="2334" spans="4:4">
      <c r="D2334" s="317"/>
    </row>
    <row r="2335" spans="4:4">
      <c r="D2335" s="317"/>
    </row>
    <row r="2336" spans="4:4">
      <c r="D2336" s="317"/>
    </row>
    <row r="2337" spans="4:4">
      <c r="D2337" s="317"/>
    </row>
    <row r="2338" spans="4:4">
      <c r="D2338" s="317"/>
    </row>
    <row r="2339" spans="4:4">
      <c r="D2339" s="317"/>
    </row>
    <row r="2340" spans="4:4">
      <c r="D2340" s="317"/>
    </row>
    <row r="2341" spans="4:4">
      <c r="D2341" s="317"/>
    </row>
    <row r="2342" spans="4:4">
      <c r="D2342" s="317"/>
    </row>
    <row r="2343" spans="4:4">
      <c r="D2343" s="317"/>
    </row>
    <row r="2344" spans="4:4">
      <c r="D2344" s="317"/>
    </row>
    <row r="2345" spans="4:4">
      <c r="D2345" s="317"/>
    </row>
    <row r="2346" spans="4:4">
      <c r="D2346" s="317"/>
    </row>
    <row r="2347" spans="4:4">
      <c r="D2347" s="317"/>
    </row>
    <row r="2348" spans="4:4">
      <c r="D2348" s="317"/>
    </row>
    <row r="2349" spans="4:4">
      <c r="D2349" s="317"/>
    </row>
    <row r="2350" spans="4:4">
      <c r="D2350" s="317"/>
    </row>
    <row r="2351" spans="4:4">
      <c r="D2351" s="317"/>
    </row>
    <row r="2352" spans="4:4">
      <c r="D2352" s="317"/>
    </row>
    <row r="2353" spans="4:4">
      <c r="D2353" s="317"/>
    </row>
    <row r="2354" spans="4:4">
      <c r="D2354" s="317"/>
    </row>
    <row r="2355" spans="4:4">
      <c r="D2355" s="317"/>
    </row>
    <row r="2356" spans="4:4">
      <c r="D2356" s="317"/>
    </row>
    <row r="2357" spans="4:4">
      <c r="D2357" s="317"/>
    </row>
    <row r="2358" spans="4:4">
      <c r="D2358" s="317"/>
    </row>
    <row r="2359" spans="4:4">
      <c r="D2359" s="317"/>
    </row>
    <row r="2360" spans="4:4">
      <c r="D2360" s="317"/>
    </row>
    <row r="2361" spans="4:4">
      <c r="D2361" s="317"/>
    </row>
    <row r="2362" spans="4:4">
      <c r="D2362" s="317"/>
    </row>
    <row r="2363" spans="4:4">
      <c r="D2363" s="317"/>
    </row>
    <row r="2364" spans="4:4">
      <c r="D2364" s="317"/>
    </row>
    <row r="2365" spans="4:4">
      <c r="D2365" s="317"/>
    </row>
    <row r="2366" spans="4:4">
      <c r="D2366" s="317"/>
    </row>
    <row r="2367" spans="4:4">
      <c r="D2367" s="317"/>
    </row>
    <row r="2368" spans="4:4">
      <c r="D2368" s="317"/>
    </row>
    <row r="2369" spans="4:4">
      <c r="D2369" s="317"/>
    </row>
    <row r="2370" spans="4:4">
      <c r="D2370" s="317"/>
    </row>
    <row r="2371" spans="4:4">
      <c r="D2371" s="317"/>
    </row>
    <row r="2372" spans="4:4">
      <c r="D2372" s="317"/>
    </row>
    <row r="2373" spans="4:4">
      <c r="D2373" s="317"/>
    </row>
    <row r="2374" spans="4:4">
      <c r="D2374" s="317"/>
    </row>
    <row r="2375" spans="4:4">
      <c r="D2375" s="317"/>
    </row>
    <row r="2376" spans="4:4">
      <c r="D2376" s="317"/>
    </row>
    <row r="2377" spans="4:4">
      <c r="D2377" s="317"/>
    </row>
    <row r="2378" spans="4:4">
      <c r="D2378" s="317"/>
    </row>
    <row r="2379" spans="4:4">
      <c r="D2379" s="317"/>
    </row>
    <row r="2380" spans="4:4">
      <c r="D2380" s="317"/>
    </row>
    <row r="2381" spans="4:4">
      <c r="D2381" s="317"/>
    </row>
    <row r="2382" spans="4:4">
      <c r="D2382" s="317"/>
    </row>
    <row r="2383" spans="4:4">
      <c r="D2383" s="317"/>
    </row>
    <row r="2384" spans="4:4">
      <c r="D2384" s="317"/>
    </row>
    <row r="2385" spans="4:4">
      <c r="D2385" s="317"/>
    </row>
    <row r="2386" spans="4:4">
      <c r="D2386" s="317"/>
    </row>
    <row r="2387" spans="4:4">
      <c r="D2387" s="317"/>
    </row>
    <row r="2388" spans="4:4">
      <c r="D2388" s="317"/>
    </row>
    <row r="2389" spans="4:4">
      <c r="D2389" s="317"/>
    </row>
    <row r="2390" spans="4:4">
      <c r="D2390" s="317"/>
    </row>
    <row r="2391" spans="4:4">
      <c r="D2391" s="317"/>
    </row>
    <row r="2392" spans="4:4">
      <c r="D2392" s="317"/>
    </row>
    <row r="2393" spans="4:4">
      <c r="D2393" s="317"/>
    </row>
    <row r="2394" spans="4:4">
      <c r="D2394" s="317"/>
    </row>
    <row r="2395" spans="4:4">
      <c r="D2395" s="317"/>
    </row>
    <row r="2396" spans="4:4">
      <c r="D2396" s="317"/>
    </row>
    <row r="2397" spans="4:4">
      <c r="D2397" s="317"/>
    </row>
    <row r="2398" spans="4:4">
      <c r="D2398" s="317"/>
    </row>
    <row r="2399" spans="4:4">
      <c r="D2399" s="317"/>
    </row>
    <row r="2400" spans="4:4">
      <c r="D2400" s="317"/>
    </row>
    <row r="2401" spans="4:4">
      <c r="D2401" s="317"/>
    </row>
    <row r="2402" spans="4:4">
      <c r="D2402" s="317"/>
    </row>
    <row r="2403" spans="4:4">
      <c r="D2403" s="317"/>
    </row>
    <row r="2404" spans="4:4">
      <c r="D2404" s="317"/>
    </row>
    <row r="2405" spans="4:4">
      <c r="D2405" s="317"/>
    </row>
    <row r="2406" spans="4:4">
      <c r="D2406" s="317"/>
    </row>
    <row r="2407" spans="4:4">
      <c r="D2407" s="317"/>
    </row>
    <row r="2408" spans="4:4">
      <c r="D2408" s="317"/>
    </row>
    <row r="2409" spans="4:4">
      <c r="D2409" s="317"/>
    </row>
    <row r="2410" spans="4:4">
      <c r="D2410" s="317"/>
    </row>
    <row r="2411" spans="4:4">
      <c r="D2411" s="317"/>
    </row>
    <row r="2412" spans="4:4">
      <c r="D2412" s="317"/>
    </row>
    <row r="2413" spans="4:4">
      <c r="D2413" s="317"/>
    </row>
    <row r="2414" spans="4:4">
      <c r="D2414" s="317"/>
    </row>
    <row r="2415" spans="4:4">
      <c r="D2415" s="317"/>
    </row>
    <row r="2416" spans="4:4">
      <c r="D2416" s="317"/>
    </row>
    <row r="2417" spans="4:4">
      <c r="D2417" s="317"/>
    </row>
    <row r="2418" spans="4:4">
      <c r="D2418" s="317"/>
    </row>
    <row r="2419" spans="4:4">
      <c r="D2419" s="317"/>
    </row>
    <row r="2420" spans="4:4">
      <c r="D2420" s="317"/>
    </row>
    <row r="2421" spans="4:4">
      <c r="D2421" s="317"/>
    </row>
    <row r="2422" spans="4:4">
      <c r="D2422" s="317"/>
    </row>
    <row r="2423" spans="4:4">
      <c r="D2423" s="317"/>
    </row>
    <row r="2424" spans="4:4">
      <c r="D2424" s="317"/>
    </row>
    <row r="2425" spans="4:4">
      <c r="D2425" s="317"/>
    </row>
    <row r="2426" spans="4:4">
      <c r="D2426" s="317"/>
    </row>
    <row r="2427" spans="4:4">
      <c r="D2427" s="317"/>
    </row>
    <row r="2428" spans="4:4">
      <c r="D2428" s="317"/>
    </row>
    <row r="2429" spans="4:4">
      <c r="D2429" s="317"/>
    </row>
    <row r="2430" spans="4:4">
      <c r="D2430" s="317"/>
    </row>
    <row r="2431" spans="4:4">
      <c r="D2431" s="317"/>
    </row>
    <row r="2432" spans="4:4">
      <c r="D2432" s="317"/>
    </row>
    <row r="2433" spans="4:4">
      <c r="D2433" s="317"/>
    </row>
    <row r="2434" spans="4:4">
      <c r="D2434" s="317"/>
    </row>
    <row r="2435" spans="4:4">
      <c r="D2435" s="317"/>
    </row>
    <row r="2436" spans="4:4">
      <c r="D2436" s="317"/>
    </row>
    <row r="2437" spans="4:4">
      <c r="D2437" s="317"/>
    </row>
    <row r="2438" spans="4:4">
      <c r="D2438" s="317"/>
    </row>
    <row r="2439" spans="4:4">
      <c r="D2439" s="317"/>
    </row>
    <row r="2440" spans="4:4">
      <c r="D2440" s="317"/>
    </row>
    <row r="2441" spans="4:4">
      <c r="D2441" s="317"/>
    </row>
    <row r="2442" spans="4:4">
      <c r="D2442" s="317"/>
    </row>
    <row r="2443" spans="4:4">
      <c r="D2443" s="317"/>
    </row>
    <row r="2444" spans="4:4">
      <c r="D2444" s="317"/>
    </row>
    <row r="2445" spans="4:4">
      <c r="D2445" s="317"/>
    </row>
    <row r="2446" spans="4:4">
      <c r="D2446" s="317"/>
    </row>
    <row r="2447" spans="4:4">
      <c r="D2447" s="317"/>
    </row>
    <row r="2448" spans="4:4">
      <c r="D2448" s="317"/>
    </row>
    <row r="2449" spans="4:4">
      <c r="D2449" s="317"/>
    </row>
    <row r="2450" spans="4:4">
      <c r="D2450" s="317"/>
    </row>
    <row r="2451" spans="4:4">
      <c r="D2451" s="317"/>
    </row>
    <row r="2452" spans="4:4">
      <c r="D2452" s="317"/>
    </row>
    <row r="2453" spans="4:4">
      <c r="D2453" s="317"/>
    </row>
    <row r="2454" spans="4:4">
      <c r="D2454" s="317"/>
    </row>
    <row r="2455" spans="4:4">
      <c r="D2455" s="317"/>
    </row>
    <row r="2456" spans="4:4">
      <c r="D2456" s="317"/>
    </row>
    <row r="2457" spans="4:4">
      <c r="D2457" s="317"/>
    </row>
    <row r="2458" spans="4:4">
      <c r="D2458" s="317"/>
    </row>
    <row r="2459" spans="4:4">
      <c r="D2459" s="317"/>
    </row>
    <row r="2460" spans="4:4">
      <c r="D2460" s="317"/>
    </row>
    <row r="2461" spans="4:4">
      <c r="D2461" s="317"/>
    </row>
    <row r="2462" spans="4:4">
      <c r="D2462" s="317"/>
    </row>
    <row r="2463" spans="4:4">
      <c r="D2463" s="317"/>
    </row>
    <row r="2464" spans="4:4">
      <c r="D2464" s="317"/>
    </row>
    <row r="2465" spans="4:4">
      <c r="D2465" s="317"/>
    </row>
    <row r="2466" spans="4:4">
      <c r="D2466" s="317"/>
    </row>
    <row r="2467" spans="4:4">
      <c r="D2467" s="317"/>
    </row>
    <row r="2468" spans="4:4">
      <c r="D2468" s="317"/>
    </row>
    <row r="2469" spans="4:4">
      <c r="D2469" s="317"/>
    </row>
    <row r="2470" spans="4:4">
      <c r="D2470" s="317"/>
    </row>
    <row r="2471" spans="4:4">
      <c r="D2471" s="317"/>
    </row>
    <row r="2472" spans="4:4">
      <c r="D2472" s="317"/>
    </row>
    <row r="2473" spans="4:4">
      <c r="D2473" s="317"/>
    </row>
    <row r="2474" spans="4:4">
      <c r="D2474" s="317"/>
    </row>
    <row r="2475" spans="4:4">
      <c r="D2475" s="317"/>
    </row>
    <row r="2476" spans="4:4">
      <c r="D2476" s="317"/>
    </row>
    <row r="2477" spans="4:4">
      <c r="D2477" s="317"/>
    </row>
    <row r="2478" spans="4:4">
      <c r="D2478" s="317"/>
    </row>
    <row r="2479" spans="4:4">
      <c r="D2479" s="317"/>
    </row>
    <row r="2480" spans="4:4">
      <c r="D2480" s="317"/>
    </row>
    <row r="2481" spans="4:4">
      <c r="D2481" s="317"/>
    </row>
    <row r="2482" spans="4:4">
      <c r="D2482" s="317"/>
    </row>
    <row r="2483" spans="4:4">
      <c r="D2483" s="317"/>
    </row>
    <row r="2484" spans="4:4">
      <c r="D2484" s="317"/>
    </row>
    <row r="2485" spans="4:4">
      <c r="D2485" s="317"/>
    </row>
    <row r="2486" spans="4:4">
      <c r="D2486" s="317"/>
    </row>
    <row r="2487" spans="4:4">
      <c r="D2487" s="317"/>
    </row>
    <row r="2488" spans="4:4">
      <c r="D2488" s="317"/>
    </row>
    <row r="2489" spans="4:4">
      <c r="D2489" s="317"/>
    </row>
    <row r="2490" spans="4:4">
      <c r="D2490" s="317"/>
    </row>
    <row r="2491" spans="4:4">
      <c r="D2491" s="317"/>
    </row>
    <row r="2492" spans="4:4">
      <c r="D2492" s="317"/>
    </row>
    <row r="2493" spans="4:4">
      <c r="D2493" s="317"/>
    </row>
    <row r="2494" spans="4:4">
      <c r="D2494" s="317"/>
    </row>
    <row r="2495" spans="4:4">
      <c r="D2495" s="317"/>
    </row>
    <row r="2496" spans="4:4">
      <c r="D2496" s="317"/>
    </row>
    <row r="2497" spans="4:4">
      <c r="D2497" s="317"/>
    </row>
    <row r="2498" spans="4:4">
      <c r="D2498" s="317"/>
    </row>
    <row r="2499" spans="4:4">
      <c r="D2499" s="317"/>
    </row>
    <row r="2500" spans="4:4">
      <c r="D2500" s="317"/>
    </row>
    <row r="2501" spans="4:4">
      <c r="D2501" s="317"/>
    </row>
    <row r="2502" spans="4:4">
      <c r="D2502" s="317"/>
    </row>
    <row r="2503" spans="4:4">
      <c r="D2503" s="317"/>
    </row>
    <row r="2504" spans="4:4">
      <c r="D2504" s="317"/>
    </row>
    <row r="2505" spans="4:4">
      <c r="D2505" s="317"/>
    </row>
    <row r="2506" spans="4:4">
      <c r="D2506" s="317"/>
    </row>
    <row r="2507" spans="4:4">
      <c r="D2507" s="317"/>
    </row>
    <row r="2508" spans="4:4">
      <c r="D2508" s="317"/>
    </row>
    <row r="2509" spans="4:4">
      <c r="D2509" s="317"/>
    </row>
    <row r="2510" spans="4:4">
      <c r="D2510" s="317"/>
    </row>
    <row r="2511" spans="4:4">
      <c r="D2511" s="317"/>
    </row>
    <row r="2512" spans="4:4">
      <c r="D2512" s="317"/>
    </row>
    <row r="2513" spans="4:4">
      <c r="D2513" s="317"/>
    </row>
    <row r="2514" spans="4:4">
      <c r="D2514" s="317"/>
    </row>
    <row r="2515" spans="4:4">
      <c r="D2515" s="317"/>
    </row>
    <row r="2516" spans="4:4">
      <c r="D2516" s="317"/>
    </row>
    <row r="2517" spans="4:4">
      <c r="D2517" s="317"/>
    </row>
    <row r="2518" spans="4:4">
      <c r="D2518" s="317"/>
    </row>
    <row r="2519" spans="4:4">
      <c r="D2519" s="317"/>
    </row>
    <row r="2520" spans="4:4">
      <c r="D2520" s="317"/>
    </row>
    <row r="2521" spans="4:4">
      <c r="D2521" s="317"/>
    </row>
    <row r="2522" spans="4:4">
      <c r="D2522" s="317"/>
    </row>
    <row r="2523" spans="4:4">
      <c r="D2523" s="317"/>
    </row>
    <row r="2524" spans="4:4">
      <c r="D2524" s="317"/>
    </row>
    <row r="2525" spans="4:4">
      <c r="D2525" s="317"/>
    </row>
    <row r="2526" spans="4:4">
      <c r="D2526" s="317"/>
    </row>
    <row r="2527" spans="4:4">
      <c r="D2527" s="317"/>
    </row>
    <row r="2528" spans="4:4">
      <c r="D2528" s="317"/>
    </row>
    <row r="2529" spans="4:4">
      <c r="D2529" s="317"/>
    </row>
    <row r="2530" spans="4:4">
      <c r="D2530" s="317"/>
    </row>
    <row r="2531" spans="4:4">
      <c r="D2531" s="317"/>
    </row>
    <row r="2532" spans="4:4">
      <c r="D2532" s="317"/>
    </row>
    <row r="2533" spans="4:4">
      <c r="D2533" s="317"/>
    </row>
    <row r="2534" spans="4:4">
      <c r="D2534" s="317"/>
    </row>
    <row r="2535" spans="4:4">
      <c r="D2535" s="317"/>
    </row>
    <row r="2536" spans="4:4">
      <c r="D2536" s="317"/>
    </row>
    <row r="2537" spans="4:4">
      <c r="D2537" s="317"/>
    </row>
    <row r="2538" spans="4:4">
      <c r="D2538" s="317"/>
    </row>
    <row r="2539" spans="4:4">
      <c r="D2539" s="317"/>
    </row>
    <row r="2540" spans="4:4">
      <c r="D2540" s="317"/>
    </row>
    <row r="2541" spans="4:4">
      <c r="D2541" s="317"/>
    </row>
    <row r="2542" spans="4:4">
      <c r="D2542" s="317"/>
    </row>
    <row r="2543" spans="4:4">
      <c r="D2543" s="317"/>
    </row>
    <row r="2544" spans="4:4">
      <c r="D2544" s="317"/>
    </row>
    <row r="2545" spans="4:4">
      <c r="D2545" s="317"/>
    </row>
    <row r="2546" spans="4:4">
      <c r="D2546" s="317"/>
    </row>
    <row r="2547" spans="4:4">
      <c r="D2547" s="317"/>
    </row>
    <row r="2548" spans="4:4">
      <c r="D2548" s="317"/>
    </row>
    <row r="2549" spans="4:4">
      <c r="D2549" s="317"/>
    </row>
    <row r="2550" spans="4:4">
      <c r="D2550" s="317"/>
    </row>
    <row r="2551" spans="4:4">
      <c r="D2551" s="317"/>
    </row>
    <row r="2552" spans="4:4">
      <c r="D2552" s="317"/>
    </row>
    <row r="2553" spans="4:4">
      <c r="D2553" s="317"/>
    </row>
    <row r="2554" spans="4:4">
      <c r="D2554" s="317"/>
    </row>
    <row r="2555" spans="4:4">
      <c r="D2555" s="317"/>
    </row>
    <row r="2556" spans="4:4">
      <c r="D2556" s="317"/>
    </row>
    <row r="2557" spans="4:4">
      <c r="D2557" s="317"/>
    </row>
    <row r="2558" spans="4:4">
      <c r="D2558" s="317"/>
    </row>
    <row r="2559" spans="4:4">
      <c r="D2559" s="317"/>
    </row>
    <row r="2560" spans="4:4">
      <c r="D2560" s="317"/>
    </row>
    <row r="2561" spans="4:4">
      <c r="D2561" s="317"/>
    </row>
    <row r="2562" spans="4:4">
      <c r="D2562" s="317"/>
    </row>
    <row r="2563" spans="4:4">
      <c r="D2563" s="317"/>
    </row>
    <row r="2564" spans="4:4">
      <c r="D2564" s="317"/>
    </row>
    <row r="2565" spans="4:4">
      <c r="D2565" s="317"/>
    </row>
    <row r="2566" spans="4:4">
      <c r="D2566" s="317"/>
    </row>
    <row r="2567" spans="4:4">
      <c r="D2567" s="317"/>
    </row>
    <row r="2568" spans="4:4">
      <c r="D2568" s="317"/>
    </row>
    <row r="2569" spans="4:4">
      <c r="D2569" s="317"/>
    </row>
    <row r="2570" spans="4:4">
      <c r="D2570" s="317"/>
    </row>
    <row r="2571" spans="4:4">
      <c r="D2571" s="317"/>
    </row>
    <row r="2572" spans="4:4">
      <c r="D2572" s="317"/>
    </row>
    <row r="2573" spans="4:4">
      <c r="D2573" s="317"/>
    </row>
    <row r="2574" spans="4:4">
      <c r="D2574" s="317"/>
    </row>
    <row r="2575" spans="4:4">
      <c r="D2575" s="317"/>
    </row>
    <row r="2576" spans="4:4">
      <c r="D2576" s="317"/>
    </row>
    <row r="2577" spans="4:4">
      <c r="D2577" s="317"/>
    </row>
    <row r="2578" spans="4:4">
      <c r="D2578" s="317"/>
    </row>
    <row r="2579" spans="4:4">
      <c r="D2579" s="317"/>
    </row>
    <row r="2580" spans="4:4">
      <c r="D2580" s="317"/>
    </row>
    <row r="2581" spans="4:4">
      <c r="D2581" s="317"/>
    </row>
    <row r="2582" spans="4:4">
      <c r="D2582" s="317"/>
    </row>
    <row r="2583" spans="4:4">
      <c r="D2583" s="317"/>
    </row>
    <row r="2584" spans="4:4">
      <c r="D2584" s="317"/>
    </row>
    <row r="2585" spans="4:4">
      <c r="D2585" s="317"/>
    </row>
    <row r="2586" spans="4:4">
      <c r="D2586" s="317"/>
    </row>
    <row r="2587" spans="4:4">
      <c r="D2587" s="317"/>
    </row>
    <row r="2588" spans="4:4">
      <c r="D2588" s="317"/>
    </row>
    <row r="2589" spans="4:4">
      <c r="D2589" s="317"/>
    </row>
    <row r="2590" spans="4:4">
      <c r="D2590" s="317"/>
    </row>
    <row r="2591" spans="4:4">
      <c r="D2591" s="317"/>
    </row>
    <row r="2592" spans="4:4">
      <c r="D2592" s="317"/>
    </row>
    <row r="2593" spans="4:4">
      <c r="D2593" s="317"/>
    </row>
    <row r="2594" spans="4:4">
      <c r="D2594" s="317"/>
    </row>
    <row r="2595" spans="4:4">
      <c r="D2595" s="317"/>
    </row>
    <row r="2596" spans="4:4">
      <c r="D2596" s="317"/>
    </row>
    <row r="2597" spans="4:4">
      <c r="D2597" s="317"/>
    </row>
    <row r="2598" spans="4:4">
      <c r="D2598" s="317"/>
    </row>
    <row r="2599" spans="4:4">
      <c r="D2599" s="317"/>
    </row>
    <row r="2600" spans="4:4">
      <c r="D2600" s="317"/>
    </row>
    <row r="2601" spans="4:4">
      <c r="D2601" s="317"/>
    </row>
    <row r="2602" spans="4:4">
      <c r="D2602" s="317"/>
    </row>
    <row r="2603" spans="4:4">
      <c r="D2603" s="317"/>
    </row>
    <row r="2604" spans="4:4">
      <c r="D2604" s="317"/>
    </row>
    <row r="2605" spans="4:4">
      <c r="D2605" s="317"/>
    </row>
    <row r="2606" spans="4:4">
      <c r="D2606" s="317"/>
    </row>
    <row r="2607" spans="4:4">
      <c r="D2607" s="317"/>
    </row>
    <row r="2608" spans="4:4">
      <c r="D2608" s="317"/>
    </row>
    <row r="2609" spans="4:4">
      <c r="D2609" s="317"/>
    </row>
    <row r="2610" spans="4:4">
      <c r="D2610" s="317"/>
    </row>
    <row r="2611" spans="4:4">
      <c r="D2611" s="317"/>
    </row>
    <row r="2612" spans="4:4">
      <c r="D2612" s="317"/>
    </row>
    <row r="2613" spans="4:4">
      <c r="D2613" s="317"/>
    </row>
    <row r="2614" spans="4:4">
      <c r="D2614" s="317"/>
    </row>
    <row r="2615" spans="4:4">
      <c r="D2615" s="317"/>
    </row>
    <row r="2616" spans="4:4">
      <c r="D2616" s="317"/>
    </row>
    <row r="2617" spans="4:4">
      <c r="D2617" s="317"/>
    </row>
    <row r="2618" spans="4:4">
      <c r="D2618" s="317"/>
    </row>
    <row r="2619" spans="4:4">
      <c r="D2619" s="317"/>
    </row>
    <row r="2620" spans="4:4">
      <c r="D2620" s="317"/>
    </row>
    <row r="2621" spans="4:4">
      <c r="D2621" s="317"/>
    </row>
    <row r="2622" spans="4:4">
      <c r="D2622" s="317"/>
    </row>
    <row r="2623" spans="4:4">
      <c r="D2623" s="317"/>
    </row>
    <row r="2624" spans="4:4">
      <c r="D2624" s="317"/>
    </row>
    <row r="2625" spans="4:4">
      <c r="D2625" s="317"/>
    </row>
    <row r="2626" spans="4:4">
      <c r="D2626" s="317"/>
    </row>
    <row r="2627" spans="4:4">
      <c r="D2627" s="317"/>
    </row>
    <row r="2628" spans="4:4">
      <c r="D2628" s="317"/>
    </row>
    <row r="2629" spans="4:4">
      <c r="D2629" s="317"/>
    </row>
    <row r="2630" spans="4:4">
      <c r="D2630" s="317"/>
    </row>
    <row r="2631" spans="4:4">
      <c r="D2631" s="317"/>
    </row>
    <row r="2632" spans="4:4">
      <c r="D2632" s="317"/>
    </row>
    <row r="2633" spans="4:4">
      <c r="D2633" s="317"/>
    </row>
    <row r="2634" spans="4:4">
      <c r="D2634" s="317"/>
    </row>
    <row r="2635" spans="4:4">
      <c r="D2635" s="317"/>
    </row>
    <row r="2636" spans="4:4">
      <c r="D2636" s="317"/>
    </row>
    <row r="2637" spans="4:4">
      <c r="D2637" s="317"/>
    </row>
    <row r="2638" spans="4:4">
      <c r="D2638" s="317"/>
    </row>
    <row r="2639" spans="4:4">
      <c r="D2639" s="317"/>
    </row>
    <row r="2640" spans="4:4">
      <c r="D2640" s="317"/>
    </row>
    <row r="2641" spans="4:4">
      <c r="D2641" s="317"/>
    </row>
    <row r="2642" spans="4:4">
      <c r="D2642" s="317"/>
    </row>
    <row r="2643" spans="4:4">
      <c r="D2643" s="317"/>
    </row>
    <row r="2644" spans="4:4">
      <c r="D2644" s="317"/>
    </row>
    <row r="2645" spans="4:4">
      <c r="D2645" s="317"/>
    </row>
    <row r="2646" spans="4:4">
      <c r="D2646" s="317"/>
    </row>
    <row r="2647" spans="4:4">
      <c r="D2647" s="317"/>
    </row>
    <row r="2648" spans="4:4">
      <c r="D2648" s="317"/>
    </row>
    <row r="2649" spans="4:4">
      <c r="D2649" s="317"/>
    </row>
    <row r="2650" spans="4:4">
      <c r="D2650" s="317"/>
    </row>
    <row r="2651" spans="4:4">
      <c r="D2651" s="317"/>
    </row>
    <row r="2652" spans="4:4">
      <c r="D2652" s="317"/>
    </row>
    <row r="2653" spans="4:4">
      <c r="D2653" s="317"/>
    </row>
    <row r="2654" spans="4:4">
      <c r="D2654" s="317"/>
    </row>
    <row r="2655" spans="4:4">
      <c r="D2655" s="317"/>
    </row>
    <row r="2656" spans="4:4">
      <c r="D2656" s="317"/>
    </row>
    <row r="2657" spans="4:4">
      <c r="D2657" s="317"/>
    </row>
    <row r="2658" spans="4:4">
      <c r="D2658" s="317"/>
    </row>
    <row r="2659" spans="4:4">
      <c r="D2659" s="317"/>
    </row>
    <row r="2660" spans="4:4">
      <c r="D2660" s="317"/>
    </row>
    <row r="2661" spans="4:4">
      <c r="D2661" s="317"/>
    </row>
    <row r="2662" spans="4:4">
      <c r="D2662" s="317"/>
    </row>
    <row r="2663" spans="4:4">
      <c r="D2663" s="317"/>
    </row>
    <row r="2664" spans="4:4">
      <c r="D2664" s="317"/>
    </row>
    <row r="2665" spans="4:4">
      <c r="D2665" s="317"/>
    </row>
    <row r="2666" spans="4:4">
      <c r="D2666" s="317"/>
    </row>
    <row r="2667" spans="4:4">
      <c r="D2667" s="317"/>
    </row>
    <row r="2668" spans="4:4">
      <c r="D2668" s="317"/>
    </row>
    <row r="2669" spans="4:4">
      <c r="D2669" s="317"/>
    </row>
    <row r="2670" spans="4:4">
      <c r="D2670" s="317"/>
    </row>
    <row r="2671" spans="4:4">
      <c r="D2671" s="317"/>
    </row>
    <row r="2672" spans="4:4">
      <c r="D2672" s="317"/>
    </row>
    <row r="2673" spans="4:4">
      <c r="D2673" s="317"/>
    </row>
    <row r="2674" spans="4:4">
      <c r="D2674" s="317"/>
    </row>
    <row r="2675" spans="4:4">
      <c r="D2675" s="317"/>
    </row>
    <row r="2676" spans="4:4">
      <c r="D2676" s="317"/>
    </row>
    <row r="2677" spans="4:4">
      <c r="D2677" s="317"/>
    </row>
    <row r="2678" spans="4:4">
      <c r="D2678" s="317"/>
    </row>
    <row r="2679" spans="4:4">
      <c r="D2679" s="317"/>
    </row>
    <row r="2680" spans="4:4">
      <c r="D2680" s="317"/>
    </row>
    <row r="2681" spans="4:4">
      <c r="D2681" s="317"/>
    </row>
    <row r="2682" spans="4:4">
      <c r="D2682" s="317"/>
    </row>
    <row r="2683" spans="4:4">
      <c r="D2683" s="317"/>
    </row>
    <row r="2684" spans="4:4">
      <c r="D2684" s="317"/>
    </row>
    <row r="2685" spans="4:4">
      <c r="D2685" s="317"/>
    </row>
    <row r="2686" spans="4:4">
      <c r="D2686" s="317"/>
    </row>
    <row r="2687" spans="4:4">
      <c r="D2687" s="317"/>
    </row>
    <row r="2688" spans="4:4">
      <c r="D2688" s="317"/>
    </row>
    <row r="2689" spans="4:4">
      <c r="D2689" s="317"/>
    </row>
    <row r="2690" spans="4:4">
      <c r="D2690" s="317"/>
    </row>
    <row r="2691" spans="4:4">
      <c r="D2691" s="317"/>
    </row>
    <row r="2692" spans="4:4">
      <c r="D2692" s="317"/>
    </row>
    <row r="2693" spans="4:4">
      <c r="D2693" s="317"/>
    </row>
    <row r="2694" spans="4:4">
      <c r="D2694" s="317"/>
    </row>
    <row r="2695" spans="4:4">
      <c r="D2695" s="317"/>
    </row>
    <row r="2696" spans="4:4">
      <c r="D2696" s="317"/>
    </row>
    <row r="2697" spans="4:4">
      <c r="D2697" s="317"/>
    </row>
    <row r="2698" spans="4:4">
      <c r="D2698" s="317"/>
    </row>
    <row r="2699" spans="4:4">
      <c r="D2699" s="317"/>
    </row>
    <row r="2700" spans="4:4">
      <c r="D2700" s="317"/>
    </row>
    <row r="2701" spans="4:4">
      <c r="D2701" s="317"/>
    </row>
    <row r="2702" spans="4:4">
      <c r="D2702" s="317"/>
    </row>
    <row r="2703" spans="4:4">
      <c r="D2703" s="317"/>
    </row>
    <row r="2704" spans="4:4">
      <c r="D2704" s="317"/>
    </row>
    <row r="2705" spans="4:4">
      <c r="D2705" s="317"/>
    </row>
    <row r="2706" spans="4:4">
      <c r="D2706" s="317"/>
    </row>
    <row r="2707" spans="4:4">
      <c r="D2707" s="317"/>
    </row>
    <row r="2708" spans="4:4">
      <c r="D2708" s="317"/>
    </row>
    <row r="2709" spans="4:4">
      <c r="D2709" s="317"/>
    </row>
    <row r="2710" spans="4:4">
      <c r="D2710" s="317"/>
    </row>
    <row r="2711" spans="4:4">
      <c r="D2711" s="317"/>
    </row>
    <row r="2712" spans="4:4">
      <c r="D2712" s="317"/>
    </row>
    <row r="2713" spans="4:4">
      <c r="D2713" s="317"/>
    </row>
    <row r="2714" spans="4:4">
      <c r="D2714" s="317"/>
    </row>
    <row r="2715" spans="4:4">
      <c r="D2715" s="317"/>
    </row>
    <row r="2716" spans="4:4">
      <c r="D2716" s="317"/>
    </row>
    <row r="2717" spans="4:4">
      <c r="D2717" s="317"/>
    </row>
    <row r="2718" spans="4:4">
      <c r="D2718" s="317"/>
    </row>
    <row r="2719" spans="4:4">
      <c r="D2719" s="317"/>
    </row>
    <row r="2720" spans="4:4">
      <c r="D2720" s="317"/>
    </row>
    <row r="2721" spans="4:4">
      <c r="D2721" s="317"/>
    </row>
    <row r="2722" spans="4:4">
      <c r="D2722" s="317"/>
    </row>
    <row r="2723" spans="4:4">
      <c r="D2723" s="317"/>
    </row>
    <row r="2724" spans="4:4">
      <c r="D2724" s="317"/>
    </row>
    <row r="2725" spans="4:4">
      <c r="D2725" s="317"/>
    </row>
    <row r="2726" spans="4:4">
      <c r="D2726" s="317"/>
    </row>
    <row r="2727" spans="4:4">
      <c r="D2727" s="317"/>
    </row>
    <row r="2728" spans="4:4">
      <c r="D2728" s="317"/>
    </row>
    <row r="2729" spans="4:4">
      <c r="D2729" s="317"/>
    </row>
    <row r="2730" spans="4:4">
      <c r="D2730" s="317"/>
    </row>
    <row r="2731" spans="4:4">
      <c r="D2731" s="317"/>
    </row>
    <row r="2732" spans="4:4">
      <c r="D2732" s="317"/>
    </row>
    <row r="2733" spans="4:4">
      <c r="D2733" s="317"/>
    </row>
    <row r="2734" spans="4:4">
      <c r="D2734" s="317"/>
    </row>
    <row r="2735" spans="4:4">
      <c r="D2735" s="317"/>
    </row>
    <row r="2736" spans="4:4">
      <c r="D2736" s="317"/>
    </row>
    <row r="2737" spans="4:4">
      <c r="D2737" s="317"/>
    </row>
    <row r="2738" spans="4:4">
      <c r="D2738" s="317"/>
    </row>
    <row r="2739" spans="4:4">
      <c r="D2739" s="317"/>
    </row>
    <row r="2740" spans="4:4">
      <c r="D2740" s="317"/>
    </row>
    <row r="2741" spans="4:4">
      <c r="D2741" s="317"/>
    </row>
    <row r="2742" spans="4:4">
      <c r="D2742" s="317"/>
    </row>
    <row r="2743" spans="4:4">
      <c r="D2743" s="317"/>
    </row>
    <row r="2744" spans="4:4">
      <c r="D2744" s="317"/>
    </row>
    <row r="2745" spans="4:4">
      <c r="D2745" s="317"/>
    </row>
    <row r="2746" spans="4:4">
      <c r="D2746" s="317"/>
    </row>
    <row r="2747" spans="4:4">
      <c r="D2747" s="317"/>
    </row>
    <row r="2748" spans="4:4">
      <c r="D2748" s="317"/>
    </row>
    <row r="2749" spans="4:4">
      <c r="D2749" s="317"/>
    </row>
    <row r="2750" spans="4:4">
      <c r="D2750" s="317"/>
    </row>
    <row r="2751" spans="4:4">
      <c r="D2751" s="317"/>
    </row>
    <row r="2752" spans="4:4">
      <c r="D2752" s="317"/>
    </row>
    <row r="2753" spans="4:4">
      <c r="D2753" s="317"/>
    </row>
    <row r="2754" spans="4:4">
      <c r="D2754" s="317"/>
    </row>
    <row r="2755" spans="4:4">
      <c r="D2755" s="317"/>
    </row>
    <row r="2756" spans="4:4">
      <c r="D2756" s="317"/>
    </row>
    <row r="2757" spans="4:4">
      <c r="D2757" s="317"/>
    </row>
    <row r="2758" spans="4:4">
      <c r="D2758" s="317"/>
    </row>
    <row r="2759" spans="4:4">
      <c r="D2759" s="317"/>
    </row>
    <row r="2760" spans="4:4">
      <c r="D2760" s="317"/>
    </row>
    <row r="2761" spans="4:4">
      <c r="D2761" s="317"/>
    </row>
    <row r="2762" spans="4:4">
      <c r="D2762" s="317"/>
    </row>
    <row r="2763" spans="4:4">
      <c r="D2763" s="317"/>
    </row>
    <row r="2764" spans="4:4">
      <c r="D2764" s="317"/>
    </row>
    <row r="2765" spans="4:4">
      <c r="D2765" s="317"/>
    </row>
    <row r="2766" spans="4:4">
      <c r="D2766" s="317"/>
    </row>
    <row r="2767" spans="4:4">
      <c r="D2767" s="317"/>
    </row>
    <row r="2768" spans="4:4">
      <c r="D2768" s="317"/>
    </row>
    <row r="2769" spans="4:4">
      <c r="D2769" s="317"/>
    </row>
    <row r="2770" spans="4:4">
      <c r="D2770" s="317"/>
    </row>
    <row r="2771" spans="4:4">
      <c r="D2771" s="317"/>
    </row>
    <row r="2772" spans="4:4">
      <c r="D2772" s="317"/>
    </row>
    <row r="2773" spans="4:4">
      <c r="D2773" s="317"/>
    </row>
    <row r="2774" spans="4:4">
      <c r="D2774" s="317"/>
    </row>
    <row r="2775" spans="4:4">
      <c r="D2775" s="317"/>
    </row>
    <row r="2776" spans="4:4">
      <c r="D2776" s="317"/>
    </row>
    <row r="2777" spans="4:4">
      <c r="D2777" s="317"/>
    </row>
    <row r="2778" spans="4:4">
      <c r="D2778" s="317"/>
    </row>
    <row r="2779" spans="4:4">
      <c r="D2779" s="317"/>
    </row>
    <row r="2780" spans="4:4">
      <c r="D2780" s="317"/>
    </row>
    <row r="2781" spans="4:4">
      <c r="D2781" s="317"/>
    </row>
    <row r="2782" spans="4:4">
      <c r="D2782" s="317"/>
    </row>
    <row r="2783" spans="4:4">
      <c r="D2783" s="317"/>
    </row>
    <row r="2784" spans="4:4">
      <c r="D2784" s="317"/>
    </row>
    <row r="2785" spans="4:4">
      <c r="D2785" s="317"/>
    </row>
    <row r="2786" spans="4:4">
      <c r="D2786" s="317"/>
    </row>
    <row r="2787" spans="4:4">
      <c r="D2787" s="317"/>
    </row>
    <row r="2788" spans="4:4">
      <c r="D2788" s="317"/>
    </row>
    <row r="2789" spans="4:4">
      <c r="D2789" s="317"/>
    </row>
    <row r="2790" spans="4:4">
      <c r="D2790" s="317"/>
    </row>
    <row r="2791" spans="4:4">
      <c r="D2791" s="317"/>
    </row>
    <row r="2792" spans="4:4">
      <c r="D2792" s="317"/>
    </row>
    <row r="2793" spans="4:4">
      <c r="D2793" s="317"/>
    </row>
    <row r="2794" spans="4:4">
      <c r="D2794" s="317"/>
    </row>
    <row r="2795" spans="4:4">
      <c r="D2795" s="317"/>
    </row>
    <row r="2796" spans="4:4">
      <c r="D2796" s="317"/>
    </row>
    <row r="2797" spans="4:4">
      <c r="D2797" s="317"/>
    </row>
    <row r="2798" spans="4:4">
      <c r="D2798" s="317"/>
    </row>
    <row r="2799" spans="4:4">
      <c r="D2799" s="317"/>
    </row>
    <row r="2800" spans="4:4">
      <c r="D2800" s="317"/>
    </row>
    <row r="2801" spans="4:4">
      <c r="D2801" s="317"/>
    </row>
    <row r="2802" spans="4:4">
      <c r="D2802" s="317"/>
    </row>
    <row r="2803" spans="4:4">
      <c r="D2803" s="317"/>
    </row>
    <row r="2804" spans="4:4">
      <c r="D2804" s="317"/>
    </row>
    <row r="2805" spans="4:4">
      <c r="D2805" s="317"/>
    </row>
    <row r="2806" spans="4:4">
      <c r="D2806" s="317"/>
    </row>
    <row r="2807" spans="4:4">
      <c r="D2807" s="317"/>
    </row>
    <row r="2808" spans="4:4">
      <c r="D2808" s="317"/>
    </row>
    <row r="2809" spans="4:4">
      <c r="D2809" s="317"/>
    </row>
    <row r="2810" spans="4:4">
      <c r="D2810" s="317"/>
    </row>
    <row r="2811" spans="4:4">
      <c r="D2811" s="317"/>
    </row>
    <row r="2812" spans="4:4">
      <c r="D2812" s="317"/>
    </row>
    <row r="2813" spans="4:4">
      <c r="D2813" s="317"/>
    </row>
    <row r="2814" spans="4:4">
      <c r="D2814" s="317"/>
    </row>
    <row r="2815" spans="4:4">
      <c r="D2815" s="317"/>
    </row>
    <row r="2816" spans="4:4">
      <c r="D2816" s="317"/>
    </row>
    <row r="2817" spans="4:4">
      <c r="D2817" s="317"/>
    </row>
    <row r="2818" spans="4:4">
      <c r="D2818" s="317"/>
    </row>
    <row r="2819" spans="4:4">
      <c r="D2819" s="317"/>
    </row>
    <row r="2820" spans="4:4">
      <c r="D2820" s="317"/>
    </row>
    <row r="2821" spans="4:4">
      <c r="D2821" s="317"/>
    </row>
    <row r="2822" spans="4:4">
      <c r="D2822" s="317"/>
    </row>
    <row r="2823" spans="4:4">
      <c r="D2823" s="317"/>
    </row>
    <row r="2824" spans="4:4">
      <c r="D2824" s="317"/>
    </row>
    <row r="2825" spans="4:4">
      <c r="D2825" s="317"/>
    </row>
    <row r="2826" spans="4:4">
      <c r="D2826" s="317"/>
    </row>
    <row r="2827" spans="4:4">
      <c r="D2827" s="317"/>
    </row>
    <row r="2828" spans="4:4">
      <c r="D2828" s="317"/>
    </row>
    <row r="2829" spans="4:4">
      <c r="D2829" s="317"/>
    </row>
    <row r="2830" spans="4:4">
      <c r="D2830" s="317"/>
    </row>
    <row r="2831" spans="4:4">
      <c r="D2831" s="317"/>
    </row>
    <row r="2832" spans="4:4">
      <c r="D2832" s="317"/>
    </row>
    <row r="2833" spans="4:4">
      <c r="D2833" s="317"/>
    </row>
    <row r="2834" spans="4:4">
      <c r="D2834" s="317"/>
    </row>
    <row r="2835" spans="4:4">
      <c r="D2835" s="317"/>
    </row>
    <row r="2836" spans="4:4">
      <c r="D2836" s="317"/>
    </row>
    <row r="2837" spans="4:4">
      <c r="D2837" s="317"/>
    </row>
    <row r="2838" spans="4:4">
      <c r="D2838" s="317"/>
    </row>
    <row r="2839" spans="4:4">
      <c r="D2839" s="317"/>
    </row>
    <row r="2840" spans="4:4">
      <c r="D2840" s="317"/>
    </row>
    <row r="2841" spans="4:4">
      <c r="D2841" s="317"/>
    </row>
    <row r="2842" spans="4:4">
      <c r="D2842" s="317"/>
    </row>
    <row r="2843" spans="4:4">
      <c r="D2843" s="317"/>
    </row>
    <row r="2844" spans="4:4">
      <c r="D2844" s="317"/>
    </row>
    <row r="2845" spans="4:4">
      <c r="D2845" s="317"/>
    </row>
    <row r="2846" spans="4:4">
      <c r="D2846" s="317"/>
    </row>
    <row r="2847" spans="4:4">
      <c r="D2847" s="317"/>
    </row>
    <row r="2848" spans="4:4">
      <c r="D2848" s="317"/>
    </row>
    <row r="2849" spans="4:4">
      <c r="D2849" s="317"/>
    </row>
    <row r="2850" spans="4:4">
      <c r="D2850" s="317"/>
    </row>
    <row r="2851" spans="4:4">
      <c r="D2851" s="317"/>
    </row>
    <row r="2852" spans="4:4">
      <c r="D2852" s="317"/>
    </row>
    <row r="2853" spans="4:4">
      <c r="D2853" s="317"/>
    </row>
    <row r="2854" spans="4:4">
      <c r="D2854" s="317"/>
    </row>
    <row r="2855" spans="4:4">
      <c r="D2855" s="317"/>
    </row>
    <row r="2856" spans="4:4">
      <c r="D2856" s="317"/>
    </row>
    <row r="2857" spans="4:4">
      <c r="D2857" s="317"/>
    </row>
    <row r="2858" spans="4:4">
      <c r="D2858" s="317"/>
    </row>
    <row r="2859" spans="4:4">
      <c r="D2859" s="317"/>
    </row>
    <row r="2860" spans="4:4">
      <c r="D2860" s="317"/>
    </row>
    <row r="2861" spans="4:4">
      <c r="D2861" s="317"/>
    </row>
    <row r="2862" spans="4:4">
      <c r="D2862" s="317"/>
    </row>
    <row r="2863" spans="4:4">
      <c r="D2863" s="317"/>
    </row>
    <row r="2864" spans="4:4">
      <c r="D2864" s="317"/>
    </row>
    <row r="2865" spans="4:4">
      <c r="D2865" s="317"/>
    </row>
    <row r="2866" spans="4:4">
      <c r="D2866" s="317"/>
    </row>
    <row r="2867" spans="4:4">
      <c r="D2867" s="317"/>
    </row>
    <row r="2868" spans="4:4">
      <c r="D2868" s="317"/>
    </row>
    <row r="2869" spans="4:4">
      <c r="D2869" s="317"/>
    </row>
    <row r="2870" spans="4:4">
      <c r="D2870" s="317"/>
    </row>
    <row r="2871" spans="4:4">
      <c r="D2871" s="317"/>
    </row>
    <row r="2872" spans="4:4">
      <c r="D2872" s="317"/>
    </row>
    <row r="2873" spans="4:4">
      <c r="D2873" s="317"/>
    </row>
    <row r="2874" spans="4:4">
      <c r="D2874" s="317"/>
    </row>
    <row r="2875" spans="4:4">
      <c r="D2875" s="317"/>
    </row>
    <row r="2876" spans="4:4">
      <c r="D2876" s="317"/>
    </row>
    <row r="2877" spans="4:4">
      <c r="D2877" s="317"/>
    </row>
    <row r="2878" spans="4:4">
      <c r="D2878" s="317"/>
    </row>
    <row r="2879" spans="4:4">
      <c r="D2879" s="317"/>
    </row>
    <row r="2880" spans="4:4">
      <c r="D2880" s="317"/>
    </row>
    <row r="2881" spans="4:4">
      <c r="D2881" s="317"/>
    </row>
    <row r="2882" spans="4:4">
      <c r="D2882" s="317"/>
    </row>
    <row r="2883" spans="4:4">
      <c r="D2883" s="317"/>
    </row>
    <row r="2884" spans="4:4">
      <c r="D2884" s="317"/>
    </row>
    <row r="2885" spans="4:4">
      <c r="D2885" s="317"/>
    </row>
    <row r="2886" spans="4:4">
      <c r="D2886" s="317"/>
    </row>
    <row r="2887" spans="4:4">
      <c r="D2887" s="317"/>
    </row>
    <row r="2888" spans="4:4">
      <c r="D2888" s="317"/>
    </row>
    <row r="2889" spans="4:4">
      <c r="D2889" s="317"/>
    </row>
    <row r="2890" spans="4:4">
      <c r="D2890" s="317"/>
    </row>
    <row r="2891" spans="4:4">
      <c r="D2891" s="317"/>
    </row>
    <row r="2892" spans="4:4">
      <c r="D2892" s="317"/>
    </row>
    <row r="2893" spans="4:4">
      <c r="D2893" s="317"/>
    </row>
    <row r="2894" spans="4:4">
      <c r="D2894" s="317"/>
    </row>
    <row r="2895" spans="4:4">
      <c r="D2895" s="317"/>
    </row>
    <row r="2896" spans="4:4">
      <c r="D2896" s="317"/>
    </row>
    <row r="2897" spans="4:4">
      <c r="D2897" s="317"/>
    </row>
    <row r="2898" spans="4:4">
      <c r="D2898" s="317"/>
    </row>
    <row r="2899" spans="4:4">
      <c r="D2899" s="317"/>
    </row>
    <row r="2900" spans="4:4">
      <c r="D2900" s="317"/>
    </row>
    <row r="2901" spans="4:4">
      <c r="D2901" s="317"/>
    </row>
    <row r="2902" spans="4:4">
      <c r="D2902" s="317"/>
    </row>
    <row r="2903" spans="4:4">
      <c r="D2903" s="317"/>
    </row>
    <row r="2904" spans="4:4">
      <c r="D2904" s="317"/>
    </row>
    <row r="2905" spans="4:4">
      <c r="D2905" s="317"/>
    </row>
    <row r="2906" spans="4:4">
      <c r="D2906" s="317"/>
    </row>
    <row r="2907" spans="4:4">
      <c r="D2907" s="317"/>
    </row>
    <row r="2908" spans="4:4">
      <c r="D2908" s="317"/>
    </row>
    <row r="2909" spans="4:4">
      <c r="D2909" s="317"/>
    </row>
    <row r="2910" spans="4:4">
      <c r="D2910" s="317"/>
    </row>
    <row r="2911" spans="4:4">
      <c r="D2911" s="317"/>
    </row>
    <row r="2912" spans="4:4">
      <c r="D2912" s="317"/>
    </row>
    <row r="2913" spans="4:4">
      <c r="D2913" s="317"/>
    </row>
    <row r="2914" spans="4:4">
      <c r="D2914" s="317"/>
    </row>
    <row r="2915" spans="4:4">
      <c r="D2915" s="317"/>
    </row>
    <row r="2916" spans="4:4">
      <c r="D2916" s="317"/>
    </row>
    <row r="2917" spans="4:4">
      <c r="D2917" s="317"/>
    </row>
    <row r="2918" spans="4:4">
      <c r="D2918" s="317"/>
    </row>
    <row r="2919" spans="4:4">
      <c r="D2919" s="317"/>
    </row>
    <row r="2920" spans="4:4">
      <c r="D2920" s="317"/>
    </row>
    <row r="2921" spans="4:4">
      <c r="D2921" s="317"/>
    </row>
    <row r="2922" spans="4:4">
      <c r="D2922" s="317"/>
    </row>
    <row r="2923" spans="4:4">
      <c r="D2923" s="317"/>
    </row>
    <row r="2924" spans="4:4">
      <c r="D2924" s="317"/>
    </row>
    <row r="2925" spans="4:4">
      <c r="D2925" s="317"/>
    </row>
    <row r="2926" spans="4:4">
      <c r="D2926" s="317"/>
    </row>
    <row r="2927" spans="4:4">
      <c r="D2927" s="317"/>
    </row>
    <row r="2928" spans="4:4">
      <c r="D2928" s="317"/>
    </row>
    <row r="2929" spans="4:4">
      <c r="D2929" s="317"/>
    </row>
    <row r="2930" spans="4:4">
      <c r="D2930" s="317"/>
    </row>
    <row r="2931" spans="4:4">
      <c r="D2931" s="317"/>
    </row>
    <row r="2932" spans="4:4">
      <c r="D2932" s="317"/>
    </row>
    <row r="2933" spans="4:4">
      <c r="D2933" s="317"/>
    </row>
    <row r="2934" spans="4:4">
      <c r="D2934" s="317"/>
    </row>
    <row r="2935" spans="4:4">
      <c r="D2935" s="317"/>
    </row>
    <row r="2936" spans="4:4">
      <c r="D2936" s="317"/>
    </row>
    <row r="2937" spans="4:4">
      <c r="D2937" s="317"/>
    </row>
    <row r="2938" spans="4:4">
      <c r="D2938" s="317"/>
    </row>
    <row r="2939" spans="4:4">
      <c r="D2939" s="317"/>
    </row>
    <row r="2940" spans="4:4">
      <c r="D2940" s="317"/>
    </row>
    <row r="2941" spans="4:4">
      <c r="D2941" s="317"/>
    </row>
    <row r="2942" spans="4:4">
      <c r="D2942" s="317"/>
    </row>
    <row r="2943" spans="4:4">
      <c r="D2943" s="317"/>
    </row>
    <row r="2944" spans="4:4">
      <c r="D2944" s="317"/>
    </row>
    <row r="2945" spans="4:4">
      <c r="D2945" s="317"/>
    </row>
    <row r="2946" spans="4:4">
      <c r="D2946" s="317"/>
    </row>
    <row r="2947" spans="4:4">
      <c r="D2947" s="317"/>
    </row>
    <row r="2948" spans="4:4">
      <c r="D2948" s="317"/>
    </row>
    <row r="2949" spans="4:4">
      <c r="D2949" s="317"/>
    </row>
    <row r="2950" spans="4:4">
      <c r="D2950" s="317"/>
    </row>
    <row r="2951" spans="4:4">
      <c r="D2951" s="317"/>
    </row>
    <row r="2952" spans="4:4">
      <c r="D2952" s="317"/>
    </row>
    <row r="2953" spans="4:4">
      <c r="D2953" s="317"/>
    </row>
    <row r="2954" spans="4:4">
      <c r="D2954" s="317"/>
    </row>
    <row r="2955" spans="4:4">
      <c r="D2955" s="317"/>
    </row>
    <row r="2956" spans="4:4">
      <c r="D2956" s="317"/>
    </row>
    <row r="2957" spans="4:4">
      <c r="D2957" s="317"/>
    </row>
    <row r="2958" spans="4:4">
      <c r="D2958" s="317"/>
    </row>
    <row r="2959" spans="4:4">
      <c r="D2959" s="317"/>
    </row>
    <row r="2960" spans="4:4">
      <c r="D2960" s="317"/>
    </row>
    <row r="2961" spans="4:4">
      <c r="D2961" s="317"/>
    </row>
    <row r="2962" spans="4:4">
      <c r="D2962" s="317"/>
    </row>
    <row r="2963" spans="4:4">
      <c r="D2963" s="317"/>
    </row>
    <row r="2964" spans="4:4">
      <c r="D2964" s="317"/>
    </row>
    <row r="2965" spans="4:4">
      <c r="D2965" s="317"/>
    </row>
    <row r="2966" spans="4:4">
      <c r="D2966" s="317"/>
    </row>
    <row r="2967" spans="4:4">
      <c r="D2967" s="317"/>
    </row>
    <row r="2968" spans="4:4">
      <c r="D2968" s="317"/>
    </row>
    <row r="2969" spans="4:4">
      <c r="D2969" s="317"/>
    </row>
    <row r="2970" spans="4:4">
      <c r="D2970" s="317"/>
    </row>
    <row r="2971" spans="4:4">
      <c r="D2971" s="317"/>
    </row>
    <row r="2972" spans="4:4">
      <c r="D2972" s="317"/>
    </row>
    <row r="2973" spans="4:4">
      <c r="D2973" s="317"/>
    </row>
    <row r="2974" spans="4:4">
      <c r="D2974" s="317"/>
    </row>
    <row r="2975" spans="4:4">
      <c r="D2975" s="317"/>
    </row>
    <row r="2976" spans="4:4">
      <c r="D2976" s="317"/>
    </row>
    <row r="2977" spans="4:4">
      <c r="D2977" s="317"/>
    </row>
    <row r="2978" spans="4:4">
      <c r="D2978" s="317"/>
    </row>
    <row r="2979" spans="4:4">
      <c r="D2979" s="317"/>
    </row>
    <row r="2980" spans="4:4">
      <c r="D2980" s="317"/>
    </row>
    <row r="2981" spans="4:4">
      <c r="D2981" s="317"/>
    </row>
    <row r="2982" spans="4:4">
      <c r="D2982" s="317"/>
    </row>
    <row r="2983" spans="4:4">
      <c r="D2983" s="317"/>
    </row>
    <row r="2984" spans="4:4">
      <c r="D2984" s="317"/>
    </row>
    <row r="2985" spans="4:4">
      <c r="D2985" s="317"/>
    </row>
    <row r="2986" spans="4:4">
      <c r="D2986" s="317"/>
    </row>
    <row r="2987" spans="4:4">
      <c r="D2987" s="317"/>
    </row>
    <row r="2988" spans="4:4">
      <c r="D2988" s="317"/>
    </row>
    <row r="2989" spans="4:4">
      <c r="D2989" s="317"/>
    </row>
    <row r="2990" spans="4:4">
      <c r="D2990" s="317"/>
    </row>
    <row r="2991" spans="4:4">
      <c r="D2991" s="317"/>
    </row>
    <row r="2992" spans="4:4">
      <c r="D2992" s="317"/>
    </row>
    <row r="2993" spans="4:4">
      <c r="D2993" s="317"/>
    </row>
    <row r="2994" spans="4:4">
      <c r="D2994" s="317"/>
    </row>
    <row r="2995" spans="4:4">
      <c r="D2995" s="317"/>
    </row>
    <row r="2996" spans="4:4">
      <c r="D2996" s="317"/>
    </row>
    <row r="2997" spans="4:4">
      <c r="D2997" s="317"/>
    </row>
    <row r="2998" spans="4:4">
      <c r="D2998" s="317"/>
    </row>
    <row r="2999" spans="4:4">
      <c r="D2999" s="317"/>
    </row>
    <row r="3000" spans="4:4">
      <c r="D3000" s="317"/>
    </row>
    <row r="3001" spans="4:4">
      <c r="D3001" s="317"/>
    </row>
    <row r="3002" spans="4:4">
      <c r="D3002" s="317"/>
    </row>
    <row r="3003" spans="4:4">
      <c r="D3003" s="317"/>
    </row>
    <row r="3004" spans="4:4">
      <c r="D3004" s="317"/>
    </row>
    <row r="3005" spans="4:4">
      <c r="D3005" s="317"/>
    </row>
    <row r="3006" spans="4:4">
      <c r="D3006" s="317"/>
    </row>
    <row r="3007" spans="4:4">
      <c r="D3007" s="317"/>
    </row>
    <row r="3008" spans="4:4">
      <c r="D3008" s="317"/>
    </row>
    <row r="3009" spans="4:4">
      <c r="D3009" s="317"/>
    </row>
    <row r="3010" spans="4:4">
      <c r="D3010" s="317"/>
    </row>
    <row r="3011" spans="4:4">
      <c r="D3011" s="317"/>
    </row>
    <row r="3012" spans="4:4">
      <c r="D3012" s="317"/>
    </row>
    <row r="3013" spans="4:4">
      <c r="D3013" s="317"/>
    </row>
    <row r="3014" spans="4:4">
      <c r="D3014" s="317"/>
    </row>
    <row r="3015" spans="4:4">
      <c r="D3015" s="317"/>
    </row>
    <row r="3016" spans="4:4">
      <c r="D3016" s="317"/>
    </row>
    <row r="3017" spans="4:4">
      <c r="D3017" s="317"/>
    </row>
    <row r="3018" spans="4:4">
      <c r="D3018" s="317"/>
    </row>
    <row r="3019" spans="4:4">
      <c r="D3019" s="317"/>
    </row>
    <row r="3020" spans="4:4">
      <c r="D3020" s="317"/>
    </row>
    <row r="3021" spans="4:4">
      <c r="D3021" s="317"/>
    </row>
    <row r="3022" spans="4:4">
      <c r="D3022" s="317"/>
    </row>
    <row r="3023" spans="4:4">
      <c r="D3023" s="317"/>
    </row>
    <row r="3024" spans="4:4">
      <c r="D3024" s="317"/>
    </row>
    <row r="3025" spans="4:4">
      <c r="D3025" s="317"/>
    </row>
    <row r="3026" spans="4:4">
      <c r="D3026" s="317"/>
    </row>
    <row r="3027" spans="4:4">
      <c r="D3027" s="317"/>
    </row>
    <row r="3028" spans="4:4">
      <c r="D3028" s="317"/>
    </row>
    <row r="3029" spans="4:4">
      <c r="D3029" s="317"/>
    </row>
    <row r="3030" spans="4:4">
      <c r="D3030" s="317"/>
    </row>
    <row r="3031" spans="4:4">
      <c r="D3031" s="317"/>
    </row>
    <row r="3032" spans="4:4">
      <c r="D3032" s="317"/>
    </row>
    <row r="3033" spans="4:4">
      <c r="D3033" s="317"/>
    </row>
    <row r="3034" spans="4:4">
      <c r="D3034" s="317"/>
    </row>
    <row r="3035" spans="4:4">
      <c r="D3035" s="317"/>
    </row>
    <row r="3036" spans="4:4">
      <c r="D3036" s="317"/>
    </row>
    <row r="3037" spans="4:4">
      <c r="D3037" s="317"/>
    </row>
    <row r="3038" spans="4:4">
      <c r="D3038" s="317"/>
    </row>
    <row r="3039" spans="4:4">
      <c r="D3039" s="317"/>
    </row>
    <row r="3040" spans="4:4">
      <c r="D3040" s="317"/>
    </row>
    <row r="3041" spans="4:4">
      <c r="D3041" s="317"/>
    </row>
    <row r="3042" spans="4:4">
      <c r="D3042" s="317"/>
    </row>
    <row r="3043" spans="4:4">
      <c r="D3043" s="317"/>
    </row>
    <row r="3044" spans="4:4">
      <c r="D3044" s="317"/>
    </row>
    <row r="3045" spans="4:4">
      <c r="D3045" s="317"/>
    </row>
    <row r="3046" spans="4:4">
      <c r="D3046" s="317"/>
    </row>
    <row r="3047" spans="4:4">
      <c r="D3047" s="317"/>
    </row>
    <row r="3048" spans="4:4">
      <c r="D3048" s="317"/>
    </row>
    <row r="3049" spans="4:4">
      <c r="D3049" s="317"/>
    </row>
    <row r="3050" spans="4:4">
      <c r="D3050" s="317"/>
    </row>
    <row r="3051" spans="4:4">
      <c r="D3051" s="317"/>
    </row>
    <row r="3052" spans="4:4">
      <c r="D3052" s="317"/>
    </row>
    <row r="3053" spans="4:4">
      <c r="D3053" s="317"/>
    </row>
    <row r="3054" spans="4:4">
      <c r="D3054" s="317"/>
    </row>
    <row r="3055" spans="4:4">
      <c r="D3055" s="317"/>
    </row>
    <row r="3056" spans="4:4">
      <c r="D3056" s="317"/>
    </row>
    <row r="3057" spans="4:4">
      <c r="D3057" s="317"/>
    </row>
    <row r="3058" spans="4:4">
      <c r="D3058" s="317"/>
    </row>
    <row r="3059" spans="4:4">
      <c r="D3059" s="317"/>
    </row>
    <row r="3060" spans="4:4">
      <c r="D3060" s="317"/>
    </row>
    <row r="3061" spans="4:4">
      <c r="D3061" s="317"/>
    </row>
    <row r="3062" spans="4:4">
      <c r="D3062" s="317"/>
    </row>
    <row r="3063" spans="4:4">
      <c r="D3063" s="317"/>
    </row>
    <row r="3064" spans="4:4">
      <c r="D3064" s="317"/>
    </row>
    <row r="3065" spans="4:4">
      <c r="D3065" s="317"/>
    </row>
    <row r="3066" spans="4:4">
      <c r="D3066" s="317"/>
    </row>
    <row r="3067" spans="4:4">
      <c r="D3067" s="317"/>
    </row>
    <row r="3068" spans="4:4">
      <c r="D3068" s="317"/>
    </row>
    <row r="3069" spans="4:4">
      <c r="D3069" s="317"/>
    </row>
    <row r="3070" spans="4:4">
      <c r="D3070" s="317"/>
    </row>
    <row r="3071" spans="4:4">
      <c r="D3071" s="317"/>
    </row>
    <row r="3072" spans="4:4">
      <c r="D3072" s="317"/>
    </row>
    <row r="3073" spans="4:4">
      <c r="D3073" s="317"/>
    </row>
    <row r="3074" spans="4:4">
      <c r="D3074" s="317"/>
    </row>
    <row r="3075" spans="4:4">
      <c r="D3075" s="317"/>
    </row>
    <row r="3076" spans="4:4">
      <c r="D3076" s="317"/>
    </row>
    <row r="3077" spans="4:4">
      <c r="D3077" s="317"/>
    </row>
    <row r="3078" spans="4:4">
      <c r="D3078" s="317"/>
    </row>
    <row r="3079" spans="4:4">
      <c r="D3079" s="317"/>
    </row>
    <row r="3080" spans="4:4">
      <c r="D3080" s="317"/>
    </row>
    <row r="3081" spans="4:4">
      <c r="D3081" s="317"/>
    </row>
    <row r="3082" spans="4:4">
      <c r="D3082" s="317"/>
    </row>
    <row r="3083" spans="4:4">
      <c r="D3083" s="317"/>
    </row>
    <row r="3084" spans="4:4">
      <c r="D3084" s="317"/>
    </row>
    <row r="3085" spans="4:4">
      <c r="D3085" s="317"/>
    </row>
    <row r="3086" spans="4:4">
      <c r="D3086" s="317"/>
    </row>
    <row r="3087" spans="4:4">
      <c r="D3087" s="317"/>
    </row>
    <row r="3088" spans="4:4">
      <c r="D3088" s="317"/>
    </row>
    <row r="3089" spans="4:4">
      <c r="D3089" s="317"/>
    </row>
    <row r="3090" spans="4:4">
      <c r="D3090" s="317"/>
    </row>
    <row r="3091" spans="4:4">
      <c r="D3091" s="317"/>
    </row>
    <row r="3092" spans="4:4">
      <c r="D3092" s="317"/>
    </row>
    <row r="3093" spans="4:4">
      <c r="D3093" s="317"/>
    </row>
    <row r="3094" spans="4:4">
      <c r="D3094" s="317"/>
    </row>
    <row r="3095" spans="4:4">
      <c r="D3095" s="317"/>
    </row>
    <row r="3096" spans="4:4">
      <c r="D3096" s="317"/>
    </row>
    <row r="3097" spans="4:4">
      <c r="D3097" s="317"/>
    </row>
    <row r="3098" spans="4:4">
      <c r="D3098" s="317"/>
    </row>
    <row r="3099" spans="4:4">
      <c r="D3099" s="317"/>
    </row>
    <row r="3100" spans="4:4">
      <c r="D3100" s="317"/>
    </row>
    <row r="3101" spans="4:4">
      <c r="D3101" s="317"/>
    </row>
    <row r="3102" spans="4:4">
      <c r="D3102" s="317"/>
    </row>
    <row r="3103" spans="4:4">
      <c r="D3103" s="317"/>
    </row>
    <row r="3104" spans="4:4">
      <c r="D3104" s="317"/>
    </row>
    <row r="3105" spans="4:4">
      <c r="D3105" s="317"/>
    </row>
    <row r="3106" spans="4:4">
      <c r="D3106" s="317"/>
    </row>
    <row r="3107" spans="4:4">
      <c r="D3107" s="317"/>
    </row>
    <row r="3108" spans="4:4">
      <c r="D3108" s="317"/>
    </row>
    <row r="3109" spans="4:4">
      <c r="D3109" s="317"/>
    </row>
    <row r="3110" spans="4:4">
      <c r="D3110" s="317"/>
    </row>
    <row r="3111" spans="4:4">
      <c r="D3111" s="317"/>
    </row>
    <row r="3112" spans="4:4">
      <c r="D3112" s="317"/>
    </row>
    <row r="3113" spans="4:4">
      <c r="D3113" s="317"/>
    </row>
    <row r="3114" spans="4:4">
      <c r="D3114" s="317"/>
    </row>
    <row r="3115" spans="4:4">
      <c r="D3115" s="317"/>
    </row>
    <row r="3116" spans="4:4">
      <c r="D3116" s="317"/>
    </row>
    <row r="3117" spans="4:4">
      <c r="D3117" s="317"/>
    </row>
    <row r="3118" spans="4:4">
      <c r="D3118" s="317"/>
    </row>
    <row r="3119" spans="4:4">
      <c r="D3119" s="317"/>
    </row>
    <row r="3120" spans="4:4">
      <c r="D3120" s="317"/>
    </row>
    <row r="3121" spans="4:4">
      <c r="D3121" s="317"/>
    </row>
    <row r="3122" spans="4:4">
      <c r="D3122" s="317"/>
    </row>
    <row r="3123" spans="4:4">
      <c r="D3123" s="317"/>
    </row>
    <row r="3124" spans="4:4">
      <c r="D3124" s="317"/>
    </row>
    <row r="3125" spans="4:4">
      <c r="D3125" s="317"/>
    </row>
    <row r="3126" spans="4:4">
      <c r="D3126" s="317"/>
    </row>
    <row r="3127" spans="4:4">
      <c r="D3127" s="317"/>
    </row>
    <row r="3128" spans="4:4">
      <c r="D3128" s="317"/>
    </row>
    <row r="3129" spans="4:4">
      <c r="D3129" s="317"/>
    </row>
    <row r="3130" spans="4:4">
      <c r="D3130" s="317"/>
    </row>
    <row r="3131" spans="4:4">
      <c r="D3131" s="317"/>
    </row>
    <row r="3132" spans="4:4">
      <c r="D3132" s="317"/>
    </row>
    <row r="3133" spans="4:4">
      <c r="D3133" s="317"/>
    </row>
    <row r="3134" spans="4:4">
      <c r="D3134" s="317"/>
    </row>
    <row r="3135" spans="4:4">
      <c r="D3135" s="317"/>
    </row>
    <row r="3136" spans="4:4">
      <c r="D3136" s="317"/>
    </row>
    <row r="3137" spans="4:4">
      <c r="D3137" s="317"/>
    </row>
    <row r="3138" spans="4:4">
      <c r="D3138" s="317"/>
    </row>
    <row r="3139" spans="4:4">
      <c r="D3139" s="317"/>
    </row>
    <row r="3140" spans="4:4">
      <c r="D3140" s="317"/>
    </row>
    <row r="3141" spans="4:4">
      <c r="D3141" s="317"/>
    </row>
    <row r="3142" spans="4:4">
      <c r="D3142" s="317"/>
    </row>
    <row r="3143" spans="4:4">
      <c r="D3143" s="317"/>
    </row>
    <row r="3144" spans="4:4">
      <c r="D3144" s="317"/>
    </row>
    <row r="3145" spans="4:4">
      <c r="D3145" s="317"/>
    </row>
    <row r="3146" spans="4:4">
      <c r="D3146" s="317"/>
    </row>
    <row r="3147" spans="4:4">
      <c r="D3147" s="317"/>
    </row>
    <row r="3148" spans="4:4">
      <c r="D3148" s="317"/>
    </row>
    <row r="3149" spans="4:4">
      <c r="D3149" s="317"/>
    </row>
    <row r="3150" spans="4:4">
      <c r="D3150" s="317"/>
    </row>
    <row r="3151" spans="4:4">
      <c r="D3151" s="317"/>
    </row>
    <row r="3152" spans="4:4">
      <c r="D3152" s="317"/>
    </row>
    <row r="3153" spans="4:4">
      <c r="D3153" s="317"/>
    </row>
    <row r="3154" spans="4:4">
      <c r="D3154" s="317"/>
    </row>
    <row r="3155" spans="4:4">
      <c r="D3155" s="317"/>
    </row>
    <row r="3156" spans="4:4">
      <c r="D3156" s="317"/>
    </row>
    <row r="3157" spans="4:4">
      <c r="D3157" s="317"/>
    </row>
    <row r="3158" spans="4:4">
      <c r="D3158" s="317"/>
    </row>
    <row r="3159" spans="4:4">
      <c r="D3159" s="317"/>
    </row>
    <row r="3160" spans="4:4">
      <c r="D3160" s="317"/>
    </row>
    <row r="3161" spans="4:4">
      <c r="D3161" s="317"/>
    </row>
    <row r="3162" spans="4:4">
      <c r="D3162" s="317"/>
    </row>
    <row r="3163" spans="4:4">
      <c r="D3163" s="317"/>
    </row>
    <row r="3164" spans="4:4">
      <c r="D3164" s="317"/>
    </row>
    <row r="3165" spans="4:4">
      <c r="D3165" s="317"/>
    </row>
    <row r="3166" spans="4:4">
      <c r="D3166" s="317"/>
    </row>
    <row r="3167" spans="4:4">
      <c r="D3167" s="317"/>
    </row>
    <row r="3168" spans="4:4">
      <c r="D3168" s="317"/>
    </row>
    <row r="3169" spans="4:4">
      <c r="D3169" s="317"/>
    </row>
    <row r="3170" spans="4:4">
      <c r="D3170" s="317"/>
    </row>
    <row r="3171" spans="4:4">
      <c r="D3171" s="317"/>
    </row>
    <row r="3172" spans="4:4">
      <c r="D3172" s="317"/>
    </row>
    <row r="3173" spans="4:4">
      <c r="D3173" s="317"/>
    </row>
    <row r="3174" spans="4:4">
      <c r="D3174" s="317"/>
    </row>
    <row r="3175" spans="4:4">
      <c r="D3175" s="317"/>
    </row>
    <row r="3176" spans="4:4">
      <c r="D3176" s="317"/>
    </row>
    <row r="3177" spans="4:4">
      <c r="D3177" s="317"/>
    </row>
    <row r="3178" spans="4:4">
      <c r="D3178" s="317"/>
    </row>
    <row r="3179" spans="4:4">
      <c r="D3179" s="317"/>
    </row>
    <row r="3180" spans="4:4">
      <c r="D3180" s="317"/>
    </row>
    <row r="3181" spans="4:4">
      <c r="D3181" s="317"/>
    </row>
    <row r="3182" spans="4:4">
      <c r="D3182" s="317"/>
    </row>
    <row r="3183" spans="4:4">
      <c r="D3183" s="317"/>
    </row>
    <row r="3184" spans="4:4">
      <c r="D3184" s="317"/>
    </row>
    <row r="3185" spans="4:4">
      <c r="D3185" s="317"/>
    </row>
    <row r="3186" spans="4:4">
      <c r="D3186" s="317"/>
    </row>
    <row r="3187" spans="4:4">
      <c r="D3187" s="317"/>
    </row>
    <row r="3188" spans="4:4">
      <c r="D3188" s="317"/>
    </row>
    <row r="3189" spans="4:4">
      <c r="D3189" s="317"/>
    </row>
    <row r="3190" spans="4:4">
      <c r="D3190" s="317"/>
    </row>
    <row r="3191" spans="4:4">
      <c r="D3191" s="317"/>
    </row>
    <row r="3192" spans="4:4">
      <c r="D3192" s="317"/>
    </row>
    <row r="3193" spans="4:4">
      <c r="D3193" s="317"/>
    </row>
    <row r="3194" spans="4:4">
      <c r="D3194" s="317"/>
    </row>
    <row r="3195" spans="4:4">
      <c r="D3195" s="317"/>
    </row>
    <row r="3196" spans="4:4">
      <c r="D3196" s="317"/>
    </row>
    <row r="3197" spans="4:4">
      <c r="D3197" s="317"/>
    </row>
    <row r="3198" spans="4:4">
      <c r="D3198" s="317"/>
    </row>
    <row r="3199" spans="4:4">
      <c r="D3199" s="317"/>
    </row>
    <row r="3200" spans="4:4">
      <c r="D3200" s="317"/>
    </row>
    <row r="3201" spans="4:4">
      <c r="D3201" s="317"/>
    </row>
    <row r="3202" spans="4:4">
      <c r="D3202" s="317"/>
    </row>
    <row r="3203" spans="4:4">
      <c r="D3203" s="317"/>
    </row>
    <row r="3204" spans="4:4">
      <c r="D3204" s="317"/>
    </row>
    <row r="3205" spans="4:4">
      <c r="D3205" s="317"/>
    </row>
    <row r="3206" spans="4:4">
      <c r="D3206" s="317"/>
    </row>
    <row r="3207" spans="4:4">
      <c r="D3207" s="317"/>
    </row>
    <row r="3208" spans="4:4">
      <c r="D3208" s="317"/>
    </row>
    <row r="3209" spans="4:4">
      <c r="D3209" s="317"/>
    </row>
    <row r="3210" spans="4:4">
      <c r="D3210" s="317"/>
    </row>
    <row r="3211" spans="4:4">
      <c r="D3211" s="317"/>
    </row>
    <row r="3212" spans="4:4">
      <c r="D3212" s="317"/>
    </row>
    <row r="3213" spans="4:4">
      <c r="D3213" s="317"/>
    </row>
    <row r="3214" spans="4:4">
      <c r="D3214" s="317"/>
    </row>
    <row r="3215" spans="4:4">
      <c r="D3215" s="317"/>
    </row>
    <row r="3216" spans="4:4">
      <c r="D3216" s="317"/>
    </row>
    <row r="3217" spans="4:4">
      <c r="D3217" s="317"/>
    </row>
    <row r="3218" spans="4:4">
      <c r="D3218" s="317"/>
    </row>
    <row r="3219" spans="4:4">
      <c r="D3219" s="317"/>
    </row>
    <row r="3220" spans="4:4">
      <c r="D3220" s="317"/>
    </row>
    <row r="3221" spans="4:4">
      <c r="D3221" s="317"/>
    </row>
    <row r="3222" spans="4:4">
      <c r="D3222" s="317"/>
    </row>
    <row r="3223" spans="4:4">
      <c r="D3223" s="317"/>
    </row>
    <row r="3224" spans="4:4">
      <c r="D3224" s="317"/>
    </row>
    <row r="3225" spans="4:4">
      <c r="D3225" s="317"/>
    </row>
    <row r="3226" spans="4:4">
      <c r="D3226" s="317"/>
    </row>
    <row r="3227" spans="4:4">
      <c r="D3227" s="317"/>
    </row>
    <row r="3228" spans="4:4">
      <c r="D3228" s="317"/>
    </row>
    <row r="3229" spans="4:4">
      <c r="D3229" s="317"/>
    </row>
    <row r="3230" spans="4:4">
      <c r="D3230" s="317"/>
    </row>
    <row r="3231" spans="4:4">
      <c r="D3231" s="317"/>
    </row>
    <row r="3232" spans="4:4">
      <c r="D3232" s="317"/>
    </row>
    <row r="3233" spans="4:4">
      <c r="D3233" s="317"/>
    </row>
    <row r="3234" spans="4:4">
      <c r="D3234" s="317"/>
    </row>
    <row r="3235" spans="4:4">
      <c r="D3235" s="317"/>
    </row>
    <row r="3236" spans="4:4">
      <c r="D3236" s="317"/>
    </row>
    <row r="3237" spans="4:4">
      <c r="D3237" s="317"/>
    </row>
    <row r="3238" spans="4:4">
      <c r="D3238" s="317"/>
    </row>
    <row r="3239" spans="4:4">
      <c r="D3239" s="317"/>
    </row>
    <row r="3240" spans="4:4">
      <c r="D3240" s="317"/>
    </row>
    <row r="3241" spans="4:4">
      <c r="D3241" s="317"/>
    </row>
    <row r="3242" spans="4:4">
      <c r="D3242" s="317"/>
    </row>
    <row r="3243" spans="4:4">
      <c r="D3243" s="317"/>
    </row>
    <row r="3244" spans="4:4">
      <c r="D3244" s="317"/>
    </row>
    <row r="3245" spans="4:4">
      <c r="D3245" s="317"/>
    </row>
    <row r="3246" spans="4:4">
      <c r="D3246" s="317"/>
    </row>
    <row r="3247" spans="4:4">
      <c r="D3247" s="317"/>
    </row>
    <row r="3248" spans="4:4">
      <c r="D3248" s="317"/>
    </row>
    <row r="3249" spans="4:4">
      <c r="D3249" s="317"/>
    </row>
    <row r="3250" spans="4:4">
      <c r="D3250" s="317"/>
    </row>
    <row r="3251" spans="4:4">
      <c r="D3251" s="317"/>
    </row>
    <row r="3252" spans="4:4">
      <c r="D3252" s="317"/>
    </row>
    <row r="3253" spans="4:4">
      <c r="D3253" s="317"/>
    </row>
    <row r="3254" spans="4:4">
      <c r="D3254" s="317"/>
    </row>
    <row r="3255" spans="4:4">
      <c r="D3255" s="317"/>
    </row>
    <row r="3256" spans="4:4">
      <c r="D3256" s="317"/>
    </row>
    <row r="3257" spans="4:4">
      <c r="D3257" s="317"/>
    </row>
    <row r="3258" spans="4:4">
      <c r="D3258" s="317"/>
    </row>
    <row r="3259" spans="4:4">
      <c r="D3259" s="317"/>
    </row>
    <row r="3260" spans="4:4">
      <c r="D3260" s="317"/>
    </row>
    <row r="3261" spans="4:4">
      <c r="D3261" s="317"/>
    </row>
    <row r="3262" spans="4:4">
      <c r="D3262" s="317"/>
    </row>
    <row r="3263" spans="4:4">
      <c r="D3263" s="317"/>
    </row>
    <row r="3264" spans="4:4">
      <c r="D3264" s="317"/>
    </row>
    <row r="3265" spans="4:4">
      <c r="D3265" s="317"/>
    </row>
    <row r="3266" spans="4:4">
      <c r="D3266" s="317"/>
    </row>
    <row r="3267" spans="4:4">
      <c r="D3267" s="317"/>
    </row>
    <row r="3268" spans="4:4">
      <c r="D3268" s="317"/>
    </row>
    <row r="3269" spans="4:4">
      <c r="D3269" s="317"/>
    </row>
    <row r="3270" spans="4:4">
      <c r="D3270" s="317"/>
    </row>
    <row r="3271" spans="4:4">
      <c r="D3271" s="317"/>
    </row>
    <row r="3272" spans="4:4">
      <c r="D3272" s="317"/>
    </row>
    <row r="3273" spans="4:4">
      <c r="D3273" s="317"/>
    </row>
    <row r="3274" spans="4:4">
      <c r="D3274" s="317"/>
    </row>
    <row r="3275" spans="4:4">
      <c r="D3275" s="317"/>
    </row>
    <row r="3276" spans="4:4">
      <c r="D3276" s="317"/>
    </row>
    <row r="3277" spans="4:4">
      <c r="D3277" s="317"/>
    </row>
    <row r="3278" spans="4:4">
      <c r="D3278" s="317"/>
    </row>
    <row r="3279" spans="4:4">
      <c r="D3279" s="317"/>
    </row>
    <row r="3280" spans="4:4">
      <c r="D3280" s="317"/>
    </row>
    <row r="3281" spans="4:4">
      <c r="D3281" s="317"/>
    </row>
    <row r="3282" spans="4:4">
      <c r="D3282" s="317"/>
    </row>
    <row r="3283" spans="4:4">
      <c r="D3283" s="317"/>
    </row>
    <row r="3284" spans="4:4">
      <c r="D3284" s="317"/>
    </row>
    <row r="3285" spans="4:4">
      <c r="D3285" s="317"/>
    </row>
    <row r="3286" spans="4:4">
      <c r="D3286" s="317"/>
    </row>
    <row r="3287" spans="4:4">
      <c r="D3287" s="317"/>
    </row>
    <row r="3288" spans="4:4">
      <c r="D3288" s="317"/>
    </row>
    <row r="3289" spans="4:4">
      <c r="D3289" s="317"/>
    </row>
    <row r="3290" spans="4:4">
      <c r="D3290" s="317"/>
    </row>
    <row r="3291" spans="4:4">
      <c r="D3291" s="317"/>
    </row>
    <row r="3292" spans="4:4">
      <c r="D3292" s="317"/>
    </row>
    <row r="3293" spans="4:4">
      <c r="D3293" s="317"/>
    </row>
    <row r="3294" spans="4:4">
      <c r="D3294" s="317"/>
    </row>
    <row r="3295" spans="4:4">
      <c r="D3295" s="317"/>
    </row>
    <row r="3296" spans="4:4">
      <c r="D3296" s="317"/>
    </row>
    <row r="3297" spans="4:4">
      <c r="D3297" s="317"/>
    </row>
    <row r="3298" spans="4:4">
      <c r="D3298" s="317"/>
    </row>
    <row r="3299" spans="4:4">
      <c r="D3299" s="317"/>
    </row>
    <row r="3300" spans="4:4">
      <c r="D3300" s="317"/>
    </row>
    <row r="3301" spans="4:4">
      <c r="D3301" s="317"/>
    </row>
    <row r="3302" spans="4:4">
      <c r="D3302" s="317"/>
    </row>
    <row r="3303" spans="4:4">
      <c r="D3303" s="317"/>
    </row>
    <row r="3304" spans="4:4">
      <c r="D3304" s="317"/>
    </row>
    <row r="3305" spans="4:4">
      <c r="D3305" s="317"/>
    </row>
    <row r="3306" spans="4:4">
      <c r="D3306" s="317"/>
    </row>
    <row r="3307" spans="4:4">
      <c r="D3307" s="317"/>
    </row>
    <row r="3308" spans="4:4">
      <c r="D3308" s="317"/>
    </row>
    <row r="3309" spans="4:4">
      <c r="D3309" s="317"/>
    </row>
    <row r="3310" spans="4:4">
      <c r="D3310" s="317"/>
    </row>
    <row r="3311" spans="4:4">
      <c r="D3311" s="317"/>
    </row>
    <row r="3312" spans="4:4">
      <c r="D3312" s="317"/>
    </row>
    <row r="3313" spans="4:4">
      <c r="D3313" s="317"/>
    </row>
    <row r="3314" spans="4:4">
      <c r="D3314" s="317"/>
    </row>
    <row r="3315" spans="4:4">
      <c r="D3315" s="317"/>
    </row>
    <row r="3316" spans="4:4">
      <c r="D3316" s="317"/>
    </row>
    <row r="3317" spans="4:4">
      <c r="D3317" s="317"/>
    </row>
    <row r="3318" spans="4:4">
      <c r="D3318" s="317"/>
    </row>
    <row r="3319" spans="4:4">
      <c r="D3319" s="317"/>
    </row>
    <row r="3320" spans="4:4">
      <c r="D3320" s="317"/>
    </row>
    <row r="3321" spans="4:4">
      <c r="D3321" s="317"/>
    </row>
    <row r="3322" spans="4:4">
      <c r="D3322" s="317"/>
    </row>
    <row r="3323" spans="4:4">
      <c r="D3323" s="317"/>
    </row>
    <row r="3324" spans="4:4">
      <c r="D3324" s="317"/>
    </row>
    <row r="3325" spans="4:4">
      <c r="D3325" s="317"/>
    </row>
    <row r="3326" spans="4:4">
      <c r="D3326" s="317"/>
    </row>
    <row r="3327" spans="4:4">
      <c r="D3327" s="317"/>
    </row>
    <row r="3328" spans="4:4">
      <c r="D3328" s="317"/>
    </row>
    <row r="3329" spans="4:4">
      <c r="D3329" s="317"/>
    </row>
    <row r="3330" spans="4:4">
      <c r="D3330" s="317"/>
    </row>
    <row r="3331" spans="4:4">
      <c r="D3331" s="317"/>
    </row>
    <row r="3332" spans="4:4">
      <c r="D3332" s="317"/>
    </row>
    <row r="3333" spans="4:4">
      <c r="D3333" s="317"/>
    </row>
    <row r="3334" spans="4:4">
      <c r="D3334" s="317"/>
    </row>
    <row r="3335" spans="4:4">
      <c r="D3335" s="317"/>
    </row>
    <row r="3336" spans="4:4">
      <c r="D3336" s="317"/>
    </row>
    <row r="3337" spans="4:4">
      <c r="D3337" s="317"/>
    </row>
    <row r="3338" spans="4:4">
      <c r="D3338" s="317"/>
    </row>
    <row r="3339" spans="4:4">
      <c r="D3339" s="317"/>
    </row>
    <row r="3340" spans="4:4">
      <c r="D3340" s="317"/>
    </row>
    <row r="3341" spans="4:4">
      <c r="D3341" s="317"/>
    </row>
    <row r="3342" spans="4:4">
      <c r="D3342" s="317"/>
    </row>
    <row r="3343" spans="4:4">
      <c r="D3343" s="317"/>
    </row>
    <row r="3344" spans="4:4">
      <c r="D3344" s="317"/>
    </row>
    <row r="3345" spans="4:4">
      <c r="D3345" s="317"/>
    </row>
    <row r="3346" spans="4:4">
      <c r="D3346" s="317"/>
    </row>
    <row r="3347" spans="4:4">
      <c r="D3347" s="317"/>
    </row>
    <row r="3348" spans="4:4">
      <c r="D3348" s="317"/>
    </row>
    <row r="3349" spans="4:4">
      <c r="D3349" s="317"/>
    </row>
    <row r="3350" spans="4:4">
      <c r="D3350" s="317"/>
    </row>
    <row r="3351" spans="4:4">
      <c r="D3351" s="317"/>
    </row>
    <row r="3352" spans="4:4">
      <c r="D3352" s="317"/>
    </row>
    <row r="3353" spans="4:4">
      <c r="D3353" s="317"/>
    </row>
    <row r="3354" spans="4:4">
      <c r="D3354" s="317"/>
    </row>
    <row r="3355" spans="4:4">
      <c r="D3355" s="317"/>
    </row>
    <row r="3356" spans="4:4">
      <c r="D3356" s="317"/>
    </row>
    <row r="3357" spans="4:4">
      <c r="D3357" s="317"/>
    </row>
    <row r="3358" spans="4:4">
      <c r="D3358" s="317"/>
    </row>
    <row r="3359" spans="4:4">
      <c r="D3359" s="317"/>
    </row>
    <row r="3360" spans="4:4">
      <c r="D3360" s="317"/>
    </row>
    <row r="3361" spans="4:4">
      <c r="D3361" s="317"/>
    </row>
    <row r="3362" spans="4:4">
      <c r="D3362" s="317"/>
    </row>
    <row r="3363" spans="4:4">
      <c r="D3363" s="317"/>
    </row>
    <row r="3364" spans="4:4">
      <c r="D3364" s="317"/>
    </row>
    <row r="3365" spans="4:4">
      <c r="D3365" s="317"/>
    </row>
    <row r="3366" spans="4:4">
      <c r="D3366" s="317"/>
    </row>
    <row r="3367" spans="4:4">
      <c r="D3367" s="317"/>
    </row>
    <row r="3368" spans="4:4">
      <c r="D3368" s="317"/>
    </row>
    <row r="3369" spans="4:4">
      <c r="D3369" s="317"/>
    </row>
    <row r="3370" spans="4:4">
      <c r="D3370" s="317"/>
    </row>
    <row r="3371" spans="4:4">
      <c r="D3371" s="317"/>
    </row>
    <row r="3372" spans="4:4">
      <c r="D3372" s="317"/>
    </row>
    <row r="3373" spans="4:4">
      <c r="D3373" s="317"/>
    </row>
    <row r="3374" spans="4:4">
      <c r="D3374" s="317"/>
    </row>
    <row r="3375" spans="4:4">
      <c r="D3375" s="317"/>
    </row>
    <row r="3376" spans="4:4">
      <c r="D3376" s="317"/>
    </row>
    <row r="3377" spans="4:4">
      <c r="D3377" s="317"/>
    </row>
    <row r="3378" spans="4:4">
      <c r="D3378" s="317"/>
    </row>
    <row r="3379" spans="4:4">
      <c r="D3379" s="317"/>
    </row>
    <row r="3380" spans="4:4">
      <c r="D3380" s="317"/>
    </row>
    <row r="3381" spans="4:4">
      <c r="D3381" s="317"/>
    </row>
    <row r="3382" spans="4:4">
      <c r="D3382" s="317"/>
    </row>
    <row r="3383" spans="4:4">
      <c r="D3383" s="317"/>
    </row>
    <row r="3384" spans="4:4">
      <c r="D3384" s="317"/>
    </row>
    <row r="3385" spans="4:4">
      <c r="D3385" s="317"/>
    </row>
    <row r="3386" spans="4:4">
      <c r="D3386" s="317"/>
    </row>
    <row r="3387" spans="4:4">
      <c r="D3387" s="317"/>
    </row>
    <row r="3388" spans="4:4">
      <c r="D3388" s="317"/>
    </row>
    <row r="3389" spans="4:4">
      <c r="D3389" s="317"/>
    </row>
    <row r="3390" spans="4:4">
      <c r="D3390" s="317"/>
    </row>
    <row r="3391" spans="4:4">
      <c r="D3391" s="317"/>
    </row>
    <row r="3392" spans="4:4">
      <c r="D3392" s="317"/>
    </row>
    <row r="3393" spans="4:4">
      <c r="D3393" s="317"/>
    </row>
    <row r="3394" spans="4:4">
      <c r="D3394" s="317"/>
    </row>
    <row r="3395" spans="4:4">
      <c r="D3395" s="317"/>
    </row>
    <row r="3396" spans="4:4">
      <c r="D3396" s="317"/>
    </row>
    <row r="3397" spans="4:4">
      <c r="D3397" s="317"/>
    </row>
    <row r="3398" spans="4:4">
      <c r="D3398" s="317"/>
    </row>
    <row r="3399" spans="4:4">
      <c r="D3399" s="317"/>
    </row>
    <row r="3400" spans="4:4">
      <c r="D3400" s="317"/>
    </row>
    <row r="3401" spans="4:4">
      <c r="D3401" s="317"/>
    </row>
    <row r="3402" spans="4:4">
      <c r="D3402" s="317"/>
    </row>
    <row r="3403" spans="4:4">
      <c r="D3403" s="317"/>
    </row>
    <row r="3404" spans="4:4">
      <c r="D3404" s="317"/>
    </row>
    <row r="3405" spans="4:4">
      <c r="D3405" s="317"/>
    </row>
    <row r="3406" spans="4:4">
      <c r="D3406" s="317"/>
    </row>
    <row r="3407" spans="4:4">
      <c r="D3407" s="317"/>
    </row>
    <row r="3408" spans="4:4">
      <c r="D3408" s="317"/>
    </row>
    <row r="3409" spans="4:4">
      <c r="D3409" s="317"/>
    </row>
    <row r="3410" spans="4:4">
      <c r="D3410" s="317"/>
    </row>
    <row r="3411" spans="4:4">
      <c r="D3411" s="317"/>
    </row>
    <row r="3412" spans="4:4">
      <c r="D3412" s="317"/>
    </row>
    <row r="3413" spans="4:4">
      <c r="D3413" s="317"/>
    </row>
    <row r="3414" spans="4:4">
      <c r="D3414" s="317"/>
    </row>
    <row r="3415" spans="4:4">
      <c r="D3415" s="317"/>
    </row>
    <row r="3416" spans="4:4">
      <c r="D3416" s="317"/>
    </row>
    <row r="3417" spans="4:4">
      <c r="D3417" s="317"/>
    </row>
    <row r="3418" spans="4:4">
      <c r="D3418" s="317"/>
    </row>
    <row r="3419" spans="4:4">
      <c r="D3419" s="317"/>
    </row>
    <row r="3420" spans="4:4">
      <c r="D3420" s="317"/>
    </row>
    <row r="3421" spans="4:4">
      <c r="D3421" s="317"/>
    </row>
    <row r="3422" spans="4:4">
      <c r="D3422" s="317"/>
    </row>
    <row r="3423" spans="4:4">
      <c r="D3423" s="317"/>
    </row>
    <row r="3424" spans="4:4">
      <c r="D3424" s="317"/>
    </row>
    <row r="3425" spans="4:4">
      <c r="D3425" s="317"/>
    </row>
    <row r="3426" spans="4:4">
      <c r="D3426" s="317"/>
    </row>
    <row r="3427" spans="4:4">
      <c r="D3427" s="317"/>
    </row>
    <row r="3428" spans="4:4">
      <c r="D3428" s="317"/>
    </row>
    <row r="3429" spans="4:4">
      <c r="D3429" s="317"/>
    </row>
    <row r="3430" spans="4:4">
      <c r="D3430" s="317"/>
    </row>
    <row r="3431" spans="4:4">
      <c r="D3431" s="317"/>
    </row>
    <row r="3432" spans="4:4">
      <c r="D3432" s="317"/>
    </row>
    <row r="3433" spans="4:4">
      <c r="D3433" s="317"/>
    </row>
    <row r="3434" spans="4:4">
      <c r="D3434" s="317"/>
    </row>
    <row r="3435" spans="4:4">
      <c r="D3435" s="317"/>
    </row>
    <row r="3436" spans="4:4">
      <c r="D3436" s="317"/>
    </row>
    <row r="3437" spans="4:4">
      <c r="D3437" s="317"/>
    </row>
    <row r="3438" spans="4:4">
      <c r="D3438" s="317"/>
    </row>
    <row r="3439" spans="4:4">
      <c r="D3439" s="317"/>
    </row>
    <row r="3440" spans="4:4">
      <c r="D3440" s="317"/>
    </row>
    <row r="3441" spans="4:4">
      <c r="D3441" s="317"/>
    </row>
    <row r="3442" spans="4:4">
      <c r="D3442" s="317"/>
    </row>
    <row r="3443" spans="4:4">
      <c r="D3443" s="317"/>
    </row>
    <row r="3444" spans="4:4">
      <c r="D3444" s="317"/>
    </row>
    <row r="3445" spans="4:4">
      <c r="D3445" s="317"/>
    </row>
    <row r="3446" spans="4:4">
      <c r="D3446" s="317"/>
    </row>
    <row r="3447" spans="4:4">
      <c r="D3447" s="317"/>
    </row>
    <row r="3448" spans="4:4">
      <c r="D3448" s="317"/>
    </row>
    <row r="3449" spans="4:4">
      <c r="D3449" s="317"/>
    </row>
    <row r="3450" spans="4:4">
      <c r="D3450" s="317"/>
    </row>
    <row r="3451" spans="4:4">
      <c r="D3451" s="317"/>
    </row>
    <row r="3452" spans="4:4">
      <c r="D3452" s="317"/>
    </row>
    <row r="3453" spans="4:4">
      <c r="D3453" s="317"/>
    </row>
    <row r="3454" spans="4:4">
      <c r="D3454" s="317"/>
    </row>
    <row r="3455" spans="4:4">
      <c r="D3455" s="317"/>
    </row>
    <row r="3456" spans="4:4">
      <c r="D3456" s="317"/>
    </row>
    <row r="3457" spans="4:4">
      <c r="D3457" s="317"/>
    </row>
    <row r="3458" spans="4:4">
      <c r="D3458" s="317"/>
    </row>
    <row r="3459" spans="4:4">
      <c r="D3459" s="317"/>
    </row>
    <row r="3460" spans="4:4">
      <c r="D3460" s="317"/>
    </row>
    <row r="3461" spans="4:4">
      <c r="D3461" s="317"/>
    </row>
    <row r="3462" spans="4:4">
      <c r="D3462" s="317"/>
    </row>
    <row r="3463" spans="4:4">
      <c r="D3463" s="317"/>
    </row>
    <row r="3464" spans="4:4">
      <c r="D3464" s="317"/>
    </row>
    <row r="3465" spans="4:4">
      <c r="D3465" s="317"/>
    </row>
    <row r="3466" spans="4:4">
      <c r="D3466" s="317"/>
    </row>
    <row r="3467" spans="4:4">
      <c r="D3467" s="317"/>
    </row>
    <row r="3468" spans="4:4">
      <c r="D3468" s="317"/>
    </row>
    <row r="3469" spans="4:4">
      <c r="D3469" s="317"/>
    </row>
    <row r="3470" spans="4:4">
      <c r="D3470" s="317"/>
    </row>
    <row r="3471" spans="4:4">
      <c r="D3471" s="317"/>
    </row>
    <row r="3472" spans="4:4">
      <c r="D3472" s="317"/>
    </row>
    <row r="3473" spans="4:4">
      <c r="D3473" s="317"/>
    </row>
    <row r="3474" spans="4:4">
      <c r="D3474" s="317"/>
    </row>
    <row r="3475" spans="4:4">
      <c r="D3475" s="317"/>
    </row>
    <row r="3476" spans="4:4">
      <c r="D3476" s="317"/>
    </row>
    <row r="3477" spans="4:4">
      <c r="D3477" s="317"/>
    </row>
    <row r="3478" spans="4:4">
      <c r="D3478" s="317"/>
    </row>
    <row r="3479" spans="4:4">
      <c r="D3479" s="317"/>
    </row>
    <row r="3480" spans="4:4">
      <c r="D3480" s="317"/>
    </row>
    <row r="3481" spans="4:4">
      <c r="D3481" s="317"/>
    </row>
    <row r="3482" spans="4:4">
      <c r="D3482" s="317"/>
    </row>
    <row r="3483" spans="4:4">
      <c r="D3483" s="317"/>
    </row>
    <row r="3484" spans="4:4">
      <c r="D3484" s="317"/>
    </row>
    <row r="3485" spans="4:4">
      <c r="D3485" s="317"/>
    </row>
    <row r="3486" spans="4:4">
      <c r="D3486" s="317"/>
    </row>
    <row r="3487" spans="4:4">
      <c r="D3487" s="317"/>
    </row>
    <row r="3488" spans="4:4">
      <c r="D3488" s="317"/>
    </row>
    <row r="3489" spans="4:4">
      <c r="D3489" s="317"/>
    </row>
    <row r="3490" spans="4:4">
      <c r="D3490" s="317"/>
    </row>
    <row r="3491" spans="4:4">
      <c r="D3491" s="317"/>
    </row>
    <row r="3492" spans="4:4">
      <c r="D3492" s="317"/>
    </row>
    <row r="3493" spans="4:4">
      <c r="D3493" s="317"/>
    </row>
    <row r="3494" spans="4:4">
      <c r="D3494" s="317"/>
    </row>
    <row r="3495" spans="4:4">
      <c r="D3495" s="317"/>
    </row>
    <row r="3496" spans="4:4">
      <c r="D3496" s="317"/>
    </row>
    <row r="3497" spans="4:4">
      <c r="D3497" s="317"/>
    </row>
    <row r="3498" spans="4:4">
      <c r="D3498" s="317"/>
    </row>
    <row r="3499" spans="4:4">
      <c r="D3499" s="317"/>
    </row>
    <row r="3500" spans="4:4">
      <c r="D3500" s="317"/>
    </row>
    <row r="3501" spans="4:4">
      <c r="D3501" s="317"/>
    </row>
    <row r="3502" spans="4:4">
      <c r="D3502" s="317"/>
    </row>
    <row r="3503" spans="4:4">
      <c r="D3503" s="317"/>
    </row>
    <row r="3504" spans="4:4">
      <c r="D3504" s="317"/>
    </row>
    <row r="3505" spans="4:4">
      <c r="D3505" s="317"/>
    </row>
    <row r="3506" spans="4:4">
      <c r="D3506" s="317"/>
    </row>
    <row r="3507" spans="4:4">
      <c r="D3507" s="317"/>
    </row>
    <row r="3508" spans="4:4">
      <c r="D3508" s="317"/>
    </row>
    <row r="3509" spans="4:4">
      <c r="D3509" s="317"/>
    </row>
    <row r="3510" spans="4:4">
      <c r="D3510" s="317"/>
    </row>
    <row r="3511" spans="4:4">
      <c r="D3511" s="317"/>
    </row>
    <row r="3512" spans="4:4">
      <c r="D3512" s="317"/>
    </row>
    <row r="3513" spans="4:4">
      <c r="D3513" s="317"/>
    </row>
    <row r="3514" spans="4:4">
      <c r="D3514" s="317"/>
    </row>
    <row r="3515" spans="4:4">
      <c r="D3515" s="317"/>
    </row>
    <row r="3516" spans="4:4">
      <c r="D3516" s="317"/>
    </row>
    <row r="3517" spans="4:4">
      <c r="D3517" s="317"/>
    </row>
    <row r="3518" spans="4:4">
      <c r="D3518" s="317"/>
    </row>
    <row r="3519" spans="4:4">
      <c r="D3519" s="317"/>
    </row>
    <row r="3520" spans="4:4">
      <c r="D3520" s="317"/>
    </row>
    <row r="3521" spans="4:4">
      <c r="D3521" s="317"/>
    </row>
    <row r="3522" spans="4:4">
      <c r="D3522" s="317"/>
    </row>
    <row r="3523" spans="4:4">
      <c r="D3523" s="317"/>
    </row>
    <row r="3524" spans="4:4">
      <c r="D3524" s="317"/>
    </row>
    <row r="3525" spans="4:4">
      <c r="D3525" s="317"/>
    </row>
    <row r="3526" spans="4:4">
      <c r="D3526" s="317"/>
    </row>
    <row r="3527" spans="4:4">
      <c r="D3527" s="317"/>
    </row>
    <row r="3528" spans="4:4">
      <c r="D3528" s="317"/>
    </row>
    <row r="3529" spans="4:4">
      <c r="D3529" s="317"/>
    </row>
    <row r="3530" spans="4:4">
      <c r="D3530" s="317"/>
    </row>
    <row r="3531" spans="4:4">
      <c r="D3531" s="317"/>
    </row>
    <row r="3532" spans="4:4">
      <c r="D3532" s="317"/>
    </row>
    <row r="3533" spans="4:4">
      <c r="D3533" s="317"/>
    </row>
    <row r="3534" spans="4:4">
      <c r="D3534" s="317"/>
    </row>
    <row r="3535" spans="4:4">
      <c r="D3535" s="317"/>
    </row>
    <row r="3536" spans="4:4">
      <c r="D3536" s="317"/>
    </row>
    <row r="3537" spans="4:4">
      <c r="D3537" s="317"/>
    </row>
    <row r="3538" spans="4:4">
      <c r="D3538" s="317"/>
    </row>
    <row r="3539" spans="4:4">
      <c r="D3539" s="317"/>
    </row>
    <row r="3540" spans="4:4">
      <c r="D3540" s="317"/>
    </row>
    <row r="3541" spans="4:4">
      <c r="D3541" s="317"/>
    </row>
    <row r="3542" spans="4:4">
      <c r="D3542" s="317"/>
    </row>
    <row r="3543" spans="4:4">
      <c r="D3543" s="317"/>
    </row>
    <row r="3544" spans="4:4">
      <c r="D3544" s="317"/>
    </row>
    <row r="3545" spans="4:4">
      <c r="D3545" s="317"/>
    </row>
    <row r="3546" spans="4:4">
      <c r="D3546" s="317"/>
    </row>
    <row r="3547" spans="4:4">
      <c r="D3547" s="317"/>
    </row>
    <row r="3548" spans="4:4">
      <c r="D3548" s="317"/>
    </row>
    <row r="3549" spans="4:4">
      <c r="D3549" s="317"/>
    </row>
    <row r="3550" spans="4:4">
      <c r="D3550" s="317"/>
    </row>
    <row r="3551" spans="4:4">
      <c r="D3551" s="317"/>
    </row>
    <row r="3552" spans="4:4">
      <c r="D3552" s="317"/>
    </row>
    <row r="3553" spans="4:4">
      <c r="D3553" s="317"/>
    </row>
    <row r="3554" spans="4:4">
      <c r="D3554" s="317"/>
    </row>
    <row r="3555" spans="4:4">
      <c r="D3555" s="317"/>
    </row>
    <row r="3556" spans="4:4">
      <c r="D3556" s="317"/>
    </row>
    <row r="3557" spans="4:4">
      <c r="D3557" s="317"/>
    </row>
    <row r="3558" spans="4:4">
      <c r="D3558" s="317"/>
    </row>
    <row r="3559" spans="4:4">
      <c r="D3559" s="317"/>
    </row>
    <row r="3560" spans="4:4">
      <c r="D3560" s="317"/>
    </row>
    <row r="3561" spans="4:4">
      <c r="D3561" s="317"/>
    </row>
    <row r="3562" spans="4:4">
      <c r="D3562" s="317"/>
    </row>
    <row r="3563" spans="4:4">
      <c r="D3563" s="317"/>
    </row>
    <row r="3564" spans="4:4">
      <c r="D3564" s="317"/>
    </row>
    <row r="3565" spans="4:4">
      <c r="D3565" s="317"/>
    </row>
    <row r="3566" spans="4:4">
      <c r="D3566" s="317"/>
    </row>
    <row r="3567" spans="4:4">
      <c r="D3567" s="317"/>
    </row>
    <row r="3568" spans="4:4">
      <c r="D3568" s="317"/>
    </row>
    <row r="3569" spans="4:4">
      <c r="D3569" s="317"/>
    </row>
    <row r="3570" spans="4:4">
      <c r="D3570" s="317"/>
    </row>
    <row r="3571" spans="4:4">
      <c r="D3571" s="317"/>
    </row>
    <row r="3572" spans="4:4">
      <c r="D3572" s="317"/>
    </row>
    <row r="3573" spans="4:4">
      <c r="D3573" s="317"/>
    </row>
    <row r="3574" spans="4:4">
      <c r="D3574" s="317"/>
    </row>
    <row r="3575" spans="4:4">
      <c r="D3575" s="317"/>
    </row>
    <row r="3576" spans="4:4">
      <c r="D3576" s="317"/>
    </row>
    <row r="3577" spans="4:4">
      <c r="D3577" s="317"/>
    </row>
    <row r="3578" spans="4:4">
      <c r="D3578" s="317"/>
    </row>
    <row r="3579" spans="4:4">
      <c r="D3579" s="317"/>
    </row>
    <row r="3580" spans="4:4">
      <c r="D3580" s="317"/>
    </row>
    <row r="3581" spans="4:4">
      <c r="D3581" s="317"/>
    </row>
    <row r="3582" spans="4:4">
      <c r="D3582" s="317"/>
    </row>
    <row r="3583" spans="4:4">
      <c r="D3583" s="317"/>
    </row>
    <row r="3584" spans="4:4">
      <c r="D3584" s="317"/>
    </row>
    <row r="3585" spans="4:4">
      <c r="D3585" s="317"/>
    </row>
    <row r="3586" spans="4:4">
      <c r="D3586" s="317"/>
    </row>
    <row r="3587" spans="4:4">
      <c r="D3587" s="317"/>
    </row>
    <row r="3588" spans="4:4">
      <c r="D3588" s="317"/>
    </row>
    <row r="3589" spans="4:4">
      <c r="D3589" s="317"/>
    </row>
    <row r="3590" spans="4:4">
      <c r="D3590" s="317"/>
    </row>
    <row r="3591" spans="4:4">
      <c r="D3591" s="317"/>
    </row>
    <row r="3592" spans="4:4">
      <c r="D3592" s="317"/>
    </row>
    <row r="3593" spans="4:4">
      <c r="D3593" s="317"/>
    </row>
    <row r="3594" spans="4:4">
      <c r="D3594" s="317"/>
    </row>
    <row r="3595" spans="4:4">
      <c r="D3595" s="317"/>
    </row>
    <row r="3596" spans="4:4">
      <c r="D3596" s="317"/>
    </row>
    <row r="3597" spans="4:4">
      <c r="D3597" s="317"/>
    </row>
    <row r="3598" spans="4:4">
      <c r="D3598" s="317"/>
    </row>
    <row r="3599" spans="4:4">
      <c r="D3599" s="317"/>
    </row>
    <row r="3600" spans="4:4">
      <c r="D3600" s="317"/>
    </row>
    <row r="3601" spans="4:4">
      <c r="D3601" s="317"/>
    </row>
    <row r="3602" spans="4:4">
      <c r="D3602" s="317"/>
    </row>
    <row r="3603" spans="4:4">
      <c r="D3603" s="317"/>
    </row>
    <row r="3604" spans="4:4">
      <c r="D3604" s="317"/>
    </row>
    <row r="3605" spans="4:4">
      <c r="D3605" s="317"/>
    </row>
    <row r="3606" spans="4:4">
      <c r="D3606" s="317"/>
    </row>
    <row r="3607" spans="4:4">
      <c r="D3607" s="317"/>
    </row>
    <row r="3608" spans="4:4">
      <c r="D3608" s="317"/>
    </row>
    <row r="3609" spans="4:4">
      <c r="D3609" s="317"/>
    </row>
    <row r="3610" spans="4:4">
      <c r="D3610" s="317"/>
    </row>
    <row r="3611" spans="4:4">
      <c r="D3611" s="317"/>
    </row>
    <row r="3612" spans="4:4">
      <c r="D3612" s="317"/>
    </row>
    <row r="3613" spans="4:4">
      <c r="D3613" s="317"/>
    </row>
    <row r="3614" spans="4:4">
      <c r="D3614" s="317"/>
    </row>
    <row r="3615" spans="4:4">
      <c r="D3615" s="317"/>
    </row>
    <row r="3616" spans="4:4">
      <c r="D3616" s="317"/>
    </row>
    <row r="3617" spans="4:4">
      <c r="D3617" s="317"/>
    </row>
    <row r="3618" spans="4:4">
      <c r="D3618" s="317"/>
    </row>
    <row r="3619" spans="4:4">
      <c r="D3619" s="317"/>
    </row>
    <row r="3620" spans="4:4">
      <c r="D3620" s="317"/>
    </row>
    <row r="3621" spans="4:4">
      <c r="D3621" s="317"/>
    </row>
    <row r="3622" spans="4:4">
      <c r="D3622" s="317"/>
    </row>
    <row r="3623" spans="4:4">
      <c r="D3623" s="317"/>
    </row>
    <row r="3624" spans="4:4">
      <c r="D3624" s="317"/>
    </row>
    <row r="3625" spans="4:4">
      <c r="D3625" s="317"/>
    </row>
    <row r="3626" spans="4:4">
      <c r="D3626" s="317"/>
    </row>
    <row r="3627" spans="4:4">
      <c r="D3627" s="317"/>
    </row>
    <row r="3628" spans="4:4">
      <c r="D3628" s="317"/>
    </row>
    <row r="3629" spans="4:4">
      <c r="D3629" s="317"/>
    </row>
    <row r="3630" spans="4:4">
      <c r="D3630" s="317"/>
    </row>
    <row r="3631" spans="4:4">
      <c r="D3631" s="317"/>
    </row>
    <row r="3632" spans="4:4">
      <c r="D3632" s="317"/>
    </row>
    <row r="3633" spans="4:4">
      <c r="D3633" s="317"/>
    </row>
    <row r="3634" spans="4:4">
      <c r="D3634" s="317"/>
    </row>
    <row r="3635" spans="4:4">
      <c r="D3635" s="317"/>
    </row>
    <row r="3636" spans="4:4">
      <c r="D3636" s="317"/>
    </row>
    <row r="3637" spans="4:4">
      <c r="D3637" s="317"/>
    </row>
    <row r="3638" spans="4:4">
      <c r="D3638" s="317"/>
    </row>
    <row r="3639" spans="4:4">
      <c r="D3639" s="317"/>
    </row>
    <row r="3640" spans="4:4">
      <c r="D3640" s="317"/>
    </row>
    <row r="3641" spans="4:4">
      <c r="D3641" s="317"/>
    </row>
    <row r="3642" spans="4:4">
      <c r="D3642" s="317"/>
    </row>
    <row r="3643" spans="4:4">
      <c r="D3643" s="317"/>
    </row>
    <row r="3644" spans="4:4">
      <c r="D3644" s="317"/>
    </row>
    <row r="3645" spans="4:4">
      <c r="D3645" s="317"/>
    </row>
    <row r="3646" spans="4:4">
      <c r="D3646" s="317"/>
    </row>
    <row r="3647" spans="4:4">
      <c r="D3647" s="317"/>
    </row>
    <row r="3648" spans="4:4">
      <c r="D3648" s="317"/>
    </row>
    <row r="3649" spans="4:4">
      <c r="D3649" s="317"/>
    </row>
    <row r="3650" spans="4:4">
      <c r="D3650" s="317"/>
    </row>
    <row r="3651" spans="4:4">
      <c r="D3651" s="317"/>
    </row>
    <row r="3652" spans="4:4">
      <c r="D3652" s="317"/>
    </row>
    <row r="3653" spans="4:4">
      <c r="D3653" s="317"/>
    </row>
    <row r="3654" spans="4:4">
      <c r="D3654" s="317"/>
    </row>
    <row r="3655" spans="4:4">
      <c r="D3655" s="317"/>
    </row>
    <row r="3656" spans="4:4">
      <c r="D3656" s="317"/>
    </row>
    <row r="3657" spans="4:4">
      <c r="D3657" s="317"/>
    </row>
    <row r="3658" spans="4:4">
      <c r="D3658" s="317"/>
    </row>
    <row r="3659" spans="4:4">
      <c r="D3659" s="317"/>
    </row>
    <row r="3660" spans="4:4">
      <c r="D3660" s="317"/>
    </row>
    <row r="3661" spans="4:4">
      <c r="D3661" s="317"/>
    </row>
    <row r="3662" spans="4:4">
      <c r="D3662" s="317"/>
    </row>
    <row r="3663" spans="4:4">
      <c r="D3663" s="317"/>
    </row>
    <row r="3664" spans="4:4">
      <c r="D3664" s="317"/>
    </row>
    <row r="3665" spans="4:4">
      <c r="D3665" s="317"/>
    </row>
    <row r="3666" spans="4:4">
      <c r="D3666" s="317"/>
    </row>
    <row r="3667" spans="4:4">
      <c r="D3667" s="317"/>
    </row>
    <row r="3668" spans="4:4">
      <c r="D3668" s="317"/>
    </row>
    <row r="3669" spans="4:4">
      <c r="D3669" s="317"/>
    </row>
    <row r="3670" spans="4:4">
      <c r="D3670" s="317"/>
    </row>
    <row r="3671" spans="4:4">
      <c r="D3671" s="317"/>
    </row>
    <row r="3672" spans="4:4">
      <c r="D3672" s="317"/>
    </row>
    <row r="3673" spans="4:4">
      <c r="D3673" s="317"/>
    </row>
    <row r="3674" spans="4:4">
      <c r="D3674" s="317"/>
    </row>
    <row r="3675" spans="4:4">
      <c r="D3675" s="317"/>
    </row>
    <row r="3676" spans="4:4">
      <c r="D3676" s="317"/>
    </row>
    <row r="3677" spans="4:4">
      <c r="D3677" s="317"/>
    </row>
    <row r="3678" spans="4:4">
      <c r="D3678" s="317"/>
    </row>
    <row r="3679" spans="4:4">
      <c r="D3679" s="317"/>
    </row>
    <row r="3680" spans="4:4">
      <c r="D3680" s="317"/>
    </row>
    <row r="3681" spans="4:4">
      <c r="D3681" s="317"/>
    </row>
    <row r="3682" spans="4:4">
      <c r="D3682" s="317"/>
    </row>
    <row r="3683" spans="4:4">
      <c r="D3683" s="317"/>
    </row>
    <row r="3684" spans="4:4">
      <c r="D3684" s="317"/>
    </row>
    <row r="3685" spans="4:4">
      <c r="D3685" s="317"/>
    </row>
    <row r="3686" spans="4:4">
      <c r="D3686" s="317"/>
    </row>
    <row r="3687" spans="4:4">
      <c r="D3687" s="317"/>
    </row>
    <row r="3688" spans="4:4">
      <c r="D3688" s="317"/>
    </row>
    <row r="3689" spans="4:4">
      <c r="D3689" s="317"/>
    </row>
    <row r="3690" spans="4:4">
      <c r="D3690" s="317"/>
    </row>
    <row r="3691" spans="4:4">
      <c r="D3691" s="317"/>
    </row>
    <row r="3692" spans="4:4">
      <c r="D3692" s="317"/>
    </row>
    <row r="3693" spans="4:4">
      <c r="D3693" s="317"/>
    </row>
    <row r="3694" spans="4:4">
      <c r="D3694" s="317"/>
    </row>
    <row r="3695" spans="4:4">
      <c r="D3695" s="317"/>
    </row>
    <row r="3696" spans="4:4">
      <c r="D3696" s="317"/>
    </row>
    <row r="3697" spans="4:4">
      <c r="D3697" s="317"/>
    </row>
    <row r="3698" spans="4:4">
      <c r="D3698" s="317"/>
    </row>
    <row r="3699" spans="4:4">
      <c r="D3699" s="317"/>
    </row>
    <row r="3700" spans="4:4">
      <c r="D3700" s="317"/>
    </row>
    <row r="3701" spans="4:4">
      <c r="D3701" s="317"/>
    </row>
    <row r="3702" spans="4:4">
      <c r="D3702" s="317"/>
    </row>
    <row r="3703" spans="4:4">
      <c r="D3703" s="317"/>
    </row>
    <row r="3704" spans="4:4">
      <c r="D3704" s="317"/>
    </row>
    <row r="3705" spans="4:4">
      <c r="D3705" s="317"/>
    </row>
    <row r="3706" spans="4:4">
      <c r="D3706" s="317"/>
    </row>
    <row r="3707" spans="4:4">
      <c r="D3707" s="317"/>
    </row>
    <row r="3708" spans="4:4">
      <c r="D3708" s="317"/>
    </row>
    <row r="3709" spans="4:4">
      <c r="D3709" s="317"/>
    </row>
    <row r="3710" spans="4:4">
      <c r="D3710" s="317"/>
    </row>
    <row r="3711" spans="4:4">
      <c r="D3711" s="317"/>
    </row>
    <row r="3712" spans="4:4">
      <c r="D3712" s="317"/>
    </row>
    <row r="3713" spans="4:4">
      <c r="D3713" s="317"/>
    </row>
    <row r="3714" spans="4:4">
      <c r="D3714" s="317"/>
    </row>
    <row r="3715" spans="4:4">
      <c r="D3715" s="317"/>
    </row>
    <row r="3716" spans="4:4">
      <c r="D3716" s="317"/>
    </row>
    <row r="3717" spans="4:4">
      <c r="D3717" s="317"/>
    </row>
    <row r="3718" spans="4:4">
      <c r="D3718" s="317"/>
    </row>
    <row r="3719" spans="4:4">
      <c r="D3719" s="317"/>
    </row>
    <row r="3720" spans="4:4">
      <c r="D3720" s="317"/>
    </row>
    <row r="3721" spans="4:4">
      <c r="D3721" s="317"/>
    </row>
    <row r="3722" spans="4:4">
      <c r="D3722" s="317"/>
    </row>
    <row r="3723" spans="4:4">
      <c r="D3723" s="317"/>
    </row>
    <row r="3724" spans="4:4">
      <c r="D3724" s="317"/>
    </row>
    <row r="3725" spans="4:4">
      <c r="D3725" s="317"/>
    </row>
    <row r="3726" spans="4:4">
      <c r="D3726" s="317"/>
    </row>
    <row r="3727" spans="4:4">
      <c r="D3727" s="317"/>
    </row>
    <row r="3728" spans="4:4">
      <c r="D3728" s="317"/>
    </row>
    <row r="3729" spans="4:4">
      <c r="D3729" s="317"/>
    </row>
    <row r="3730" spans="4:4">
      <c r="D3730" s="317"/>
    </row>
    <row r="3731" spans="4:4">
      <c r="D3731" s="317"/>
    </row>
    <row r="3732" spans="4:4">
      <c r="D3732" s="317"/>
    </row>
    <row r="3733" spans="4:4">
      <c r="D3733" s="317"/>
    </row>
    <row r="3734" spans="4:4">
      <c r="D3734" s="317"/>
    </row>
    <row r="3735" spans="4:4">
      <c r="D3735" s="317"/>
    </row>
    <row r="3736" spans="4:4">
      <c r="D3736" s="317"/>
    </row>
    <row r="3737" spans="4:4">
      <c r="D3737" s="317"/>
    </row>
    <row r="3738" spans="4:4">
      <c r="D3738" s="317"/>
    </row>
    <row r="3739" spans="4:4">
      <c r="D3739" s="317"/>
    </row>
    <row r="3740" spans="4:4">
      <c r="D3740" s="317"/>
    </row>
    <row r="3741" spans="4:4">
      <c r="D3741" s="317"/>
    </row>
    <row r="3742" spans="4:4">
      <c r="D3742" s="317"/>
    </row>
    <row r="3743" spans="4:4">
      <c r="D3743" s="317"/>
    </row>
    <row r="3744" spans="4:4">
      <c r="D3744" s="317"/>
    </row>
    <row r="3745" spans="4:4">
      <c r="D3745" s="317"/>
    </row>
    <row r="3746" spans="4:4">
      <c r="D3746" s="317"/>
    </row>
    <row r="3747" spans="4:4">
      <c r="D3747" s="317"/>
    </row>
    <row r="3748" spans="4:4">
      <c r="D3748" s="317"/>
    </row>
    <row r="3749" spans="4:4">
      <c r="D3749" s="317"/>
    </row>
    <row r="3750" spans="4:4">
      <c r="D3750" s="317"/>
    </row>
    <row r="3751" spans="4:4">
      <c r="D3751" s="317"/>
    </row>
    <row r="3752" spans="4:4">
      <c r="D3752" s="317"/>
    </row>
    <row r="3753" spans="4:4">
      <c r="D3753" s="317"/>
    </row>
    <row r="3754" spans="4:4">
      <c r="D3754" s="317"/>
    </row>
    <row r="3755" spans="4:4">
      <c r="D3755" s="317"/>
    </row>
    <row r="3756" spans="4:4">
      <c r="D3756" s="317"/>
    </row>
    <row r="3757" spans="4:4">
      <c r="D3757" s="317"/>
    </row>
    <row r="3758" spans="4:4">
      <c r="D3758" s="317"/>
    </row>
    <row r="3759" spans="4:4">
      <c r="D3759" s="317"/>
    </row>
    <row r="3760" spans="4:4">
      <c r="D3760" s="317"/>
    </row>
    <row r="3761" spans="4:4">
      <c r="D3761" s="317"/>
    </row>
    <row r="3762" spans="4:4">
      <c r="D3762" s="317"/>
    </row>
    <row r="3763" spans="4:4">
      <c r="D3763" s="317"/>
    </row>
    <row r="3764" spans="4:4">
      <c r="D3764" s="317"/>
    </row>
    <row r="3765" spans="4:4">
      <c r="D3765" s="317"/>
    </row>
    <row r="3766" spans="4:4">
      <c r="D3766" s="317"/>
    </row>
    <row r="3767" spans="4:4">
      <c r="D3767" s="317"/>
    </row>
    <row r="3768" spans="4:4">
      <c r="D3768" s="317"/>
    </row>
    <row r="3769" spans="4:4">
      <c r="D3769" s="317"/>
    </row>
    <row r="3770" spans="4:4">
      <c r="D3770" s="317"/>
    </row>
    <row r="3771" spans="4:4">
      <c r="D3771" s="317"/>
    </row>
    <row r="3772" spans="4:4">
      <c r="D3772" s="317"/>
    </row>
    <row r="3773" spans="4:4">
      <c r="D3773" s="317"/>
    </row>
    <row r="3774" spans="4:4">
      <c r="D3774" s="317"/>
    </row>
    <row r="3775" spans="4:4">
      <c r="D3775" s="317"/>
    </row>
    <row r="3776" spans="4:4">
      <c r="D3776" s="317"/>
    </row>
    <row r="3777" spans="4:4">
      <c r="D3777" s="317"/>
    </row>
    <row r="3778" spans="4:4">
      <c r="D3778" s="317"/>
    </row>
    <row r="3779" spans="4:4">
      <c r="D3779" s="317"/>
    </row>
    <row r="3780" spans="4:4">
      <c r="D3780" s="317"/>
    </row>
    <row r="3781" spans="4:4">
      <c r="D3781" s="317"/>
    </row>
    <row r="3782" spans="4:4">
      <c r="D3782" s="317"/>
    </row>
    <row r="3783" spans="4:4">
      <c r="D3783" s="317"/>
    </row>
    <row r="3784" spans="4:4">
      <c r="D3784" s="317"/>
    </row>
    <row r="3785" spans="4:4">
      <c r="D3785" s="317"/>
    </row>
    <row r="3786" spans="4:4">
      <c r="D3786" s="317"/>
    </row>
    <row r="3787" spans="4:4">
      <c r="D3787" s="317"/>
    </row>
    <row r="3788" spans="4:4">
      <c r="D3788" s="317"/>
    </row>
    <row r="3789" spans="4:4">
      <c r="D3789" s="317"/>
    </row>
    <row r="3790" spans="4:4">
      <c r="D3790" s="317"/>
    </row>
    <row r="3791" spans="4:4">
      <c r="D3791" s="317"/>
    </row>
    <row r="3792" spans="4:4">
      <c r="D3792" s="317"/>
    </row>
    <row r="3793" spans="4:4">
      <c r="D3793" s="317"/>
    </row>
    <row r="3794" spans="4:4">
      <c r="D3794" s="317"/>
    </row>
    <row r="3795" spans="4:4">
      <c r="D3795" s="317"/>
    </row>
    <row r="3796" spans="4:4">
      <c r="D3796" s="317"/>
    </row>
    <row r="3797" spans="4:4">
      <c r="D3797" s="317"/>
    </row>
    <row r="3798" spans="4:4">
      <c r="D3798" s="317"/>
    </row>
    <row r="3799" spans="4:4">
      <c r="D3799" s="317"/>
    </row>
    <row r="3800" spans="4:4">
      <c r="D3800" s="317"/>
    </row>
    <row r="3801" spans="4:4">
      <c r="D3801" s="317"/>
    </row>
    <row r="3802" spans="4:4">
      <c r="D3802" s="317"/>
    </row>
    <row r="3803" spans="4:4">
      <c r="D3803" s="317"/>
    </row>
    <row r="3804" spans="4:4">
      <c r="D3804" s="317"/>
    </row>
    <row r="3805" spans="4:4">
      <c r="D3805" s="317"/>
    </row>
    <row r="3806" spans="4:4">
      <c r="D3806" s="317"/>
    </row>
    <row r="3807" spans="4:4">
      <c r="D3807" s="317"/>
    </row>
    <row r="3808" spans="4:4">
      <c r="D3808" s="317"/>
    </row>
    <row r="3809" spans="4:4">
      <c r="D3809" s="317"/>
    </row>
    <row r="3810" spans="4:4">
      <c r="D3810" s="317"/>
    </row>
    <row r="3811" spans="4:4">
      <c r="D3811" s="317"/>
    </row>
    <row r="3812" spans="4:4">
      <c r="D3812" s="317"/>
    </row>
    <row r="3813" spans="4:4">
      <c r="D3813" s="317"/>
    </row>
    <row r="3814" spans="4:4">
      <c r="D3814" s="317"/>
    </row>
    <row r="3815" spans="4:4">
      <c r="D3815" s="317"/>
    </row>
    <row r="3816" spans="4:4">
      <c r="D3816" s="317"/>
    </row>
    <row r="3817" spans="4:4">
      <c r="D3817" s="317"/>
    </row>
    <row r="3818" spans="4:4">
      <c r="D3818" s="317"/>
    </row>
    <row r="3819" spans="4:4">
      <c r="D3819" s="317"/>
    </row>
    <row r="3820" spans="4:4">
      <c r="D3820" s="317"/>
    </row>
    <row r="3821" spans="4:4">
      <c r="D3821" s="317"/>
    </row>
    <row r="3822" spans="4:4">
      <c r="D3822" s="317"/>
    </row>
    <row r="3823" spans="4:4">
      <c r="D3823" s="317"/>
    </row>
    <row r="3824" spans="4:4">
      <c r="D3824" s="317"/>
    </row>
    <row r="3825" spans="4:4">
      <c r="D3825" s="317"/>
    </row>
    <row r="3826" spans="4:4">
      <c r="D3826" s="317"/>
    </row>
    <row r="3827" spans="4:4">
      <c r="D3827" s="317"/>
    </row>
    <row r="3828" spans="4:4">
      <c r="D3828" s="317"/>
    </row>
    <row r="3829" spans="4:4">
      <c r="D3829" s="317"/>
    </row>
    <row r="3830" spans="4:4">
      <c r="D3830" s="317"/>
    </row>
    <row r="3831" spans="4:4">
      <c r="D3831" s="317"/>
    </row>
    <row r="3832" spans="4:4">
      <c r="D3832" s="317"/>
    </row>
    <row r="3833" spans="4:4">
      <c r="D3833" s="317"/>
    </row>
    <row r="3834" spans="4:4">
      <c r="D3834" s="317"/>
    </row>
    <row r="3835" spans="4:4">
      <c r="D3835" s="317"/>
    </row>
    <row r="3836" spans="4:4">
      <c r="D3836" s="317"/>
    </row>
    <row r="3837" spans="4:4">
      <c r="D3837" s="317"/>
    </row>
    <row r="3838" spans="4:4">
      <c r="D3838" s="317"/>
    </row>
    <row r="3839" spans="4:4">
      <c r="D3839" s="317"/>
    </row>
    <row r="3840" spans="4:4">
      <c r="D3840" s="317"/>
    </row>
    <row r="3841" spans="4:4">
      <c r="D3841" s="317"/>
    </row>
    <row r="3842" spans="4:4">
      <c r="D3842" s="317"/>
    </row>
    <row r="3843" spans="4:4">
      <c r="D3843" s="317"/>
    </row>
    <row r="3844" spans="4:4">
      <c r="D3844" s="317"/>
    </row>
    <row r="3845" spans="4:4">
      <c r="D3845" s="317"/>
    </row>
    <row r="3846" spans="4:4">
      <c r="D3846" s="317"/>
    </row>
    <row r="3847" spans="4:4">
      <c r="D3847" s="317"/>
    </row>
    <row r="3848" spans="4:4">
      <c r="D3848" s="317"/>
    </row>
    <row r="3849" spans="4:4">
      <c r="D3849" s="317"/>
    </row>
    <row r="3850" spans="4:4">
      <c r="D3850" s="317"/>
    </row>
    <row r="3851" spans="4:4">
      <c r="D3851" s="317"/>
    </row>
    <row r="3852" spans="4:4">
      <c r="D3852" s="317"/>
    </row>
    <row r="3853" spans="4:4">
      <c r="D3853" s="317"/>
    </row>
    <row r="3854" spans="4:4">
      <c r="D3854" s="317"/>
    </row>
    <row r="3855" spans="4:4">
      <c r="D3855" s="317"/>
    </row>
    <row r="3856" spans="4:4">
      <c r="D3856" s="317"/>
    </row>
    <row r="3857" spans="4:4">
      <c r="D3857" s="317"/>
    </row>
    <row r="3858" spans="4:4">
      <c r="D3858" s="317"/>
    </row>
    <row r="3859" spans="4:4">
      <c r="D3859" s="317"/>
    </row>
    <row r="3860" spans="4:4">
      <c r="D3860" s="317"/>
    </row>
    <row r="3861" spans="4:4">
      <c r="D3861" s="317"/>
    </row>
    <row r="3862" spans="4:4">
      <c r="D3862" s="317"/>
    </row>
    <row r="3863" spans="4:4">
      <c r="D3863" s="317"/>
    </row>
    <row r="3864" spans="4:4">
      <c r="D3864" s="317"/>
    </row>
    <row r="3865" spans="4:4">
      <c r="D3865" s="317"/>
    </row>
    <row r="3866" spans="4:4">
      <c r="D3866" s="317"/>
    </row>
    <row r="3867" spans="4:4">
      <c r="D3867" s="317"/>
    </row>
    <row r="3868" spans="4:4">
      <c r="D3868" s="317"/>
    </row>
    <row r="3869" spans="4:4">
      <c r="D3869" s="317"/>
    </row>
    <row r="3870" spans="4:4">
      <c r="D3870" s="317"/>
    </row>
    <row r="3871" spans="4:4">
      <c r="D3871" s="317"/>
    </row>
    <row r="3872" spans="4:4">
      <c r="D3872" s="317"/>
    </row>
    <row r="3873" spans="4:4">
      <c r="D3873" s="317"/>
    </row>
    <row r="3874" spans="4:4">
      <c r="D3874" s="317"/>
    </row>
    <row r="3875" spans="4:4">
      <c r="D3875" s="317"/>
    </row>
    <row r="3876" spans="4:4">
      <c r="D3876" s="317"/>
    </row>
    <row r="3877" spans="4:4">
      <c r="D3877" s="317"/>
    </row>
    <row r="3878" spans="4:4">
      <c r="D3878" s="317"/>
    </row>
    <row r="3879" spans="4:4">
      <c r="D3879" s="317"/>
    </row>
    <row r="3880" spans="4:4">
      <c r="D3880" s="317"/>
    </row>
    <row r="3881" spans="4:4">
      <c r="D3881" s="317"/>
    </row>
    <row r="3882" spans="4:4">
      <c r="D3882" s="317"/>
    </row>
    <row r="3883" spans="4:4">
      <c r="D3883" s="317"/>
    </row>
    <row r="3884" spans="4:4">
      <c r="D3884" s="317"/>
    </row>
    <row r="3885" spans="4:4">
      <c r="D3885" s="317"/>
    </row>
    <row r="3886" spans="4:4">
      <c r="D3886" s="317"/>
    </row>
    <row r="3887" spans="4:4">
      <c r="D3887" s="317"/>
    </row>
    <row r="3888" spans="4:4">
      <c r="D3888" s="317"/>
    </row>
    <row r="3889" spans="4:4">
      <c r="D3889" s="317"/>
    </row>
    <row r="3890" spans="4:4">
      <c r="D3890" s="317"/>
    </row>
    <row r="3891" spans="4:4">
      <c r="D3891" s="317"/>
    </row>
    <row r="3892" spans="4:4">
      <c r="D3892" s="317"/>
    </row>
    <row r="3893" spans="4:4">
      <c r="D3893" s="317"/>
    </row>
    <row r="3894" spans="4:4">
      <c r="D3894" s="317"/>
    </row>
    <row r="3895" spans="4:4">
      <c r="D3895" s="317"/>
    </row>
    <row r="3896" spans="4:4">
      <c r="D3896" s="317"/>
    </row>
    <row r="3897" spans="4:4">
      <c r="D3897" s="317"/>
    </row>
    <row r="3898" spans="4:4">
      <c r="D3898" s="317"/>
    </row>
    <row r="3899" spans="4:4">
      <c r="D3899" s="317"/>
    </row>
    <row r="3900" spans="4:4">
      <c r="D3900" s="317"/>
    </row>
    <row r="3901" spans="4:4">
      <c r="D3901" s="317"/>
    </row>
    <row r="3902" spans="4:4">
      <c r="D3902" s="317"/>
    </row>
    <row r="3903" spans="4:4">
      <c r="D3903" s="317"/>
    </row>
    <row r="3904" spans="4:4">
      <c r="D3904" s="317"/>
    </row>
    <row r="3905" spans="4:4">
      <c r="D3905" s="317"/>
    </row>
    <row r="3906" spans="4:4">
      <c r="D3906" s="317"/>
    </row>
    <row r="3907" spans="4:4">
      <c r="D3907" s="317"/>
    </row>
    <row r="3908" spans="4:4">
      <c r="D3908" s="317"/>
    </row>
    <row r="3909" spans="4:4">
      <c r="D3909" s="317"/>
    </row>
    <row r="3910" spans="4:4">
      <c r="D3910" s="317"/>
    </row>
    <row r="3911" spans="4:4">
      <c r="D3911" s="317"/>
    </row>
    <row r="3912" spans="4:4">
      <c r="D3912" s="317"/>
    </row>
    <row r="3913" spans="4:4">
      <c r="D3913" s="317"/>
    </row>
    <row r="3914" spans="4:4">
      <c r="D3914" s="317"/>
    </row>
    <row r="3915" spans="4:4">
      <c r="D3915" s="317"/>
    </row>
    <row r="3916" spans="4:4">
      <c r="D3916" s="317"/>
    </row>
    <row r="3917" spans="4:4">
      <c r="D3917" s="317"/>
    </row>
    <row r="3918" spans="4:4">
      <c r="D3918" s="317"/>
    </row>
    <row r="3919" spans="4:4">
      <c r="D3919" s="317"/>
    </row>
    <row r="3920" spans="4:4">
      <c r="D3920" s="317"/>
    </row>
    <row r="3921" spans="4:4">
      <c r="D3921" s="317"/>
    </row>
    <row r="3922" spans="4:4">
      <c r="D3922" s="317"/>
    </row>
    <row r="3923" spans="4:4">
      <c r="D3923" s="317"/>
    </row>
    <row r="3924" spans="4:4">
      <c r="D3924" s="317"/>
    </row>
    <row r="3925" spans="4:4">
      <c r="D3925" s="317"/>
    </row>
    <row r="3926" spans="4:4">
      <c r="D3926" s="317"/>
    </row>
    <row r="3927" spans="4:4">
      <c r="D3927" s="317"/>
    </row>
    <row r="3928" spans="4:4">
      <c r="D3928" s="317"/>
    </row>
    <row r="3929" spans="4:4">
      <c r="D3929" s="317"/>
    </row>
    <row r="3930" spans="4:4">
      <c r="D3930" s="317"/>
    </row>
    <row r="3931" spans="4:4">
      <c r="D3931" s="317"/>
    </row>
    <row r="3932" spans="4:4">
      <c r="D3932" s="317"/>
    </row>
    <row r="3933" spans="4:4">
      <c r="D3933" s="317"/>
    </row>
    <row r="3934" spans="4:4">
      <c r="D3934" s="317"/>
    </row>
    <row r="3935" spans="4:4">
      <c r="D3935" s="317"/>
    </row>
    <row r="3936" spans="4:4">
      <c r="D3936" s="317"/>
    </row>
    <row r="3937" spans="4:4">
      <c r="D3937" s="317"/>
    </row>
    <row r="3938" spans="4:4">
      <c r="D3938" s="317"/>
    </row>
    <row r="3939" spans="4:4">
      <c r="D3939" s="317"/>
    </row>
    <row r="3940" spans="4:4">
      <c r="D3940" s="317"/>
    </row>
    <row r="3941" spans="4:4">
      <c r="D3941" s="317"/>
    </row>
    <row r="3942" spans="4:4">
      <c r="D3942" s="317"/>
    </row>
    <row r="3943" spans="4:4">
      <c r="D3943" s="317"/>
    </row>
    <row r="3944" spans="4:4">
      <c r="D3944" s="317"/>
    </row>
    <row r="3945" spans="4:4">
      <c r="D3945" s="317"/>
    </row>
    <row r="3946" spans="4:4">
      <c r="D3946" s="317"/>
    </row>
    <row r="3947" spans="4:4">
      <c r="D3947" s="317"/>
    </row>
    <row r="3948" spans="4:4">
      <c r="D3948" s="317"/>
    </row>
    <row r="3949" spans="4:4">
      <c r="D3949" s="317"/>
    </row>
    <row r="3950" spans="4:4">
      <c r="D3950" s="317"/>
    </row>
    <row r="3951" spans="4:4">
      <c r="D3951" s="317"/>
    </row>
    <row r="3952" spans="4:4">
      <c r="D3952" s="317"/>
    </row>
    <row r="3953" spans="4:4">
      <c r="D3953" s="317"/>
    </row>
    <row r="3954" spans="4:4">
      <c r="D3954" s="317"/>
    </row>
    <row r="3955" spans="4:4">
      <c r="D3955" s="317"/>
    </row>
    <row r="3956" spans="4:4">
      <c r="D3956" s="317"/>
    </row>
    <row r="3957" spans="4:4">
      <c r="D3957" s="317"/>
    </row>
    <row r="3958" spans="4:4">
      <c r="D3958" s="317"/>
    </row>
    <row r="3959" spans="4:4">
      <c r="D3959" s="317"/>
    </row>
    <row r="3960" spans="4:4">
      <c r="D3960" s="317"/>
    </row>
    <row r="3961" spans="4:4">
      <c r="D3961" s="317"/>
    </row>
    <row r="3962" spans="4:4">
      <c r="D3962" s="317"/>
    </row>
    <row r="3963" spans="4:4">
      <c r="D3963" s="317"/>
    </row>
    <row r="3964" spans="4:4">
      <c r="D3964" s="317"/>
    </row>
    <row r="3965" spans="4:4">
      <c r="D3965" s="317"/>
    </row>
    <row r="3966" spans="4:4">
      <c r="D3966" s="317"/>
    </row>
    <row r="3967" spans="4:4">
      <c r="D3967" s="317"/>
    </row>
    <row r="3968" spans="4:4">
      <c r="D3968" s="317"/>
    </row>
    <row r="3969" spans="4:4">
      <c r="D3969" s="317"/>
    </row>
    <row r="3970" spans="4:4">
      <c r="D3970" s="317"/>
    </row>
    <row r="3971" spans="4:4">
      <c r="D3971" s="317"/>
    </row>
    <row r="3972" spans="4:4">
      <c r="D3972" s="317"/>
    </row>
    <row r="3973" spans="4:4">
      <c r="D3973" s="317"/>
    </row>
    <row r="3974" spans="4:4">
      <c r="D3974" s="317"/>
    </row>
    <row r="3975" spans="4:4">
      <c r="D3975" s="317"/>
    </row>
    <row r="3976" spans="4:4">
      <c r="D3976" s="317"/>
    </row>
    <row r="3977" spans="4:4">
      <c r="D3977" s="317"/>
    </row>
    <row r="3978" spans="4:4">
      <c r="D3978" s="317"/>
    </row>
    <row r="3979" spans="4:4">
      <c r="D3979" s="317"/>
    </row>
    <row r="3980" spans="4:4">
      <c r="D3980" s="317"/>
    </row>
    <row r="3981" spans="4:4">
      <c r="D3981" s="317"/>
    </row>
    <row r="3982" spans="4:4">
      <c r="D3982" s="317"/>
    </row>
    <row r="3983" spans="4:4">
      <c r="D3983" s="317"/>
    </row>
    <row r="3984" spans="4:4">
      <c r="D3984" s="317"/>
    </row>
    <row r="3985" spans="4:4">
      <c r="D3985" s="317"/>
    </row>
    <row r="3986" spans="4:4">
      <c r="D3986" s="317"/>
    </row>
    <row r="3987" spans="4:4">
      <c r="D3987" s="317"/>
    </row>
    <row r="3988" spans="4:4">
      <c r="D3988" s="317"/>
    </row>
    <row r="3989" spans="4:4">
      <c r="D3989" s="317"/>
    </row>
    <row r="3990" spans="4:4">
      <c r="D3990" s="317"/>
    </row>
    <row r="3991" spans="4:4">
      <c r="D3991" s="317"/>
    </row>
    <row r="3992" spans="4:4">
      <c r="D3992" s="317"/>
    </row>
    <row r="3993" spans="4:4">
      <c r="D3993" s="317"/>
    </row>
    <row r="3994" spans="4:4">
      <c r="D3994" s="317"/>
    </row>
    <row r="3995" spans="4:4">
      <c r="D3995" s="317"/>
    </row>
    <row r="3996" spans="4:4">
      <c r="D3996" s="317"/>
    </row>
    <row r="3997" spans="4:4">
      <c r="D3997" s="317"/>
    </row>
    <row r="3998" spans="4:4">
      <c r="D3998" s="317"/>
    </row>
    <row r="3999" spans="4:4">
      <c r="D3999" s="317"/>
    </row>
    <row r="4000" spans="4:4">
      <c r="D4000" s="317"/>
    </row>
    <row r="4001" spans="4:4">
      <c r="D4001" s="317"/>
    </row>
    <row r="4002" spans="4:4">
      <c r="D4002" s="317"/>
    </row>
    <row r="4003" spans="4:4">
      <c r="D4003" s="317"/>
    </row>
    <row r="4004" spans="4:4">
      <c r="D4004" s="317"/>
    </row>
    <row r="4005" spans="4:4">
      <c r="D4005" s="317"/>
    </row>
    <row r="4006" spans="4:4">
      <c r="D4006" s="317"/>
    </row>
    <row r="4007" spans="4:4">
      <c r="D4007" s="317"/>
    </row>
    <row r="4008" spans="4:4">
      <c r="D4008" s="317"/>
    </row>
    <row r="4009" spans="4:4">
      <c r="D4009" s="317"/>
    </row>
    <row r="4010" spans="4:4">
      <c r="D4010" s="317"/>
    </row>
    <row r="4011" spans="4:4">
      <c r="D4011" s="317"/>
    </row>
    <row r="4012" spans="4:4">
      <c r="D4012" s="317"/>
    </row>
    <row r="4013" spans="4:4">
      <c r="D4013" s="317"/>
    </row>
    <row r="4014" spans="4:4">
      <c r="D4014" s="317"/>
    </row>
    <row r="4015" spans="4:4">
      <c r="D4015" s="317"/>
    </row>
    <row r="4016" spans="4:4">
      <c r="D4016" s="317"/>
    </row>
    <row r="4017" spans="4:4">
      <c r="D4017" s="317"/>
    </row>
    <row r="4018" spans="4:4">
      <c r="D4018" s="317"/>
    </row>
    <row r="4019" spans="4:4">
      <c r="D4019" s="317"/>
    </row>
    <row r="4020" spans="4:4">
      <c r="D4020" s="317"/>
    </row>
    <row r="4021" spans="4:4">
      <c r="D4021" s="317"/>
    </row>
    <row r="4022" spans="4:4">
      <c r="D4022" s="317"/>
    </row>
    <row r="4023" spans="4:4">
      <c r="D4023" s="317"/>
    </row>
    <row r="4024" spans="4:4">
      <c r="D4024" s="317"/>
    </row>
    <row r="4025" spans="4:4">
      <c r="D4025" s="317"/>
    </row>
    <row r="4026" spans="4:4">
      <c r="D4026" s="317"/>
    </row>
    <row r="4027" spans="4:4">
      <c r="D4027" s="317"/>
    </row>
    <row r="4028" spans="4:4">
      <c r="D4028" s="317"/>
    </row>
    <row r="4029" spans="4:4">
      <c r="D4029" s="317"/>
    </row>
    <row r="4030" spans="4:4">
      <c r="D4030" s="317"/>
    </row>
    <row r="4031" spans="4:4">
      <c r="D4031" s="317"/>
    </row>
    <row r="4032" spans="4:4">
      <c r="D4032" s="317"/>
    </row>
    <row r="4033" spans="4:4">
      <c r="D4033" s="317"/>
    </row>
    <row r="4034" spans="4:4">
      <c r="D4034" s="317"/>
    </row>
    <row r="4035" spans="4:4">
      <c r="D4035" s="317"/>
    </row>
    <row r="4036" spans="4:4">
      <c r="D4036" s="317"/>
    </row>
    <row r="4037" spans="4:4">
      <c r="D4037" s="317"/>
    </row>
    <row r="4038" spans="4:4">
      <c r="D4038" s="317"/>
    </row>
    <row r="4039" spans="4:4">
      <c r="D4039" s="317"/>
    </row>
    <row r="4040" spans="4:4">
      <c r="D4040" s="317"/>
    </row>
    <row r="4041" spans="4:4">
      <c r="D4041" s="317"/>
    </row>
    <row r="4042" spans="4:4">
      <c r="D4042" s="317"/>
    </row>
    <row r="4043" spans="4:4">
      <c r="D4043" s="317"/>
    </row>
    <row r="4044" spans="4:4">
      <c r="D4044" s="317"/>
    </row>
    <row r="4045" spans="4:4">
      <c r="D4045" s="317"/>
    </row>
    <row r="4046" spans="4:4">
      <c r="D4046" s="317"/>
    </row>
    <row r="4047" spans="4:4">
      <c r="D4047" s="317"/>
    </row>
    <row r="4048" spans="4:4">
      <c r="D4048" s="317"/>
    </row>
    <row r="4049" spans="4:4">
      <c r="D4049" s="317"/>
    </row>
    <row r="4050" spans="4:4">
      <c r="D4050" s="317"/>
    </row>
    <row r="4051" spans="4:4">
      <c r="D4051" s="317"/>
    </row>
    <row r="4052" spans="4:4">
      <c r="D4052" s="317"/>
    </row>
    <row r="4053" spans="4:4">
      <c r="D4053" s="317"/>
    </row>
    <row r="4054" spans="4:4">
      <c r="D4054" s="317"/>
    </row>
    <row r="4055" spans="4:4">
      <c r="D4055" s="317"/>
    </row>
    <row r="4056" spans="4:4">
      <c r="D4056" s="317"/>
    </row>
    <row r="4057" spans="4:4">
      <c r="D4057" s="317"/>
    </row>
    <row r="4058" spans="4:4">
      <c r="D4058" s="317"/>
    </row>
    <row r="4059" spans="4:4">
      <c r="D4059" s="317"/>
    </row>
    <row r="4060" spans="4:4">
      <c r="D4060" s="317"/>
    </row>
    <row r="4061" spans="4:4">
      <c r="D4061" s="317"/>
    </row>
    <row r="4062" spans="4:4">
      <c r="D4062" s="317"/>
    </row>
    <row r="4063" spans="4:4">
      <c r="D4063" s="317"/>
    </row>
    <row r="4064" spans="4:4">
      <c r="D4064" s="317"/>
    </row>
    <row r="4065" spans="4:4">
      <c r="D4065" s="317"/>
    </row>
    <row r="4066" spans="4:4">
      <c r="D4066" s="317"/>
    </row>
    <row r="4067" spans="4:4">
      <c r="D4067" s="317"/>
    </row>
    <row r="4068" spans="4:4">
      <c r="D4068" s="317"/>
    </row>
    <row r="4069" spans="4:4">
      <c r="D4069" s="317"/>
    </row>
    <row r="4070" spans="4:4">
      <c r="D4070" s="317"/>
    </row>
    <row r="4071" spans="4:4">
      <c r="D4071" s="317"/>
    </row>
    <row r="4072" spans="4:4">
      <c r="D4072" s="317"/>
    </row>
    <row r="4073" spans="4:4">
      <c r="D4073" s="317"/>
    </row>
    <row r="4074" spans="4:4">
      <c r="D4074" s="317"/>
    </row>
    <row r="4075" spans="4:4">
      <c r="D4075" s="317"/>
    </row>
    <row r="4076" spans="4:4">
      <c r="D4076" s="317"/>
    </row>
    <row r="4077" spans="4:4">
      <c r="D4077" s="317"/>
    </row>
    <row r="4078" spans="4:4">
      <c r="D4078" s="317"/>
    </row>
    <row r="4079" spans="4:4">
      <c r="D4079" s="317"/>
    </row>
    <row r="4080" spans="4:4">
      <c r="D4080" s="317"/>
    </row>
    <row r="4081" spans="4:4">
      <c r="D4081" s="317"/>
    </row>
    <row r="4082" spans="4:4">
      <c r="D4082" s="317"/>
    </row>
    <row r="4083" spans="4:4">
      <c r="D4083" s="317"/>
    </row>
    <row r="4084" spans="4:4">
      <c r="D4084" s="317"/>
    </row>
    <row r="4085" spans="4:4">
      <c r="D4085" s="317"/>
    </row>
    <row r="4086" spans="4:4">
      <c r="D4086" s="317"/>
    </row>
    <row r="4087" spans="4:4">
      <c r="D4087" s="317"/>
    </row>
    <row r="4088" spans="4:4">
      <c r="D4088" s="317"/>
    </row>
    <row r="4089" spans="4:4">
      <c r="D4089" s="317"/>
    </row>
    <row r="4090" spans="4:4">
      <c r="D4090" s="317"/>
    </row>
    <row r="4091" spans="4:4">
      <c r="D4091" s="317"/>
    </row>
    <row r="4092" spans="4:4">
      <c r="D4092" s="317"/>
    </row>
    <row r="4093" spans="4:4">
      <c r="D4093" s="317"/>
    </row>
    <row r="4094" spans="4:4">
      <c r="D4094" s="317"/>
    </row>
    <row r="4095" spans="4:4">
      <c r="D4095" s="317"/>
    </row>
    <row r="4096" spans="4:4">
      <c r="D4096" s="317"/>
    </row>
    <row r="4097" spans="4:4">
      <c r="D4097" s="317"/>
    </row>
    <row r="4098" spans="4:4">
      <c r="D4098" s="317"/>
    </row>
    <row r="4099" spans="4:4">
      <c r="D4099" s="317"/>
    </row>
    <row r="4100" spans="4:4">
      <c r="D4100" s="317"/>
    </row>
    <row r="4101" spans="4:4">
      <c r="D4101" s="317"/>
    </row>
    <row r="4102" spans="4:4">
      <c r="D4102" s="317"/>
    </row>
    <row r="4103" spans="4:4">
      <c r="D4103" s="317"/>
    </row>
    <row r="4104" spans="4:4">
      <c r="D4104" s="317"/>
    </row>
    <row r="4105" spans="4:4">
      <c r="D4105" s="317"/>
    </row>
    <row r="4106" spans="4:4">
      <c r="D4106" s="317"/>
    </row>
    <row r="4107" spans="4:4">
      <c r="D4107" s="317"/>
    </row>
    <row r="4108" spans="4:4">
      <c r="D4108" s="317"/>
    </row>
    <row r="4109" spans="4:4">
      <c r="D4109" s="317"/>
    </row>
    <row r="4110" spans="4:4">
      <c r="D4110" s="317"/>
    </row>
    <row r="4111" spans="4:4">
      <c r="D4111" s="317"/>
    </row>
    <row r="4112" spans="4:4">
      <c r="D4112" s="317"/>
    </row>
    <row r="4113" spans="4:4">
      <c r="D4113" s="317"/>
    </row>
    <row r="4114" spans="4:4">
      <c r="D4114" s="317"/>
    </row>
    <row r="4115" spans="4:4">
      <c r="D4115" s="317"/>
    </row>
    <row r="4116" spans="4:4">
      <c r="D4116" s="317"/>
    </row>
    <row r="4117" spans="4:4">
      <c r="D4117" s="317"/>
    </row>
    <row r="4118" spans="4:4">
      <c r="D4118" s="317"/>
    </row>
    <row r="4119" spans="4:4">
      <c r="D4119" s="317"/>
    </row>
    <row r="4120" spans="4:4">
      <c r="D4120" s="317"/>
    </row>
    <row r="4121" spans="4:4">
      <c r="D4121" s="317"/>
    </row>
    <row r="4122" spans="4:4">
      <c r="D4122" s="317"/>
    </row>
    <row r="4123" spans="4:4">
      <c r="D4123" s="317"/>
    </row>
    <row r="4124" spans="4:4">
      <c r="D4124" s="317"/>
    </row>
    <row r="4125" spans="4:4">
      <c r="D4125" s="317"/>
    </row>
    <row r="4126" spans="4:4">
      <c r="D4126" s="317"/>
    </row>
    <row r="4127" spans="4:4">
      <c r="D4127" s="317"/>
    </row>
    <row r="4128" spans="4:4">
      <c r="D4128" s="317"/>
    </row>
    <row r="4129" spans="4:4">
      <c r="D4129" s="317"/>
    </row>
    <row r="4130" spans="4:4">
      <c r="D4130" s="317"/>
    </row>
    <row r="4131" spans="4:4">
      <c r="D4131" s="317"/>
    </row>
    <row r="4132" spans="4:4">
      <c r="D4132" s="317"/>
    </row>
    <row r="4133" spans="4:4">
      <c r="D4133" s="317"/>
    </row>
    <row r="4134" spans="4:4">
      <c r="D4134" s="317"/>
    </row>
    <row r="4135" spans="4:4">
      <c r="D4135" s="317"/>
    </row>
    <row r="4136" spans="4:4">
      <c r="D4136" s="317"/>
    </row>
    <row r="4137" spans="4:4">
      <c r="D4137" s="317"/>
    </row>
    <row r="4138" spans="4:4">
      <c r="D4138" s="317"/>
    </row>
    <row r="4139" spans="4:4">
      <c r="D4139" s="317"/>
    </row>
    <row r="4140" spans="4:4">
      <c r="D4140" s="317"/>
    </row>
    <row r="4141" spans="4:4">
      <c r="D4141" s="317"/>
    </row>
    <row r="4142" spans="4:4">
      <c r="D4142" s="317"/>
    </row>
    <row r="4143" spans="4:4">
      <c r="D4143" s="317"/>
    </row>
    <row r="4144" spans="4:4">
      <c r="D4144" s="317"/>
    </row>
    <row r="4145" spans="4:4">
      <c r="D4145" s="317"/>
    </row>
    <row r="4146" spans="4:4">
      <c r="D4146" s="317"/>
    </row>
    <row r="4147" spans="4:4">
      <c r="D4147" s="317"/>
    </row>
    <row r="4148" spans="4:4">
      <c r="D4148" s="317"/>
    </row>
    <row r="4149" spans="4:4">
      <c r="D4149" s="317"/>
    </row>
    <row r="4150" spans="4:4">
      <c r="D4150" s="317"/>
    </row>
    <row r="4151" spans="4:4">
      <c r="D4151" s="317"/>
    </row>
    <row r="4152" spans="4:4">
      <c r="D4152" s="317"/>
    </row>
    <row r="4153" spans="4:4">
      <c r="D4153" s="317"/>
    </row>
    <row r="4154" spans="4:4">
      <c r="D4154" s="317"/>
    </row>
    <row r="4155" spans="4:4">
      <c r="D4155" s="317"/>
    </row>
    <row r="4156" spans="4:4">
      <c r="D4156" s="317"/>
    </row>
    <row r="4157" spans="4:4">
      <c r="D4157" s="317"/>
    </row>
    <row r="4158" spans="4:4">
      <c r="D4158" s="317"/>
    </row>
    <row r="4159" spans="4:4">
      <c r="D4159" s="317"/>
    </row>
    <row r="4160" spans="4:4">
      <c r="D4160" s="317"/>
    </row>
    <row r="4161" spans="4:4">
      <c r="D4161" s="317"/>
    </row>
    <row r="4162" spans="4:4">
      <c r="D4162" s="317"/>
    </row>
    <row r="4163" spans="4:4">
      <c r="D4163" s="317"/>
    </row>
    <row r="4164" spans="4:4">
      <c r="D4164" s="317"/>
    </row>
    <row r="4165" spans="4:4">
      <c r="D4165" s="317"/>
    </row>
    <row r="4166" spans="4:4">
      <c r="D4166" s="317"/>
    </row>
    <row r="4167" spans="4:4">
      <c r="D4167" s="317"/>
    </row>
    <row r="4168" spans="4:4">
      <c r="D4168" s="317"/>
    </row>
    <row r="4169" spans="4:4">
      <c r="D4169" s="317"/>
    </row>
    <row r="4170" spans="4:4">
      <c r="D4170" s="317"/>
    </row>
    <row r="4171" spans="4:4">
      <c r="D4171" s="317"/>
    </row>
    <row r="4172" spans="4:4">
      <c r="D4172" s="317"/>
    </row>
    <row r="4173" spans="4:4">
      <c r="D4173" s="317"/>
    </row>
    <row r="4174" spans="4:4">
      <c r="D4174" s="317"/>
    </row>
    <row r="4175" spans="4:4">
      <c r="D4175" s="317"/>
    </row>
    <row r="4176" spans="4:4">
      <c r="D4176" s="317"/>
    </row>
    <row r="4177" spans="4:4">
      <c r="D4177" s="317"/>
    </row>
    <row r="4178" spans="4:4">
      <c r="D4178" s="317"/>
    </row>
    <row r="4179" spans="4:4">
      <c r="D4179" s="317"/>
    </row>
    <row r="4180" spans="4:4">
      <c r="D4180" s="317"/>
    </row>
    <row r="4181" spans="4:4">
      <c r="D4181" s="317"/>
    </row>
    <row r="4182" spans="4:4">
      <c r="D4182" s="317"/>
    </row>
    <row r="4183" spans="4:4">
      <c r="D4183" s="317"/>
    </row>
    <row r="4184" spans="4:4">
      <c r="D4184" s="317"/>
    </row>
    <row r="4185" spans="4:4">
      <c r="D4185" s="317"/>
    </row>
    <row r="4186" spans="4:4">
      <c r="D4186" s="317"/>
    </row>
    <row r="4187" spans="4:4">
      <c r="D4187" s="317"/>
    </row>
    <row r="4188" spans="4:4">
      <c r="D4188" s="317"/>
    </row>
    <row r="4189" spans="4:4">
      <c r="D4189" s="317"/>
    </row>
    <row r="4190" spans="4:4">
      <c r="D4190" s="317"/>
    </row>
    <row r="4191" spans="4:4">
      <c r="D4191" s="317"/>
    </row>
    <row r="4192" spans="4:4">
      <c r="D4192" s="317"/>
    </row>
    <row r="4193" spans="4:4">
      <c r="D4193" s="317"/>
    </row>
    <row r="4194" spans="4:4">
      <c r="D4194" s="317"/>
    </row>
    <row r="4195" spans="4:4">
      <c r="D4195" s="317"/>
    </row>
    <row r="4196" spans="4:4">
      <c r="D4196" s="317"/>
    </row>
    <row r="4197" spans="4:4">
      <c r="D4197" s="317"/>
    </row>
    <row r="4198" spans="4:4">
      <c r="D4198" s="317"/>
    </row>
    <row r="4199" spans="4:4">
      <c r="D4199" s="317"/>
    </row>
    <row r="4200" spans="4:4">
      <c r="D4200" s="317"/>
    </row>
    <row r="4201" spans="4:4">
      <c r="D4201" s="317"/>
    </row>
    <row r="4202" spans="4:4">
      <c r="D4202" s="317"/>
    </row>
    <row r="4203" spans="4:4">
      <c r="D4203" s="317"/>
    </row>
    <row r="4204" spans="4:4">
      <c r="D4204" s="317"/>
    </row>
    <row r="4205" spans="4:4">
      <c r="D4205" s="317"/>
    </row>
    <row r="4206" spans="4:4">
      <c r="D4206" s="317"/>
    </row>
    <row r="4207" spans="4:4">
      <c r="D4207" s="317"/>
    </row>
    <row r="4208" spans="4:4">
      <c r="D4208" s="317"/>
    </row>
    <row r="4209" spans="4:4">
      <c r="D4209" s="317"/>
    </row>
    <row r="4210" spans="4:4">
      <c r="D4210" s="317"/>
    </row>
    <row r="4211" spans="4:4">
      <c r="D4211" s="317"/>
    </row>
    <row r="4212" spans="4:4">
      <c r="D4212" s="317"/>
    </row>
    <row r="4213" spans="4:4">
      <c r="D4213" s="317"/>
    </row>
    <row r="4214" spans="4:4">
      <c r="D4214" s="317"/>
    </row>
    <row r="4215" spans="4:4">
      <c r="D4215" s="317"/>
    </row>
    <row r="4216" spans="4:4">
      <c r="D4216" s="317"/>
    </row>
    <row r="4217" spans="4:4">
      <c r="D4217" s="317"/>
    </row>
    <row r="4218" spans="4:4">
      <c r="D4218" s="317"/>
    </row>
    <row r="4219" spans="4:4">
      <c r="D4219" s="317"/>
    </row>
    <row r="4220" spans="4:4">
      <c r="D4220" s="317"/>
    </row>
    <row r="4221" spans="4:4">
      <c r="D4221" s="317"/>
    </row>
    <row r="4222" spans="4:4">
      <c r="D4222" s="317"/>
    </row>
    <row r="4223" spans="4:4">
      <c r="D4223" s="317"/>
    </row>
    <row r="4224" spans="4:4">
      <c r="D4224" s="317"/>
    </row>
    <row r="4225" spans="4:4">
      <c r="D4225" s="317"/>
    </row>
    <row r="4226" spans="4:4">
      <c r="D4226" s="317"/>
    </row>
    <row r="4227" spans="4:4">
      <c r="D4227" s="317"/>
    </row>
    <row r="4228" spans="4:4">
      <c r="D4228" s="317"/>
    </row>
    <row r="4229" spans="4:4">
      <c r="D4229" s="317"/>
    </row>
    <row r="4230" spans="4:4">
      <c r="D4230" s="317"/>
    </row>
    <row r="4231" spans="4:4">
      <c r="D4231" s="317"/>
    </row>
    <row r="4232" spans="4:4">
      <c r="D4232" s="317"/>
    </row>
    <row r="4233" spans="4:4">
      <c r="D4233" s="317"/>
    </row>
    <row r="4234" spans="4:4">
      <c r="D4234" s="317"/>
    </row>
    <row r="4235" spans="4:4">
      <c r="D4235" s="317"/>
    </row>
    <row r="4236" spans="4:4">
      <c r="D4236" s="317"/>
    </row>
    <row r="4237" spans="4:4">
      <c r="D4237" s="317"/>
    </row>
    <row r="4238" spans="4:4">
      <c r="D4238" s="317"/>
    </row>
    <row r="4239" spans="4:4">
      <c r="D4239" s="317"/>
    </row>
    <row r="4240" spans="4:4">
      <c r="D4240" s="317"/>
    </row>
    <row r="4241" spans="4:4">
      <c r="D4241" s="317"/>
    </row>
    <row r="4242" spans="4:4">
      <c r="D4242" s="317"/>
    </row>
    <row r="4243" spans="4:4">
      <c r="D4243" s="317"/>
    </row>
    <row r="4244" spans="4:4">
      <c r="D4244" s="317"/>
    </row>
    <row r="4245" spans="4:4">
      <c r="D4245" s="317"/>
    </row>
    <row r="4246" spans="4:4">
      <c r="D4246" s="317"/>
    </row>
    <row r="4247" spans="4:4">
      <c r="D4247" s="317"/>
    </row>
    <row r="4248" spans="4:4">
      <c r="D4248" s="317"/>
    </row>
    <row r="4249" spans="4:4">
      <c r="D4249" s="317"/>
    </row>
    <row r="4250" spans="4:4">
      <c r="D4250" s="317"/>
    </row>
    <row r="4251" spans="4:4">
      <c r="D4251" s="317"/>
    </row>
    <row r="4252" spans="4:4">
      <c r="D4252" s="317"/>
    </row>
    <row r="4253" spans="4:4">
      <c r="D4253" s="317"/>
    </row>
    <row r="4254" spans="4:4">
      <c r="D4254" s="317"/>
    </row>
    <row r="4255" spans="4:4">
      <c r="D4255" s="317"/>
    </row>
    <row r="4256" spans="4:4">
      <c r="D4256" s="317"/>
    </row>
    <row r="4257" spans="4:4">
      <c r="D4257" s="317"/>
    </row>
    <row r="4258" spans="4:4">
      <c r="D4258" s="317"/>
    </row>
    <row r="4259" spans="4:4">
      <c r="D4259" s="317"/>
    </row>
    <row r="4260" spans="4:4">
      <c r="D4260" s="317"/>
    </row>
    <row r="4261" spans="4:4">
      <c r="D4261" s="317"/>
    </row>
    <row r="4262" spans="4:4">
      <c r="D4262" s="317"/>
    </row>
    <row r="4263" spans="4:4">
      <c r="D4263" s="317"/>
    </row>
    <row r="4264" spans="4:4">
      <c r="D4264" s="317"/>
    </row>
    <row r="4265" spans="4:4">
      <c r="D4265" s="317"/>
    </row>
    <row r="4266" spans="4:4">
      <c r="D4266" s="317"/>
    </row>
    <row r="4267" spans="4:4">
      <c r="D4267" s="317"/>
    </row>
    <row r="4268" spans="4:4">
      <c r="D4268" s="317"/>
    </row>
    <row r="4269" spans="4:4">
      <c r="D4269" s="317"/>
    </row>
    <row r="4270" spans="4:4">
      <c r="D4270" s="317"/>
    </row>
    <row r="4271" spans="4:4">
      <c r="D4271" s="317"/>
    </row>
    <row r="4272" spans="4:4">
      <c r="D4272" s="317"/>
    </row>
    <row r="4273" spans="4:4">
      <c r="D4273" s="317"/>
    </row>
    <row r="4274" spans="4:4">
      <c r="D4274" s="317"/>
    </row>
    <row r="4275" spans="4:4">
      <c r="D4275" s="317"/>
    </row>
    <row r="4276" spans="4:4">
      <c r="D4276" s="317"/>
    </row>
    <row r="4277" spans="4:4">
      <c r="D4277" s="317"/>
    </row>
    <row r="4278" spans="4:4">
      <c r="D4278" s="317"/>
    </row>
    <row r="4279" spans="4:4">
      <c r="D4279" s="317"/>
    </row>
    <row r="4280" spans="4:4">
      <c r="D4280" s="317"/>
    </row>
    <row r="4281" spans="4:4">
      <c r="D4281" s="317"/>
    </row>
    <row r="4282" spans="4:4">
      <c r="D4282" s="317"/>
    </row>
    <row r="4283" spans="4:4">
      <c r="D4283" s="317"/>
    </row>
    <row r="4284" spans="4:4">
      <c r="D4284" s="317"/>
    </row>
    <row r="4285" spans="4:4">
      <c r="D4285" s="317"/>
    </row>
    <row r="4286" spans="4:4">
      <c r="D4286" s="317"/>
    </row>
    <row r="4287" spans="4:4">
      <c r="D4287" s="317"/>
    </row>
    <row r="4288" spans="4:4">
      <c r="D4288" s="317"/>
    </row>
    <row r="4289" spans="4:4">
      <c r="D4289" s="317"/>
    </row>
    <row r="4290" spans="4:4">
      <c r="D4290" s="317"/>
    </row>
    <row r="4291" spans="4:4">
      <c r="D4291" s="317"/>
    </row>
    <row r="4292" spans="4:4">
      <c r="D4292" s="317"/>
    </row>
    <row r="4293" spans="4:4">
      <c r="D4293" s="317"/>
    </row>
    <row r="4294" spans="4:4">
      <c r="D4294" s="317"/>
    </row>
    <row r="4295" spans="4:4">
      <c r="D4295" s="317"/>
    </row>
    <row r="4296" spans="4:4">
      <c r="D4296" s="317"/>
    </row>
    <row r="4297" spans="4:4">
      <c r="D4297" s="317"/>
    </row>
    <row r="4298" spans="4:4">
      <c r="D4298" s="317"/>
    </row>
    <row r="4299" spans="4:4">
      <c r="D4299" s="317"/>
    </row>
    <row r="4300" spans="4:4">
      <c r="D4300" s="317"/>
    </row>
    <row r="4301" spans="4:4">
      <c r="D4301" s="317"/>
    </row>
    <row r="4302" spans="4:4">
      <c r="D4302" s="317"/>
    </row>
    <row r="4303" spans="4:4">
      <c r="D4303" s="317"/>
    </row>
    <row r="4304" spans="4:4">
      <c r="D4304" s="317"/>
    </row>
    <row r="4305" spans="4:4">
      <c r="D4305" s="317"/>
    </row>
    <row r="4306" spans="4:4">
      <c r="D4306" s="317"/>
    </row>
    <row r="4307" spans="4:4">
      <c r="D4307" s="317"/>
    </row>
    <row r="4308" spans="4:4">
      <c r="D4308" s="317"/>
    </row>
    <row r="4309" spans="4:4">
      <c r="D4309" s="317"/>
    </row>
    <row r="4310" spans="4:4">
      <c r="D4310" s="317"/>
    </row>
    <row r="4311" spans="4:4">
      <c r="D4311" s="317"/>
    </row>
    <row r="4312" spans="4:4">
      <c r="D4312" s="317"/>
    </row>
    <row r="4313" spans="4:4">
      <c r="D4313" s="317"/>
    </row>
    <row r="4314" spans="4:4">
      <c r="D4314" s="317"/>
    </row>
    <row r="4315" spans="4:4">
      <c r="D4315" s="317"/>
    </row>
    <row r="4316" spans="4:4">
      <c r="D4316" s="317"/>
    </row>
    <row r="4317" spans="4:4">
      <c r="D4317" s="317"/>
    </row>
    <row r="4318" spans="4:4">
      <c r="D4318" s="317"/>
    </row>
    <row r="4319" spans="4:4">
      <c r="D4319" s="317"/>
    </row>
    <row r="4320" spans="4:4">
      <c r="D4320" s="317"/>
    </row>
    <row r="4321" spans="4:4">
      <c r="D4321" s="317"/>
    </row>
    <row r="4322" spans="4:4">
      <c r="D4322" s="317"/>
    </row>
    <row r="4323" spans="4:4">
      <c r="D4323" s="317"/>
    </row>
    <row r="4324" spans="4:4">
      <c r="D4324" s="317"/>
    </row>
    <row r="4325" spans="4:4">
      <c r="D4325" s="317"/>
    </row>
    <row r="4326" spans="4:4">
      <c r="D4326" s="317"/>
    </row>
    <row r="4327" spans="4:4">
      <c r="D4327" s="317"/>
    </row>
    <row r="4328" spans="4:4">
      <c r="D4328" s="317"/>
    </row>
    <row r="4329" spans="4:4">
      <c r="D4329" s="317"/>
    </row>
    <row r="4330" spans="4:4">
      <c r="D4330" s="317"/>
    </row>
    <row r="4331" spans="4:4">
      <c r="D4331" s="317"/>
    </row>
    <row r="4332" spans="4:4">
      <c r="D4332" s="317"/>
    </row>
    <row r="4333" spans="4:4">
      <c r="D4333" s="317"/>
    </row>
    <row r="4334" spans="4:4">
      <c r="D4334" s="317"/>
    </row>
    <row r="4335" spans="4:4">
      <c r="D4335" s="317"/>
    </row>
    <row r="4336" spans="4:4">
      <c r="D4336" s="317"/>
    </row>
    <row r="4337" spans="4:4">
      <c r="D4337" s="317"/>
    </row>
    <row r="4338" spans="4:4">
      <c r="D4338" s="317"/>
    </row>
    <row r="4339" spans="4:4">
      <c r="D4339" s="317"/>
    </row>
    <row r="4340" spans="4:4">
      <c r="D4340" s="317"/>
    </row>
    <row r="4341" spans="4:4">
      <c r="D4341" s="317"/>
    </row>
    <row r="4342" spans="4:4">
      <c r="D4342" s="317"/>
    </row>
    <row r="4343" spans="4:4">
      <c r="D4343" s="317"/>
    </row>
    <row r="4344" spans="4:4">
      <c r="D4344" s="317"/>
    </row>
    <row r="4345" spans="4:4">
      <c r="D4345" s="317"/>
    </row>
    <row r="4346" spans="4:4">
      <c r="D4346" s="317"/>
    </row>
    <row r="4347" spans="4:4">
      <c r="D4347" s="317"/>
    </row>
    <row r="4348" spans="4:4">
      <c r="D4348" s="317"/>
    </row>
    <row r="4349" spans="4:4">
      <c r="D4349" s="317"/>
    </row>
    <row r="4350" spans="4:4">
      <c r="D4350" s="317"/>
    </row>
    <row r="4351" spans="4:4">
      <c r="D4351" s="317"/>
    </row>
    <row r="4352" spans="4:4">
      <c r="D4352" s="317"/>
    </row>
    <row r="4353" spans="4:4">
      <c r="D4353" s="317"/>
    </row>
    <row r="4354" spans="4:4">
      <c r="D4354" s="317"/>
    </row>
    <row r="4355" spans="4:4">
      <c r="D4355" s="317"/>
    </row>
    <row r="4356" spans="4:4">
      <c r="D4356" s="317"/>
    </row>
    <row r="4357" spans="4:4">
      <c r="D4357" s="317"/>
    </row>
    <row r="4358" spans="4:4">
      <c r="D4358" s="317"/>
    </row>
    <row r="4359" spans="4:4">
      <c r="D4359" s="317"/>
    </row>
    <row r="4360" spans="4:4">
      <c r="D4360" s="317"/>
    </row>
    <row r="4361" spans="4:4">
      <c r="D4361" s="317"/>
    </row>
    <row r="4362" spans="4:4">
      <c r="D4362" s="317"/>
    </row>
    <row r="4363" spans="4:4">
      <c r="D4363" s="317"/>
    </row>
    <row r="4364" spans="4:4">
      <c r="D4364" s="317"/>
    </row>
    <row r="4365" spans="4:4">
      <c r="D4365" s="317"/>
    </row>
    <row r="4366" spans="4:4">
      <c r="D4366" s="317"/>
    </row>
    <row r="4367" spans="4:4">
      <c r="D4367" s="317"/>
    </row>
    <row r="4368" spans="4:4">
      <c r="D4368" s="317"/>
    </row>
    <row r="4369" spans="4:4">
      <c r="D4369" s="317"/>
    </row>
    <row r="4370" spans="4:4">
      <c r="D4370" s="317"/>
    </row>
    <row r="4371" spans="4:4">
      <c r="D4371" s="317"/>
    </row>
    <row r="4372" spans="4:4">
      <c r="D4372" s="317"/>
    </row>
    <row r="4373" spans="4:4">
      <c r="D4373" s="317"/>
    </row>
    <row r="4374" spans="4:4">
      <c r="D4374" s="317"/>
    </row>
    <row r="4375" spans="4:4">
      <c r="D4375" s="317"/>
    </row>
    <row r="4376" spans="4:4">
      <c r="D4376" s="317"/>
    </row>
    <row r="4377" spans="4:4">
      <c r="D4377" s="317"/>
    </row>
    <row r="4378" spans="4:4">
      <c r="D4378" s="317"/>
    </row>
    <row r="4379" spans="4:4">
      <c r="D4379" s="317"/>
    </row>
    <row r="4380" spans="4:4">
      <c r="D4380" s="317"/>
    </row>
    <row r="4381" spans="4:4">
      <c r="D4381" s="317"/>
    </row>
    <row r="4382" spans="4:4">
      <c r="D4382" s="317"/>
    </row>
    <row r="4383" spans="4:4">
      <c r="D4383" s="317"/>
    </row>
    <row r="4384" spans="4:4">
      <c r="D4384" s="317"/>
    </row>
    <row r="4385" spans="4:4">
      <c r="D4385" s="317"/>
    </row>
    <row r="4386" spans="4:4">
      <c r="D4386" s="317"/>
    </row>
    <row r="4387" spans="4:4">
      <c r="D4387" s="317"/>
    </row>
    <row r="4388" spans="4:4">
      <c r="D4388" s="317"/>
    </row>
    <row r="4389" spans="4:4">
      <c r="D4389" s="317"/>
    </row>
    <row r="4390" spans="4:4">
      <c r="D4390" s="317"/>
    </row>
    <row r="4391" spans="4:4">
      <c r="D4391" s="317"/>
    </row>
    <row r="4392" spans="4:4">
      <c r="D4392" s="317"/>
    </row>
    <row r="4393" spans="4:4">
      <c r="D4393" s="317"/>
    </row>
    <row r="4394" spans="4:4">
      <c r="D4394" s="317"/>
    </row>
    <row r="4395" spans="4:4">
      <c r="D4395" s="317"/>
    </row>
    <row r="4396" spans="4:4">
      <c r="D4396" s="317"/>
    </row>
    <row r="4397" spans="4:4">
      <c r="D4397" s="317"/>
    </row>
    <row r="4398" spans="4:4">
      <c r="D4398" s="317"/>
    </row>
    <row r="4399" spans="4:4">
      <c r="D4399" s="317"/>
    </row>
    <row r="4400" spans="4:4">
      <c r="D4400" s="317"/>
    </row>
    <row r="4401" spans="4:4">
      <c r="D4401" s="317"/>
    </row>
    <row r="4402" spans="4:4">
      <c r="D4402" s="317"/>
    </row>
    <row r="4403" spans="4:4">
      <c r="D4403" s="317"/>
    </row>
    <row r="4404" spans="4:4">
      <c r="D4404" s="317"/>
    </row>
    <row r="4405" spans="4:4">
      <c r="D4405" s="317"/>
    </row>
    <row r="4406" spans="4:4">
      <c r="D4406" s="317"/>
    </row>
    <row r="4407" spans="4:4">
      <c r="D4407" s="317"/>
    </row>
    <row r="4408" spans="4:4">
      <c r="D4408" s="317"/>
    </row>
    <row r="4409" spans="4:4">
      <c r="D4409" s="317"/>
    </row>
    <row r="4410" spans="4:4">
      <c r="D4410" s="317"/>
    </row>
    <row r="4411" spans="4:4">
      <c r="D4411" s="317"/>
    </row>
    <row r="4412" spans="4:4">
      <c r="D4412" s="317"/>
    </row>
    <row r="4413" spans="4:4">
      <c r="D4413" s="317"/>
    </row>
    <row r="4414" spans="4:4">
      <c r="D4414" s="317"/>
    </row>
    <row r="4415" spans="4:4">
      <c r="D4415" s="317"/>
    </row>
    <row r="4416" spans="4:4">
      <c r="D4416" s="317"/>
    </row>
    <row r="4417" spans="4:4">
      <c r="D4417" s="317"/>
    </row>
    <row r="4418" spans="4:4">
      <c r="D4418" s="317"/>
    </row>
    <row r="4419" spans="4:4">
      <c r="D4419" s="317"/>
    </row>
    <row r="4420" spans="4:4">
      <c r="D4420" s="317"/>
    </row>
    <row r="4421" spans="4:4">
      <c r="D4421" s="317"/>
    </row>
    <row r="4422" spans="4:4">
      <c r="D4422" s="317"/>
    </row>
    <row r="4423" spans="4:4">
      <c r="D4423" s="317"/>
    </row>
    <row r="4424" spans="4:4">
      <c r="D4424" s="317"/>
    </row>
    <row r="4425" spans="4:4">
      <c r="D4425" s="317"/>
    </row>
    <row r="4426" spans="4:4">
      <c r="D4426" s="317"/>
    </row>
    <row r="4427" spans="4:4">
      <c r="D4427" s="317"/>
    </row>
    <row r="4428" spans="4:4">
      <c r="D4428" s="317"/>
    </row>
    <row r="4429" spans="4:4">
      <c r="D4429" s="317"/>
    </row>
    <row r="4430" spans="4:4">
      <c r="D4430" s="317"/>
    </row>
    <row r="4431" spans="4:4">
      <c r="D4431" s="317"/>
    </row>
    <row r="4432" spans="4:4">
      <c r="D4432" s="317"/>
    </row>
    <row r="4433" spans="4:4">
      <c r="D4433" s="317"/>
    </row>
    <row r="4434" spans="4:4">
      <c r="D4434" s="317"/>
    </row>
    <row r="4435" spans="4:4">
      <c r="D4435" s="317"/>
    </row>
    <row r="4436" spans="4:4">
      <c r="D4436" s="317"/>
    </row>
    <row r="4437" spans="4:4">
      <c r="D4437" s="317"/>
    </row>
    <row r="4438" spans="4:4">
      <c r="D4438" s="317"/>
    </row>
    <row r="4439" spans="4:4">
      <c r="D4439" s="317"/>
    </row>
    <row r="4440" spans="4:4">
      <c r="D4440" s="317"/>
    </row>
    <row r="4441" spans="4:4">
      <c r="D4441" s="317"/>
    </row>
    <row r="4442" spans="4:4">
      <c r="D4442" s="317"/>
    </row>
    <row r="4443" spans="4:4">
      <c r="D4443" s="317"/>
    </row>
    <row r="4444" spans="4:4">
      <c r="D4444" s="317"/>
    </row>
    <row r="4445" spans="4:4">
      <c r="D4445" s="317"/>
    </row>
    <row r="4446" spans="4:4">
      <c r="D4446" s="317"/>
    </row>
    <row r="4447" spans="4:4">
      <c r="D4447" s="317"/>
    </row>
    <row r="4448" spans="4:4">
      <c r="D4448" s="317"/>
    </row>
    <row r="4449" spans="4:4">
      <c r="D4449" s="317"/>
    </row>
    <row r="4450" spans="4:4">
      <c r="D4450" s="317"/>
    </row>
    <row r="4451" spans="4:4">
      <c r="D4451" s="317"/>
    </row>
    <row r="4452" spans="4:4">
      <c r="D4452" s="317"/>
    </row>
    <row r="4453" spans="4:4">
      <c r="D4453" s="317"/>
    </row>
    <row r="4454" spans="4:4">
      <c r="D4454" s="317"/>
    </row>
    <row r="4455" spans="4:4">
      <c r="D4455" s="317"/>
    </row>
    <row r="4456" spans="4:4">
      <c r="D4456" s="317"/>
    </row>
    <row r="4457" spans="4:4">
      <c r="D4457" s="317"/>
    </row>
    <row r="4458" spans="4:4">
      <c r="D4458" s="317"/>
    </row>
    <row r="4459" spans="4:4">
      <c r="D4459" s="317"/>
    </row>
    <row r="4460" spans="4:4">
      <c r="D4460" s="317"/>
    </row>
    <row r="4461" spans="4:4">
      <c r="D4461" s="317"/>
    </row>
    <row r="4462" spans="4:4">
      <c r="D4462" s="317"/>
    </row>
    <row r="4463" spans="4:4">
      <c r="D4463" s="317"/>
    </row>
    <row r="4464" spans="4:4">
      <c r="D4464" s="317"/>
    </row>
    <row r="4465" spans="4:4">
      <c r="D4465" s="317"/>
    </row>
    <row r="4466" spans="4:4">
      <c r="D4466" s="317"/>
    </row>
    <row r="4467" spans="4:4">
      <c r="D4467" s="317"/>
    </row>
    <row r="4468" spans="4:4">
      <c r="D4468" s="317"/>
    </row>
    <row r="4469" spans="4:4">
      <c r="D4469" s="317"/>
    </row>
    <row r="4470" spans="4:4">
      <c r="D4470" s="317"/>
    </row>
    <row r="4471" spans="4:4">
      <c r="D4471" s="317"/>
    </row>
    <row r="4472" spans="4:4">
      <c r="D4472" s="317"/>
    </row>
    <row r="4473" spans="4:4">
      <c r="D4473" s="317"/>
    </row>
    <row r="4474" spans="4:4">
      <c r="D4474" s="317"/>
    </row>
    <row r="4475" spans="4:4">
      <c r="D4475" s="317"/>
    </row>
    <row r="4476" spans="4:4">
      <c r="D4476" s="317"/>
    </row>
    <row r="4477" spans="4:4">
      <c r="D4477" s="317"/>
    </row>
    <row r="4478" spans="4:4">
      <c r="D4478" s="317"/>
    </row>
    <row r="4479" spans="4:4">
      <c r="D4479" s="317"/>
    </row>
    <row r="4480" spans="4:4">
      <c r="D4480" s="317"/>
    </row>
    <row r="4481" spans="4:4">
      <c r="D4481" s="317"/>
    </row>
    <row r="4482" spans="4:4">
      <c r="D4482" s="317"/>
    </row>
    <row r="4483" spans="4:4">
      <c r="D4483" s="317"/>
    </row>
    <row r="4484" spans="4:4">
      <c r="D4484" s="317"/>
    </row>
    <row r="4485" spans="4:4">
      <c r="D4485" s="317"/>
    </row>
    <row r="4486" spans="4:4">
      <c r="D4486" s="317"/>
    </row>
    <row r="4487" spans="4:4">
      <c r="D4487" s="317"/>
    </row>
    <row r="4488" spans="4:4">
      <c r="D4488" s="317"/>
    </row>
    <row r="4489" spans="4:4">
      <c r="D4489" s="317"/>
    </row>
    <row r="4490" spans="4:4">
      <c r="D4490" s="317"/>
    </row>
    <row r="4491" spans="4:4">
      <c r="D4491" s="317"/>
    </row>
    <row r="4492" spans="4:4">
      <c r="D4492" s="317"/>
    </row>
    <row r="4493" spans="4:4">
      <c r="D4493" s="317"/>
    </row>
    <row r="4494" spans="4:4">
      <c r="D4494" s="317"/>
    </row>
    <row r="4495" spans="4:4">
      <c r="D4495" s="317"/>
    </row>
    <row r="4496" spans="4:4">
      <c r="D4496" s="317"/>
    </row>
    <row r="4497" spans="4:4">
      <c r="D4497" s="317"/>
    </row>
    <row r="4498" spans="4:4">
      <c r="D4498" s="317"/>
    </row>
    <row r="4499" spans="4:4">
      <c r="D4499" s="317"/>
    </row>
    <row r="4500" spans="4:4">
      <c r="D4500" s="317"/>
    </row>
    <row r="4501" spans="4:4">
      <c r="D4501" s="317"/>
    </row>
    <row r="4502" spans="4:4">
      <c r="D4502" s="317"/>
    </row>
    <row r="4503" spans="4:4">
      <c r="D4503" s="317"/>
    </row>
    <row r="4504" spans="4:4">
      <c r="D4504" s="317"/>
    </row>
    <row r="4505" spans="4:4">
      <c r="D4505" s="317"/>
    </row>
    <row r="4506" spans="4:4">
      <c r="D4506" s="317"/>
    </row>
    <row r="4507" spans="4:4">
      <c r="D4507" s="317"/>
    </row>
    <row r="4508" spans="4:4">
      <c r="D4508" s="317"/>
    </row>
    <row r="4509" spans="4:4">
      <c r="D4509" s="317"/>
    </row>
    <row r="4510" spans="4:4">
      <c r="D4510" s="317"/>
    </row>
    <row r="4511" spans="4:4">
      <c r="D4511" s="317"/>
    </row>
    <row r="4512" spans="4:4">
      <c r="D4512" s="317"/>
    </row>
    <row r="4513" spans="4:4">
      <c r="D4513" s="317"/>
    </row>
    <row r="4514" spans="4:4">
      <c r="D4514" s="317"/>
    </row>
    <row r="4515" spans="4:4">
      <c r="D4515" s="317"/>
    </row>
    <row r="4516" spans="4:4">
      <c r="D4516" s="317"/>
    </row>
    <row r="4517" spans="4:4">
      <c r="D4517" s="317"/>
    </row>
    <row r="4518" spans="4:4">
      <c r="D4518" s="317"/>
    </row>
    <row r="4519" spans="4:4">
      <c r="D4519" s="317"/>
    </row>
    <row r="4520" spans="4:4">
      <c r="D4520" s="317"/>
    </row>
    <row r="4521" spans="4:4">
      <c r="D4521" s="317"/>
    </row>
    <row r="4522" spans="4:4">
      <c r="D4522" s="317"/>
    </row>
    <row r="4523" spans="4:4">
      <c r="D4523" s="317"/>
    </row>
    <row r="4524" spans="4:4">
      <c r="D4524" s="317"/>
    </row>
    <row r="4525" spans="4:4">
      <c r="D4525" s="317"/>
    </row>
    <row r="4526" spans="4:4">
      <c r="D4526" s="317"/>
    </row>
    <row r="4527" spans="4:4">
      <c r="D4527" s="317"/>
    </row>
    <row r="4528" spans="4:4">
      <c r="D4528" s="317"/>
    </row>
    <row r="4529" spans="4:4">
      <c r="D4529" s="317"/>
    </row>
    <row r="4530" spans="4:4">
      <c r="D4530" s="317"/>
    </row>
    <row r="4531" spans="4:4">
      <c r="D4531" s="317"/>
    </row>
    <row r="4532" spans="4:4">
      <c r="D4532" s="317"/>
    </row>
    <row r="4533" spans="4:4">
      <c r="D4533" s="317"/>
    </row>
    <row r="4534" spans="4:4">
      <c r="D4534" s="317"/>
    </row>
    <row r="4535" spans="4:4">
      <c r="D4535" s="317"/>
    </row>
    <row r="4536" spans="4:4">
      <c r="D4536" s="317"/>
    </row>
    <row r="4537" spans="4:4">
      <c r="D4537" s="317"/>
    </row>
    <row r="4538" spans="4:4">
      <c r="D4538" s="317"/>
    </row>
    <row r="4539" spans="4:4">
      <c r="D4539" s="317"/>
    </row>
    <row r="4540" spans="4:4">
      <c r="D4540" s="317"/>
    </row>
    <row r="4541" spans="4:4">
      <c r="D4541" s="317"/>
    </row>
    <row r="4542" spans="4:4">
      <c r="D4542" s="317"/>
    </row>
    <row r="4543" spans="4:4">
      <c r="D4543" s="317"/>
    </row>
    <row r="4544" spans="4:4">
      <c r="D4544" s="317"/>
    </row>
    <row r="4545" spans="4:4">
      <c r="D4545" s="317"/>
    </row>
    <row r="4546" spans="4:4">
      <c r="D4546" s="317"/>
    </row>
    <row r="4547" spans="4:4">
      <c r="D4547" s="317"/>
    </row>
    <row r="4548" spans="4:4">
      <c r="D4548" s="317"/>
    </row>
    <row r="4549" spans="4:4">
      <c r="D4549" s="317"/>
    </row>
    <row r="4550" spans="4:4">
      <c r="D4550" s="317"/>
    </row>
    <row r="4551" spans="4:4">
      <c r="D4551" s="317"/>
    </row>
    <row r="4552" spans="4:4">
      <c r="D4552" s="317"/>
    </row>
    <row r="4553" spans="4:4">
      <c r="D4553" s="317"/>
    </row>
    <row r="4554" spans="4:4">
      <c r="D4554" s="317"/>
    </row>
    <row r="4555" spans="4:4">
      <c r="D4555" s="317"/>
    </row>
    <row r="4556" spans="4:4">
      <c r="D4556" s="317"/>
    </row>
    <row r="4557" spans="4:4">
      <c r="D4557" s="317"/>
    </row>
    <row r="4558" spans="4:4">
      <c r="D4558" s="317"/>
    </row>
    <row r="4559" spans="4:4">
      <c r="D4559" s="317"/>
    </row>
    <row r="4560" spans="4:4">
      <c r="D4560" s="317"/>
    </row>
    <row r="4561" spans="4:4">
      <c r="D4561" s="317"/>
    </row>
    <row r="4562" spans="4:4">
      <c r="D4562" s="317"/>
    </row>
    <row r="4563" spans="4:4">
      <c r="D4563" s="317"/>
    </row>
    <row r="4564" spans="4:4">
      <c r="D4564" s="317"/>
    </row>
    <row r="4565" spans="4:4">
      <c r="D4565" s="317"/>
    </row>
    <row r="4566" spans="4:4">
      <c r="D4566" s="317"/>
    </row>
    <row r="4567" spans="4:4">
      <c r="D4567" s="317"/>
    </row>
    <row r="4568" spans="4:4">
      <c r="D4568" s="317"/>
    </row>
    <row r="4569" spans="4:4">
      <c r="D4569" s="317"/>
    </row>
    <row r="4570" spans="4:4">
      <c r="D4570" s="317"/>
    </row>
    <row r="4571" spans="4:4">
      <c r="D4571" s="317"/>
    </row>
    <row r="4572" spans="4:4">
      <c r="D4572" s="317"/>
    </row>
    <row r="4573" spans="4:4">
      <c r="D4573" s="317"/>
    </row>
    <row r="4574" spans="4:4">
      <c r="D4574" s="317"/>
    </row>
    <row r="4575" spans="4:4">
      <c r="D4575" s="317"/>
    </row>
    <row r="4576" spans="4:4">
      <c r="D4576" s="317"/>
    </row>
    <row r="4577" spans="4:4">
      <c r="D4577" s="317"/>
    </row>
    <row r="4578" spans="4:4">
      <c r="D4578" s="317"/>
    </row>
    <row r="4579" spans="4:4">
      <c r="D4579" s="317"/>
    </row>
    <row r="4580" spans="4:4">
      <c r="D4580" s="317"/>
    </row>
    <row r="4581" spans="4:4">
      <c r="D4581" s="317"/>
    </row>
    <row r="4582" spans="4:4">
      <c r="D4582" s="317"/>
    </row>
    <row r="4583" spans="4:4">
      <c r="D4583" s="317"/>
    </row>
    <row r="4584" spans="4:4">
      <c r="D4584" s="317"/>
    </row>
    <row r="4585" spans="4:4">
      <c r="D4585" s="317"/>
    </row>
    <row r="4586" spans="4:4">
      <c r="D4586" s="317"/>
    </row>
    <row r="4587" spans="4:4">
      <c r="D4587" s="317"/>
    </row>
    <row r="4588" spans="4:4">
      <c r="D4588" s="317"/>
    </row>
    <row r="4589" spans="4:4">
      <c r="D4589" s="317"/>
    </row>
    <row r="4590" spans="4:4">
      <c r="D4590" s="317"/>
    </row>
    <row r="4591" spans="4:4">
      <c r="D4591" s="317"/>
    </row>
    <row r="4592" spans="4:4">
      <c r="D4592" s="317"/>
    </row>
    <row r="4593" spans="4:4">
      <c r="D4593" s="317"/>
    </row>
    <row r="4594" spans="4:4">
      <c r="D4594" s="317"/>
    </row>
    <row r="4595" spans="4:4">
      <c r="D4595" s="317"/>
    </row>
    <row r="4596" spans="4:4">
      <c r="D4596" s="317"/>
    </row>
    <row r="4597" spans="4:4">
      <c r="D4597" s="317"/>
    </row>
    <row r="4598" spans="4:4">
      <c r="D4598" s="317"/>
    </row>
    <row r="4599" spans="4:4">
      <c r="D4599" s="317"/>
    </row>
    <row r="4600" spans="4:4">
      <c r="D4600" s="317"/>
    </row>
    <row r="4601" spans="4:4">
      <c r="D4601" s="317"/>
    </row>
    <row r="4602" spans="4:4">
      <c r="D4602" s="317"/>
    </row>
    <row r="4603" spans="4:4">
      <c r="D4603" s="317"/>
    </row>
    <row r="4604" spans="4:4">
      <c r="D4604" s="317"/>
    </row>
    <row r="4605" spans="4:4">
      <c r="D4605" s="317"/>
    </row>
    <row r="4606" spans="4:4">
      <c r="D4606" s="317"/>
    </row>
    <row r="4607" spans="4:4">
      <c r="D4607" s="317"/>
    </row>
    <row r="4608" spans="4:4">
      <c r="D4608" s="317"/>
    </row>
    <row r="4609" spans="4:4">
      <c r="D4609" s="317"/>
    </row>
    <row r="4610" spans="4:4">
      <c r="D4610" s="317"/>
    </row>
    <row r="4611" spans="4:4">
      <c r="D4611" s="317"/>
    </row>
    <row r="4612" spans="4:4">
      <c r="D4612" s="317"/>
    </row>
    <row r="4613" spans="4:4">
      <c r="D4613" s="317"/>
    </row>
    <row r="4614" spans="4:4">
      <c r="D4614" s="317"/>
    </row>
    <row r="4615" spans="4:4">
      <c r="D4615" s="317"/>
    </row>
    <row r="4616" spans="4:4">
      <c r="D4616" s="317"/>
    </row>
    <row r="4617" spans="4:4">
      <c r="D4617" s="317"/>
    </row>
    <row r="4618" spans="4:4">
      <c r="D4618" s="317"/>
    </row>
    <row r="4619" spans="4:4">
      <c r="D4619" s="317"/>
    </row>
    <row r="4620" spans="4:4">
      <c r="D4620" s="317"/>
    </row>
    <row r="4621" spans="4:4">
      <c r="D4621" s="317"/>
    </row>
    <row r="4622" spans="4:4">
      <c r="D4622" s="317"/>
    </row>
    <row r="4623" spans="4:4">
      <c r="D4623" s="317"/>
    </row>
    <row r="4624" spans="4:4">
      <c r="D4624" s="317"/>
    </row>
    <row r="4625" spans="4:4">
      <c r="D4625" s="317"/>
    </row>
    <row r="4626" spans="4:4">
      <c r="D4626" s="317"/>
    </row>
    <row r="4627" spans="4:4">
      <c r="D4627" s="317"/>
    </row>
    <row r="4628" spans="4:4">
      <c r="D4628" s="317"/>
    </row>
    <row r="4629" spans="4:4">
      <c r="D4629" s="317"/>
    </row>
    <row r="4630" spans="4:4">
      <c r="D4630" s="317"/>
    </row>
    <row r="4631" spans="4:4">
      <c r="D4631" s="317"/>
    </row>
    <row r="4632" spans="4:4">
      <c r="D4632" s="317"/>
    </row>
    <row r="4633" spans="4:4">
      <c r="D4633" s="317"/>
    </row>
    <row r="4634" spans="4:4">
      <c r="D4634" s="317"/>
    </row>
    <row r="4635" spans="4:4">
      <c r="D4635" s="317"/>
    </row>
    <row r="4636" spans="4:4">
      <c r="D4636" s="317"/>
    </row>
    <row r="4637" spans="4:4">
      <c r="D4637" s="317"/>
    </row>
    <row r="4638" spans="4:4">
      <c r="D4638" s="317"/>
    </row>
    <row r="4639" spans="4:4">
      <c r="D4639" s="317"/>
    </row>
    <row r="4640" spans="4:4">
      <c r="D4640" s="317"/>
    </row>
    <row r="4641" spans="4:4">
      <c r="D4641" s="317"/>
    </row>
    <row r="4642" spans="4:4">
      <c r="D4642" s="317"/>
    </row>
    <row r="4643" spans="4:4">
      <c r="D4643" s="317"/>
    </row>
    <row r="4644" spans="4:4">
      <c r="D4644" s="317"/>
    </row>
    <row r="4645" spans="4:4">
      <c r="D4645" s="317"/>
    </row>
    <row r="4646" spans="4:4">
      <c r="D4646" s="317"/>
    </row>
    <row r="4647" spans="4:4">
      <c r="D4647" s="317"/>
    </row>
    <row r="4648" spans="4:4">
      <c r="D4648" s="317"/>
    </row>
    <row r="4649" spans="4:4">
      <c r="D4649" s="317"/>
    </row>
    <row r="4650" spans="4:4">
      <c r="D4650" s="317"/>
    </row>
    <row r="4651" spans="4:4">
      <c r="D4651" s="317"/>
    </row>
    <row r="4652" spans="4:4">
      <c r="D4652" s="317"/>
    </row>
    <row r="4653" spans="4:4">
      <c r="D4653" s="317"/>
    </row>
    <row r="4654" spans="4:4">
      <c r="D4654" s="317"/>
    </row>
    <row r="4655" spans="4:4">
      <c r="D4655" s="317"/>
    </row>
    <row r="4656" spans="4:4">
      <c r="D4656" s="317"/>
    </row>
    <row r="4657" spans="4:4">
      <c r="D4657" s="317"/>
    </row>
    <row r="4658" spans="4:4">
      <c r="D4658" s="317"/>
    </row>
    <row r="4659" spans="4:4">
      <c r="D4659" s="317"/>
    </row>
    <row r="4660" spans="4:4">
      <c r="D4660" s="317"/>
    </row>
    <row r="4661" spans="4:4">
      <c r="D4661" s="317"/>
    </row>
    <row r="4662" spans="4:4">
      <c r="D4662" s="317"/>
    </row>
    <row r="4663" spans="4:4">
      <c r="D4663" s="317"/>
    </row>
    <row r="4664" spans="4:4">
      <c r="D4664" s="317"/>
    </row>
    <row r="4665" spans="4:4">
      <c r="D4665" s="317"/>
    </row>
    <row r="4666" spans="4:4">
      <c r="D4666" s="317"/>
    </row>
    <row r="4667" spans="4:4">
      <c r="D4667" s="317"/>
    </row>
    <row r="4668" spans="4:4">
      <c r="D4668" s="317"/>
    </row>
    <row r="4669" spans="4:4">
      <c r="D4669" s="317"/>
    </row>
    <row r="4670" spans="4:4">
      <c r="D4670" s="317"/>
    </row>
    <row r="4671" spans="4:4">
      <c r="D4671" s="317"/>
    </row>
    <row r="4672" spans="4:4">
      <c r="D4672" s="317"/>
    </row>
    <row r="4673" spans="4:4">
      <c r="D4673" s="317"/>
    </row>
    <row r="4674" spans="4:4">
      <c r="D4674" s="317"/>
    </row>
    <row r="4675" spans="4:4">
      <c r="D4675" s="317"/>
    </row>
    <row r="4676" spans="4:4">
      <c r="D4676" s="317"/>
    </row>
    <row r="4677" spans="4:4">
      <c r="D4677" s="317"/>
    </row>
    <row r="4678" spans="4:4">
      <c r="D4678" s="317"/>
    </row>
    <row r="4679" spans="4:4">
      <c r="D4679" s="317"/>
    </row>
    <row r="4680" spans="4:4">
      <c r="D4680" s="317"/>
    </row>
    <row r="4681" spans="4:4">
      <c r="D4681" s="317"/>
    </row>
    <row r="4682" spans="4:4">
      <c r="D4682" s="317"/>
    </row>
    <row r="4683" spans="4:4">
      <c r="D4683" s="317"/>
    </row>
    <row r="4684" spans="4:4">
      <c r="D4684" s="317"/>
    </row>
    <row r="4685" spans="4:4">
      <c r="D4685" s="317"/>
    </row>
    <row r="4686" spans="4:4">
      <c r="D4686" s="317"/>
    </row>
    <row r="4687" spans="4:4">
      <c r="D4687" s="317"/>
    </row>
    <row r="4688" spans="4:4">
      <c r="D4688" s="317"/>
    </row>
    <row r="4689" spans="4:4">
      <c r="D4689" s="317"/>
    </row>
    <row r="4690" spans="4:4">
      <c r="D4690" s="317"/>
    </row>
    <row r="4691" spans="4:4">
      <c r="D4691" s="317"/>
    </row>
    <row r="4692" spans="4:4">
      <c r="D4692" s="317"/>
    </row>
    <row r="4693" spans="4:4">
      <c r="D4693" s="317"/>
    </row>
    <row r="4694" spans="4:4">
      <c r="D4694" s="317"/>
    </row>
    <row r="4695" spans="4:4">
      <c r="D4695" s="317"/>
    </row>
    <row r="4696" spans="4:4">
      <c r="D4696" s="317"/>
    </row>
    <row r="4697" spans="4:4">
      <c r="D4697" s="317"/>
    </row>
    <row r="4698" spans="4:4">
      <c r="D4698" s="317"/>
    </row>
    <row r="4699" spans="4:4">
      <c r="D4699" s="317"/>
    </row>
    <row r="4700" spans="4:4">
      <c r="D4700" s="317"/>
    </row>
    <row r="4701" spans="4:4">
      <c r="D4701" s="317"/>
    </row>
    <row r="4702" spans="4:4">
      <c r="D4702" s="317"/>
    </row>
    <row r="4703" spans="4:4">
      <c r="D4703" s="317"/>
    </row>
    <row r="4704" spans="4:4">
      <c r="D4704" s="317"/>
    </row>
    <row r="4705" spans="4:4">
      <c r="D4705" s="317"/>
    </row>
    <row r="4706" spans="4:4">
      <c r="D4706" s="317"/>
    </row>
    <row r="4707" spans="4:4">
      <c r="D4707" s="317"/>
    </row>
    <row r="4708" spans="4:4">
      <c r="D4708" s="317"/>
    </row>
    <row r="4709" spans="4:4">
      <c r="D4709" s="317"/>
    </row>
    <row r="4710" spans="4:4">
      <c r="D4710" s="317"/>
    </row>
    <row r="4711" spans="4:4">
      <c r="D4711" s="317"/>
    </row>
    <row r="4712" spans="4:4">
      <c r="D4712" s="317"/>
    </row>
    <row r="4713" spans="4:4">
      <c r="D4713" s="317"/>
    </row>
    <row r="4714" spans="4:4">
      <c r="D4714" s="317"/>
    </row>
    <row r="4715" spans="4:4">
      <c r="D4715" s="317"/>
    </row>
    <row r="4716" spans="4:4">
      <c r="D4716" s="317"/>
    </row>
    <row r="4717" spans="4:4">
      <c r="D4717" s="317"/>
    </row>
    <row r="4718" spans="4:4">
      <c r="D4718" s="317"/>
    </row>
    <row r="4719" spans="4:4">
      <c r="D4719" s="317"/>
    </row>
    <row r="4720" spans="4:4">
      <c r="D4720" s="317"/>
    </row>
    <row r="4721" spans="4:4">
      <c r="D4721" s="317"/>
    </row>
    <row r="4722" spans="4:4">
      <c r="D4722" s="317"/>
    </row>
    <row r="4723" spans="4:4">
      <c r="D4723" s="317"/>
    </row>
    <row r="4724" spans="4:4">
      <c r="D4724" s="317"/>
    </row>
    <row r="4725" spans="4:4">
      <c r="D4725" s="317"/>
    </row>
    <row r="4726" spans="4:4">
      <c r="D4726" s="317"/>
    </row>
    <row r="4727" spans="4:4">
      <c r="D4727" s="317"/>
    </row>
    <row r="4728" spans="4:4">
      <c r="D4728" s="317"/>
    </row>
    <row r="4729" spans="4:4">
      <c r="D4729" s="317"/>
    </row>
    <row r="4730" spans="4:4">
      <c r="D4730" s="317"/>
    </row>
    <row r="4731" spans="4:4">
      <c r="D4731" s="317"/>
    </row>
    <row r="4732" spans="4:4">
      <c r="D4732" s="317"/>
    </row>
    <row r="4733" spans="4:4">
      <c r="D4733" s="317"/>
    </row>
    <row r="4734" spans="4:4">
      <c r="D4734" s="317"/>
    </row>
    <row r="4735" spans="4:4">
      <c r="D4735" s="317"/>
    </row>
    <row r="4736" spans="4:4">
      <c r="D4736" s="317"/>
    </row>
    <row r="4737" spans="4:4">
      <c r="D4737" s="317"/>
    </row>
    <row r="4738" spans="4:4">
      <c r="D4738" s="317"/>
    </row>
    <row r="4739" spans="4:4">
      <c r="D4739" s="317"/>
    </row>
    <row r="4740" spans="4:4">
      <c r="D4740" s="317"/>
    </row>
    <row r="4741" spans="4:4">
      <c r="D4741" s="317"/>
    </row>
    <row r="4742" spans="4:4">
      <c r="D4742" s="317"/>
    </row>
    <row r="4743" spans="4:4">
      <c r="D4743" s="317"/>
    </row>
    <row r="4744" spans="4:4">
      <c r="D4744" s="317"/>
    </row>
    <row r="4745" spans="4:4">
      <c r="D4745" s="317"/>
    </row>
    <row r="4746" spans="4:4">
      <c r="D4746" s="317"/>
    </row>
    <row r="4747" spans="4:4">
      <c r="D4747" s="317"/>
    </row>
    <row r="4748" spans="4:4">
      <c r="D4748" s="317"/>
    </row>
    <row r="4749" spans="4:4">
      <c r="D4749" s="317"/>
    </row>
    <row r="4750" spans="4:4">
      <c r="D4750" s="317"/>
    </row>
    <row r="4751" spans="4:4">
      <c r="D4751" s="317"/>
    </row>
    <row r="4752" spans="4:4">
      <c r="D4752" s="317"/>
    </row>
    <row r="4753" spans="4:4">
      <c r="D4753" s="317"/>
    </row>
    <row r="4754" spans="4:4">
      <c r="D4754" s="317"/>
    </row>
    <row r="4755" spans="4:4">
      <c r="D4755" s="317"/>
    </row>
    <row r="4756" spans="4:4">
      <c r="D4756" s="317"/>
    </row>
    <row r="4757" spans="4:4">
      <c r="D4757" s="317"/>
    </row>
    <row r="4758" spans="4:4">
      <c r="D4758" s="317"/>
    </row>
    <row r="4759" spans="4:4">
      <c r="D4759" s="317"/>
    </row>
    <row r="4760" spans="4:4">
      <c r="D4760" s="317"/>
    </row>
    <row r="4761" spans="4:4">
      <c r="D4761" s="317"/>
    </row>
    <row r="4762" spans="4:4">
      <c r="D4762" s="317"/>
    </row>
    <row r="4763" spans="4:4">
      <c r="D4763" s="317"/>
    </row>
    <row r="4764" spans="4:4">
      <c r="D4764" s="317"/>
    </row>
    <row r="4765" spans="4:4">
      <c r="D4765" s="317"/>
    </row>
    <row r="4766" spans="4:4">
      <c r="D4766" s="317"/>
    </row>
    <row r="4767" spans="4:4">
      <c r="D4767" s="317"/>
    </row>
    <row r="4768" spans="4:4">
      <c r="D4768" s="317"/>
    </row>
    <row r="4769" spans="4:4">
      <c r="D4769" s="317"/>
    </row>
    <row r="4770" spans="4:4">
      <c r="D4770" s="317"/>
    </row>
    <row r="4771" spans="4:4">
      <c r="D4771" s="317"/>
    </row>
    <row r="4772" spans="4:4">
      <c r="D4772" s="317"/>
    </row>
    <row r="4773" spans="4:4">
      <c r="D4773" s="317"/>
    </row>
    <row r="4774" spans="4:4">
      <c r="D4774" s="317"/>
    </row>
    <row r="4775" spans="4:4">
      <c r="D4775" s="317"/>
    </row>
    <row r="4776" spans="4:4">
      <c r="D4776" s="317"/>
    </row>
    <row r="4777" spans="4:4">
      <c r="D4777" s="317"/>
    </row>
    <row r="4778" spans="4:4">
      <c r="D4778" s="317"/>
    </row>
    <row r="4779" spans="4:4">
      <c r="D4779" s="317"/>
    </row>
    <row r="4780" spans="4:4">
      <c r="D4780" s="317"/>
    </row>
    <row r="4781" spans="4:4">
      <c r="D4781" s="317"/>
    </row>
    <row r="4782" spans="4:4">
      <c r="D4782" s="317"/>
    </row>
    <row r="4783" spans="4:4">
      <c r="D4783" s="317"/>
    </row>
    <row r="4784" spans="4:4">
      <c r="D4784" s="317"/>
    </row>
    <row r="4785" spans="4:4">
      <c r="D4785" s="317"/>
    </row>
    <row r="4786" spans="4:4">
      <c r="D4786" s="317"/>
    </row>
    <row r="4787" spans="4:4">
      <c r="D4787" s="317"/>
    </row>
    <row r="4788" spans="4:4">
      <c r="D4788" s="317"/>
    </row>
    <row r="4789" spans="4:4">
      <c r="D4789" s="317"/>
    </row>
    <row r="4790" spans="4:4">
      <c r="D4790" s="317"/>
    </row>
    <row r="4791" spans="4:4">
      <c r="D4791" s="317"/>
    </row>
    <row r="4792" spans="4:4">
      <c r="D4792" s="317"/>
    </row>
    <row r="4793" spans="4:4">
      <c r="D4793" s="317"/>
    </row>
    <row r="4794" spans="4:4">
      <c r="D4794" s="317"/>
    </row>
    <row r="4795" spans="4:4">
      <c r="D4795" s="317"/>
    </row>
    <row r="4796" spans="4:4">
      <c r="D4796" s="317"/>
    </row>
    <row r="4797" spans="4:4">
      <c r="D4797" s="317"/>
    </row>
    <row r="4798" spans="4:4">
      <c r="D4798" s="317"/>
    </row>
    <row r="4799" spans="4:4">
      <c r="D4799" s="317"/>
    </row>
    <row r="4800" spans="4:4">
      <c r="D4800" s="317"/>
    </row>
    <row r="4801" spans="4:4">
      <c r="D4801" s="317"/>
    </row>
    <row r="4802" spans="4:4">
      <c r="D4802" s="317"/>
    </row>
    <row r="4803" spans="4:4">
      <c r="D4803" s="317"/>
    </row>
    <row r="4804" spans="4:4">
      <c r="D4804" s="317"/>
    </row>
    <row r="4805" spans="4:4">
      <c r="D4805" s="317"/>
    </row>
    <row r="4806" spans="4:4">
      <c r="D4806" s="317"/>
    </row>
    <row r="4807" spans="4:4">
      <c r="D4807" s="317"/>
    </row>
    <row r="4808" spans="4:4">
      <c r="D4808" s="317"/>
    </row>
    <row r="4809" spans="4:4">
      <c r="D4809" s="317"/>
    </row>
    <row r="4810" spans="4:4">
      <c r="D4810" s="317"/>
    </row>
    <row r="4811" spans="4:4">
      <c r="D4811" s="317"/>
    </row>
    <row r="4812" spans="4:4">
      <c r="D4812" s="317"/>
    </row>
    <row r="4813" spans="4:4">
      <c r="D4813" s="317"/>
    </row>
    <row r="4814" spans="4:4">
      <c r="D4814" s="317"/>
    </row>
    <row r="4815" spans="4:4">
      <c r="D4815" s="317"/>
    </row>
    <row r="4816" spans="4:4">
      <c r="D4816" s="317"/>
    </row>
    <row r="4817" spans="4:4">
      <c r="D4817" s="317"/>
    </row>
    <row r="4818" spans="4:4">
      <c r="D4818" s="317"/>
    </row>
    <row r="4819" spans="4:4">
      <c r="D4819" s="317"/>
    </row>
    <row r="4820" spans="4:4">
      <c r="D4820" s="317"/>
    </row>
    <row r="4821" spans="4:4">
      <c r="D4821" s="317"/>
    </row>
    <row r="4822" spans="4:4">
      <c r="D4822" s="317"/>
    </row>
    <row r="4823" spans="4:4">
      <c r="D4823" s="317"/>
    </row>
    <row r="4824" spans="4:4">
      <c r="D4824" s="317"/>
    </row>
    <row r="4825" spans="4:4">
      <c r="D4825" s="317"/>
    </row>
    <row r="4826" spans="4:4">
      <c r="D4826" s="317"/>
    </row>
    <row r="4827" spans="4:4">
      <c r="D4827" s="317"/>
    </row>
    <row r="4828" spans="4:4">
      <c r="D4828" s="317"/>
    </row>
    <row r="4829" spans="4:4">
      <c r="D4829" s="317"/>
    </row>
    <row r="4830" spans="4:4">
      <c r="D4830" s="317"/>
    </row>
    <row r="4831" spans="4:4">
      <c r="D4831" s="317"/>
    </row>
    <row r="4832" spans="4:4">
      <c r="D4832" s="317"/>
    </row>
    <row r="4833" spans="4:4">
      <c r="D4833" s="317"/>
    </row>
    <row r="4834" spans="4:4">
      <c r="D4834" s="317"/>
    </row>
    <row r="4835" spans="4:4">
      <c r="D4835" s="317"/>
    </row>
    <row r="4836" spans="4:4">
      <c r="D4836" s="317"/>
    </row>
    <row r="4837" spans="4:4">
      <c r="D4837" s="317"/>
    </row>
    <row r="4838" spans="4:4">
      <c r="D4838" s="317"/>
    </row>
    <row r="4839" spans="4:4">
      <c r="D4839" s="317"/>
    </row>
    <row r="4840" spans="4:4">
      <c r="D4840" s="317"/>
    </row>
    <row r="4841" spans="4:4">
      <c r="D4841" s="317"/>
    </row>
    <row r="4842" spans="4:4">
      <c r="D4842" s="317"/>
    </row>
    <row r="4843" spans="4:4">
      <c r="D4843" s="317"/>
    </row>
    <row r="4844" spans="4:4">
      <c r="D4844" s="317"/>
    </row>
    <row r="4845" spans="4:4">
      <c r="D4845" s="317"/>
    </row>
    <row r="4846" spans="4:4">
      <c r="D4846" s="317"/>
    </row>
    <row r="4847" spans="4:4">
      <c r="D4847" s="317"/>
    </row>
    <row r="4848" spans="4:4">
      <c r="D4848" s="317"/>
    </row>
    <row r="4849" spans="4:4">
      <c r="D4849" s="317"/>
    </row>
    <row r="4850" spans="4:4">
      <c r="D4850" s="317"/>
    </row>
    <row r="4851" spans="4:4">
      <c r="D4851" s="317"/>
    </row>
    <row r="4852" spans="4:4">
      <c r="D4852" s="317"/>
    </row>
    <row r="4853" spans="4:4">
      <c r="D4853" s="317"/>
    </row>
    <row r="4854" spans="4:4">
      <c r="D4854" s="317"/>
    </row>
    <row r="4855" spans="4:4">
      <c r="D4855" s="317"/>
    </row>
    <row r="4856" spans="4:4">
      <c r="D4856" s="317"/>
    </row>
    <row r="4857" spans="4:4">
      <c r="D4857" s="317"/>
    </row>
    <row r="4858" spans="4:4">
      <c r="D4858" s="317"/>
    </row>
    <row r="4859" spans="4:4">
      <c r="D4859" s="317"/>
    </row>
    <row r="4860" spans="4:4">
      <c r="D4860" s="317"/>
    </row>
    <row r="4861" spans="4:4">
      <c r="D4861" s="317"/>
    </row>
    <row r="4862" spans="4:4">
      <c r="D4862" s="317"/>
    </row>
    <row r="4863" spans="4:4">
      <c r="D4863" s="317"/>
    </row>
    <row r="4864" spans="4:4">
      <c r="D4864" s="317"/>
    </row>
    <row r="4865" spans="4:4">
      <c r="D4865" s="317"/>
    </row>
    <row r="4866" spans="4:4">
      <c r="D4866" s="317"/>
    </row>
    <row r="4867" spans="4:4">
      <c r="D4867" s="317"/>
    </row>
    <row r="4868" spans="4:4">
      <c r="D4868" s="317"/>
    </row>
    <row r="4869" spans="4:4">
      <c r="D4869" s="317"/>
    </row>
    <row r="4870" spans="4:4">
      <c r="D4870" s="317"/>
    </row>
    <row r="4871" spans="4:4">
      <c r="D4871" s="317"/>
    </row>
    <row r="4872" spans="4:4">
      <c r="D4872" s="317"/>
    </row>
    <row r="4873" spans="4:4">
      <c r="D4873" s="317"/>
    </row>
    <row r="4874" spans="4:4">
      <c r="D4874" s="317"/>
    </row>
    <row r="4875" spans="4:4">
      <c r="D4875" s="317"/>
    </row>
    <row r="4876" spans="4:4">
      <c r="D4876" s="317"/>
    </row>
    <row r="4877" spans="4:4">
      <c r="D4877" s="317"/>
    </row>
    <row r="4878" spans="4:4">
      <c r="D4878" s="317"/>
    </row>
    <row r="4879" spans="4:4">
      <c r="D4879" s="317"/>
    </row>
    <row r="4880" spans="4:4">
      <c r="D4880" s="317"/>
    </row>
    <row r="4881" spans="4:4">
      <c r="D4881" s="317"/>
    </row>
    <row r="4882" spans="4:4">
      <c r="D4882" s="317"/>
    </row>
    <row r="4883" spans="4:4">
      <c r="D4883" s="317"/>
    </row>
    <row r="4884" spans="4:4">
      <c r="D4884" s="317"/>
    </row>
    <row r="4885" spans="4:4">
      <c r="D4885" s="317"/>
    </row>
    <row r="4886" spans="4:4">
      <c r="D4886" s="317"/>
    </row>
    <row r="4887" spans="4:4">
      <c r="D4887" s="317"/>
    </row>
    <row r="4888" spans="4:4">
      <c r="D4888" s="317"/>
    </row>
    <row r="4889" spans="4:4">
      <c r="D4889" s="317"/>
    </row>
    <row r="4890" spans="4:4">
      <c r="D4890" s="317"/>
    </row>
    <row r="4891" spans="4:4">
      <c r="D4891" s="317"/>
    </row>
    <row r="4892" spans="4:4">
      <c r="D4892" s="317"/>
    </row>
    <row r="4893" spans="4:4">
      <c r="D4893" s="317"/>
    </row>
    <row r="4894" spans="4:4">
      <c r="D4894" s="317"/>
    </row>
    <row r="4895" spans="4:4">
      <c r="D4895" s="317"/>
    </row>
    <row r="4896" spans="4:4">
      <c r="D4896" s="317"/>
    </row>
    <row r="4897" spans="4:4">
      <c r="D4897" s="317"/>
    </row>
    <row r="4898" spans="4:4">
      <c r="D4898" s="317"/>
    </row>
    <row r="4899" spans="4:4">
      <c r="D4899" s="317"/>
    </row>
    <row r="4900" spans="4:4">
      <c r="D4900" s="317"/>
    </row>
    <row r="4901" spans="4:4">
      <c r="D4901" s="317"/>
    </row>
    <row r="4902" spans="4:4">
      <c r="D4902" s="317"/>
    </row>
    <row r="4903" spans="4:4">
      <c r="D4903" s="317"/>
    </row>
    <row r="4904" spans="4:4">
      <c r="D4904" s="317"/>
    </row>
    <row r="4905" spans="4:4">
      <c r="D4905" s="317"/>
    </row>
    <row r="4906" spans="4:4">
      <c r="D4906" s="317"/>
    </row>
    <row r="4907" spans="4:4">
      <c r="D4907" s="317"/>
    </row>
    <row r="4908" spans="4:4">
      <c r="D4908" s="317"/>
    </row>
    <row r="4909" spans="4:4">
      <c r="D4909" s="317"/>
    </row>
    <row r="4910" spans="4:4">
      <c r="D4910" s="317"/>
    </row>
    <row r="4911" spans="4:4">
      <c r="D4911" s="317"/>
    </row>
    <row r="4912" spans="4:4">
      <c r="D4912" s="317"/>
    </row>
    <row r="4913" spans="4:4">
      <c r="D4913" s="317"/>
    </row>
    <row r="4914" spans="4:4">
      <c r="D4914" s="317"/>
    </row>
    <row r="4915" spans="4:4">
      <c r="D4915" s="317"/>
    </row>
    <row r="4916" spans="4:4">
      <c r="D4916" s="317"/>
    </row>
    <row r="4917" spans="4:4">
      <c r="D4917" s="317"/>
    </row>
    <row r="4918" spans="4:4">
      <c r="D4918" s="317"/>
    </row>
    <row r="4919" spans="4:4">
      <c r="D4919" s="317"/>
    </row>
    <row r="4920" spans="4:4">
      <c r="D4920" s="317"/>
    </row>
    <row r="4921" spans="4:4">
      <c r="D4921" s="317"/>
    </row>
    <row r="4922" spans="4:4">
      <c r="D4922" s="317"/>
    </row>
    <row r="4923" spans="4:4">
      <c r="D4923" s="317"/>
    </row>
    <row r="4924" spans="4:4">
      <c r="D4924" s="317"/>
    </row>
    <row r="4925" spans="4:4">
      <c r="D4925" s="317"/>
    </row>
    <row r="4926" spans="4:4">
      <c r="D4926" s="317"/>
    </row>
    <row r="4927" spans="4:4">
      <c r="D4927" s="317"/>
    </row>
    <row r="4928" spans="4:4">
      <c r="D4928" s="317"/>
    </row>
    <row r="4929" spans="4:4">
      <c r="D4929" s="317"/>
    </row>
    <row r="4930" spans="4:4">
      <c r="D4930" s="317"/>
    </row>
    <row r="4931" spans="4:4">
      <c r="D4931" s="317"/>
    </row>
    <row r="4932" spans="4:4">
      <c r="D4932" s="317"/>
    </row>
    <row r="4933" spans="4:4">
      <c r="D4933" s="317"/>
    </row>
    <row r="4934" spans="4:4">
      <c r="D4934" s="317"/>
    </row>
    <row r="4935" spans="4:4">
      <c r="D4935" s="317"/>
    </row>
    <row r="4936" spans="4:4">
      <c r="D4936" s="317"/>
    </row>
    <row r="4937" spans="4:4">
      <c r="D4937" s="317"/>
    </row>
    <row r="4938" spans="4:4">
      <c r="D4938" s="317"/>
    </row>
    <row r="4939" spans="4:4">
      <c r="D4939" s="317"/>
    </row>
    <row r="4940" spans="4:4">
      <c r="D4940" s="317"/>
    </row>
    <row r="4941" spans="4:4">
      <c r="D4941" s="317"/>
    </row>
    <row r="4942" spans="4:4">
      <c r="D4942" s="317"/>
    </row>
    <row r="4943" spans="4:4">
      <c r="D4943" s="317"/>
    </row>
    <row r="4944" spans="4:4">
      <c r="D4944" s="317"/>
    </row>
    <row r="4945" spans="4:4">
      <c r="D4945" s="317"/>
    </row>
    <row r="4946" spans="4:4">
      <c r="D4946" s="317"/>
    </row>
    <row r="4947" spans="4:4">
      <c r="D4947" s="317"/>
    </row>
    <row r="4948" spans="4:4">
      <c r="D4948" s="317"/>
    </row>
    <row r="4949" spans="4:4">
      <c r="D4949" s="317"/>
    </row>
    <row r="4950" spans="4:4">
      <c r="D4950" s="317"/>
    </row>
    <row r="4951" spans="4:4">
      <c r="D4951" s="317"/>
    </row>
    <row r="4952" spans="4:4">
      <c r="D4952" s="317"/>
    </row>
    <row r="4953" spans="4:4">
      <c r="D4953" s="317"/>
    </row>
    <row r="4954" spans="4:4">
      <c r="D4954" s="317"/>
    </row>
    <row r="4955" spans="4:4">
      <c r="D4955" s="317"/>
    </row>
    <row r="4956" spans="4:4">
      <c r="D4956" s="317"/>
    </row>
    <row r="4957" spans="4:4">
      <c r="D4957" s="317"/>
    </row>
    <row r="4958" spans="4:4">
      <c r="D4958" s="317"/>
    </row>
    <row r="4959" spans="4:4">
      <c r="D4959" s="317"/>
    </row>
    <row r="4960" spans="4:4">
      <c r="D4960" s="317"/>
    </row>
    <row r="4961" spans="4:4">
      <c r="D4961" s="317"/>
    </row>
    <row r="4962" spans="4:4">
      <c r="D4962" s="317"/>
    </row>
    <row r="4963" spans="4:4">
      <c r="D4963" s="317"/>
    </row>
    <row r="4964" spans="4:4">
      <c r="D4964" s="317"/>
    </row>
    <row r="4965" spans="4:4">
      <c r="D4965" s="317"/>
    </row>
    <row r="4966" spans="4:4">
      <c r="D4966" s="317"/>
    </row>
    <row r="4967" spans="4:4">
      <c r="D4967" s="317"/>
    </row>
    <row r="4968" spans="4:4">
      <c r="D4968" s="317"/>
    </row>
    <row r="4969" spans="4:4">
      <c r="D4969" s="317"/>
    </row>
    <row r="4970" spans="4:4">
      <c r="D4970" s="317"/>
    </row>
    <row r="4971" spans="4:4">
      <c r="D4971" s="317"/>
    </row>
    <row r="4972" spans="4:4">
      <c r="D4972" s="317"/>
    </row>
    <row r="4973" spans="4:4">
      <c r="D4973" s="317"/>
    </row>
    <row r="4974" spans="4:4">
      <c r="D4974" s="317"/>
    </row>
    <row r="4975" spans="4:4">
      <c r="D4975" s="317"/>
    </row>
    <row r="4976" spans="4:4">
      <c r="D4976" s="317"/>
    </row>
    <row r="4977" spans="4:4">
      <c r="D4977" s="317"/>
    </row>
    <row r="4978" spans="4:4">
      <c r="D4978" s="317"/>
    </row>
    <row r="4979" spans="4:4">
      <c r="D4979" s="317"/>
    </row>
    <row r="4980" spans="4:4">
      <c r="D4980" s="317"/>
    </row>
    <row r="4981" spans="4:4">
      <c r="D4981" s="317"/>
    </row>
    <row r="4982" spans="4:4">
      <c r="D4982" s="317"/>
    </row>
    <row r="4983" spans="4:4">
      <c r="D4983" s="317"/>
    </row>
    <row r="4984" spans="4:4">
      <c r="D4984" s="317"/>
    </row>
    <row r="4985" spans="4:4">
      <c r="D4985" s="317"/>
    </row>
    <row r="4986" spans="4:4">
      <c r="D4986" s="317"/>
    </row>
    <row r="4987" spans="4:4">
      <c r="D4987" s="317"/>
    </row>
    <row r="4988" spans="4:4">
      <c r="D4988" s="317"/>
    </row>
    <row r="4989" spans="4:4">
      <c r="D4989" s="317"/>
    </row>
    <row r="4990" spans="4:4">
      <c r="D4990" s="317"/>
    </row>
    <row r="4991" spans="4:4">
      <c r="D4991" s="317"/>
    </row>
    <row r="4992" spans="4:4">
      <c r="D4992" s="317"/>
    </row>
    <row r="4993" spans="4:4">
      <c r="D4993" s="317"/>
    </row>
    <row r="4994" spans="4:4">
      <c r="D4994" s="317"/>
    </row>
    <row r="4995" spans="4:4">
      <c r="D4995" s="317"/>
    </row>
    <row r="4996" spans="4:4">
      <c r="D4996" s="317"/>
    </row>
    <row r="4997" spans="4:4">
      <c r="D4997" s="317"/>
    </row>
    <row r="4998" spans="4:4">
      <c r="D4998" s="317"/>
    </row>
    <row r="4999" spans="4:4">
      <c r="D4999" s="317"/>
    </row>
    <row r="5000" spans="4:4">
      <c r="D5000" s="317"/>
    </row>
  </sheetData>
  <sheetProtection sheet="1"/>
  <mergeCells count="20">
    <mergeCell ref="C34:G34"/>
    <mergeCell ref="C35:G35"/>
    <mergeCell ref="C22:G22"/>
    <mergeCell ref="C24:G24"/>
    <mergeCell ref="C26:G26"/>
    <mergeCell ref="C28:G28"/>
    <mergeCell ref="C30:G30"/>
    <mergeCell ref="C31:G31"/>
    <mergeCell ref="C16:G16"/>
    <mergeCell ref="C18:G18"/>
    <mergeCell ref="C20:G20"/>
    <mergeCell ref="A1:G1"/>
    <mergeCell ref="C2:G2"/>
    <mergeCell ref="C3:G3"/>
    <mergeCell ref="C4:G4"/>
    <mergeCell ref="C10:G10"/>
    <mergeCell ref="C11:G11"/>
    <mergeCell ref="C12:G12"/>
    <mergeCell ref="C13:G13"/>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4"/>
  <sheetViews>
    <sheetView showGridLines="0" workbookViewId="0">
      <selection activeCell="E11" sqref="E11:H11"/>
    </sheetView>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108" customWidth="1"/>
    <col min="10" max="10" width="17.33203125" customWidth="1"/>
    <col min="11" max="11" width="17.33203125" hidden="1"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c r="L2" s="481"/>
      <c r="M2" s="481"/>
      <c r="N2" s="481"/>
      <c r="O2" s="481"/>
      <c r="P2" s="481"/>
      <c r="Q2" s="481"/>
      <c r="R2" s="481"/>
      <c r="S2" s="481"/>
      <c r="T2" s="481"/>
      <c r="U2" s="481"/>
      <c r="V2" s="481"/>
      <c r="AT2" s="17" t="s">
        <v>91</v>
      </c>
    </row>
    <row r="3" spans="1:46" ht="6.95" customHeight="1">
      <c r="B3" s="110"/>
      <c r="C3" s="111"/>
      <c r="D3" s="111"/>
      <c r="E3" s="111"/>
      <c r="F3" s="111"/>
      <c r="G3" s="111"/>
      <c r="H3" s="111"/>
      <c r="I3" s="112"/>
      <c r="J3" s="111"/>
      <c r="K3" s="111"/>
      <c r="L3" s="20"/>
      <c r="AT3" s="17" t="s">
        <v>83</v>
      </c>
    </row>
    <row r="4" spans="1:46" ht="24.95" customHeight="1">
      <c r="B4" s="20"/>
      <c r="D4" s="113" t="s">
        <v>124</v>
      </c>
      <c r="L4" s="20"/>
      <c r="M4" s="114" t="s">
        <v>10</v>
      </c>
      <c r="AT4" s="17" t="s">
        <v>4</v>
      </c>
    </row>
    <row r="5" spans="1:46" ht="6.95" customHeight="1">
      <c r="B5" s="20"/>
      <c r="L5" s="20"/>
    </row>
    <row r="6" spans="1:46" ht="12" customHeight="1">
      <c r="B6" s="20"/>
      <c r="D6" s="115" t="s">
        <v>16</v>
      </c>
      <c r="L6" s="20"/>
    </row>
    <row r="7" spans="1:46" ht="14.45" customHeight="1">
      <c r="B7" s="20"/>
      <c r="E7" s="501" t="str">
        <f>'Rekapitulace stavby'!K6</f>
        <v>Tribuna a šatny atletického stadionu Na Skalce</v>
      </c>
      <c r="F7" s="502"/>
      <c r="G7" s="502"/>
      <c r="H7" s="502"/>
      <c r="L7" s="20"/>
    </row>
    <row r="8" spans="1:46" ht="12" customHeight="1">
      <c r="B8" s="20"/>
      <c r="D8" s="115" t="s">
        <v>137</v>
      </c>
      <c r="L8" s="20"/>
    </row>
    <row r="9" spans="1:46" s="1" customFormat="1" ht="14.45" customHeight="1">
      <c r="A9" s="34"/>
      <c r="B9" s="39"/>
      <c r="C9" s="34"/>
      <c r="D9" s="34"/>
      <c r="E9" s="501" t="s">
        <v>141</v>
      </c>
      <c r="F9" s="503"/>
      <c r="G9" s="503"/>
      <c r="H9" s="503"/>
      <c r="I9" s="116"/>
      <c r="J9" s="34"/>
      <c r="K9" s="34"/>
      <c r="L9" s="117"/>
      <c r="S9" s="34"/>
      <c r="T9" s="34"/>
      <c r="U9" s="34"/>
      <c r="V9" s="34"/>
      <c r="W9" s="34"/>
      <c r="X9" s="34"/>
      <c r="Y9" s="34"/>
      <c r="Z9" s="34"/>
      <c r="AA9" s="34"/>
      <c r="AB9" s="34"/>
      <c r="AC9" s="34"/>
      <c r="AD9" s="34"/>
      <c r="AE9" s="34"/>
    </row>
    <row r="10" spans="1:46" s="1" customFormat="1" ht="12" customHeight="1">
      <c r="A10" s="34"/>
      <c r="B10" s="39"/>
      <c r="C10" s="34"/>
      <c r="D10" s="115" t="s">
        <v>145</v>
      </c>
      <c r="E10" s="34"/>
      <c r="F10" s="34"/>
      <c r="G10" s="34"/>
      <c r="H10" s="34"/>
      <c r="I10" s="116"/>
      <c r="J10" s="34"/>
      <c r="K10" s="34"/>
      <c r="L10" s="117"/>
      <c r="S10" s="34"/>
      <c r="T10" s="34"/>
      <c r="U10" s="34"/>
      <c r="V10" s="34"/>
      <c r="W10" s="34"/>
      <c r="X10" s="34"/>
      <c r="Y10" s="34"/>
      <c r="Z10" s="34"/>
      <c r="AA10" s="34"/>
      <c r="AB10" s="34"/>
      <c r="AC10" s="34"/>
      <c r="AD10" s="34"/>
      <c r="AE10" s="34"/>
    </row>
    <row r="11" spans="1:46" s="1" customFormat="1" ht="14.45" customHeight="1">
      <c r="A11" s="34"/>
      <c r="B11" s="39"/>
      <c r="C11" s="34"/>
      <c r="D11" s="34"/>
      <c r="E11" s="504" t="s">
        <v>2831</v>
      </c>
      <c r="F11" s="503"/>
      <c r="G11" s="503"/>
      <c r="H11" s="503"/>
      <c r="I11" s="116"/>
      <c r="J11" s="34"/>
      <c r="K11" s="34"/>
      <c r="L11" s="117"/>
      <c r="S11" s="34"/>
      <c r="T11" s="34"/>
      <c r="U11" s="34"/>
      <c r="V11" s="34"/>
      <c r="W11" s="34"/>
      <c r="X11" s="34"/>
      <c r="Y11" s="34"/>
      <c r="Z11" s="34"/>
      <c r="AA11" s="34"/>
      <c r="AB11" s="34"/>
      <c r="AC11" s="34"/>
      <c r="AD11" s="34"/>
      <c r="AE11" s="34"/>
    </row>
    <row r="12" spans="1:46" s="1" customFormat="1">
      <c r="A12" s="34"/>
      <c r="B12" s="39"/>
      <c r="C12" s="34"/>
      <c r="D12" s="34"/>
      <c r="E12" s="34"/>
      <c r="F12" s="34"/>
      <c r="G12" s="34"/>
      <c r="H12" s="34"/>
      <c r="I12" s="116"/>
      <c r="J12" s="34"/>
      <c r="K12" s="34"/>
      <c r="L12" s="117"/>
      <c r="S12" s="34"/>
      <c r="T12" s="34"/>
      <c r="U12" s="34"/>
      <c r="V12" s="34"/>
      <c r="W12" s="34"/>
      <c r="X12" s="34"/>
      <c r="Y12" s="34"/>
      <c r="Z12" s="34"/>
      <c r="AA12" s="34"/>
      <c r="AB12" s="34"/>
      <c r="AC12" s="34"/>
      <c r="AD12" s="34"/>
      <c r="AE12" s="34"/>
    </row>
    <row r="13" spans="1:46" s="1" customFormat="1" ht="12" customHeight="1">
      <c r="A13" s="34"/>
      <c r="B13" s="39"/>
      <c r="C13" s="34"/>
      <c r="D13" s="115" t="s">
        <v>18</v>
      </c>
      <c r="E13" s="34"/>
      <c r="F13" s="103" t="s">
        <v>19</v>
      </c>
      <c r="G13" s="34"/>
      <c r="H13" s="34"/>
      <c r="I13" s="118" t="s">
        <v>20</v>
      </c>
      <c r="J13" s="103" t="s">
        <v>19</v>
      </c>
      <c r="K13" s="34"/>
      <c r="L13" s="117"/>
      <c r="S13" s="34"/>
      <c r="T13" s="34"/>
      <c r="U13" s="34"/>
      <c r="V13" s="34"/>
      <c r="W13" s="34"/>
      <c r="X13" s="34"/>
      <c r="Y13" s="34"/>
      <c r="Z13" s="34"/>
      <c r="AA13" s="34"/>
      <c r="AB13" s="34"/>
      <c r="AC13" s="34"/>
      <c r="AD13" s="34"/>
      <c r="AE13" s="34"/>
    </row>
    <row r="14" spans="1:46" s="1" customFormat="1" ht="12" customHeight="1">
      <c r="A14" s="34"/>
      <c r="B14" s="39"/>
      <c r="C14" s="34"/>
      <c r="D14" s="115" t="s">
        <v>21</v>
      </c>
      <c r="E14" s="34"/>
      <c r="F14" s="103" t="s">
        <v>22</v>
      </c>
      <c r="G14" s="34"/>
      <c r="H14" s="34"/>
      <c r="I14" s="118" t="s">
        <v>23</v>
      </c>
      <c r="J14" s="119" t="str">
        <f>'Rekapitulace stavby'!AN8</f>
        <v>25. 10. 2019</v>
      </c>
      <c r="K14" s="34"/>
      <c r="L14" s="117"/>
      <c r="S14" s="34"/>
      <c r="T14" s="34"/>
      <c r="U14" s="34"/>
      <c r="V14" s="34"/>
      <c r="W14" s="34"/>
      <c r="X14" s="34"/>
      <c r="Y14" s="34"/>
      <c r="Z14" s="34"/>
      <c r="AA14" s="34"/>
      <c r="AB14" s="34"/>
      <c r="AC14" s="34"/>
      <c r="AD14" s="34"/>
      <c r="AE14" s="34"/>
    </row>
    <row r="15" spans="1:46" s="1" customFormat="1" ht="10.9" customHeight="1">
      <c r="A15" s="34"/>
      <c r="B15" s="39"/>
      <c r="C15" s="34"/>
      <c r="D15" s="34"/>
      <c r="E15" s="34"/>
      <c r="F15" s="34"/>
      <c r="G15" s="34"/>
      <c r="H15" s="34"/>
      <c r="I15" s="116"/>
      <c r="J15" s="34"/>
      <c r="K15" s="34"/>
      <c r="L15" s="117"/>
      <c r="S15" s="34"/>
      <c r="T15" s="34"/>
      <c r="U15" s="34"/>
      <c r="V15" s="34"/>
      <c r="W15" s="34"/>
      <c r="X15" s="34"/>
      <c r="Y15" s="34"/>
      <c r="Z15" s="34"/>
      <c r="AA15" s="34"/>
      <c r="AB15" s="34"/>
      <c r="AC15" s="34"/>
      <c r="AD15" s="34"/>
      <c r="AE15" s="34"/>
    </row>
    <row r="16" spans="1:46" s="1" customFormat="1" ht="12" customHeight="1">
      <c r="A16" s="34"/>
      <c r="B16" s="39"/>
      <c r="C16" s="34"/>
      <c r="D16" s="115" t="s">
        <v>25</v>
      </c>
      <c r="E16" s="34"/>
      <c r="F16" s="34"/>
      <c r="G16" s="34"/>
      <c r="H16" s="34"/>
      <c r="I16" s="118" t="s">
        <v>26</v>
      </c>
      <c r="J16" s="103" t="s">
        <v>27</v>
      </c>
      <c r="K16" s="34"/>
      <c r="L16" s="117"/>
      <c r="S16" s="34"/>
      <c r="T16" s="34"/>
      <c r="U16" s="34"/>
      <c r="V16" s="34"/>
      <c r="W16" s="34"/>
      <c r="X16" s="34"/>
      <c r="Y16" s="34"/>
      <c r="Z16" s="34"/>
      <c r="AA16" s="34"/>
      <c r="AB16" s="34"/>
      <c r="AC16" s="34"/>
      <c r="AD16" s="34"/>
      <c r="AE16" s="34"/>
    </row>
    <row r="17" spans="1:31" s="1" customFormat="1" ht="18" customHeight="1">
      <c r="A17" s="34"/>
      <c r="B17" s="39"/>
      <c r="C17" s="34"/>
      <c r="D17" s="34"/>
      <c r="E17" s="103" t="s">
        <v>28</v>
      </c>
      <c r="F17" s="34"/>
      <c r="G17" s="34"/>
      <c r="H17" s="34"/>
      <c r="I17" s="118" t="s">
        <v>29</v>
      </c>
      <c r="J17" s="103" t="s">
        <v>19</v>
      </c>
      <c r="K17" s="34"/>
      <c r="L17" s="117"/>
      <c r="S17" s="34"/>
      <c r="T17" s="34"/>
      <c r="U17" s="34"/>
      <c r="V17" s="34"/>
      <c r="W17" s="34"/>
      <c r="X17" s="34"/>
      <c r="Y17" s="34"/>
      <c r="Z17" s="34"/>
      <c r="AA17" s="34"/>
      <c r="AB17" s="34"/>
      <c r="AC17" s="34"/>
      <c r="AD17" s="34"/>
      <c r="AE17" s="34"/>
    </row>
    <row r="18" spans="1:31" s="1" customFormat="1" ht="6.95" customHeight="1">
      <c r="A18" s="34"/>
      <c r="B18" s="39"/>
      <c r="C18" s="34"/>
      <c r="D18" s="34"/>
      <c r="E18" s="34"/>
      <c r="F18" s="34"/>
      <c r="G18" s="34"/>
      <c r="H18" s="34"/>
      <c r="I18" s="116"/>
      <c r="J18" s="34"/>
      <c r="K18" s="34"/>
      <c r="L18" s="117"/>
      <c r="S18" s="34"/>
      <c r="T18" s="34"/>
      <c r="U18" s="34"/>
      <c r="V18" s="34"/>
      <c r="W18" s="34"/>
      <c r="X18" s="34"/>
      <c r="Y18" s="34"/>
      <c r="Z18" s="34"/>
      <c r="AA18" s="34"/>
      <c r="AB18" s="34"/>
      <c r="AC18" s="34"/>
      <c r="AD18" s="34"/>
      <c r="AE18" s="34"/>
    </row>
    <row r="19" spans="1:31" s="1" customFormat="1" ht="12" customHeight="1">
      <c r="A19" s="34"/>
      <c r="B19" s="39"/>
      <c r="C19" s="34"/>
      <c r="D19" s="115" t="s">
        <v>30</v>
      </c>
      <c r="E19" s="34"/>
      <c r="F19" s="34"/>
      <c r="G19" s="34"/>
      <c r="H19" s="34"/>
      <c r="I19" s="118" t="s">
        <v>26</v>
      </c>
      <c r="J19" s="30" t="str">
        <f>'Rekapitulace stavby'!AN13</f>
        <v>Vyplň údaj</v>
      </c>
      <c r="K19" s="34"/>
      <c r="L19" s="117"/>
      <c r="S19" s="34"/>
      <c r="T19" s="34"/>
      <c r="U19" s="34"/>
      <c r="V19" s="34"/>
      <c r="W19" s="34"/>
      <c r="X19" s="34"/>
      <c r="Y19" s="34"/>
      <c r="Z19" s="34"/>
      <c r="AA19" s="34"/>
      <c r="AB19" s="34"/>
      <c r="AC19" s="34"/>
      <c r="AD19" s="34"/>
      <c r="AE19" s="34"/>
    </row>
    <row r="20" spans="1:31" s="1" customFormat="1" ht="18" customHeight="1">
      <c r="A20" s="34"/>
      <c r="B20" s="39"/>
      <c r="C20" s="34"/>
      <c r="D20" s="34"/>
      <c r="E20" s="495" t="str">
        <f>'Rekapitulace stavby'!E14</f>
        <v>Vyplň údaj</v>
      </c>
      <c r="F20" s="496"/>
      <c r="G20" s="496"/>
      <c r="H20" s="496"/>
      <c r="I20" s="118" t="s">
        <v>29</v>
      </c>
      <c r="J20" s="30" t="str">
        <f>'Rekapitulace stavby'!AN14</f>
        <v>Vyplň údaj</v>
      </c>
      <c r="K20" s="34"/>
      <c r="L20" s="117"/>
      <c r="S20" s="34"/>
      <c r="T20" s="34"/>
      <c r="U20" s="34"/>
      <c r="V20" s="34"/>
      <c r="W20" s="34"/>
      <c r="X20" s="34"/>
      <c r="Y20" s="34"/>
      <c r="Z20" s="34"/>
      <c r="AA20" s="34"/>
      <c r="AB20" s="34"/>
      <c r="AC20" s="34"/>
      <c r="AD20" s="34"/>
      <c r="AE20" s="34"/>
    </row>
    <row r="21" spans="1:31" s="1" customFormat="1" ht="6.95" customHeight="1">
      <c r="A21" s="34"/>
      <c r="B21" s="39"/>
      <c r="C21" s="34"/>
      <c r="D21" s="34"/>
      <c r="E21" s="34"/>
      <c r="F21" s="34"/>
      <c r="G21" s="34"/>
      <c r="H21" s="34"/>
      <c r="I21" s="116"/>
      <c r="J21" s="34"/>
      <c r="K21" s="34"/>
      <c r="L21" s="117"/>
      <c r="S21" s="34"/>
      <c r="T21" s="34"/>
      <c r="U21" s="34"/>
      <c r="V21" s="34"/>
      <c r="W21" s="34"/>
      <c r="X21" s="34"/>
      <c r="Y21" s="34"/>
      <c r="Z21" s="34"/>
      <c r="AA21" s="34"/>
      <c r="AB21" s="34"/>
      <c r="AC21" s="34"/>
      <c r="AD21" s="34"/>
      <c r="AE21" s="34"/>
    </row>
    <row r="22" spans="1:31" s="1" customFormat="1" ht="12" customHeight="1">
      <c r="A22" s="34"/>
      <c r="B22" s="39"/>
      <c r="C22" s="34"/>
      <c r="D22" s="115" t="s">
        <v>32</v>
      </c>
      <c r="E22" s="34"/>
      <c r="F22" s="34"/>
      <c r="G22" s="34"/>
      <c r="H22" s="34"/>
      <c r="I22" s="118" t="s">
        <v>26</v>
      </c>
      <c r="J22" s="103" t="s">
        <v>2832</v>
      </c>
      <c r="K22" s="34"/>
      <c r="L22" s="117"/>
      <c r="S22" s="34"/>
      <c r="T22" s="34"/>
      <c r="U22" s="34"/>
      <c r="V22" s="34"/>
      <c r="W22" s="34"/>
      <c r="X22" s="34"/>
      <c r="Y22" s="34"/>
      <c r="Z22" s="34"/>
      <c r="AA22" s="34"/>
      <c r="AB22" s="34"/>
      <c r="AC22" s="34"/>
      <c r="AD22" s="34"/>
      <c r="AE22" s="34"/>
    </row>
    <row r="23" spans="1:31" s="1" customFormat="1" ht="18" customHeight="1">
      <c r="A23" s="34"/>
      <c r="B23" s="39"/>
      <c r="C23" s="34"/>
      <c r="D23" s="34"/>
      <c r="E23" s="103" t="s">
        <v>2833</v>
      </c>
      <c r="F23" s="34"/>
      <c r="G23" s="34"/>
      <c r="H23" s="34"/>
      <c r="I23" s="118" t="s">
        <v>29</v>
      </c>
      <c r="J23" s="103" t="s">
        <v>19</v>
      </c>
      <c r="K23" s="34"/>
      <c r="L23" s="117"/>
      <c r="S23" s="34"/>
      <c r="T23" s="34"/>
      <c r="U23" s="34"/>
      <c r="V23" s="34"/>
      <c r="W23" s="34"/>
      <c r="X23" s="34"/>
      <c r="Y23" s="34"/>
      <c r="Z23" s="34"/>
      <c r="AA23" s="34"/>
      <c r="AB23" s="34"/>
      <c r="AC23" s="34"/>
      <c r="AD23" s="34"/>
      <c r="AE23" s="34"/>
    </row>
    <row r="24" spans="1:31" s="1" customFormat="1" ht="6.95" customHeight="1">
      <c r="A24" s="34"/>
      <c r="B24" s="39"/>
      <c r="C24" s="34"/>
      <c r="D24" s="34"/>
      <c r="E24" s="34"/>
      <c r="F24" s="34"/>
      <c r="G24" s="34"/>
      <c r="H24" s="34"/>
      <c r="I24" s="116"/>
      <c r="J24" s="34"/>
      <c r="K24" s="34"/>
      <c r="L24" s="117"/>
      <c r="S24" s="34"/>
      <c r="T24" s="34"/>
      <c r="U24" s="34"/>
      <c r="V24" s="34"/>
      <c r="W24" s="34"/>
      <c r="X24" s="34"/>
      <c r="Y24" s="34"/>
      <c r="Z24" s="34"/>
      <c r="AA24" s="34"/>
      <c r="AB24" s="34"/>
      <c r="AC24" s="34"/>
      <c r="AD24" s="34"/>
      <c r="AE24" s="34"/>
    </row>
    <row r="25" spans="1:31" s="1" customFormat="1" ht="12" customHeight="1">
      <c r="A25" s="34"/>
      <c r="B25" s="39"/>
      <c r="C25" s="34"/>
      <c r="D25" s="115" t="s">
        <v>37</v>
      </c>
      <c r="E25" s="34"/>
      <c r="F25" s="34"/>
      <c r="G25" s="34"/>
      <c r="H25" s="34"/>
      <c r="I25" s="118" t="s">
        <v>26</v>
      </c>
      <c r="J25" s="103" t="s">
        <v>2832</v>
      </c>
      <c r="K25" s="34"/>
      <c r="L25" s="117"/>
      <c r="S25" s="34"/>
      <c r="T25" s="34"/>
      <c r="U25" s="34"/>
      <c r="V25" s="34"/>
      <c r="W25" s="34"/>
      <c r="X25" s="34"/>
      <c r="Y25" s="34"/>
      <c r="Z25" s="34"/>
      <c r="AA25" s="34"/>
      <c r="AB25" s="34"/>
      <c r="AC25" s="34"/>
      <c r="AD25" s="34"/>
      <c r="AE25" s="34"/>
    </row>
    <row r="26" spans="1:31" s="1" customFormat="1" ht="18" customHeight="1">
      <c r="A26" s="34"/>
      <c r="B26" s="39"/>
      <c r="C26" s="34"/>
      <c r="D26" s="34"/>
      <c r="E26" s="103" t="s">
        <v>2833</v>
      </c>
      <c r="F26" s="34"/>
      <c r="G26" s="34"/>
      <c r="H26" s="34"/>
      <c r="I26" s="118" t="s">
        <v>29</v>
      </c>
      <c r="J26" s="103" t="s">
        <v>19</v>
      </c>
      <c r="K26" s="34"/>
      <c r="L26" s="117"/>
      <c r="S26" s="34"/>
      <c r="T26" s="34"/>
      <c r="U26" s="34"/>
      <c r="V26" s="34"/>
      <c r="W26" s="34"/>
      <c r="X26" s="34"/>
      <c r="Y26" s="34"/>
      <c r="Z26" s="34"/>
      <c r="AA26" s="34"/>
      <c r="AB26" s="34"/>
      <c r="AC26" s="34"/>
      <c r="AD26" s="34"/>
      <c r="AE26" s="34"/>
    </row>
    <row r="27" spans="1:31" s="1" customFormat="1" ht="6.95" customHeight="1">
      <c r="A27" s="34"/>
      <c r="B27" s="39"/>
      <c r="C27" s="34"/>
      <c r="D27" s="34"/>
      <c r="E27" s="34"/>
      <c r="F27" s="34"/>
      <c r="G27" s="34"/>
      <c r="H27" s="34"/>
      <c r="I27" s="116"/>
      <c r="J27" s="34"/>
      <c r="K27" s="34"/>
      <c r="L27" s="117"/>
      <c r="S27" s="34"/>
      <c r="T27" s="34"/>
      <c r="U27" s="34"/>
      <c r="V27" s="34"/>
      <c r="W27" s="34"/>
      <c r="X27" s="34"/>
      <c r="Y27" s="34"/>
      <c r="Z27" s="34"/>
      <c r="AA27" s="34"/>
      <c r="AB27" s="34"/>
      <c r="AC27" s="34"/>
      <c r="AD27" s="34"/>
      <c r="AE27" s="34"/>
    </row>
    <row r="28" spans="1:31" s="1" customFormat="1" ht="12" customHeight="1">
      <c r="A28" s="34"/>
      <c r="B28" s="39"/>
      <c r="C28" s="34"/>
      <c r="D28" s="115" t="s">
        <v>38</v>
      </c>
      <c r="E28" s="34"/>
      <c r="F28" s="34"/>
      <c r="G28" s="34"/>
      <c r="H28" s="34"/>
      <c r="I28" s="116"/>
      <c r="J28" s="34"/>
      <c r="K28" s="34"/>
      <c r="L28" s="117"/>
      <c r="S28" s="34"/>
      <c r="T28" s="34"/>
      <c r="U28" s="34"/>
      <c r="V28" s="34"/>
      <c r="W28" s="34"/>
      <c r="X28" s="34"/>
      <c r="Y28" s="34"/>
      <c r="Z28" s="34"/>
      <c r="AA28" s="34"/>
      <c r="AB28" s="34"/>
      <c r="AC28" s="34"/>
      <c r="AD28" s="34"/>
      <c r="AE28" s="34"/>
    </row>
    <row r="29" spans="1:31" s="7" customFormat="1" ht="14.45" customHeight="1">
      <c r="A29" s="120"/>
      <c r="B29" s="121"/>
      <c r="C29" s="120"/>
      <c r="D29" s="120"/>
      <c r="E29" s="497" t="s">
        <v>19</v>
      </c>
      <c r="F29" s="497"/>
      <c r="G29" s="497"/>
      <c r="H29" s="497"/>
      <c r="I29" s="122"/>
      <c r="J29" s="120"/>
      <c r="K29" s="120"/>
      <c r="L29" s="123"/>
      <c r="S29" s="120"/>
      <c r="T29" s="120"/>
      <c r="U29" s="120"/>
      <c r="V29" s="120"/>
      <c r="W29" s="120"/>
      <c r="X29" s="120"/>
      <c r="Y29" s="120"/>
      <c r="Z29" s="120"/>
      <c r="AA29" s="120"/>
      <c r="AB29" s="120"/>
      <c r="AC29" s="120"/>
      <c r="AD29" s="120"/>
      <c r="AE29" s="120"/>
    </row>
    <row r="30" spans="1:31" s="1" customFormat="1" ht="6.95" customHeight="1">
      <c r="A30" s="34"/>
      <c r="B30" s="39"/>
      <c r="C30" s="34"/>
      <c r="D30" s="34"/>
      <c r="E30" s="34"/>
      <c r="F30" s="34"/>
      <c r="G30" s="34"/>
      <c r="H30" s="34"/>
      <c r="I30" s="116"/>
      <c r="J30" s="34"/>
      <c r="K30" s="34"/>
      <c r="L30" s="117"/>
      <c r="S30" s="34"/>
      <c r="T30" s="34"/>
      <c r="U30" s="34"/>
      <c r="V30" s="34"/>
      <c r="W30" s="34"/>
      <c r="X30" s="34"/>
      <c r="Y30" s="34"/>
      <c r="Z30" s="34"/>
      <c r="AA30" s="34"/>
      <c r="AB30" s="34"/>
      <c r="AC30" s="34"/>
      <c r="AD30" s="34"/>
      <c r="AE30" s="34"/>
    </row>
    <row r="31" spans="1:31" s="1" customFormat="1" ht="6.95" customHeight="1">
      <c r="A31" s="34"/>
      <c r="B31" s="39"/>
      <c r="C31" s="34"/>
      <c r="D31" s="125"/>
      <c r="E31" s="125"/>
      <c r="F31" s="125"/>
      <c r="G31" s="125"/>
      <c r="H31" s="125"/>
      <c r="I31" s="126"/>
      <c r="J31" s="125"/>
      <c r="K31" s="125"/>
      <c r="L31" s="117"/>
      <c r="S31" s="34"/>
      <c r="T31" s="34"/>
      <c r="U31" s="34"/>
      <c r="V31" s="34"/>
      <c r="W31" s="34"/>
      <c r="X31" s="34"/>
      <c r="Y31" s="34"/>
      <c r="Z31" s="34"/>
      <c r="AA31" s="34"/>
      <c r="AB31" s="34"/>
      <c r="AC31" s="34"/>
      <c r="AD31" s="34"/>
      <c r="AE31" s="34"/>
    </row>
    <row r="32" spans="1:31" s="1" customFormat="1" ht="25.35" customHeight="1">
      <c r="A32" s="34"/>
      <c r="B32" s="39"/>
      <c r="C32" s="34"/>
      <c r="D32" s="127" t="s">
        <v>40</v>
      </c>
      <c r="E32" s="34"/>
      <c r="F32" s="34"/>
      <c r="G32" s="34"/>
      <c r="H32" s="34"/>
      <c r="I32" s="116"/>
      <c r="J32" s="128">
        <f>ROUND(J91, 2)</f>
        <v>0</v>
      </c>
      <c r="K32" s="34"/>
      <c r="L32" s="117"/>
      <c r="S32" s="34"/>
      <c r="T32" s="34"/>
      <c r="U32" s="34"/>
      <c r="V32" s="34"/>
      <c r="W32" s="34"/>
      <c r="X32" s="34"/>
      <c r="Y32" s="34"/>
      <c r="Z32" s="34"/>
      <c r="AA32" s="34"/>
      <c r="AB32" s="34"/>
      <c r="AC32" s="34"/>
      <c r="AD32" s="34"/>
      <c r="AE32" s="34"/>
    </row>
    <row r="33" spans="1:31" s="1" customFormat="1" ht="6.95" customHeight="1">
      <c r="A33" s="34"/>
      <c r="B33" s="39"/>
      <c r="C33" s="34"/>
      <c r="D33" s="125"/>
      <c r="E33" s="125"/>
      <c r="F33" s="125"/>
      <c r="G33" s="125"/>
      <c r="H33" s="125"/>
      <c r="I33" s="126"/>
      <c r="J33" s="125"/>
      <c r="K33" s="125"/>
      <c r="L33" s="117"/>
      <c r="S33" s="34"/>
      <c r="T33" s="34"/>
      <c r="U33" s="34"/>
      <c r="V33" s="34"/>
      <c r="W33" s="34"/>
      <c r="X33" s="34"/>
      <c r="Y33" s="34"/>
      <c r="Z33" s="34"/>
      <c r="AA33" s="34"/>
      <c r="AB33" s="34"/>
      <c r="AC33" s="34"/>
      <c r="AD33" s="34"/>
      <c r="AE33" s="34"/>
    </row>
    <row r="34" spans="1:31" s="1" customFormat="1" ht="14.45" customHeight="1">
      <c r="A34" s="34"/>
      <c r="B34" s="39"/>
      <c r="C34" s="34"/>
      <c r="D34" s="34"/>
      <c r="E34" s="34"/>
      <c r="F34" s="129" t="s">
        <v>42</v>
      </c>
      <c r="G34" s="34"/>
      <c r="H34" s="34"/>
      <c r="I34" s="130" t="s">
        <v>41</v>
      </c>
      <c r="J34" s="129" t="s">
        <v>43</v>
      </c>
      <c r="K34" s="34"/>
      <c r="L34" s="117"/>
      <c r="S34" s="34"/>
      <c r="T34" s="34"/>
      <c r="U34" s="34"/>
      <c r="V34" s="34"/>
      <c r="W34" s="34"/>
      <c r="X34" s="34"/>
      <c r="Y34" s="34"/>
      <c r="Z34" s="34"/>
      <c r="AA34" s="34"/>
      <c r="AB34" s="34"/>
      <c r="AC34" s="34"/>
      <c r="AD34" s="34"/>
      <c r="AE34" s="34"/>
    </row>
    <row r="35" spans="1:31" s="1" customFormat="1" ht="14.45" customHeight="1">
      <c r="A35" s="34"/>
      <c r="B35" s="39"/>
      <c r="C35" s="34"/>
      <c r="D35" s="131" t="s">
        <v>44</v>
      </c>
      <c r="E35" s="115" t="s">
        <v>45</v>
      </c>
      <c r="F35" s="132">
        <f>ROUND((SUM(BE91:BE353)),  2)</f>
        <v>0</v>
      </c>
      <c r="G35" s="34"/>
      <c r="H35" s="34"/>
      <c r="I35" s="133">
        <v>0.21</v>
      </c>
      <c r="J35" s="132">
        <f>ROUND(((SUM(BE91:BE353))*I35),  2)</f>
        <v>0</v>
      </c>
      <c r="K35" s="34"/>
      <c r="L35" s="117"/>
      <c r="S35" s="34"/>
      <c r="T35" s="34"/>
      <c r="U35" s="34"/>
      <c r="V35" s="34"/>
      <c r="W35" s="34"/>
      <c r="X35" s="34"/>
      <c r="Y35" s="34"/>
      <c r="Z35" s="34"/>
      <c r="AA35" s="34"/>
      <c r="AB35" s="34"/>
      <c r="AC35" s="34"/>
      <c r="AD35" s="34"/>
      <c r="AE35" s="34"/>
    </row>
    <row r="36" spans="1:31" s="1" customFormat="1" ht="14.45" customHeight="1">
      <c r="A36" s="34"/>
      <c r="B36" s="39"/>
      <c r="C36" s="34"/>
      <c r="D36" s="34"/>
      <c r="E36" s="115" t="s">
        <v>46</v>
      </c>
      <c r="F36" s="132">
        <f>ROUND((SUM(BF91:BF353)),  2)</f>
        <v>0</v>
      </c>
      <c r="G36" s="34"/>
      <c r="H36" s="34"/>
      <c r="I36" s="133">
        <v>0.15</v>
      </c>
      <c r="J36" s="132">
        <f>ROUND(((SUM(BF91:BF353))*I36),  2)</f>
        <v>0</v>
      </c>
      <c r="K36" s="34"/>
      <c r="L36" s="117"/>
      <c r="S36" s="34"/>
      <c r="T36" s="34"/>
      <c r="U36" s="34"/>
      <c r="V36" s="34"/>
      <c r="W36" s="34"/>
      <c r="X36" s="34"/>
      <c r="Y36" s="34"/>
      <c r="Z36" s="34"/>
      <c r="AA36" s="34"/>
      <c r="AB36" s="34"/>
      <c r="AC36" s="34"/>
      <c r="AD36" s="34"/>
      <c r="AE36" s="34"/>
    </row>
    <row r="37" spans="1:31" s="1" customFormat="1" ht="14.45" hidden="1" customHeight="1">
      <c r="A37" s="34"/>
      <c r="B37" s="39"/>
      <c r="C37" s="34"/>
      <c r="D37" s="34"/>
      <c r="E37" s="115" t="s">
        <v>47</v>
      </c>
      <c r="F37" s="132">
        <f>ROUND((SUM(BG91:BG353)),  2)</f>
        <v>0</v>
      </c>
      <c r="G37" s="34"/>
      <c r="H37" s="34"/>
      <c r="I37" s="133">
        <v>0.21</v>
      </c>
      <c r="J37" s="132">
        <f>0</f>
        <v>0</v>
      </c>
      <c r="K37" s="34"/>
      <c r="L37" s="117"/>
      <c r="S37" s="34"/>
      <c r="T37" s="34"/>
      <c r="U37" s="34"/>
      <c r="V37" s="34"/>
      <c r="W37" s="34"/>
      <c r="X37" s="34"/>
      <c r="Y37" s="34"/>
      <c r="Z37" s="34"/>
      <c r="AA37" s="34"/>
      <c r="AB37" s="34"/>
      <c r="AC37" s="34"/>
      <c r="AD37" s="34"/>
      <c r="AE37" s="34"/>
    </row>
    <row r="38" spans="1:31" s="1" customFormat="1" ht="14.45" hidden="1" customHeight="1">
      <c r="A38" s="34"/>
      <c r="B38" s="39"/>
      <c r="C38" s="34"/>
      <c r="D38" s="34"/>
      <c r="E38" s="115" t="s">
        <v>48</v>
      </c>
      <c r="F38" s="132">
        <f>ROUND((SUM(BH91:BH353)),  2)</f>
        <v>0</v>
      </c>
      <c r="G38" s="34"/>
      <c r="H38" s="34"/>
      <c r="I38" s="133">
        <v>0.15</v>
      </c>
      <c r="J38" s="132">
        <f>0</f>
        <v>0</v>
      </c>
      <c r="K38" s="34"/>
      <c r="L38" s="117"/>
      <c r="S38" s="34"/>
      <c r="T38" s="34"/>
      <c r="U38" s="34"/>
      <c r="V38" s="34"/>
      <c r="W38" s="34"/>
      <c r="X38" s="34"/>
      <c r="Y38" s="34"/>
      <c r="Z38" s="34"/>
      <c r="AA38" s="34"/>
      <c r="AB38" s="34"/>
      <c r="AC38" s="34"/>
      <c r="AD38" s="34"/>
      <c r="AE38" s="34"/>
    </row>
    <row r="39" spans="1:31" s="1" customFormat="1" ht="14.45" hidden="1" customHeight="1">
      <c r="A39" s="34"/>
      <c r="B39" s="39"/>
      <c r="C39" s="34"/>
      <c r="D39" s="34"/>
      <c r="E39" s="115" t="s">
        <v>49</v>
      </c>
      <c r="F39" s="132">
        <f>ROUND((SUM(BI91:BI353)),  2)</f>
        <v>0</v>
      </c>
      <c r="G39" s="34"/>
      <c r="H39" s="34"/>
      <c r="I39" s="133">
        <v>0</v>
      </c>
      <c r="J39" s="132">
        <f>0</f>
        <v>0</v>
      </c>
      <c r="K39" s="34"/>
      <c r="L39" s="117"/>
      <c r="S39" s="34"/>
      <c r="T39" s="34"/>
      <c r="U39" s="34"/>
      <c r="V39" s="34"/>
      <c r="W39" s="34"/>
      <c r="X39" s="34"/>
      <c r="Y39" s="34"/>
      <c r="Z39" s="34"/>
      <c r="AA39" s="34"/>
      <c r="AB39" s="34"/>
      <c r="AC39" s="34"/>
      <c r="AD39" s="34"/>
      <c r="AE39" s="34"/>
    </row>
    <row r="40" spans="1:31" s="1" customFormat="1" ht="6.95" customHeight="1">
      <c r="A40" s="34"/>
      <c r="B40" s="39"/>
      <c r="C40" s="34"/>
      <c r="D40" s="34"/>
      <c r="E40" s="34"/>
      <c r="F40" s="34"/>
      <c r="G40" s="34"/>
      <c r="H40" s="34"/>
      <c r="I40" s="116"/>
      <c r="J40" s="34"/>
      <c r="K40" s="34"/>
      <c r="L40" s="117"/>
      <c r="S40" s="34"/>
      <c r="T40" s="34"/>
      <c r="U40" s="34"/>
      <c r="V40" s="34"/>
      <c r="W40" s="34"/>
      <c r="X40" s="34"/>
      <c r="Y40" s="34"/>
      <c r="Z40" s="34"/>
      <c r="AA40" s="34"/>
      <c r="AB40" s="34"/>
      <c r="AC40" s="34"/>
      <c r="AD40" s="34"/>
      <c r="AE40" s="34"/>
    </row>
    <row r="41" spans="1:31" s="1" customFormat="1" ht="25.35" customHeight="1">
      <c r="A41" s="34"/>
      <c r="B41" s="39"/>
      <c r="C41" s="134"/>
      <c r="D41" s="135" t="s">
        <v>50</v>
      </c>
      <c r="E41" s="136"/>
      <c r="F41" s="136"/>
      <c r="G41" s="137" t="s">
        <v>51</v>
      </c>
      <c r="H41" s="138" t="s">
        <v>52</v>
      </c>
      <c r="I41" s="139"/>
      <c r="J41" s="140">
        <f>SUM(J32:J39)</f>
        <v>0</v>
      </c>
      <c r="K41" s="141"/>
      <c r="L41" s="117"/>
      <c r="S41" s="34"/>
      <c r="T41" s="34"/>
      <c r="U41" s="34"/>
      <c r="V41" s="34"/>
      <c r="W41" s="34"/>
      <c r="X41" s="34"/>
      <c r="Y41" s="34"/>
      <c r="Z41" s="34"/>
      <c r="AA41" s="34"/>
      <c r="AB41" s="34"/>
      <c r="AC41" s="34"/>
      <c r="AD41" s="34"/>
      <c r="AE41" s="34"/>
    </row>
    <row r="42" spans="1:31" s="1" customFormat="1" ht="14.45" customHeight="1">
      <c r="A42" s="34"/>
      <c r="B42" s="142"/>
      <c r="C42" s="143"/>
      <c r="D42" s="143"/>
      <c r="E42" s="143"/>
      <c r="F42" s="143"/>
      <c r="G42" s="143"/>
      <c r="H42" s="143"/>
      <c r="I42" s="144"/>
      <c r="J42" s="143"/>
      <c r="K42" s="143"/>
      <c r="L42" s="117"/>
      <c r="S42" s="34"/>
      <c r="T42" s="34"/>
      <c r="U42" s="34"/>
      <c r="V42" s="34"/>
      <c r="W42" s="34"/>
      <c r="X42" s="34"/>
      <c r="Y42" s="34"/>
      <c r="Z42" s="34"/>
      <c r="AA42" s="34"/>
      <c r="AB42" s="34"/>
      <c r="AC42" s="34"/>
      <c r="AD42" s="34"/>
      <c r="AE42" s="34"/>
    </row>
    <row r="46" spans="1:31" s="1" customFormat="1" ht="6.95" hidden="1" customHeight="1">
      <c r="A46" s="34"/>
      <c r="B46" s="145"/>
      <c r="C46" s="146"/>
      <c r="D46" s="146"/>
      <c r="E46" s="146"/>
      <c r="F46" s="146"/>
      <c r="G46" s="146"/>
      <c r="H46" s="146"/>
      <c r="I46" s="147"/>
      <c r="J46" s="146"/>
      <c r="K46" s="146"/>
      <c r="L46" s="117"/>
      <c r="S46" s="34"/>
      <c r="T46" s="34"/>
      <c r="U46" s="34"/>
      <c r="V46" s="34"/>
      <c r="W46" s="34"/>
      <c r="X46" s="34"/>
      <c r="Y46" s="34"/>
      <c r="Z46" s="34"/>
      <c r="AA46" s="34"/>
      <c r="AB46" s="34"/>
      <c r="AC46" s="34"/>
      <c r="AD46" s="34"/>
      <c r="AE46" s="34"/>
    </row>
    <row r="47" spans="1:31" s="1" customFormat="1" ht="24.95" hidden="1" customHeight="1">
      <c r="A47" s="34"/>
      <c r="B47" s="35"/>
      <c r="C47" s="23" t="s">
        <v>258</v>
      </c>
      <c r="D47" s="36"/>
      <c r="E47" s="36"/>
      <c r="F47" s="36"/>
      <c r="G47" s="36"/>
      <c r="H47" s="36"/>
      <c r="I47" s="116"/>
      <c r="J47" s="36"/>
      <c r="K47" s="36"/>
      <c r="L47" s="117"/>
      <c r="S47" s="34"/>
      <c r="T47" s="34"/>
      <c r="U47" s="34"/>
      <c r="V47" s="34"/>
      <c r="W47" s="34"/>
      <c r="X47" s="34"/>
      <c r="Y47" s="34"/>
      <c r="Z47" s="34"/>
      <c r="AA47" s="34"/>
      <c r="AB47" s="34"/>
      <c r="AC47" s="34"/>
      <c r="AD47" s="34"/>
      <c r="AE47" s="34"/>
    </row>
    <row r="48" spans="1:31" s="1" customFormat="1" ht="6.95" hidden="1" customHeight="1">
      <c r="A48" s="34"/>
      <c r="B48" s="35"/>
      <c r="C48" s="36"/>
      <c r="D48" s="36"/>
      <c r="E48" s="36"/>
      <c r="F48" s="36"/>
      <c r="G48" s="36"/>
      <c r="H48" s="36"/>
      <c r="I48" s="116"/>
      <c r="J48" s="36"/>
      <c r="K48" s="36"/>
      <c r="L48" s="117"/>
      <c r="S48" s="34"/>
      <c r="T48" s="34"/>
      <c r="U48" s="34"/>
      <c r="V48" s="34"/>
      <c r="W48" s="34"/>
      <c r="X48" s="34"/>
      <c r="Y48" s="34"/>
      <c r="Z48" s="34"/>
      <c r="AA48" s="34"/>
      <c r="AB48" s="34"/>
      <c r="AC48" s="34"/>
      <c r="AD48" s="34"/>
      <c r="AE48" s="34"/>
    </row>
    <row r="49" spans="1:47" s="1" customFormat="1" ht="12" hidden="1" customHeight="1">
      <c r="A49" s="34"/>
      <c r="B49" s="35"/>
      <c r="C49" s="29" t="s">
        <v>16</v>
      </c>
      <c r="D49" s="36"/>
      <c r="E49" s="36"/>
      <c r="F49" s="36"/>
      <c r="G49" s="36"/>
      <c r="H49" s="36"/>
      <c r="I49" s="116"/>
      <c r="J49" s="36"/>
      <c r="K49" s="36"/>
      <c r="L49" s="117"/>
      <c r="S49" s="34"/>
      <c r="T49" s="34"/>
      <c r="U49" s="34"/>
      <c r="V49" s="34"/>
      <c r="W49" s="34"/>
      <c r="X49" s="34"/>
      <c r="Y49" s="34"/>
      <c r="Z49" s="34"/>
      <c r="AA49" s="34"/>
      <c r="AB49" s="34"/>
      <c r="AC49" s="34"/>
      <c r="AD49" s="34"/>
      <c r="AE49" s="34"/>
    </row>
    <row r="50" spans="1:47" s="1" customFormat="1" ht="14.45" hidden="1" customHeight="1">
      <c r="A50" s="34"/>
      <c r="B50" s="35"/>
      <c r="C50" s="36"/>
      <c r="D50" s="36"/>
      <c r="E50" s="499" t="str">
        <f>E7</f>
        <v>Tribuna a šatny atletického stadionu Na Skalce</v>
      </c>
      <c r="F50" s="500"/>
      <c r="G50" s="500"/>
      <c r="H50" s="500"/>
      <c r="I50" s="116"/>
      <c r="J50" s="36"/>
      <c r="K50" s="36"/>
      <c r="L50" s="117"/>
      <c r="S50" s="34"/>
      <c r="T50" s="34"/>
      <c r="U50" s="34"/>
      <c r="V50" s="34"/>
      <c r="W50" s="34"/>
      <c r="X50" s="34"/>
      <c r="Y50" s="34"/>
      <c r="Z50" s="34"/>
      <c r="AA50" s="34"/>
      <c r="AB50" s="34"/>
      <c r="AC50" s="34"/>
      <c r="AD50" s="34"/>
      <c r="AE50" s="34"/>
    </row>
    <row r="51" spans="1:47" ht="12" hidden="1" customHeight="1">
      <c r="B51" s="21"/>
      <c r="C51" s="29" t="s">
        <v>137</v>
      </c>
      <c r="D51" s="22"/>
      <c r="E51" s="22"/>
      <c r="F51" s="22"/>
      <c r="G51" s="22"/>
      <c r="H51" s="22"/>
      <c r="J51" s="22"/>
      <c r="K51" s="22"/>
      <c r="L51" s="20"/>
    </row>
    <row r="52" spans="1:47" s="1" customFormat="1" ht="14.45" hidden="1" customHeight="1">
      <c r="A52" s="34"/>
      <c r="B52" s="35"/>
      <c r="C52" s="36"/>
      <c r="D52" s="36"/>
      <c r="E52" s="499" t="s">
        <v>141</v>
      </c>
      <c r="F52" s="498"/>
      <c r="G52" s="498"/>
      <c r="H52" s="498"/>
      <c r="I52" s="116"/>
      <c r="J52" s="36"/>
      <c r="K52" s="36"/>
      <c r="L52" s="117"/>
      <c r="S52" s="34"/>
      <c r="T52" s="34"/>
      <c r="U52" s="34"/>
      <c r="V52" s="34"/>
      <c r="W52" s="34"/>
      <c r="X52" s="34"/>
      <c r="Y52" s="34"/>
      <c r="Z52" s="34"/>
      <c r="AA52" s="34"/>
      <c r="AB52" s="34"/>
      <c r="AC52" s="34"/>
      <c r="AD52" s="34"/>
      <c r="AE52" s="34"/>
    </row>
    <row r="53" spans="1:47" s="1" customFormat="1" ht="12" hidden="1" customHeight="1">
      <c r="A53" s="34"/>
      <c r="B53" s="35"/>
      <c r="C53" s="29" t="s">
        <v>145</v>
      </c>
      <c r="D53" s="36"/>
      <c r="E53" s="36"/>
      <c r="F53" s="36"/>
      <c r="G53" s="36"/>
      <c r="H53" s="36"/>
      <c r="I53" s="116"/>
      <c r="J53" s="36"/>
      <c r="K53" s="36"/>
      <c r="L53" s="117"/>
      <c r="S53" s="34"/>
      <c r="T53" s="34"/>
      <c r="U53" s="34"/>
      <c r="V53" s="34"/>
      <c r="W53" s="34"/>
      <c r="X53" s="34"/>
      <c r="Y53" s="34"/>
      <c r="Z53" s="34"/>
      <c r="AA53" s="34"/>
      <c r="AB53" s="34"/>
      <c r="AC53" s="34"/>
      <c r="AD53" s="34"/>
      <c r="AE53" s="34"/>
    </row>
    <row r="54" spans="1:47" s="1" customFormat="1" ht="14.45" hidden="1" customHeight="1">
      <c r="A54" s="34"/>
      <c r="B54" s="35"/>
      <c r="C54" s="36"/>
      <c r="D54" s="36"/>
      <c r="E54" s="470" t="str">
        <f>E11</f>
        <v>D 02.1.4.2 - Vzduchotechnika</v>
      </c>
      <c r="F54" s="498"/>
      <c r="G54" s="498"/>
      <c r="H54" s="498"/>
      <c r="I54" s="116"/>
      <c r="J54" s="36"/>
      <c r="K54" s="36"/>
      <c r="L54" s="117"/>
      <c r="S54" s="34"/>
      <c r="T54" s="34"/>
      <c r="U54" s="34"/>
      <c r="V54" s="34"/>
      <c r="W54" s="34"/>
      <c r="X54" s="34"/>
      <c r="Y54" s="34"/>
      <c r="Z54" s="34"/>
      <c r="AA54" s="34"/>
      <c r="AB54" s="34"/>
      <c r="AC54" s="34"/>
      <c r="AD54" s="34"/>
      <c r="AE54" s="34"/>
    </row>
    <row r="55" spans="1:47" s="1" customFormat="1" ht="6.95" hidden="1" customHeight="1">
      <c r="A55" s="34"/>
      <c r="B55" s="35"/>
      <c r="C55" s="36"/>
      <c r="D55" s="36"/>
      <c r="E55" s="36"/>
      <c r="F55" s="36"/>
      <c r="G55" s="36"/>
      <c r="H55" s="36"/>
      <c r="I55" s="116"/>
      <c r="J55" s="36"/>
      <c r="K55" s="36"/>
      <c r="L55" s="117"/>
      <c r="S55" s="34"/>
      <c r="T55" s="34"/>
      <c r="U55" s="34"/>
      <c r="V55" s="34"/>
      <c r="W55" s="34"/>
      <c r="X55" s="34"/>
      <c r="Y55" s="34"/>
      <c r="Z55" s="34"/>
      <c r="AA55" s="34"/>
      <c r="AB55" s="34"/>
      <c r="AC55" s="34"/>
      <c r="AD55" s="34"/>
      <c r="AE55" s="34"/>
    </row>
    <row r="56" spans="1:47" s="1" customFormat="1" ht="12" hidden="1" customHeight="1">
      <c r="A56" s="34"/>
      <c r="B56" s="35"/>
      <c r="C56" s="29" t="s">
        <v>21</v>
      </c>
      <c r="D56" s="36"/>
      <c r="E56" s="36"/>
      <c r="F56" s="27" t="str">
        <f>F14</f>
        <v xml:space="preserve"> </v>
      </c>
      <c r="G56" s="36"/>
      <c r="H56" s="36"/>
      <c r="I56" s="118" t="s">
        <v>23</v>
      </c>
      <c r="J56" s="59" t="str">
        <f>IF(J14="","",J14)</f>
        <v>25. 10. 2019</v>
      </c>
      <c r="K56" s="36"/>
      <c r="L56" s="117"/>
      <c r="S56" s="34"/>
      <c r="T56" s="34"/>
      <c r="U56" s="34"/>
      <c r="V56" s="34"/>
      <c r="W56" s="34"/>
      <c r="X56" s="34"/>
      <c r="Y56" s="34"/>
      <c r="Z56" s="34"/>
      <c r="AA56" s="34"/>
      <c r="AB56" s="34"/>
      <c r="AC56" s="34"/>
      <c r="AD56" s="34"/>
      <c r="AE56" s="34"/>
    </row>
    <row r="57" spans="1:47" s="1" customFormat="1" ht="6.95" hidden="1" customHeight="1">
      <c r="A57" s="34"/>
      <c r="B57" s="35"/>
      <c r="C57" s="36"/>
      <c r="D57" s="36"/>
      <c r="E57" s="36"/>
      <c r="F57" s="36"/>
      <c r="G57" s="36"/>
      <c r="H57" s="36"/>
      <c r="I57" s="116"/>
      <c r="J57" s="36"/>
      <c r="K57" s="36"/>
      <c r="L57" s="117"/>
      <c r="S57" s="34"/>
      <c r="T57" s="34"/>
      <c r="U57" s="34"/>
      <c r="V57" s="34"/>
      <c r="W57" s="34"/>
      <c r="X57" s="34"/>
      <c r="Y57" s="34"/>
      <c r="Z57" s="34"/>
      <c r="AA57" s="34"/>
      <c r="AB57" s="34"/>
      <c r="AC57" s="34"/>
      <c r="AD57" s="34"/>
      <c r="AE57" s="34"/>
    </row>
    <row r="58" spans="1:47" s="1" customFormat="1" ht="26.45" hidden="1" customHeight="1">
      <c r="A58" s="34"/>
      <c r="B58" s="35"/>
      <c r="C58" s="29" t="s">
        <v>25</v>
      </c>
      <c r="D58" s="36"/>
      <c r="E58" s="36"/>
      <c r="F58" s="27" t="str">
        <f>E17</f>
        <v>Město Česká Třebová</v>
      </c>
      <c r="G58" s="36"/>
      <c r="H58" s="36"/>
      <c r="I58" s="118" t="s">
        <v>32</v>
      </c>
      <c r="J58" s="32" t="str">
        <f>E23</f>
        <v>Ing. Romana Vacková</v>
      </c>
      <c r="K58" s="36"/>
      <c r="L58" s="117"/>
      <c r="S58" s="34"/>
      <c r="T58" s="34"/>
      <c r="U58" s="34"/>
      <c r="V58" s="34"/>
      <c r="W58" s="34"/>
      <c r="X58" s="34"/>
      <c r="Y58" s="34"/>
      <c r="Z58" s="34"/>
      <c r="AA58" s="34"/>
      <c r="AB58" s="34"/>
      <c r="AC58" s="34"/>
      <c r="AD58" s="34"/>
      <c r="AE58" s="34"/>
    </row>
    <row r="59" spans="1:47" s="1" customFormat="1" ht="26.45" hidden="1" customHeight="1">
      <c r="A59" s="34"/>
      <c r="B59" s="35"/>
      <c r="C59" s="29" t="s">
        <v>30</v>
      </c>
      <c r="D59" s="36"/>
      <c r="E59" s="36"/>
      <c r="F59" s="27" t="str">
        <f>IF(E20="","",E20)</f>
        <v>Vyplň údaj</v>
      </c>
      <c r="G59" s="36"/>
      <c r="H59" s="36"/>
      <c r="I59" s="118" t="s">
        <v>37</v>
      </c>
      <c r="J59" s="32" t="str">
        <f>E26</f>
        <v>Ing. Romana Vacková</v>
      </c>
      <c r="K59" s="36"/>
      <c r="L59" s="117"/>
      <c r="S59" s="34"/>
      <c r="T59" s="34"/>
      <c r="U59" s="34"/>
      <c r="V59" s="34"/>
      <c r="W59" s="34"/>
      <c r="X59" s="34"/>
      <c r="Y59" s="34"/>
      <c r="Z59" s="34"/>
      <c r="AA59" s="34"/>
      <c r="AB59" s="34"/>
      <c r="AC59" s="34"/>
      <c r="AD59" s="34"/>
      <c r="AE59" s="34"/>
    </row>
    <row r="60" spans="1:47" s="1" customFormat="1" ht="10.35" hidden="1" customHeight="1">
      <c r="A60" s="34"/>
      <c r="B60" s="35"/>
      <c r="C60" s="36"/>
      <c r="D60" s="36"/>
      <c r="E60" s="36"/>
      <c r="F60" s="36"/>
      <c r="G60" s="36"/>
      <c r="H60" s="36"/>
      <c r="I60" s="116"/>
      <c r="J60" s="36"/>
      <c r="K60" s="36"/>
      <c r="L60" s="117"/>
      <c r="S60" s="34"/>
      <c r="T60" s="34"/>
      <c r="U60" s="34"/>
      <c r="V60" s="34"/>
      <c r="W60" s="34"/>
      <c r="X60" s="34"/>
      <c r="Y60" s="34"/>
      <c r="Z60" s="34"/>
      <c r="AA60" s="34"/>
      <c r="AB60" s="34"/>
      <c r="AC60" s="34"/>
      <c r="AD60" s="34"/>
      <c r="AE60" s="34"/>
    </row>
    <row r="61" spans="1:47" s="1" customFormat="1" ht="29.25" hidden="1" customHeight="1">
      <c r="A61" s="34"/>
      <c r="B61" s="35"/>
      <c r="C61" s="148" t="s">
        <v>268</v>
      </c>
      <c r="D61" s="149"/>
      <c r="E61" s="149"/>
      <c r="F61" s="149"/>
      <c r="G61" s="149"/>
      <c r="H61" s="149"/>
      <c r="I61" s="150"/>
      <c r="J61" s="151" t="s">
        <v>269</v>
      </c>
      <c r="K61" s="149"/>
      <c r="L61" s="117"/>
      <c r="S61" s="34"/>
      <c r="T61" s="34"/>
      <c r="U61" s="34"/>
      <c r="V61" s="34"/>
      <c r="W61" s="34"/>
      <c r="X61" s="34"/>
      <c r="Y61" s="34"/>
      <c r="Z61" s="34"/>
      <c r="AA61" s="34"/>
      <c r="AB61" s="34"/>
      <c r="AC61" s="34"/>
      <c r="AD61" s="34"/>
      <c r="AE61" s="34"/>
    </row>
    <row r="62" spans="1:47" s="1" customFormat="1" ht="10.35" hidden="1" customHeight="1">
      <c r="A62" s="34"/>
      <c r="B62" s="35"/>
      <c r="C62" s="36"/>
      <c r="D62" s="36"/>
      <c r="E62" s="36"/>
      <c r="F62" s="36"/>
      <c r="G62" s="36"/>
      <c r="H62" s="36"/>
      <c r="I62" s="116"/>
      <c r="J62" s="36"/>
      <c r="K62" s="36"/>
      <c r="L62" s="117"/>
      <c r="S62" s="34"/>
      <c r="T62" s="34"/>
      <c r="U62" s="34"/>
      <c r="V62" s="34"/>
      <c r="W62" s="34"/>
      <c r="X62" s="34"/>
      <c r="Y62" s="34"/>
      <c r="Z62" s="34"/>
      <c r="AA62" s="34"/>
      <c r="AB62" s="34"/>
      <c r="AC62" s="34"/>
      <c r="AD62" s="34"/>
      <c r="AE62" s="34"/>
    </row>
    <row r="63" spans="1:47" s="1" customFormat="1" ht="22.9" hidden="1" customHeight="1">
      <c r="A63" s="34"/>
      <c r="B63" s="35"/>
      <c r="C63" s="152" t="s">
        <v>72</v>
      </c>
      <c r="D63" s="36"/>
      <c r="E63" s="36"/>
      <c r="F63" s="36"/>
      <c r="G63" s="36"/>
      <c r="H63" s="36"/>
      <c r="I63" s="116"/>
      <c r="J63" s="77">
        <f>J91</f>
        <v>0</v>
      </c>
      <c r="K63" s="36"/>
      <c r="L63" s="117"/>
      <c r="S63" s="34"/>
      <c r="T63" s="34"/>
      <c r="U63" s="34"/>
      <c r="V63" s="34"/>
      <c r="W63" s="34"/>
      <c r="X63" s="34"/>
      <c r="Y63" s="34"/>
      <c r="Z63" s="34"/>
      <c r="AA63" s="34"/>
      <c r="AB63" s="34"/>
      <c r="AC63" s="34"/>
      <c r="AD63" s="34"/>
      <c r="AE63" s="34"/>
      <c r="AU63" s="17" t="s">
        <v>270</v>
      </c>
    </row>
    <row r="64" spans="1:47" s="8" customFormat="1" ht="24.95" hidden="1" customHeight="1">
      <c r="B64" s="153"/>
      <c r="C64" s="154"/>
      <c r="D64" s="155" t="s">
        <v>282</v>
      </c>
      <c r="E64" s="156"/>
      <c r="F64" s="156"/>
      <c r="G64" s="156"/>
      <c r="H64" s="156"/>
      <c r="I64" s="157"/>
      <c r="J64" s="158">
        <f>J92</f>
        <v>0</v>
      </c>
      <c r="K64" s="154"/>
      <c r="L64" s="159"/>
    </row>
    <row r="65" spans="1:31" s="9" customFormat="1" ht="19.899999999999999" hidden="1" customHeight="1">
      <c r="B65" s="160"/>
      <c r="C65" s="97"/>
      <c r="D65" s="161" t="s">
        <v>2834</v>
      </c>
      <c r="E65" s="162"/>
      <c r="F65" s="162"/>
      <c r="G65" s="162"/>
      <c r="H65" s="162"/>
      <c r="I65" s="163"/>
      <c r="J65" s="164">
        <f>J93</f>
        <v>0</v>
      </c>
      <c r="K65" s="97"/>
      <c r="L65" s="165"/>
    </row>
    <row r="66" spans="1:31" s="9" customFormat="1" ht="19.899999999999999" hidden="1" customHeight="1">
      <c r="B66" s="160"/>
      <c r="C66" s="97"/>
      <c r="D66" s="161" t="s">
        <v>2835</v>
      </c>
      <c r="E66" s="162"/>
      <c r="F66" s="162"/>
      <c r="G66" s="162"/>
      <c r="H66" s="162"/>
      <c r="I66" s="163"/>
      <c r="J66" s="164">
        <f>J154</f>
        <v>0</v>
      </c>
      <c r="K66" s="97"/>
      <c r="L66" s="165"/>
    </row>
    <row r="67" spans="1:31" s="9" customFormat="1" ht="19.899999999999999" hidden="1" customHeight="1">
      <c r="B67" s="160"/>
      <c r="C67" s="97"/>
      <c r="D67" s="161" t="s">
        <v>2836</v>
      </c>
      <c r="E67" s="162"/>
      <c r="F67" s="162"/>
      <c r="G67" s="162"/>
      <c r="H67" s="162"/>
      <c r="I67" s="163"/>
      <c r="J67" s="164">
        <f>J213</f>
        <v>0</v>
      </c>
      <c r="K67" s="97"/>
      <c r="L67" s="165"/>
    </row>
    <row r="68" spans="1:31" s="9" customFormat="1" ht="19.899999999999999" hidden="1" customHeight="1">
      <c r="B68" s="160"/>
      <c r="C68" s="97"/>
      <c r="D68" s="161" t="s">
        <v>2837</v>
      </c>
      <c r="E68" s="162"/>
      <c r="F68" s="162"/>
      <c r="G68" s="162"/>
      <c r="H68" s="162"/>
      <c r="I68" s="163"/>
      <c r="J68" s="164">
        <f>J260</f>
        <v>0</v>
      </c>
      <c r="K68" s="97"/>
      <c r="L68" s="165"/>
    </row>
    <row r="69" spans="1:31" s="9" customFormat="1" ht="19.899999999999999" hidden="1" customHeight="1">
      <c r="B69" s="160"/>
      <c r="C69" s="97"/>
      <c r="D69" s="161" t="s">
        <v>2838</v>
      </c>
      <c r="E69" s="162"/>
      <c r="F69" s="162"/>
      <c r="G69" s="162"/>
      <c r="H69" s="162"/>
      <c r="I69" s="163"/>
      <c r="J69" s="164">
        <f>J307</f>
        <v>0</v>
      </c>
      <c r="K69" s="97"/>
      <c r="L69" s="165"/>
    </row>
    <row r="70" spans="1:31" s="1" customFormat="1" ht="21.75" hidden="1" customHeight="1">
      <c r="A70" s="34"/>
      <c r="B70" s="35"/>
      <c r="C70" s="36"/>
      <c r="D70" s="36"/>
      <c r="E70" s="36"/>
      <c r="F70" s="36"/>
      <c r="G70" s="36"/>
      <c r="H70" s="36"/>
      <c r="I70" s="116"/>
      <c r="J70" s="36"/>
      <c r="K70" s="36"/>
      <c r="L70" s="117"/>
      <c r="S70" s="34"/>
      <c r="T70" s="34"/>
      <c r="U70" s="34"/>
      <c r="V70" s="34"/>
      <c r="W70" s="34"/>
      <c r="X70" s="34"/>
      <c r="Y70" s="34"/>
      <c r="Z70" s="34"/>
      <c r="AA70" s="34"/>
      <c r="AB70" s="34"/>
      <c r="AC70" s="34"/>
      <c r="AD70" s="34"/>
      <c r="AE70" s="34"/>
    </row>
    <row r="71" spans="1:31" s="1" customFormat="1" ht="6.95" hidden="1" customHeight="1">
      <c r="A71" s="34"/>
      <c r="B71" s="47"/>
      <c r="C71" s="48"/>
      <c r="D71" s="48"/>
      <c r="E71" s="48"/>
      <c r="F71" s="48"/>
      <c r="G71" s="48"/>
      <c r="H71" s="48"/>
      <c r="I71" s="144"/>
      <c r="J71" s="48"/>
      <c r="K71" s="48"/>
      <c r="L71" s="117"/>
      <c r="S71" s="34"/>
      <c r="T71" s="34"/>
      <c r="U71" s="34"/>
      <c r="V71" s="34"/>
      <c r="W71" s="34"/>
      <c r="X71" s="34"/>
      <c r="Y71" s="34"/>
      <c r="Z71" s="34"/>
      <c r="AA71" s="34"/>
      <c r="AB71" s="34"/>
      <c r="AC71" s="34"/>
      <c r="AD71" s="34"/>
      <c r="AE71" s="34"/>
    </row>
    <row r="72" spans="1:31" hidden="1"/>
    <row r="73" spans="1:31" hidden="1"/>
    <row r="74" spans="1:31" hidden="1"/>
    <row r="75" spans="1:31" s="1" customFormat="1" ht="6.95" customHeight="1">
      <c r="A75" s="34"/>
      <c r="B75" s="49"/>
      <c r="C75" s="50"/>
      <c r="D75" s="50"/>
      <c r="E75" s="50"/>
      <c r="F75" s="50"/>
      <c r="G75" s="50"/>
      <c r="H75" s="50"/>
      <c r="I75" s="147"/>
      <c r="J75" s="50"/>
      <c r="K75" s="50"/>
      <c r="L75" s="117"/>
      <c r="S75" s="34"/>
      <c r="T75" s="34"/>
      <c r="U75" s="34"/>
      <c r="V75" s="34"/>
      <c r="W75" s="34"/>
      <c r="X75" s="34"/>
      <c r="Y75" s="34"/>
      <c r="Z75" s="34"/>
      <c r="AA75" s="34"/>
      <c r="AB75" s="34"/>
      <c r="AC75" s="34"/>
      <c r="AD75" s="34"/>
      <c r="AE75" s="34"/>
    </row>
    <row r="76" spans="1:31" s="1" customFormat="1" ht="24.95" customHeight="1">
      <c r="A76" s="34"/>
      <c r="B76" s="35"/>
      <c r="C76" s="23" t="s">
        <v>298</v>
      </c>
      <c r="D76" s="36"/>
      <c r="E76" s="36"/>
      <c r="F76" s="36"/>
      <c r="G76" s="36"/>
      <c r="H76" s="36"/>
      <c r="I76" s="116"/>
      <c r="J76" s="36"/>
      <c r="K76" s="36"/>
      <c r="L76" s="117"/>
      <c r="S76" s="34"/>
      <c r="T76" s="34"/>
      <c r="U76" s="34"/>
      <c r="V76" s="34"/>
      <c r="W76" s="34"/>
      <c r="X76" s="34"/>
      <c r="Y76" s="34"/>
      <c r="Z76" s="34"/>
      <c r="AA76" s="34"/>
      <c r="AB76" s="34"/>
      <c r="AC76" s="34"/>
      <c r="AD76" s="34"/>
      <c r="AE76" s="34"/>
    </row>
    <row r="77" spans="1:31" s="1" customFormat="1" ht="6.95" customHeight="1">
      <c r="A77" s="34"/>
      <c r="B77" s="35"/>
      <c r="C77" s="36"/>
      <c r="D77" s="36"/>
      <c r="E77" s="36"/>
      <c r="F77" s="36"/>
      <c r="G77" s="36"/>
      <c r="H77" s="36"/>
      <c r="I77" s="116"/>
      <c r="J77" s="36"/>
      <c r="K77" s="36"/>
      <c r="L77" s="117"/>
      <c r="S77" s="34"/>
      <c r="T77" s="34"/>
      <c r="U77" s="34"/>
      <c r="V77" s="34"/>
      <c r="W77" s="34"/>
      <c r="X77" s="34"/>
      <c r="Y77" s="34"/>
      <c r="Z77" s="34"/>
      <c r="AA77" s="34"/>
      <c r="AB77" s="34"/>
      <c r="AC77" s="34"/>
      <c r="AD77" s="34"/>
      <c r="AE77" s="34"/>
    </row>
    <row r="78" spans="1:31" s="1" customFormat="1" ht="12" customHeight="1">
      <c r="A78" s="34"/>
      <c r="B78" s="35"/>
      <c r="C78" s="29" t="s">
        <v>16</v>
      </c>
      <c r="D78" s="36"/>
      <c r="E78" s="36"/>
      <c r="F78" s="36"/>
      <c r="G78" s="36"/>
      <c r="H78" s="36"/>
      <c r="I78" s="116"/>
      <c r="J78" s="36"/>
      <c r="K78" s="36"/>
      <c r="L78" s="117"/>
      <c r="S78" s="34"/>
      <c r="T78" s="34"/>
      <c r="U78" s="34"/>
      <c r="V78" s="34"/>
      <c r="W78" s="34"/>
      <c r="X78" s="34"/>
      <c r="Y78" s="34"/>
      <c r="Z78" s="34"/>
      <c r="AA78" s="34"/>
      <c r="AB78" s="34"/>
      <c r="AC78" s="34"/>
      <c r="AD78" s="34"/>
      <c r="AE78" s="34"/>
    </row>
    <row r="79" spans="1:31" s="1" customFormat="1" ht="14.45" customHeight="1">
      <c r="A79" s="34"/>
      <c r="B79" s="35"/>
      <c r="C79" s="36"/>
      <c r="D79" s="36"/>
      <c r="E79" s="499" t="str">
        <f>E7</f>
        <v>Tribuna a šatny atletického stadionu Na Skalce</v>
      </c>
      <c r="F79" s="500"/>
      <c r="G79" s="500"/>
      <c r="H79" s="500"/>
      <c r="I79" s="116"/>
      <c r="J79" s="36"/>
      <c r="K79" s="36"/>
      <c r="L79" s="117"/>
      <c r="S79" s="34"/>
      <c r="T79" s="34"/>
      <c r="U79" s="34"/>
      <c r="V79" s="34"/>
      <c r="W79" s="34"/>
      <c r="X79" s="34"/>
      <c r="Y79" s="34"/>
      <c r="Z79" s="34"/>
      <c r="AA79" s="34"/>
      <c r="AB79" s="34"/>
      <c r="AC79" s="34"/>
      <c r="AD79" s="34"/>
      <c r="AE79" s="34"/>
    </row>
    <row r="80" spans="1:31" ht="12" customHeight="1">
      <c r="B80" s="21"/>
      <c r="C80" s="29" t="s">
        <v>137</v>
      </c>
      <c r="D80" s="22"/>
      <c r="E80" s="22"/>
      <c r="F80" s="22"/>
      <c r="G80" s="22"/>
      <c r="H80" s="22"/>
      <c r="J80" s="22"/>
      <c r="K80" s="22"/>
      <c r="L80" s="20"/>
    </row>
    <row r="81" spans="1:65" s="1" customFormat="1" ht="14.45" customHeight="1">
      <c r="A81" s="34"/>
      <c r="B81" s="35"/>
      <c r="C81" s="36"/>
      <c r="D81" s="36"/>
      <c r="E81" s="499" t="s">
        <v>141</v>
      </c>
      <c r="F81" s="498"/>
      <c r="G81" s="498"/>
      <c r="H81" s="498"/>
      <c r="I81" s="116"/>
      <c r="J81" s="36"/>
      <c r="K81" s="36"/>
      <c r="L81" s="117"/>
      <c r="S81" s="34"/>
      <c r="T81" s="34"/>
      <c r="U81" s="34"/>
      <c r="V81" s="34"/>
      <c r="W81" s="34"/>
      <c r="X81" s="34"/>
      <c r="Y81" s="34"/>
      <c r="Z81" s="34"/>
      <c r="AA81" s="34"/>
      <c r="AB81" s="34"/>
      <c r="AC81" s="34"/>
      <c r="AD81" s="34"/>
      <c r="AE81" s="34"/>
    </row>
    <row r="82" spans="1:65" s="1" customFormat="1" ht="12" customHeight="1">
      <c r="A82" s="34"/>
      <c r="B82" s="35"/>
      <c r="C82" s="29" t="s">
        <v>145</v>
      </c>
      <c r="D82" s="36"/>
      <c r="E82" s="36"/>
      <c r="F82" s="36"/>
      <c r="G82" s="36"/>
      <c r="H82" s="36"/>
      <c r="I82" s="116"/>
      <c r="J82" s="36"/>
      <c r="K82" s="36"/>
      <c r="L82" s="117"/>
      <c r="S82" s="34"/>
      <c r="T82" s="34"/>
      <c r="U82" s="34"/>
      <c r="V82" s="34"/>
      <c r="W82" s="34"/>
      <c r="X82" s="34"/>
      <c r="Y82" s="34"/>
      <c r="Z82" s="34"/>
      <c r="AA82" s="34"/>
      <c r="AB82" s="34"/>
      <c r="AC82" s="34"/>
      <c r="AD82" s="34"/>
      <c r="AE82" s="34"/>
    </row>
    <row r="83" spans="1:65" s="1" customFormat="1" ht="14.45" customHeight="1">
      <c r="A83" s="34"/>
      <c r="B83" s="35"/>
      <c r="C83" s="36"/>
      <c r="D83" s="36"/>
      <c r="E83" s="470" t="str">
        <f>E11</f>
        <v>D 02.1.4.2 - Vzduchotechnika</v>
      </c>
      <c r="F83" s="498"/>
      <c r="G83" s="498"/>
      <c r="H83" s="498"/>
      <c r="I83" s="116"/>
      <c r="J83" s="36"/>
      <c r="K83" s="36"/>
      <c r="L83" s="117"/>
      <c r="S83" s="34"/>
      <c r="T83" s="34"/>
      <c r="U83" s="34"/>
      <c r="V83" s="34"/>
      <c r="W83" s="34"/>
      <c r="X83" s="34"/>
      <c r="Y83" s="34"/>
      <c r="Z83" s="34"/>
      <c r="AA83" s="34"/>
      <c r="AB83" s="34"/>
      <c r="AC83" s="34"/>
      <c r="AD83" s="34"/>
      <c r="AE83" s="34"/>
    </row>
    <row r="84" spans="1:65" s="1" customFormat="1" ht="6.95" customHeight="1">
      <c r="A84" s="34"/>
      <c r="B84" s="35"/>
      <c r="C84" s="36"/>
      <c r="D84" s="36"/>
      <c r="E84" s="36"/>
      <c r="F84" s="36"/>
      <c r="G84" s="36"/>
      <c r="H84" s="36"/>
      <c r="I84" s="116"/>
      <c r="J84" s="36"/>
      <c r="K84" s="36"/>
      <c r="L84" s="117"/>
      <c r="S84" s="34"/>
      <c r="T84" s="34"/>
      <c r="U84" s="34"/>
      <c r="V84" s="34"/>
      <c r="W84" s="34"/>
      <c r="X84" s="34"/>
      <c r="Y84" s="34"/>
      <c r="Z84" s="34"/>
      <c r="AA84" s="34"/>
      <c r="AB84" s="34"/>
      <c r="AC84" s="34"/>
      <c r="AD84" s="34"/>
      <c r="AE84" s="34"/>
    </row>
    <row r="85" spans="1:65" s="1" customFormat="1" ht="12" customHeight="1">
      <c r="A85" s="34"/>
      <c r="B85" s="35"/>
      <c r="C85" s="29" t="s">
        <v>21</v>
      </c>
      <c r="D85" s="36"/>
      <c r="E85" s="36"/>
      <c r="F85" s="27" t="str">
        <f>F14</f>
        <v xml:space="preserve"> </v>
      </c>
      <c r="G85" s="36"/>
      <c r="H85" s="36"/>
      <c r="I85" s="118" t="s">
        <v>23</v>
      </c>
      <c r="J85" s="59" t="str">
        <f>IF(J14="","",J14)</f>
        <v>25. 10. 2019</v>
      </c>
      <c r="K85" s="36"/>
      <c r="L85" s="117"/>
      <c r="S85" s="34"/>
      <c r="T85" s="34"/>
      <c r="U85" s="34"/>
      <c r="V85" s="34"/>
      <c r="W85" s="34"/>
      <c r="X85" s="34"/>
      <c r="Y85" s="34"/>
      <c r="Z85" s="34"/>
      <c r="AA85" s="34"/>
      <c r="AB85" s="34"/>
      <c r="AC85" s="34"/>
      <c r="AD85" s="34"/>
      <c r="AE85" s="34"/>
    </row>
    <row r="86" spans="1:65" s="1" customFormat="1" ht="6.95" customHeight="1">
      <c r="A86" s="34"/>
      <c r="B86" s="35"/>
      <c r="C86" s="36"/>
      <c r="D86" s="36"/>
      <c r="E86" s="36"/>
      <c r="F86" s="36"/>
      <c r="G86" s="36"/>
      <c r="H86" s="36"/>
      <c r="I86" s="116"/>
      <c r="J86" s="36"/>
      <c r="K86" s="36"/>
      <c r="L86" s="117"/>
      <c r="S86" s="34"/>
      <c r="T86" s="34"/>
      <c r="U86" s="34"/>
      <c r="V86" s="34"/>
      <c r="W86" s="34"/>
      <c r="X86" s="34"/>
      <c r="Y86" s="34"/>
      <c r="Z86" s="34"/>
      <c r="AA86" s="34"/>
      <c r="AB86" s="34"/>
      <c r="AC86" s="34"/>
      <c r="AD86" s="34"/>
      <c r="AE86" s="34"/>
    </row>
    <row r="87" spans="1:65" s="1" customFormat="1" ht="26.45" customHeight="1">
      <c r="A87" s="34"/>
      <c r="B87" s="35"/>
      <c r="C87" s="29" t="s">
        <v>25</v>
      </c>
      <c r="D87" s="36"/>
      <c r="E87" s="36"/>
      <c r="F87" s="27" t="str">
        <f>E17</f>
        <v>Město Česká Třebová</v>
      </c>
      <c r="G87" s="36"/>
      <c r="H87" s="36"/>
      <c r="I87" s="118" t="s">
        <v>32</v>
      </c>
      <c r="J87" s="32" t="str">
        <f>E23</f>
        <v>Ing. Romana Vacková</v>
      </c>
      <c r="K87" s="36"/>
      <c r="L87" s="117"/>
      <c r="S87" s="34"/>
      <c r="T87" s="34"/>
      <c r="U87" s="34"/>
      <c r="V87" s="34"/>
      <c r="W87" s="34"/>
      <c r="X87" s="34"/>
      <c r="Y87" s="34"/>
      <c r="Z87" s="34"/>
      <c r="AA87" s="34"/>
      <c r="AB87" s="34"/>
      <c r="AC87" s="34"/>
      <c r="AD87" s="34"/>
      <c r="AE87" s="34"/>
    </row>
    <row r="88" spans="1:65" s="1" customFormat="1" ht="26.45" customHeight="1">
      <c r="A88" s="34"/>
      <c r="B88" s="35"/>
      <c r="C88" s="29" t="s">
        <v>30</v>
      </c>
      <c r="D88" s="36"/>
      <c r="E88" s="36"/>
      <c r="F88" s="27" t="str">
        <f>IF(E20="","",E20)</f>
        <v>Vyplň údaj</v>
      </c>
      <c r="G88" s="36"/>
      <c r="H88" s="36"/>
      <c r="I88" s="118" t="s">
        <v>37</v>
      </c>
      <c r="J88" s="32" t="str">
        <f>E26</f>
        <v>Ing. Romana Vacková</v>
      </c>
      <c r="K88" s="36"/>
      <c r="L88" s="117"/>
      <c r="S88" s="34"/>
      <c r="T88" s="34"/>
      <c r="U88" s="34"/>
      <c r="V88" s="34"/>
      <c r="W88" s="34"/>
      <c r="X88" s="34"/>
      <c r="Y88" s="34"/>
      <c r="Z88" s="34"/>
      <c r="AA88" s="34"/>
      <c r="AB88" s="34"/>
      <c r="AC88" s="34"/>
      <c r="AD88" s="34"/>
      <c r="AE88" s="34"/>
    </row>
    <row r="89" spans="1:65" s="1" customFormat="1" ht="10.35" customHeight="1">
      <c r="A89" s="34"/>
      <c r="B89" s="35"/>
      <c r="C89" s="36"/>
      <c r="D89" s="36"/>
      <c r="E89" s="36"/>
      <c r="F89" s="36"/>
      <c r="G89" s="36"/>
      <c r="H89" s="36"/>
      <c r="I89" s="116"/>
      <c r="J89" s="36"/>
      <c r="K89" s="36"/>
      <c r="L89" s="117"/>
      <c r="S89" s="34"/>
      <c r="T89" s="34"/>
      <c r="U89" s="34"/>
      <c r="V89" s="34"/>
      <c r="W89" s="34"/>
      <c r="X89" s="34"/>
      <c r="Y89" s="34"/>
      <c r="Z89" s="34"/>
      <c r="AA89" s="34"/>
      <c r="AB89" s="34"/>
      <c r="AC89" s="34"/>
      <c r="AD89" s="34"/>
      <c r="AE89" s="34"/>
    </row>
    <row r="90" spans="1:65" s="10" customFormat="1" ht="29.25" customHeight="1">
      <c r="A90" s="166"/>
      <c r="B90" s="167"/>
      <c r="C90" s="168" t="s">
        <v>299</v>
      </c>
      <c r="D90" s="169" t="s">
        <v>59</v>
      </c>
      <c r="E90" s="169" t="s">
        <v>55</v>
      </c>
      <c r="F90" s="169" t="s">
        <v>56</v>
      </c>
      <c r="G90" s="169" t="s">
        <v>300</v>
      </c>
      <c r="H90" s="169" t="s">
        <v>301</v>
      </c>
      <c r="I90" s="170" t="s">
        <v>302</v>
      </c>
      <c r="J90" s="171" t="s">
        <v>269</v>
      </c>
      <c r="K90" s="172" t="s">
        <v>303</v>
      </c>
      <c r="L90" s="173"/>
      <c r="M90" s="68" t="s">
        <v>19</v>
      </c>
      <c r="N90" s="69" t="s">
        <v>44</v>
      </c>
      <c r="O90" s="69" t="s">
        <v>304</v>
      </c>
      <c r="P90" s="69" t="s">
        <v>305</v>
      </c>
      <c r="Q90" s="69" t="s">
        <v>306</v>
      </c>
      <c r="R90" s="69" t="s">
        <v>307</v>
      </c>
      <c r="S90" s="69" t="s">
        <v>308</v>
      </c>
      <c r="T90" s="70" t="s">
        <v>309</v>
      </c>
      <c r="U90" s="166"/>
      <c r="V90" s="166"/>
      <c r="W90" s="166"/>
      <c r="X90" s="166"/>
      <c r="Y90" s="166"/>
      <c r="Z90" s="166"/>
      <c r="AA90" s="166"/>
      <c r="AB90" s="166"/>
      <c r="AC90" s="166"/>
      <c r="AD90" s="166"/>
      <c r="AE90" s="166"/>
    </row>
    <row r="91" spans="1:65" s="1" customFormat="1" ht="22.9" customHeight="1">
      <c r="A91" s="34"/>
      <c r="B91" s="35"/>
      <c r="C91" s="75" t="s">
        <v>310</v>
      </c>
      <c r="D91" s="36"/>
      <c r="E91" s="36"/>
      <c r="F91" s="36"/>
      <c r="G91" s="36"/>
      <c r="H91" s="36"/>
      <c r="I91" s="116"/>
      <c r="J91" s="174">
        <f>BK91</f>
        <v>0</v>
      </c>
      <c r="K91" s="36"/>
      <c r="L91" s="39"/>
      <c r="M91" s="71"/>
      <c r="N91" s="175"/>
      <c r="O91" s="72"/>
      <c r="P91" s="176">
        <f>P92</f>
        <v>0</v>
      </c>
      <c r="Q91" s="72"/>
      <c r="R91" s="176">
        <f>R92</f>
        <v>0</v>
      </c>
      <c r="S91" s="72"/>
      <c r="T91" s="177">
        <f>T92</f>
        <v>0</v>
      </c>
      <c r="U91" s="34"/>
      <c r="V91" s="34"/>
      <c r="W91" s="34"/>
      <c r="X91" s="34"/>
      <c r="Y91" s="34"/>
      <c r="Z91" s="34"/>
      <c r="AA91" s="34"/>
      <c r="AB91" s="34"/>
      <c r="AC91" s="34"/>
      <c r="AD91" s="34"/>
      <c r="AE91" s="34"/>
      <c r="AT91" s="17" t="s">
        <v>73</v>
      </c>
      <c r="AU91" s="17" t="s">
        <v>270</v>
      </c>
      <c r="BK91" s="178">
        <f>BK92</f>
        <v>0</v>
      </c>
    </row>
    <row r="92" spans="1:65" s="11" customFormat="1" ht="25.9" customHeight="1">
      <c r="B92" s="179"/>
      <c r="C92" s="180"/>
      <c r="D92" s="181" t="s">
        <v>73</v>
      </c>
      <c r="E92" s="182" t="s">
        <v>1495</v>
      </c>
      <c r="F92" s="182" t="s">
        <v>1496</v>
      </c>
      <c r="G92" s="180"/>
      <c r="H92" s="180"/>
      <c r="I92" s="183"/>
      <c r="J92" s="184">
        <f>BK92</f>
        <v>0</v>
      </c>
      <c r="K92" s="180"/>
      <c r="L92" s="185"/>
      <c r="M92" s="186"/>
      <c r="N92" s="187"/>
      <c r="O92" s="187"/>
      <c r="P92" s="188">
        <f>P93+P154+P213+P260+P307</f>
        <v>0</v>
      </c>
      <c r="Q92" s="187"/>
      <c r="R92" s="188">
        <f>R93+R154+R213+R260+R307</f>
        <v>0</v>
      </c>
      <c r="S92" s="187"/>
      <c r="T92" s="189">
        <f>T93+T154+T213+T260+T307</f>
        <v>0</v>
      </c>
      <c r="AR92" s="190" t="s">
        <v>83</v>
      </c>
      <c r="AT92" s="191" t="s">
        <v>73</v>
      </c>
      <c r="AU92" s="191" t="s">
        <v>74</v>
      </c>
      <c r="AY92" s="190" t="s">
        <v>313</v>
      </c>
      <c r="BK92" s="192">
        <f>BK93+BK154+BK213+BK260+BK307</f>
        <v>0</v>
      </c>
    </row>
    <row r="93" spans="1:65" s="11" customFormat="1" ht="22.9" customHeight="1">
      <c r="B93" s="179"/>
      <c r="C93" s="180"/>
      <c r="D93" s="181" t="s">
        <v>73</v>
      </c>
      <c r="E93" s="193" t="s">
        <v>2839</v>
      </c>
      <c r="F93" s="193" t="s">
        <v>2840</v>
      </c>
      <c r="G93" s="180"/>
      <c r="H93" s="180"/>
      <c r="I93" s="183"/>
      <c r="J93" s="194">
        <f>BK93</f>
        <v>0</v>
      </c>
      <c r="K93" s="180"/>
      <c r="L93" s="185"/>
      <c r="M93" s="186"/>
      <c r="N93" s="187"/>
      <c r="O93" s="187"/>
      <c r="P93" s="188">
        <f>SUM(P94:P153)</f>
        <v>0</v>
      </c>
      <c r="Q93" s="187"/>
      <c r="R93" s="188">
        <f>SUM(R94:R153)</f>
        <v>0</v>
      </c>
      <c r="S93" s="187"/>
      <c r="T93" s="189">
        <f>SUM(T94:T153)</f>
        <v>0</v>
      </c>
      <c r="AR93" s="190" t="s">
        <v>83</v>
      </c>
      <c r="AT93" s="191" t="s">
        <v>73</v>
      </c>
      <c r="AU93" s="191" t="s">
        <v>81</v>
      </c>
      <c r="AY93" s="190" t="s">
        <v>313</v>
      </c>
      <c r="BK93" s="192">
        <f>SUM(BK94:BK153)</f>
        <v>0</v>
      </c>
    </row>
    <row r="94" spans="1:65" s="1" customFormat="1" ht="32.450000000000003" customHeight="1">
      <c r="A94" s="34"/>
      <c r="B94" s="35"/>
      <c r="C94" s="195" t="s">
        <v>81</v>
      </c>
      <c r="D94" s="195" t="s">
        <v>315</v>
      </c>
      <c r="E94" s="196" t="s">
        <v>2841</v>
      </c>
      <c r="F94" s="197" t="s">
        <v>2842</v>
      </c>
      <c r="G94" s="198" t="s">
        <v>2843</v>
      </c>
      <c r="H94" s="199">
        <v>1</v>
      </c>
      <c r="I94" s="200"/>
      <c r="J94" s="201">
        <f>ROUND(I94*H94,2)</f>
        <v>0</v>
      </c>
      <c r="K94" s="202"/>
      <c r="L94" s="39"/>
      <c r="M94" s="203" t="s">
        <v>19</v>
      </c>
      <c r="N94" s="204" t="s">
        <v>45</v>
      </c>
      <c r="O94" s="64"/>
      <c r="P94" s="205">
        <f>O94*H94</f>
        <v>0</v>
      </c>
      <c r="Q94" s="205">
        <v>0</v>
      </c>
      <c r="R94" s="205">
        <f>Q94*H94</f>
        <v>0</v>
      </c>
      <c r="S94" s="205">
        <v>0</v>
      </c>
      <c r="T94" s="206">
        <f>S94*H94</f>
        <v>0</v>
      </c>
      <c r="U94" s="34"/>
      <c r="V94" s="34"/>
      <c r="W94" s="34"/>
      <c r="X94" s="34"/>
      <c r="Y94" s="34"/>
      <c r="Z94" s="34"/>
      <c r="AA94" s="34"/>
      <c r="AB94" s="34"/>
      <c r="AC94" s="34"/>
      <c r="AD94" s="34"/>
      <c r="AE94" s="34"/>
      <c r="AR94" s="207" t="s">
        <v>402</v>
      </c>
      <c r="AT94" s="207" t="s">
        <v>315</v>
      </c>
      <c r="AU94" s="207" t="s">
        <v>83</v>
      </c>
      <c r="AY94" s="17" t="s">
        <v>313</v>
      </c>
      <c r="BE94" s="208">
        <f>IF(N94="základní",J94,0)</f>
        <v>0</v>
      </c>
      <c r="BF94" s="208">
        <f>IF(N94="snížená",J94,0)</f>
        <v>0</v>
      </c>
      <c r="BG94" s="208">
        <f>IF(N94="zákl. přenesená",J94,0)</f>
        <v>0</v>
      </c>
      <c r="BH94" s="208">
        <f>IF(N94="sníž. přenesená",J94,0)</f>
        <v>0</v>
      </c>
      <c r="BI94" s="208">
        <f>IF(N94="nulová",J94,0)</f>
        <v>0</v>
      </c>
      <c r="BJ94" s="17" t="s">
        <v>81</v>
      </c>
      <c r="BK94" s="208">
        <f>ROUND(I94*H94,2)</f>
        <v>0</v>
      </c>
      <c r="BL94" s="17" t="s">
        <v>402</v>
      </c>
      <c r="BM94" s="207" t="s">
        <v>83</v>
      </c>
    </row>
    <row r="95" spans="1:65" s="1" customFormat="1" ht="58.5">
      <c r="A95" s="34"/>
      <c r="B95" s="35"/>
      <c r="C95" s="36"/>
      <c r="D95" s="209" t="s">
        <v>321</v>
      </c>
      <c r="E95" s="36"/>
      <c r="F95" s="210" t="s">
        <v>2844</v>
      </c>
      <c r="G95" s="36"/>
      <c r="H95" s="36"/>
      <c r="I95" s="116"/>
      <c r="J95" s="36"/>
      <c r="K95" s="36"/>
      <c r="L95" s="39"/>
      <c r="M95" s="211"/>
      <c r="N95" s="212"/>
      <c r="O95" s="64"/>
      <c r="P95" s="64"/>
      <c r="Q95" s="64"/>
      <c r="R95" s="64"/>
      <c r="S95" s="64"/>
      <c r="T95" s="65"/>
      <c r="U95" s="34"/>
      <c r="V95" s="34"/>
      <c r="W95" s="34"/>
      <c r="X95" s="34"/>
      <c r="Y95" s="34"/>
      <c r="Z95" s="34"/>
      <c r="AA95" s="34"/>
      <c r="AB95" s="34"/>
      <c r="AC95" s="34"/>
      <c r="AD95" s="34"/>
      <c r="AE95" s="34"/>
      <c r="AT95" s="17" t="s">
        <v>321</v>
      </c>
      <c r="AU95" s="17" t="s">
        <v>83</v>
      </c>
    </row>
    <row r="96" spans="1:65" s="1" customFormat="1" ht="32.450000000000003" customHeight="1">
      <c r="A96" s="34"/>
      <c r="B96" s="35"/>
      <c r="C96" s="195" t="s">
        <v>83</v>
      </c>
      <c r="D96" s="195" t="s">
        <v>315</v>
      </c>
      <c r="E96" s="196" t="s">
        <v>2845</v>
      </c>
      <c r="F96" s="197" t="s">
        <v>2846</v>
      </c>
      <c r="G96" s="198" t="s">
        <v>1434</v>
      </c>
      <c r="H96" s="199">
        <v>1</v>
      </c>
      <c r="I96" s="200"/>
      <c r="J96" s="201">
        <f>ROUND(I96*H96,2)</f>
        <v>0</v>
      </c>
      <c r="K96" s="202"/>
      <c r="L96" s="39"/>
      <c r="M96" s="203" t="s">
        <v>19</v>
      </c>
      <c r="N96" s="204" t="s">
        <v>45</v>
      </c>
      <c r="O96" s="64"/>
      <c r="P96" s="205">
        <f>O96*H96</f>
        <v>0</v>
      </c>
      <c r="Q96" s="205">
        <v>0</v>
      </c>
      <c r="R96" s="205">
        <f>Q96*H96</f>
        <v>0</v>
      </c>
      <c r="S96" s="205">
        <v>0</v>
      </c>
      <c r="T96" s="206">
        <f>S96*H96</f>
        <v>0</v>
      </c>
      <c r="U96" s="34"/>
      <c r="V96" s="34"/>
      <c r="W96" s="34"/>
      <c r="X96" s="34"/>
      <c r="Y96" s="34"/>
      <c r="Z96" s="34"/>
      <c r="AA96" s="34"/>
      <c r="AB96" s="34"/>
      <c r="AC96" s="34"/>
      <c r="AD96" s="34"/>
      <c r="AE96" s="34"/>
      <c r="AR96" s="207" t="s">
        <v>402</v>
      </c>
      <c r="AT96" s="207" t="s">
        <v>315</v>
      </c>
      <c r="AU96" s="207" t="s">
        <v>83</v>
      </c>
      <c r="AY96" s="17" t="s">
        <v>313</v>
      </c>
      <c r="BE96" s="208">
        <f>IF(N96="základní",J96,0)</f>
        <v>0</v>
      </c>
      <c r="BF96" s="208">
        <f>IF(N96="snížená",J96,0)</f>
        <v>0</v>
      </c>
      <c r="BG96" s="208">
        <f>IF(N96="zákl. přenesená",J96,0)</f>
        <v>0</v>
      </c>
      <c r="BH96" s="208">
        <f>IF(N96="sníž. přenesená",J96,0)</f>
        <v>0</v>
      </c>
      <c r="BI96" s="208">
        <f>IF(N96="nulová",J96,0)</f>
        <v>0</v>
      </c>
      <c r="BJ96" s="17" t="s">
        <v>81</v>
      </c>
      <c r="BK96" s="208">
        <f>ROUND(I96*H96,2)</f>
        <v>0</v>
      </c>
      <c r="BL96" s="17" t="s">
        <v>402</v>
      </c>
      <c r="BM96" s="207" t="s">
        <v>319</v>
      </c>
    </row>
    <row r="97" spans="1:65" s="1" customFormat="1" ht="29.25">
      <c r="A97" s="34"/>
      <c r="B97" s="35"/>
      <c r="C97" s="36"/>
      <c r="D97" s="209" t="s">
        <v>321</v>
      </c>
      <c r="E97" s="36"/>
      <c r="F97" s="210" t="s">
        <v>2847</v>
      </c>
      <c r="G97" s="36"/>
      <c r="H97" s="36"/>
      <c r="I97" s="116"/>
      <c r="J97" s="36"/>
      <c r="K97" s="36"/>
      <c r="L97" s="39"/>
      <c r="M97" s="211"/>
      <c r="N97" s="212"/>
      <c r="O97" s="64"/>
      <c r="P97" s="64"/>
      <c r="Q97" s="64"/>
      <c r="R97" s="64"/>
      <c r="S97" s="64"/>
      <c r="T97" s="65"/>
      <c r="U97" s="34"/>
      <c r="V97" s="34"/>
      <c r="W97" s="34"/>
      <c r="X97" s="34"/>
      <c r="Y97" s="34"/>
      <c r="Z97" s="34"/>
      <c r="AA97" s="34"/>
      <c r="AB97" s="34"/>
      <c r="AC97" s="34"/>
      <c r="AD97" s="34"/>
      <c r="AE97" s="34"/>
      <c r="AT97" s="17" t="s">
        <v>321</v>
      </c>
      <c r="AU97" s="17" t="s">
        <v>83</v>
      </c>
    </row>
    <row r="98" spans="1:65" s="1" customFormat="1" ht="14.45" customHeight="1">
      <c r="A98" s="34"/>
      <c r="B98" s="35"/>
      <c r="C98" s="195" t="s">
        <v>120</v>
      </c>
      <c r="D98" s="195" t="s">
        <v>315</v>
      </c>
      <c r="E98" s="196" t="s">
        <v>2848</v>
      </c>
      <c r="F98" s="197" t="s">
        <v>2849</v>
      </c>
      <c r="G98" s="198" t="s">
        <v>1434</v>
      </c>
      <c r="H98" s="199">
        <v>1</v>
      </c>
      <c r="I98" s="200"/>
      <c r="J98" s="201">
        <f>ROUND(I98*H98,2)</f>
        <v>0</v>
      </c>
      <c r="K98" s="202"/>
      <c r="L98" s="39"/>
      <c r="M98" s="203" t="s">
        <v>19</v>
      </c>
      <c r="N98" s="204" t="s">
        <v>45</v>
      </c>
      <c r="O98" s="64"/>
      <c r="P98" s="205">
        <f>O98*H98</f>
        <v>0</v>
      </c>
      <c r="Q98" s="205">
        <v>0</v>
      </c>
      <c r="R98" s="205">
        <f>Q98*H98</f>
        <v>0</v>
      </c>
      <c r="S98" s="205">
        <v>0</v>
      </c>
      <c r="T98" s="206">
        <f>S98*H98</f>
        <v>0</v>
      </c>
      <c r="U98" s="34"/>
      <c r="V98" s="34"/>
      <c r="W98" s="34"/>
      <c r="X98" s="34"/>
      <c r="Y98" s="34"/>
      <c r="Z98" s="34"/>
      <c r="AA98" s="34"/>
      <c r="AB98" s="34"/>
      <c r="AC98" s="34"/>
      <c r="AD98" s="34"/>
      <c r="AE98" s="34"/>
      <c r="AR98" s="207" t="s">
        <v>402</v>
      </c>
      <c r="AT98" s="207" t="s">
        <v>315</v>
      </c>
      <c r="AU98" s="207" t="s">
        <v>83</v>
      </c>
      <c r="AY98" s="17" t="s">
        <v>313</v>
      </c>
      <c r="BE98" s="208">
        <f>IF(N98="základní",J98,0)</f>
        <v>0</v>
      </c>
      <c r="BF98" s="208">
        <f>IF(N98="snížená",J98,0)</f>
        <v>0</v>
      </c>
      <c r="BG98" s="208">
        <f>IF(N98="zákl. přenesená",J98,0)</f>
        <v>0</v>
      </c>
      <c r="BH98" s="208">
        <f>IF(N98="sníž. přenesená",J98,0)</f>
        <v>0</v>
      </c>
      <c r="BI98" s="208">
        <f>IF(N98="nulová",J98,0)</f>
        <v>0</v>
      </c>
      <c r="BJ98" s="17" t="s">
        <v>81</v>
      </c>
      <c r="BK98" s="208">
        <f>ROUND(I98*H98,2)</f>
        <v>0</v>
      </c>
      <c r="BL98" s="17" t="s">
        <v>402</v>
      </c>
      <c r="BM98" s="207" t="s">
        <v>345</v>
      </c>
    </row>
    <row r="99" spans="1:65" s="1" customFormat="1">
      <c r="A99" s="34"/>
      <c r="B99" s="35"/>
      <c r="C99" s="36"/>
      <c r="D99" s="209" t="s">
        <v>321</v>
      </c>
      <c r="E99" s="36"/>
      <c r="F99" s="210" t="s">
        <v>2849</v>
      </c>
      <c r="G99" s="36"/>
      <c r="H99" s="36"/>
      <c r="I99" s="116"/>
      <c r="J99" s="36"/>
      <c r="K99" s="36"/>
      <c r="L99" s="39"/>
      <c r="M99" s="211"/>
      <c r="N99" s="212"/>
      <c r="O99" s="64"/>
      <c r="P99" s="64"/>
      <c r="Q99" s="64"/>
      <c r="R99" s="64"/>
      <c r="S99" s="64"/>
      <c r="T99" s="65"/>
      <c r="U99" s="34"/>
      <c r="V99" s="34"/>
      <c r="W99" s="34"/>
      <c r="X99" s="34"/>
      <c r="Y99" s="34"/>
      <c r="Z99" s="34"/>
      <c r="AA99" s="34"/>
      <c r="AB99" s="34"/>
      <c r="AC99" s="34"/>
      <c r="AD99" s="34"/>
      <c r="AE99" s="34"/>
      <c r="AT99" s="17" t="s">
        <v>321</v>
      </c>
      <c r="AU99" s="17" t="s">
        <v>83</v>
      </c>
    </row>
    <row r="100" spans="1:65" s="1" customFormat="1" ht="14.45" customHeight="1">
      <c r="A100" s="34"/>
      <c r="B100" s="35"/>
      <c r="C100" s="195" t="s">
        <v>319</v>
      </c>
      <c r="D100" s="195" t="s">
        <v>315</v>
      </c>
      <c r="E100" s="196" t="s">
        <v>2850</v>
      </c>
      <c r="F100" s="197" t="s">
        <v>2851</v>
      </c>
      <c r="G100" s="198" t="s">
        <v>2843</v>
      </c>
      <c r="H100" s="199">
        <v>1</v>
      </c>
      <c r="I100" s="200"/>
      <c r="J100" s="201">
        <f>ROUND(I100*H100,2)</f>
        <v>0</v>
      </c>
      <c r="K100" s="202"/>
      <c r="L100" s="39"/>
      <c r="M100" s="203" t="s">
        <v>19</v>
      </c>
      <c r="N100" s="204" t="s">
        <v>45</v>
      </c>
      <c r="O100" s="64"/>
      <c r="P100" s="205">
        <f>O100*H100</f>
        <v>0</v>
      </c>
      <c r="Q100" s="205">
        <v>0</v>
      </c>
      <c r="R100" s="205">
        <f>Q100*H100</f>
        <v>0</v>
      </c>
      <c r="S100" s="205">
        <v>0</v>
      </c>
      <c r="T100" s="206">
        <f>S100*H100</f>
        <v>0</v>
      </c>
      <c r="U100" s="34"/>
      <c r="V100" s="34"/>
      <c r="W100" s="34"/>
      <c r="X100" s="34"/>
      <c r="Y100" s="34"/>
      <c r="Z100" s="34"/>
      <c r="AA100" s="34"/>
      <c r="AB100" s="34"/>
      <c r="AC100" s="34"/>
      <c r="AD100" s="34"/>
      <c r="AE100" s="34"/>
      <c r="AR100" s="207" t="s">
        <v>402</v>
      </c>
      <c r="AT100" s="207" t="s">
        <v>315</v>
      </c>
      <c r="AU100" s="207" t="s">
        <v>83</v>
      </c>
      <c r="AY100" s="17" t="s">
        <v>313</v>
      </c>
      <c r="BE100" s="208">
        <f>IF(N100="základní",J100,0)</f>
        <v>0</v>
      </c>
      <c r="BF100" s="208">
        <f>IF(N100="snížená",J100,0)</f>
        <v>0</v>
      </c>
      <c r="BG100" s="208">
        <f>IF(N100="zákl. přenesená",J100,0)</f>
        <v>0</v>
      </c>
      <c r="BH100" s="208">
        <f>IF(N100="sníž. přenesená",J100,0)</f>
        <v>0</v>
      </c>
      <c r="BI100" s="208">
        <f>IF(N100="nulová",J100,0)</f>
        <v>0</v>
      </c>
      <c r="BJ100" s="17" t="s">
        <v>81</v>
      </c>
      <c r="BK100" s="208">
        <f>ROUND(I100*H100,2)</f>
        <v>0</v>
      </c>
      <c r="BL100" s="17" t="s">
        <v>402</v>
      </c>
      <c r="BM100" s="207" t="s">
        <v>355</v>
      </c>
    </row>
    <row r="101" spans="1:65" s="1" customFormat="1">
      <c r="A101" s="34"/>
      <c r="B101" s="35"/>
      <c r="C101" s="36"/>
      <c r="D101" s="209" t="s">
        <v>321</v>
      </c>
      <c r="E101" s="36"/>
      <c r="F101" s="210" t="s">
        <v>2852</v>
      </c>
      <c r="G101" s="36"/>
      <c r="H101" s="36"/>
      <c r="I101" s="116"/>
      <c r="J101" s="36"/>
      <c r="K101" s="36"/>
      <c r="L101" s="39"/>
      <c r="M101" s="211"/>
      <c r="N101" s="212"/>
      <c r="O101" s="64"/>
      <c r="P101" s="64"/>
      <c r="Q101" s="64"/>
      <c r="R101" s="64"/>
      <c r="S101" s="64"/>
      <c r="T101" s="65"/>
      <c r="U101" s="34"/>
      <c r="V101" s="34"/>
      <c r="W101" s="34"/>
      <c r="X101" s="34"/>
      <c r="Y101" s="34"/>
      <c r="Z101" s="34"/>
      <c r="AA101" s="34"/>
      <c r="AB101" s="34"/>
      <c r="AC101" s="34"/>
      <c r="AD101" s="34"/>
      <c r="AE101" s="34"/>
      <c r="AT101" s="17" t="s">
        <v>321</v>
      </c>
      <c r="AU101" s="17" t="s">
        <v>83</v>
      </c>
    </row>
    <row r="102" spans="1:65" s="1" customFormat="1" ht="21.6" customHeight="1">
      <c r="A102" s="34"/>
      <c r="B102" s="35"/>
      <c r="C102" s="195" t="s">
        <v>340</v>
      </c>
      <c r="D102" s="195" t="s">
        <v>315</v>
      </c>
      <c r="E102" s="196" t="s">
        <v>2853</v>
      </c>
      <c r="F102" s="197" t="s">
        <v>2854</v>
      </c>
      <c r="G102" s="198" t="s">
        <v>2843</v>
      </c>
      <c r="H102" s="199">
        <v>2</v>
      </c>
      <c r="I102" s="200"/>
      <c r="J102" s="201">
        <f>ROUND(I102*H102,2)</f>
        <v>0</v>
      </c>
      <c r="K102" s="202"/>
      <c r="L102" s="39"/>
      <c r="M102" s="203" t="s">
        <v>19</v>
      </c>
      <c r="N102" s="204" t="s">
        <v>45</v>
      </c>
      <c r="O102" s="64"/>
      <c r="P102" s="205">
        <f>O102*H102</f>
        <v>0</v>
      </c>
      <c r="Q102" s="205">
        <v>0</v>
      </c>
      <c r="R102" s="205">
        <f>Q102*H102</f>
        <v>0</v>
      </c>
      <c r="S102" s="205">
        <v>0</v>
      </c>
      <c r="T102" s="206">
        <f>S102*H102</f>
        <v>0</v>
      </c>
      <c r="U102" s="34"/>
      <c r="V102" s="34"/>
      <c r="W102" s="34"/>
      <c r="X102" s="34"/>
      <c r="Y102" s="34"/>
      <c r="Z102" s="34"/>
      <c r="AA102" s="34"/>
      <c r="AB102" s="34"/>
      <c r="AC102" s="34"/>
      <c r="AD102" s="34"/>
      <c r="AE102" s="34"/>
      <c r="AR102" s="207" t="s">
        <v>402</v>
      </c>
      <c r="AT102" s="207" t="s">
        <v>315</v>
      </c>
      <c r="AU102" s="207" t="s">
        <v>83</v>
      </c>
      <c r="AY102" s="17" t="s">
        <v>313</v>
      </c>
      <c r="BE102" s="208">
        <f>IF(N102="základní",J102,0)</f>
        <v>0</v>
      </c>
      <c r="BF102" s="208">
        <f>IF(N102="snížená",J102,0)</f>
        <v>0</v>
      </c>
      <c r="BG102" s="208">
        <f>IF(N102="zákl. přenesená",J102,0)</f>
        <v>0</v>
      </c>
      <c r="BH102" s="208">
        <f>IF(N102="sníž. přenesená",J102,0)</f>
        <v>0</v>
      </c>
      <c r="BI102" s="208">
        <f>IF(N102="nulová",J102,0)</f>
        <v>0</v>
      </c>
      <c r="BJ102" s="17" t="s">
        <v>81</v>
      </c>
      <c r="BK102" s="208">
        <f>ROUND(I102*H102,2)</f>
        <v>0</v>
      </c>
      <c r="BL102" s="17" t="s">
        <v>402</v>
      </c>
      <c r="BM102" s="207" t="s">
        <v>368</v>
      </c>
    </row>
    <row r="103" spans="1:65" s="1" customFormat="1" ht="19.5">
      <c r="A103" s="34"/>
      <c r="B103" s="35"/>
      <c r="C103" s="36"/>
      <c r="D103" s="209" t="s">
        <v>321</v>
      </c>
      <c r="E103" s="36"/>
      <c r="F103" s="210" t="s">
        <v>2854</v>
      </c>
      <c r="G103" s="36"/>
      <c r="H103" s="36"/>
      <c r="I103" s="116"/>
      <c r="J103" s="36"/>
      <c r="K103" s="36"/>
      <c r="L103" s="39"/>
      <c r="M103" s="211"/>
      <c r="N103" s="212"/>
      <c r="O103" s="64"/>
      <c r="P103" s="64"/>
      <c r="Q103" s="64"/>
      <c r="R103" s="64"/>
      <c r="S103" s="64"/>
      <c r="T103" s="65"/>
      <c r="U103" s="34"/>
      <c r="V103" s="34"/>
      <c r="W103" s="34"/>
      <c r="X103" s="34"/>
      <c r="Y103" s="34"/>
      <c r="Z103" s="34"/>
      <c r="AA103" s="34"/>
      <c r="AB103" s="34"/>
      <c r="AC103" s="34"/>
      <c r="AD103" s="34"/>
      <c r="AE103" s="34"/>
      <c r="AT103" s="17" t="s">
        <v>321</v>
      </c>
      <c r="AU103" s="17" t="s">
        <v>83</v>
      </c>
    </row>
    <row r="104" spans="1:65" s="1" customFormat="1" ht="14.45" customHeight="1">
      <c r="A104" s="34"/>
      <c r="B104" s="35"/>
      <c r="C104" s="195" t="s">
        <v>345</v>
      </c>
      <c r="D104" s="195" t="s">
        <v>315</v>
      </c>
      <c r="E104" s="196" t="s">
        <v>2855</v>
      </c>
      <c r="F104" s="197" t="s">
        <v>2856</v>
      </c>
      <c r="G104" s="198" t="s">
        <v>2843</v>
      </c>
      <c r="H104" s="199">
        <v>1</v>
      </c>
      <c r="I104" s="200"/>
      <c r="J104" s="201">
        <f>ROUND(I104*H104,2)</f>
        <v>0</v>
      </c>
      <c r="K104" s="202"/>
      <c r="L104" s="39"/>
      <c r="M104" s="203" t="s">
        <v>19</v>
      </c>
      <c r="N104" s="204" t="s">
        <v>45</v>
      </c>
      <c r="O104" s="64"/>
      <c r="P104" s="205">
        <f>O104*H104</f>
        <v>0</v>
      </c>
      <c r="Q104" s="205">
        <v>0</v>
      </c>
      <c r="R104" s="205">
        <f>Q104*H104</f>
        <v>0</v>
      </c>
      <c r="S104" s="205">
        <v>0</v>
      </c>
      <c r="T104" s="206">
        <f>S104*H104</f>
        <v>0</v>
      </c>
      <c r="U104" s="34"/>
      <c r="V104" s="34"/>
      <c r="W104" s="34"/>
      <c r="X104" s="34"/>
      <c r="Y104" s="34"/>
      <c r="Z104" s="34"/>
      <c r="AA104" s="34"/>
      <c r="AB104" s="34"/>
      <c r="AC104" s="34"/>
      <c r="AD104" s="34"/>
      <c r="AE104" s="34"/>
      <c r="AR104" s="207" t="s">
        <v>402</v>
      </c>
      <c r="AT104" s="207" t="s">
        <v>315</v>
      </c>
      <c r="AU104" s="207" t="s">
        <v>83</v>
      </c>
      <c r="AY104" s="17" t="s">
        <v>313</v>
      </c>
      <c r="BE104" s="208">
        <f>IF(N104="základní",J104,0)</f>
        <v>0</v>
      </c>
      <c r="BF104" s="208">
        <f>IF(N104="snížená",J104,0)</f>
        <v>0</v>
      </c>
      <c r="BG104" s="208">
        <f>IF(N104="zákl. přenesená",J104,0)</f>
        <v>0</v>
      </c>
      <c r="BH104" s="208">
        <f>IF(N104="sníž. přenesená",J104,0)</f>
        <v>0</v>
      </c>
      <c r="BI104" s="208">
        <f>IF(N104="nulová",J104,0)</f>
        <v>0</v>
      </c>
      <c r="BJ104" s="17" t="s">
        <v>81</v>
      </c>
      <c r="BK104" s="208">
        <f>ROUND(I104*H104,2)</f>
        <v>0</v>
      </c>
      <c r="BL104" s="17" t="s">
        <v>402</v>
      </c>
      <c r="BM104" s="207" t="s">
        <v>379</v>
      </c>
    </row>
    <row r="105" spans="1:65" s="1" customFormat="1">
      <c r="A105" s="34"/>
      <c r="B105" s="35"/>
      <c r="C105" s="36"/>
      <c r="D105" s="209" t="s">
        <v>321</v>
      </c>
      <c r="E105" s="36"/>
      <c r="F105" s="210" t="s">
        <v>2856</v>
      </c>
      <c r="G105" s="36"/>
      <c r="H105" s="36"/>
      <c r="I105" s="116"/>
      <c r="J105" s="36"/>
      <c r="K105" s="36"/>
      <c r="L105" s="39"/>
      <c r="M105" s="211"/>
      <c r="N105" s="212"/>
      <c r="O105" s="64"/>
      <c r="P105" s="64"/>
      <c r="Q105" s="64"/>
      <c r="R105" s="64"/>
      <c r="S105" s="64"/>
      <c r="T105" s="65"/>
      <c r="U105" s="34"/>
      <c r="V105" s="34"/>
      <c r="W105" s="34"/>
      <c r="X105" s="34"/>
      <c r="Y105" s="34"/>
      <c r="Z105" s="34"/>
      <c r="AA105" s="34"/>
      <c r="AB105" s="34"/>
      <c r="AC105" s="34"/>
      <c r="AD105" s="34"/>
      <c r="AE105" s="34"/>
      <c r="AT105" s="17" t="s">
        <v>321</v>
      </c>
      <c r="AU105" s="17" t="s">
        <v>83</v>
      </c>
    </row>
    <row r="106" spans="1:65" s="1" customFormat="1" ht="14.45" customHeight="1">
      <c r="A106" s="34"/>
      <c r="B106" s="35"/>
      <c r="C106" s="195" t="s">
        <v>350</v>
      </c>
      <c r="D106" s="195" t="s">
        <v>315</v>
      </c>
      <c r="E106" s="196" t="s">
        <v>2857</v>
      </c>
      <c r="F106" s="197" t="s">
        <v>2858</v>
      </c>
      <c r="G106" s="198" t="s">
        <v>2843</v>
      </c>
      <c r="H106" s="199">
        <v>2</v>
      </c>
      <c r="I106" s="200"/>
      <c r="J106" s="201">
        <f>ROUND(I106*H106,2)</f>
        <v>0</v>
      </c>
      <c r="K106" s="202"/>
      <c r="L106" s="39"/>
      <c r="M106" s="203" t="s">
        <v>19</v>
      </c>
      <c r="N106" s="204" t="s">
        <v>45</v>
      </c>
      <c r="O106" s="64"/>
      <c r="P106" s="205">
        <f>O106*H106</f>
        <v>0</v>
      </c>
      <c r="Q106" s="205">
        <v>0</v>
      </c>
      <c r="R106" s="205">
        <f>Q106*H106</f>
        <v>0</v>
      </c>
      <c r="S106" s="205">
        <v>0</v>
      </c>
      <c r="T106" s="206">
        <f>S106*H106</f>
        <v>0</v>
      </c>
      <c r="U106" s="34"/>
      <c r="V106" s="34"/>
      <c r="W106" s="34"/>
      <c r="X106" s="34"/>
      <c r="Y106" s="34"/>
      <c r="Z106" s="34"/>
      <c r="AA106" s="34"/>
      <c r="AB106" s="34"/>
      <c r="AC106" s="34"/>
      <c r="AD106" s="34"/>
      <c r="AE106" s="34"/>
      <c r="AR106" s="207" t="s">
        <v>402</v>
      </c>
      <c r="AT106" s="207" t="s">
        <v>315</v>
      </c>
      <c r="AU106" s="207" t="s">
        <v>83</v>
      </c>
      <c r="AY106" s="17" t="s">
        <v>313</v>
      </c>
      <c r="BE106" s="208">
        <f>IF(N106="základní",J106,0)</f>
        <v>0</v>
      </c>
      <c r="BF106" s="208">
        <f>IF(N106="snížená",J106,0)</f>
        <v>0</v>
      </c>
      <c r="BG106" s="208">
        <f>IF(N106="zákl. přenesená",J106,0)</f>
        <v>0</v>
      </c>
      <c r="BH106" s="208">
        <f>IF(N106="sníž. přenesená",J106,0)</f>
        <v>0</v>
      </c>
      <c r="BI106" s="208">
        <f>IF(N106="nulová",J106,0)</f>
        <v>0</v>
      </c>
      <c r="BJ106" s="17" t="s">
        <v>81</v>
      </c>
      <c r="BK106" s="208">
        <f>ROUND(I106*H106,2)</f>
        <v>0</v>
      </c>
      <c r="BL106" s="17" t="s">
        <v>402</v>
      </c>
      <c r="BM106" s="207" t="s">
        <v>391</v>
      </c>
    </row>
    <row r="107" spans="1:65" s="1" customFormat="1">
      <c r="A107" s="34"/>
      <c r="B107" s="35"/>
      <c r="C107" s="36"/>
      <c r="D107" s="209" t="s">
        <v>321</v>
      </c>
      <c r="E107" s="36"/>
      <c r="F107" s="210" t="s">
        <v>2859</v>
      </c>
      <c r="G107" s="36"/>
      <c r="H107" s="36"/>
      <c r="I107" s="116"/>
      <c r="J107" s="36"/>
      <c r="K107" s="36"/>
      <c r="L107" s="39"/>
      <c r="M107" s="211"/>
      <c r="N107" s="212"/>
      <c r="O107" s="64"/>
      <c r="P107" s="64"/>
      <c r="Q107" s="64"/>
      <c r="R107" s="64"/>
      <c r="S107" s="64"/>
      <c r="T107" s="65"/>
      <c r="U107" s="34"/>
      <c r="V107" s="34"/>
      <c r="W107" s="34"/>
      <c r="X107" s="34"/>
      <c r="Y107" s="34"/>
      <c r="Z107" s="34"/>
      <c r="AA107" s="34"/>
      <c r="AB107" s="34"/>
      <c r="AC107" s="34"/>
      <c r="AD107" s="34"/>
      <c r="AE107" s="34"/>
      <c r="AT107" s="17" t="s">
        <v>321</v>
      </c>
      <c r="AU107" s="17" t="s">
        <v>83</v>
      </c>
    </row>
    <row r="108" spans="1:65" s="1" customFormat="1" ht="14.45" customHeight="1">
      <c r="A108" s="34"/>
      <c r="B108" s="35"/>
      <c r="C108" s="195" t="s">
        <v>355</v>
      </c>
      <c r="D108" s="195" t="s">
        <v>315</v>
      </c>
      <c r="E108" s="196" t="s">
        <v>2860</v>
      </c>
      <c r="F108" s="197" t="s">
        <v>2861</v>
      </c>
      <c r="G108" s="198" t="s">
        <v>2843</v>
      </c>
      <c r="H108" s="199">
        <v>4</v>
      </c>
      <c r="I108" s="200"/>
      <c r="J108" s="201">
        <f>ROUND(I108*H108,2)</f>
        <v>0</v>
      </c>
      <c r="K108" s="202"/>
      <c r="L108" s="39"/>
      <c r="M108" s="203" t="s">
        <v>19</v>
      </c>
      <c r="N108" s="204" t="s">
        <v>45</v>
      </c>
      <c r="O108" s="64"/>
      <c r="P108" s="205">
        <f>O108*H108</f>
        <v>0</v>
      </c>
      <c r="Q108" s="205">
        <v>0</v>
      </c>
      <c r="R108" s="205">
        <f>Q108*H108</f>
        <v>0</v>
      </c>
      <c r="S108" s="205">
        <v>0</v>
      </c>
      <c r="T108" s="206">
        <f>S108*H108</f>
        <v>0</v>
      </c>
      <c r="U108" s="34"/>
      <c r="V108" s="34"/>
      <c r="W108" s="34"/>
      <c r="X108" s="34"/>
      <c r="Y108" s="34"/>
      <c r="Z108" s="34"/>
      <c r="AA108" s="34"/>
      <c r="AB108" s="34"/>
      <c r="AC108" s="34"/>
      <c r="AD108" s="34"/>
      <c r="AE108" s="34"/>
      <c r="AR108" s="207" t="s">
        <v>402</v>
      </c>
      <c r="AT108" s="207" t="s">
        <v>315</v>
      </c>
      <c r="AU108" s="207" t="s">
        <v>83</v>
      </c>
      <c r="AY108" s="17" t="s">
        <v>313</v>
      </c>
      <c r="BE108" s="208">
        <f>IF(N108="základní",J108,0)</f>
        <v>0</v>
      </c>
      <c r="BF108" s="208">
        <f>IF(N108="snížená",J108,0)</f>
        <v>0</v>
      </c>
      <c r="BG108" s="208">
        <f>IF(N108="zákl. přenesená",J108,0)</f>
        <v>0</v>
      </c>
      <c r="BH108" s="208">
        <f>IF(N108="sníž. přenesená",J108,0)</f>
        <v>0</v>
      </c>
      <c r="BI108" s="208">
        <f>IF(N108="nulová",J108,0)</f>
        <v>0</v>
      </c>
      <c r="BJ108" s="17" t="s">
        <v>81</v>
      </c>
      <c r="BK108" s="208">
        <f>ROUND(I108*H108,2)</f>
        <v>0</v>
      </c>
      <c r="BL108" s="17" t="s">
        <v>402</v>
      </c>
      <c r="BM108" s="207" t="s">
        <v>402</v>
      </c>
    </row>
    <row r="109" spans="1:65" s="1" customFormat="1">
      <c r="A109" s="34"/>
      <c r="B109" s="35"/>
      <c r="C109" s="36"/>
      <c r="D109" s="209" t="s">
        <v>321</v>
      </c>
      <c r="E109" s="36"/>
      <c r="F109" s="210" t="s">
        <v>2862</v>
      </c>
      <c r="G109" s="36"/>
      <c r="H109" s="36"/>
      <c r="I109" s="116"/>
      <c r="J109" s="36"/>
      <c r="K109" s="36"/>
      <c r="L109" s="39"/>
      <c r="M109" s="211"/>
      <c r="N109" s="212"/>
      <c r="O109" s="64"/>
      <c r="P109" s="64"/>
      <c r="Q109" s="64"/>
      <c r="R109" s="64"/>
      <c r="S109" s="64"/>
      <c r="T109" s="65"/>
      <c r="U109" s="34"/>
      <c r="V109" s="34"/>
      <c r="W109" s="34"/>
      <c r="X109" s="34"/>
      <c r="Y109" s="34"/>
      <c r="Z109" s="34"/>
      <c r="AA109" s="34"/>
      <c r="AB109" s="34"/>
      <c r="AC109" s="34"/>
      <c r="AD109" s="34"/>
      <c r="AE109" s="34"/>
      <c r="AT109" s="17" t="s">
        <v>321</v>
      </c>
      <c r="AU109" s="17" t="s">
        <v>83</v>
      </c>
    </row>
    <row r="110" spans="1:65" s="1" customFormat="1" ht="14.45" customHeight="1">
      <c r="A110" s="34"/>
      <c r="B110" s="35"/>
      <c r="C110" s="195" t="s">
        <v>362</v>
      </c>
      <c r="D110" s="195" t="s">
        <v>315</v>
      </c>
      <c r="E110" s="196" t="s">
        <v>2863</v>
      </c>
      <c r="F110" s="197" t="s">
        <v>2864</v>
      </c>
      <c r="G110" s="198" t="s">
        <v>2843</v>
      </c>
      <c r="H110" s="199">
        <v>3</v>
      </c>
      <c r="I110" s="200"/>
      <c r="J110" s="201">
        <f>ROUND(I110*H110,2)</f>
        <v>0</v>
      </c>
      <c r="K110" s="202"/>
      <c r="L110" s="39"/>
      <c r="M110" s="203" t="s">
        <v>19</v>
      </c>
      <c r="N110" s="204" t="s">
        <v>45</v>
      </c>
      <c r="O110" s="64"/>
      <c r="P110" s="205">
        <f>O110*H110</f>
        <v>0</v>
      </c>
      <c r="Q110" s="205">
        <v>0</v>
      </c>
      <c r="R110" s="205">
        <f>Q110*H110</f>
        <v>0</v>
      </c>
      <c r="S110" s="205">
        <v>0</v>
      </c>
      <c r="T110" s="206">
        <f>S110*H110</f>
        <v>0</v>
      </c>
      <c r="U110" s="34"/>
      <c r="V110" s="34"/>
      <c r="W110" s="34"/>
      <c r="X110" s="34"/>
      <c r="Y110" s="34"/>
      <c r="Z110" s="34"/>
      <c r="AA110" s="34"/>
      <c r="AB110" s="34"/>
      <c r="AC110" s="34"/>
      <c r="AD110" s="34"/>
      <c r="AE110" s="34"/>
      <c r="AR110" s="207" t="s">
        <v>402</v>
      </c>
      <c r="AT110" s="207" t="s">
        <v>315</v>
      </c>
      <c r="AU110" s="207" t="s">
        <v>83</v>
      </c>
      <c r="AY110" s="17" t="s">
        <v>313</v>
      </c>
      <c r="BE110" s="208">
        <f>IF(N110="základní",J110,0)</f>
        <v>0</v>
      </c>
      <c r="BF110" s="208">
        <f>IF(N110="snížená",J110,0)</f>
        <v>0</v>
      </c>
      <c r="BG110" s="208">
        <f>IF(N110="zákl. přenesená",J110,0)</f>
        <v>0</v>
      </c>
      <c r="BH110" s="208">
        <f>IF(N110="sníž. přenesená",J110,0)</f>
        <v>0</v>
      </c>
      <c r="BI110" s="208">
        <f>IF(N110="nulová",J110,0)</f>
        <v>0</v>
      </c>
      <c r="BJ110" s="17" t="s">
        <v>81</v>
      </c>
      <c r="BK110" s="208">
        <f>ROUND(I110*H110,2)</f>
        <v>0</v>
      </c>
      <c r="BL110" s="17" t="s">
        <v>402</v>
      </c>
      <c r="BM110" s="207" t="s">
        <v>417</v>
      </c>
    </row>
    <row r="111" spans="1:65" s="1" customFormat="1">
      <c r="A111" s="34"/>
      <c r="B111" s="35"/>
      <c r="C111" s="36"/>
      <c r="D111" s="209" t="s">
        <v>321</v>
      </c>
      <c r="E111" s="36"/>
      <c r="F111" s="210" t="s">
        <v>2864</v>
      </c>
      <c r="G111" s="36"/>
      <c r="H111" s="36"/>
      <c r="I111" s="116"/>
      <c r="J111" s="36"/>
      <c r="K111" s="36"/>
      <c r="L111" s="39"/>
      <c r="M111" s="211"/>
      <c r="N111" s="212"/>
      <c r="O111" s="64"/>
      <c r="P111" s="64"/>
      <c r="Q111" s="64"/>
      <c r="R111" s="64"/>
      <c r="S111" s="64"/>
      <c r="T111" s="65"/>
      <c r="U111" s="34"/>
      <c r="V111" s="34"/>
      <c r="W111" s="34"/>
      <c r="X111" s="34"/>
      <c r="Y111" s="34"/>
      <c r="Z111" s="34"/>
      <c r="AA111" s="34"/>
      <c r="AB111" s="34"/>
      <c r="AC111" s="34"/>
      <c r="AD111" s="34"/>
      <c r="AE111" s="34"/>
      <c r="AT111" s="17" t="s">
        <v>321</v>
      </c>
      <c r="AU111" s="17" t="s">
        <v>83</v>
      </c>
    </row>
    <row r="112" spans="1:65" s="1" customFormat="1" ht="14.45" customHeight="1">
      <c r="A112" s="34"/>
      <c r="B112" s="35"/>
      <c r="C112" s="195" t="s">
        <v>368</v>
      </c>
      <c r="D112" s="195" t="s">
        <v>315</v>
      </c>
      <c r="E112" s="196" t="s">
        <v>2865</v>
      </c>
      <c r="F112" s="197" t="s">
        <v>2866</v>
      </c>
      <c r="G112" s="198" t="s">
        <v>2843</v>
      </c>
      <c r="H112" s="199">
        <v>7</v>
      </c>
      <c r="I112" s="200"/>
      <c r="J112" s="201">
        <f>ROUND(I112*H112,2)</f>
        <v>0</v>
      </c>
      <c r="K112" s="202"/>
      <c r="L112" s="39"/>
      <c r="M112" s="203" t="s">
        <v>19</v>
      </c>
      <c r="N112" s="204" t="s">
        <v>45</v>
      </c>
      <c r="O112" s="64"/>
      <c r="P112" s="205">
        <f>O112*H112</f>
        <v>0</v>
      </c>
      <c r="Q112" s="205">
        <v>0</v>
      </c>
      <c r="R112" s="205">
        <f>Q112*H112</f>
        <v>0</v>
      </c>
      <c r="S112" s="205">
        <v>0</v>
      </c>
      <c r="T112" s="206">
        <f>S112*H112</f>
        <v>0</v>
      </c>
      <c r="U112" s="34"/>
      <c r="V112" s="34"/>
      <c r="W112" s="34"/>
      <c r="X112" s="34"/>
      <c r="Y112" s="34"/>
      <c r="Z112" s="34"/>
      <c r="AA112" s="34"/>
      <c r="AB112" s="34"/>
      <c r="AC112" s="34"/>
      <c r="AD112" s="34"/>
      <c r="AE112" s="34"/>
      <c r="AR112" s="207" t="s">
        <v>402</v>
      </c>
      <c r="AT112" s="207" t="s">
        <v>315</v>
      </c>
      <c r="AU112" s="207" t="s">
        <v>83</v>
      </c>
      <c r="AY112" s="17" t="s">
        <v>313</v>
      </c>
      <c r="BE112" s="208">
        <f>IF(N112="základní",J112,0)</f>
        <v>0</v>
      </c>
      <c r="BF112" s="208">
        <f>IF(N112="snížená",J112,0)</f>
        <v>0</v>
      </c>
      <c r="BG112" s="208">
        <f>IF(N112="zákl. přenesená",J112,0)</f>
        <v>0</v>
      </c>
      <c r="BH112" s="208">
        <f>IF(N112="sníž. přenesená",J112,0)</f>
        <v>0</v>
      </c>
      <c r="BI112" s="208">
        <f>IF(N112="nulová",J112,0)</f>
        <v>0</v>
      </c>
      <c r="BJ112" s="17" t="s">
        <v>81</v>
      </c>
      <c r="BK112" s="208">
        <f>ROUND(I112*H112,2)</f>
        <v>0</v>
      </c>
      <c r="BL112" s="17" t="s">
        <v>402</v>
      </c>
      <c r="BM112" s="207" t="s">
        <v>427</v>
      </c>
    </row>
    <row r="113" spans="1:65" s="1" customFormat="1">
      <c r="A113" s="34"/>
      <c r="B113" s="35"/>
      <c r="C113" s="36"/>
      <c r="D113" s="209" t="s">
        <v>321</v>
      </c>
      <c r="E113" s="36"/>
      <c r="F113" s="210" t="s">
        <v>2867</v>
      </c>
      <c r="G113" s="36"/>
      <c r="H113" s="36"/>
      <c r="I113" s="116"/>
      <c r="J113" s="36"/>
      <c r="K113" s="36"/>
      <c r="L113" s="39"/>
      <c r="M113" s="211"/>
      <c r="N113" s="212"/>
      <c r="O113" s="64"/>
      <c r="P113" s="64"/>
      <c r="Q113" s="64"/>
      <c r="R113" s="64"/>
      <c r="S113" s="64"/>
      <c r="T113" s="65"/>
      <c r="U113" s="34"/>
      <c r="V113" s="34"/>
      <c r="W113" s="34"/>
      <c r="X113" s="34"/>
      <c r="Y113" s="34"/>
      <c r="Z113" s="34"/>
      <c r="AA113" s="34"/>
      <c r="AB113" s="34"/>
      <c r="AC113" s="34"/>
      <c r="AD113" s="34"/>
      <c r="AE113" s="34"/>
      <c r="AT113" s="17" t="s">
        <v>321</v>
      </c>
      <c r="AU113" s="17" t="s">
        <v>83</v>
      </c>
    </row>
    <row r="114" spans="1:65" s="1" customFormat="1" ht="14.45" customHeight="1">
      <c r="A114" s="34"/>
      <c r="B114" s="35"/>
      <c r="C114" s="195" t="s">
        <v>374</v>
      </c>
      <c r="D114" s="195" t="s">
        <v>315</v>
      </c>
      <c r="E114" s="196" t="s">
        <v>2868</v>
      </c>
      <c r="F114" s="197" t="s">
        <v>2869</v>
      </c>
      <c r="G114" s="198" t="s">
        <v>2843</v>
      </c>
      <c r="H114" s="199">
        <v>1</v>
      </c>
      <c r="I114" s="200"/>
      <c r="J114" s="201">
        <f>ROUND(I114*H114,2)</f>
        <v>0</v>
      </c>
      <c r="K114" s="202"/>
      <c r="L114" s="39"/>
      <c r="M114" s="203" t="s">
        <v>19</v>
      </c>
      <c r="N114" s="204" t="s">
        <v>45</v>
      </c>
      <c r="O114" s="64"/>
      <c r="P114" s="205">
        <f>O114*H114</f>
        <v>0</v>
      </c>
      <c r="Q114" s="205">
        <v>0</v>
      </c>
      <c r="R114" s="205">
        <f>Q114*H114</f>
        <v>0</v>
      </c>
      <c r="S114" s="205">
        <v>0</v>
      </c>
      <c r="T114" s="206">
        <f>S114*H114</f>
        <v>0</v>
      </c>
      <c r="U114" s="34"/>
      <c r="V114" s="34"/>
      <c r="W114" s="34"/>
      <c r="X114" s="34"/>
      <c r="Y114" s="34"/>
      <c r="Z114" s="34"/>
      <c r="AA114" s="34"/>
      <c r="AB114" s="34"/>
      <c r="AC114" s="34"/>
      <c r="AD114" s="34"/>
      <c r="AE114" s="34"/>
      <c r="AR114" s="207" t="s">
        <v>402</v>
      </c>
      <c r="AT114" s="207" t="s">
        <v>315</v>
      </c>
      <c r="AU114" s="207" t="s">
        <v>83</v>
      </c>
      <c r="AY114" s="17" t="s">
        <v>313</v>
      </c>
      <c r="BE114" s="208">
        <f>IF(N114="základní",J114,0)</f>
        <v>0</v>
      </c>
      <c r="BF114" s="208">
        <f>IF(N114="snížená",J114,0)</f>
        <v>0</v>
      </c>
      <c r="BG114" s="208">
        <f>IF(N114="zákl. přenesená",J114,0)</f>
        <v>0</v>
      </c>
      <c r="BH114" s="208">
        <f>IF(N114="sníž. přenesená",J114,0)</f>
        <v>0</v>
      </c>
      <c r="BI114" s="208">
        <f>IF(N114="nulová",J114,0)</f>
        <v>0</v>
      </c>
      <c r="BJ114" s="17" t="s">
        <v>81</v>
      </c>
      <c r="BK114" s="208">
        <f>ROUND(I114*H114,2)</f>
        <v>0</v>
      </c>
      <c r="BL114" s="17" t="s">
        <v>402</v>
      </c>
      <c r="BM114" s="207" t="s">
        <v>439</v>
      </c>
    </row>
    <row r="115" spans="1:65" s="1" customFormat="1">
      <c r="A115" s="34"/>
      <c r="B115" s="35"/>
      <c r="C115" s="36"/>
      <c r="D115" s="209" t="s">
        <v>321</v>
      </c>
      <c r="E115" s="36"/>
      <c r="F115" s="210" t="s">
        <v>2869</v>
      </c>
      <c r="G115" s="36"/>
      <c r="H115" s="36"/>
      <c r="I115" s="116"/>
      <c r="J115" s="36"/>
      <c r="K115" s="36"/>
      <c r="L115" s="39"/>
      <c r="M115" s="211"/>
      <c r="N115" s="212"/>
      <c r="O115" s="64"/>
      <c r="P115" s="64"/>
      <c r="Q115" s="64"/>
      <c r="R115" s="64"/>
      <c r="S115" s="64"/>
      <c r="T115" s="65"/>
      <c r="U115" s="34"/>
      <c r="V115" s="34"/>
      <c r="W115" s="34"/>
      <c r="X115" s="34"/>
      <c r="Y115" s="34"/>
      <c r="Z115" s="34"/>
      <c r="AA115" s="34"/>
      <c r="AB115" s="34"/>
      <c r="AC115" s="34"/>
      <c r="AD115" s="34"/>
      <c r="AE115" s="34"/>
      <c r="AT115" s="17" t="s">
        <v>321</v>
      </c>
      <c r="AU115" s="17" t="s">
        <v>83</v>
      </c>
    </row>
    <row r="116" spans="1:65" s="1" customFormat="1" ht="14.45" customHeight="1">
      <c r="A116" s="34"/>
      <c r="B116" s="35"/>
      <c r="C116" s="195" t="s">
        <v>379</v>
      </c>
      <c r="D116" s="195" t="s">
        <v>315</v>
      </c>
      <c r="E116" s="196" t="s">
        <v>2870</v>
      </c>
      <c r="F116" s="197" t="s">
        <v>2871</v>
      </c>
      <c r="G116" s="198" t="s">
        <v>2843</v>
      </c>
      <c r="H116" s="199">
        <v>5</v>
      </c>
      <c r="I116" s="200"/>
      <c r="J116" s="201">
        <f>ROUND(I116*H116,2)</f>
        <v>0</v>
      </c>
      <c r="K116" s="202"/>
      <c r="L116" s="39"/>
      <c r="M116" s="203" t="s">
        <v>19</v>
      </c>
      <c r="N116" s="204" t="s">
        <v>45</v>
      </c>
      <c r="O116" s="64"/>
      <c r="P116" s="205">
        <f>O116*H116</f>
        <v>0</v>
      </c>
      <c r="Q116" s="205">
        <v>0</v>
      </c>
      <c r="R116" s="205">
        <f>Q116*H116</f>
        <v>0</v>
      </c>
      <c r="S116" s="205">
        <v>0</v>
      </c>
      <c r="T116" s="206">
        <f>S116*H116</f>
        <v>0</v>
      </c>
      <c r="U116" s="34"/>
      <c r="V116" s="34"/>
      <c r="W116" s="34"/>
      <c r="X116" s="34"/>
      <c r="Y116" s="34"/>
      <c r="Z116" s="34"/>
      <c r="AA116" s="34"/>
      <c r="AB116" s="34"/>
      <c r="AC116" s="34"/>
      <c r="AD116" s="34"/>
      <c r="AE116" s="34"/>
      <c r="AR116" s="207" t="s">
        <v>402</v>
      </c>
      <c r="AT116" s="207" t="s">
        <v>315</v>
      </c>
      <c r="AU116" s="207" t="s">
        <v>83</v>
      </c>
      <c r="AY116" s="17" t="s">
        <v>313</v>
      </c>
      <c r="BE116" s="208">
        <f>IF(N116="základní",J116,0)</f>
        <v>0</v>
      </c>
      <c r="BF116" s="208">
        <f>IF(N116="snížená",J116,0)</f>
        <v>0</v>
      </c>
      <c r="BG116" s="208">
        <f>IF(N116="zákl. přenesená",J116,0)</f>
        <v>0</v>
      </c>
      <c r="BH116" s="208">
        <f>IF(N116="sníž. přenesená",J116,0)</f>
        <v>0</v>
      </c>
      <c r="BI116" s="208">
        <f>IF(N116="nulová",J116,0)</f>
        <v>0</v>
      </c>
      <c r="BJ116" s="17" t="s">
        <v>81</v>
      </c>
      <c r="BK116" s="208">
        <f>ROUND(I116*H116,2)</f>
        <v>0</v>
      </c>
      <c r="BL116" s="17" t="s">
        <v>402</v>
      </c>
      <c r="BM116" s="207" t="s">
        <v>452</v>
      </c>
    </row>
    <row r="117" spans="1:65" s="1" customFormat="1">
      <c r="A117" s="34"/>
      <c r="B117" s="35"/>
      <c r="C117" s="36"/>
      <c r="D117" s="209" t="s">
        <v>321</v>
      </c>
      <c r="E117" s="36"/>
      <c r="F117" s="210" t="s">
        <v>2871</v>
      </c>
      <c r="G117" s="36"/>
      <c r="H117" s="36"/>
      <c r="I117" s="116"/>
      <c r="J117" s="36"/>
      <c r="K117" s="36"/>
      <c r="L117" s="39"/>
      <c r="M117" s="211"/>
      <c r="N117" s="212"/>
      <c r="O117" s="64"/>
      <c r="P117" s="64"/>
      <c r="Q117" s="64"/>
      <c r="R117" s="64"/>
      <c r="S117" s="64"/>
      <c r="T117" s="65"/>
      <c r="U117" s="34"/>
      <c r="V117" s="34"/>
      <c r="W117" s="34"/>
      <c r="X117" s="34"/>
      <c r="Y117" s="34"/>
      <c r="Z117" s="34"/>
      <c r="AA117" s="34"/>
      <c r="AB117" s="34"/>
      <c r="AC117" s="34"/>
      <c r="AD117" s="34"/>
      <c r="AE117" s="34"/>
      <c r="AT117" s="17" t="s">
        <v>321</v>
      </c>
      <c r="AU117" s="17" t="s">
        <v>83</v>
      </c>
    </row>
    <row r="118" spans="1:65" s="1" customFormat="1" ht="14.45" customHeight="1">
      <c r="A118" s="34"/>
      <c r="B118" s="35"/>
      <c r="C118" s="195" t="s">
        <v>385</v>
      </c>
      <c r="D118" s="195" t="s">
        <v>315</v>
      </c>
      <c r="E118" s="196" t="s">
        <v>2872</v>
      </c>
      <c r="F118" s="197" t="s">
        <v>2873</v>
      </c>
      <c r="G118" s="198" t="s">
        <v>2843</v>
      </c>
      <c r="H118" s="199">
        <v>1</v>
      </c>
      <c r="I118" s="200"/>
      <c r="J118" s="201">
        <f>ROUND(I118*H118,2)</f>
        <v>0</v>
      </c>
      <c r="K118" s="202"/>
      <c r="L118" s="39"/>
      <c r="M118" s="203" t="s">
        <v>19</v>
      </c>
      <c r="N118" s="204" t="s">
        <v>45</v>
      </c>
      <c r="O118" s="64"/>
      <c r="P118" s="205">
        <f>O118*H118</f>
        <v>0</v>
      </c>
      <c r="Q118" s="205">
        <v>0</v>
      </c>
      <c r="R118" s="205">
        <f>Q118*H118</f>
        <v>0</v>
      </c>
      <c r="S118" s="205">
        <v>0</v>
      </c>
      <c r="T118" s="206">
        <f>S118*H118</f>
        <v>0</v>
      </c>
      <c r="U118" s="34"/>
      <c r="V118" s="34"/>
      <c r="W118" s="34"/>
      <c r="X118" s="34"/>
      <c r="Y118" s="34"/>
      <c r="Z118" s="34"/>
      <c r="AA118" s="34"/>
      <c r="AB118" s="34"/>
      <c r="AC118" s="34"/>
      <c r="AD118" s="34"/>
      <c r="AE118" s="34"/>
      <c r="AR118" s="207" t="s">
        <v>402</v>
      </c>
      <c r="AT118" s="207" t="s">
        <v>315</v>
      </c>
      <c r="AU118" s="207" t="s">
        <v>83</v>
      </c>
      <c r="AY118" s="17" t="s">
        <v>313</v>
      </c>
      <c r="BE118" s="208">
        <f>IF(N118="základní",J118,0)</f>
        <v>0</v>
      </c>
      <c r="BF118" s="208">
        <f>IF(N118="snížená",J118,0)</f>
        <v>0</v>
      </c>
      <c r="BG118" s="208">
        <f>IF(N118="zákl. přenesená",J118,0)</f>
        <v>0</v>
      </c>
      <c r="BH118" s="208">
        <f>IF(N118="sníž. přenesená",J118,0)</f>
        <v>0</v>
      </c>
      <c r="BI118" s="208">
        <f>IF(N118="nulová",J118,0)</f>
        <v>0</v>
      </c>
      <c r="BJ118" s="17" t="s">
        <v>81</v>
      </c>
      <c r="BK118" s="208">
        <f>ROUND(I118*H118,2)</f>
        <v>0</v>
      </c>
      <c r="BL118" s="17" t="s">
        <v>402</v>
      </c>
      <c r="BM118" s="207" t="s">
        <v>466</v>
      </c>
    </row>
    <row r="119" spans="1:65" s="1" customFormat="1">
      <c r="A119" s="34"/>
      <c r="B119" s="35"/>
      <c r="C119" s="36"/>
      <c r="D119" s="209" t="s">
        <v>321</v>
      </c>
      <c r="E119" s="36"/>
      <c r="F119" s="210" t="s">
        <v>2873</v>
      </c>
      <c r="G119" s="36"/>
      <c r="H119" s="36"/>
      <c r="I119" s="116"/>
      <c r="J119" s="36"/>
      <c r="K119" s="36"/>
      <c r="L119" s="39"/>
      <c r="M119" s="211"/>
      <c r="N119" s="212"/>
      <c r="O119" s="64"/>
      <c r="P119" s="64"/>
      <c r="Q119" s="64"/>
      <c r="R119" s="64"/>
      <c r="S119" s="64"/>
      <c r="T119" s="65"/>
      <c r="U119" s="34"/>
      <c r="V119" s="34"/>
      <c r="W119" s="34"/>
      <c r="X119" s="34"/>
      <c r="Y119" s="34"/>
      <c r="Z119" s="34"/>
      <c r="AA119" s="34"/>
      <c r="AB119" s="34"/>
      <c r="AC119" s="34"/>
      <c r="AD119" s="34"/>
      <c r="AE119" s="34"/>
      <c r="AT119" s="17" t="s">
        <v>321</v>
      </c>
      <c r="AU119" s="17" t="s">
        <v>83</v>
      </c>
    </row>
    <row r="120" spans="1:65" s="1" customFormat="1" ht="14.45" customHeight="1">
      <c r="A120" s="34"/>
      <c r="B120" s="35"/>
      <c r="C120" s="195" t="s">
        <v>391</v>
      </c>
      <c r="D120" s="195" t="s">
        <v>315</v>
      </c>
      <c r="E120" s="196" t="s">
        <v>2874</v>
      </c>
      <c r="F120" s="197" t="s">
        <v>2875</v>
      </c>
      <c r="G120" s="198" t="s">
        <v>2843</v>
      </c>
      <c r="H120" s="199">
        <v>1</v>
      </c>
      <c r="I120" s="200"/>
      <c r="J120" s="201">
        <f>ROUND(I120*H120,2)</f>
        <v>0</v>
      </c>
      <c r="K120" s="202"/>
      <c r="L120" s="39"/>
      <c r="M120" s="203" t="s">
        <v>19</v>
      </c>
      <c r="N120" s="204" t="s">
        <v>45</v>
      </c>
      <c r="O120" s="64"/>
      <c r="P120" s="205">
        <f>O120*H120</f>
        <v>0</v>
      </c>
      <c r="Q120" s="205">
        <v>0</v>
      </c>
      <c r="R120" s="205">
        <f>Q120*H120</f>
        <v>0</v>
      </c>
      <c r="S120" s="205">
        <v>0</v>
      </c>
      <c r="T120" s="206">
        <f>S120*H120</f>
        <v>0</v>
      </c>
      <c r="U120" s="34"/>
      <c r="V120" s="34"/>
      <c r="W120" s="34"/>
      <c r="X120" s="34"/>
      <c r="Y120" s="34"/>
      <c r="Z120" s="34"/>
      <c r="AA120" s="34"/>
      <c r="AB120" s="34"/>
      <c r="AC120" s="34"/>
      <c r="AD120" s="34"/>
      <c r="AE120" s="34"/>
      <c r="AR120" s="207" t="s">
        <v>402</v>
      </c>
      <c r="AT120" s="207" t="s">
        <v>315</v>
      </c>
      <c r="AU120" s="207" t="s">
        <v>83</v>
      </c>
      <c r="AY120" s="17" t="s">
        <v>313</v>
      </c>
      <c r="BE120" s="208">
        <f>IF(N120="základní",J120,0)</f>
        <v>0</v>
      </c>
      <c r="BF120" s="208">
        <f>IF(N120="snížená",J120,0)</f>
        <v>0</v>
      </c>
      <c r="BG120" s="208">
        <f>IF(N120="zákl. přenesená",J120,0)</f>
        <v>0</v>
      </c>
      <c r="BH120" s="208">
        <f>IF(N120="sníž. přenesená",J120,0)</f>
        <v>0</v>
      </c>
      <c r="BI120" s="208">
        <f>IF(N120="nulová",J120,0)</f>
        <v>0</v>
      </c>
      <c r="BJ120" s="17" t="s">
        <v>81</v>
      </c>
      <c r="BK120" s="208">
        <f>ROUND(I120*H120,2)</f>
        <v>0</v>
      </c>
      <c r="BL120" s="17" t="s">
        <v>402</v>
      </c>
      <c r="BM120" s="207" t="s">
        <v>479</v>
      </c>
    </row>
    <row r="121" spans="1:65" s="1" customFormat="1">
      <c r="A121" s="34"/>
      <c r="B121" s="35"/>
      <c r="C121" s="36"/>
      <c r="D121" s="209" t="s">
        <v>321</v>
      </c>
      <c r="E121" s="36"/>
      <c r="F121" s="210" t="s">
        <v>2875</v>
      </c>
      <c r="G121" s="36"/>
      <c r="H121" s="36"/>
      <c r="I121" s="116"/>
      <c r="J121" s="36"/>
      <c r="K121" s="36"/>
      <c r="L121" s="39"/>
      <c r="M121" s="211"/>
      <c r="N121" s="212"/>
      <c r="O121" s="64"/>
      <c r="P121" s="64"/>
      <c r="Q121" s="64"/>
      <c r="R121" s="64"/>
      <c r="S121" s="64"/>
      <c r="T121" s="65"/>
      <c r="U121" s="34"/>
      <c r="V121" s="34"/>
      <c r="W121" s="34"/>
      <c r="X121" s="34"/>
      <c r="Y121" s="34"/>
      <c r="Z121" s="34"/>
      <c r="AA121" s="34"/>
      <c r="AB121" s="34"/>
      <c r="AC121" s="34"/>
      <c r="AD121" s="34"/>
      <c r="AE121" s="34"/>
      <c r="AT121" s="17" t="s">
        <v>321</v>
      </c>
      <c r="AU121" s="17" t="s">
        <v>83</v>
      </c>
    </row>
    <row r="122" spans="1:65" s="1" customFormat="1" ht="14.45" customHeight="1">
      <c r="A122" s="34"/>
      <c r="B122" s="35"/>
      <c r="C122" s="195" t="s">
        <v>8</v>
      </c>
      <c r="D122" s="195" t="s">
        <v>315</v>
      </c>
      <c r="E122" s="196" t="s">
        <v>2876</v>
      </c>
      <c r="F122" s="197" t="s">
        <v>2877</v>
      </c>
      <c r="G122" s="198" t="s">
        <v>2843</v>
      </c>
      <c r="H122" s="199">
        <v>3</v>
      </c>
      <c r="I122" s="200"/>
      <c r="J122" s="201">
        <f>ROUND(I122*H122,2)</f>
        <v>0</v>
      </c>
      <c r="K122" s="202"/>
      <c r="L122" s="39"/>
      <c r="M122" s="203" t="s">
        <v>19</v>
      </c>
      <c r="N122" s="204" t="s">
        <v>45</v>
      </c>
      <c r="O122" s="64"/>
      <c r="P122" s="205">
        <f>O122*H122</f>
        <v>0</v>
      </c>
      <c r="Q122" s="205">
        <v>0</v>
      </c>
      <c r="R122" s="205">
        <f>Q122*H122</f>
        <v>0</v>
      </c>
      <c r="S122" s="205">
        <v>0</v>
      </c>
      <c r="T122" s="206">
        <f>S122*H122</f>
        <v>0</v>
      </c>
      <c r="U122" s="34"/>
      <c r="V122" s="34"/>
      <c r="W122" s="34"/>
      <c r="X122" s="34"/>
      <c r="Y122" s="34"/>
      <c r="Z122" s="34"/>
      <c r="AA122" s="34"/>
      <c r="AB122" s="34"/>
      <c r="AC122" s="34"/>
      <c r="AD122" s="34"/>
      <c r="AE122" s="34"/>
      <c r="AR122" s="207" t="s">
        <v>402</v>
      </c>
      <c r="AT122" s="207" t="s">
        <v>315</v>
      </c>
      <c r="AU122" s="207" t="s">
        <v>83</v>
      </c>
      <c r="AY122" s="17" t="s">
        <v>313</v>
      </c>
      <c r="BE122" s="208">
        <f>IF(N122="základní",J122,0)</f>
        <v>0</v>
      </c>
      <c r="BF122" s="208">
        <f>IF(N122="snížená",J122,0)</f>
        <v>0</v>
      </c>
      <c r="BG122" s="208">
        <f>IF(N122="zákl. přenesená",J122,0)</f>
        <v>0</v>
      </c>
      <c r="BH122" s="208">
        <f>IF(N122="sníž. přenesená",J122,0)</f>
        <v>0</v>
      </c>
      <c r="BI122" s="208">
        <f>IF(N122="nulová",J122,0)</f>
        <v>0</v>
      </c>
      <c r="BJ122" s="17" t="s">
        <v>81</v>
      </c>
      <c r="BK122" s="208">
        <f>ROUND(I122*H122,2)</f>
        <v>0</v>
      </c>
      <c r="BL122" s="17" t="s">
        <v>402</v>
      </c>
      <c r="BM122" s="207" t="s">
        <v>494</v>
      </c>
    </row>
    <row r="123" spans="1:65" s="1" customFormat="1">
      <c r="A123" s="34"/>
      <c r="B123" s="35"/>
      <c r="C123" s="36"/>
      <c r="D123" s="209" t="s">
        <v>321</v>
      </c>
      <c r="E123" s="36"/>
      <c r="F123" s="210" t="s">
        <v>2877</v>
      </c>
      <c r="G123" s="36"/>
      <c r="H123" s="36"/>
      <c r="I123" s="116"/>
      <c r="J123" s="36"/>
      <c r="K123" s="36"/>
      <c r="L123" s="39"/>
      <c r="M123" s="211"/>
      <c r="N123" s="212"/>
      <c r="O123" s="64"/>
      <c r="P123" s="64"/>
      <c r="Q123" s="64"/>
      <c r="R123" s="64"/>
      <c r="S123" s="64"/>
      <c r="T123" s="65"/>
      <c r="U123" s="34"/>
      <c r="V123" s="34"/>
      <c r="W123" s="34"/>
      <c r="X123" s="34"/>
      <c r="Y123" s="34"/>
      <c r="Z123" s="34"/>
      <c r="AA123" s="34"/>
      <c r="AB123" s="34"/>
      <c r="AC123" s="34"/>
      <c r="AD123" s="34"/>
      <c r="AE123" s="34"/>
      <c r="AT123" s="17" t="s">
        <v>321</v>
      </c>
      <c r="AU123" s="17" t="s">
        <v>83</v>
      </c>
    </row>
    <row r="124" spans="1:65" s="1" customFormat="1" ht="14.45" customHeight="1">
      <c r="A124" s="34"/>
      <c r="B124" s="35"/>
      <c r="C124" s="195" t="s">
        <v>402</v>
      </c>
      <c r="D124" s="195" t="s">
        <v>315</v>
      </c>
      <c r="E124" s="196" t="s">
        <v>2878</v>
      </c>
      <c r="F124" s="197" t="s">
        <v>2879</v>
      </c>
      <c r="G124" s="198" t="s">
        <v>2843</v>
      </c>
      <c r="H124" s="199">
        <v>1</v>
      </c>
      <c r="I124" s="200"/>
      <c r="J124" s="201">
        <f>ROUND(I124*H124,2)</f>
        <v>0</v>
      </c>
      <c r="K124" s="202"/>
      <c r="L124" s="39"/>
      <c r="M124" s="203" t="s">
        <v>19</v>
      </c>
      <c r="N124" s="204" t="s">
        <v>45</v>
      </c>
      <c r="O124" s="64"/>
      <c r="P124" s="205">
        <f>O124*H124</f>
        <v>0</v>
      </c>
      <c r="Q124" s="205">
        <v>0</v>
      </c>
      <c r="R124" s="205">
        <f>Q124*H124</f>
        <v>0</v>
      </c>
      <c r="S124" s="205">
        <v>0</v>
      </c>
      <c r="T124" s="206">
        <f>S124*H124</f>
        <v>0</v>
      </c>
      <c r="U124" s="34"/>
      <c r="V124" s="34"/>
      <c r="W124" s="34"/>
      <c r="X124" s="34"/>
      <c r="Y124" s="34"/>
      <c r="Z124" s="34"/>
      <c r="AA124" s="34"/>
      <c r="AB124" s="34"/>
      <c r="AC124" s="34"/>
      <c r="AD124" s="34"/>
      <c r="AE124" s="34"/>
      <c r="AR124" s="207" t="s">
        <v>402</v>
      </c>
      <c r="AT124" s="207" t="s">
        <v>315</v>
      </c>
      <c r="AU124" s="207" t="s">
        <v>83</v>
      </c>
      <c r="AY124" s="17" t="s">
        <v>313</v>
      </c>
      <c r="BE124" s="208">
        <f>IF(N124="základní",J124,0)</f>
        <v>0</v>
      </c>
      <c r="BF124" s="208">
        <f>IF(N124="snížená",J124,0)</f>
        <v>0</v>
      </c>
      <c r="BG124" s="208">
        <f>IF(N124="zákl. přenesená",J124,0)</f>
        <v>0</v>
      </c>
      <c r="BH124" s="208">
        <f>IF(N124="sníž. přenesená",J124,0)</f>
        <v>0</v>
      </c>
      <c r="BI124" s="208">
        <f>IF(N124="nulová",J124,0)</f>
        <v>0</v>
      </c>
      <c r="BJ124" s="17" t="s">
        <v>81</v>
      </c>
      <c r="BK124" s="208">
        <f>ROUND(I124*H124,2)</f>
        <v>0</v>
      </c>
      <c r="BL124" s="17" t="s">
        <v>402</v>
      </c>
      <c r="BM124" s="207" t="s">
        <v>510</v>
      </c>
    </row>
    <row r="125" spans="1:65" s="1" customFormat="1">
      <c r="A125" s="34"/>
      <c r="B125" s="35"/>
      <c r="C125" s="36"/>
      <c r="D125" s="209" t="s">
        <v>321</v>
      </c>
      <c r="E125" s="36"/>
      <c r="F125" s="210" t="s">
        <v>2879</v>
      </c>
      <c r="G125" s="36"/>
      <c r="H125" s="36"/>
      <c r="I125" s="116"/>
      <c r="J125" s="36"/>
      <c r="K125" s="36"/>
      <c r="L125" s="39"/>
      <c r="M125" s="211"/>
      <c r="N125" s="212"/>
      <c r="O125" s="64"/>
      <c r="P125" s="64"/>
      <c r="Q125" s="64"/>
      <c r="R125" s="64"/>
      <c r="S125" s="64"/>
      <c r="T125" s="65"/>
      <c r="U125" s="34"/>
      <c r="V125" s="34"/>
      <c r="W125" s="34"/>
      <c r="X125" s="34"/>
      <c r="Y125" s="34"/>
      <c r="Z125" s="34"/>
      <c r="AA125" s="34"/>
      <c r="AB125" s="34"/>
      <c r="AC125" s="34"/>
      <c r="AD125" s="34"/>
      <c r="AE125" s="34"/>
      <c r="AT125" s="17" t="s">
        <v>321</v>
      </c>
      <c r="AU125" s="17" t="s">
        <v>83</v>
      </c>
    </row>
    <row r="126" spans="1:65" s="1" customFormat="1" ht="14.45" customHeight="1">
      <c r="A126" s="34"/>
      <c r="B126" s="35"/>
      <c r="C126" s="195" t="s">
        <v>411</v>
      </c>
      <c r="D126" s="195" t="s">
        <v>315</v>
      </c>
      <c r="E126" s="196" t="s">
        <v>2880</v>
      </c>
      <c r="F126" s="197" t="s">
        <v>2881</v>
      </c>
      <c r="G126" s="198" t="s">
        <v>2843</v>
      </c>
      <c r="H126" s="199">
        <v>1</v>
      </c>
      <c r="I126" s="200"/>
      <c r="J126" s="201">
        <f>ROUND(I126*H126,2)</f>
        <v>0</v>
      </c>
      <c r="K126" s="202"/>
      <c r="L126" s="39"/>
      <c r="M126" s="203" t="s">
        <v>19</v>
      </c>
      <c r="N126" s="204" t="s">
        <v>45</v>
      </c>
      <c r="O126" s="64"/>
      <c r="P126" s="205">
        <f>O126*H126</f>
        <v>0</v>
      </c>
      <c r="Q126" s="205">
        <v>0</v>
      </c>
      <c r="R126" s="205">
        <f>Q126*H126</f>
        <v>0</v>
      </c>
      <c r="S126" s="205">
        <v>0</v>
      </c>
      <c r="T126" s="206">
        <f>S126*H126</f>
        <v>0</v>
      </c>
      <c r="U126" s="34"/>
      <c r="V126" s="34"/>
      <c r="W126" s="34"/>
      <c r="X126" s="34"/>
      <c r="Y126" s="34"/>
      <c r="Z126" s="34"/>
      <c r="AA126" s="34"/>
      <c r="AB126" s="34"/>
      <c r="AC126" s="34"/>
      <c r="AD126" s="34"/>
      <c r="AE126" s="34"/>
      <c r="AR126" s="207" t="s">
        <v>402</v>
      </c>
      <c r="AT126" s="207" t="s">
        <v>315</v>
      </c>
      <c r="AU126" s="207" t="s">
        <v>83</v>
      </c>
      <c r="AY126" s="17" t="s">
        <v>313</v>
      </c>
      <c r="BE126" s="208">
        <f>IF(N126="základní",J126,0)</f>
        <v>0</v>
      </c>
      <c r="BF126" s="208">
        <f>IF(N126="snížená",J126,0)</f>
        <v>0</v>
      </c>
      <c r="BG126" s="208">
        <f>IF(N126="zákl. přenesená",J126,0)</f>
        <v>0</v>
      </c>
      <c r="BH126" s="208">
        <f>IF(N126="sníž. přenesená",J126,0)</f>
        <v>0</v>
      </c>
      <c r="BI126" s="208">
        <f>IF(N126="nulová",J126,0)</f>
        <v>0</v>
      </c>
      <c r="BJ126" s="17" t="s">
        <v>81</v>
      </c>
      <c r="BK126" s="208">
        <f>ROUND(I126*H126,2)</f>
        <v>0</v>
      </c>
      <c r="BL126" s="17" t="s">
        <v>402</v>
      </c>
      <c r="BM126" s="207" t="s">
        <v>522</v>
      </c>
    </row>
    <row r="127" spans="1:65" s="1" customFormat="1">
      <c r="A127" s="34"/>
      <c r="B127" s="35"/>
      <c r="C127" s="36"/>
      <c r="D127" s="209" t="s">
        <v>321</v>
      </c>
      <c r="E127" s="36"/>
      <c r="F127" s="210" t="s">
        <v>2881</v>
      </c>
      <c r="G127" s="36"/>
      <c r="H127" s="36"/>
      <c r="I127" s="116"/>
      <c r="J127" s="36"/>
      <c r="K127" s="36"/>
      <c r="L127" s="39"/>
      <c r="M127" s="211"/>
      <c r="N127" s="212"/>
      <c r="O127" s="64"/>
      <c r="P127" s="64"/>
      <c r="Q127" s="64"/>
      <c r="R127" s="64"/>
      <c r="S127" s="64"/>
      <c r="T127" s="65"/>
      <c r="U127" s="34"/>
      <c r="V127" s="34"/>
      <c r="W127" s="34"/>
      <c r="X127" s="34"/>
      <c r="Y127" s="34"/>
      <c r="Z127" s="34"/>
      <c r="AA127" s="34"/>
      <c r="AB127" s="34"/>
      <c r="AC127" s="34"/>
      <c r="AD127" s="34"/>
      <c r="AE127" s="34"/>
      <c r="AT127" s="17" t="s">
        <v>321</v>
      </c>
      <c r="AU127" s="17" t="s">
        <v>83</v>
      </c>
    </row>
    <row r="128" spans="1:65" s="1" customFormat="1" ht="14.45" customHeight="1">
      <c r="A128" s="34"/>
      <c r="B128" s="35"/>
      <c r="C128" s="195" t="s">
        <v>417</v>
      </c>
      <c r="D128" s="195" t="s">
        <v>315</v>
      </c>
      <c r="E128" s="196" t="s">
        <v>2882</v>
      </c>
      <c r="F128" s="197" t="s">
        <v>2883</v>
      </c>
      <c r="G128" s="198" t="s">
        <v>2843</v>
      </c>
      <c r="H128" s="199">
        <v>1</v>
      </c>
      <c r="I128" s="200"/>
      <c r="J128" s="201">
        <f>ROUND(I128*H128,2)</f>
        <v>0</v>
      </c>
      <c r="K128" s="202"/>
      <c r="L128" s="39"/>
      <c r="M128" s="203" t="s">
        <v>19</v>
      </c>
      <c r="N128" s="204" t="s">
        <v>45</v>
      </c>
      <c r="O128" s="64"/>
      <c r="P128" s="205">
        <f>O128*H128</f>
        <v>0</v>
      </c>
      <c r="Q128" s="205">
        <v>0</v>
      </c>
      <c r="R128" s="205">
        <f>Q128*H128</f>
        <v>0</v>
      </c>
      <c r="S128" s="205">
        <v>0</v>
      </c>
      <c r="T128" s="206">
        <f>S128*H128</f>
        <v>0</v>
      </c>
      <c r="U128" s="34"/>
      <c r="V128" s="34"/>
      <c r="W128" s="34"/>
      <c r="X128" s="34"/>
      <c r="Y128" s="34"/>
      <c r="Z128" s="34"/>
      <c r="AA128" s="34"/>
      <c r="AB128" s="34"/>
      <c r="AC128" s="34"/>
      <c r="AD128" s="34"/>
      <c r="AE128" s="34"/>
      <c r="AR128" s="207" t="s">
        <v>402</v>
      </c>
      <c r="AT128" s="207" t="s">
        <v>315</v>
      </c>
      <c r="AU128" s="207" t="s">
        <v>83</v>
      </c>
      <c r="AY128" s="17" t="s">
        <v>313</v>
      </c>
      <c r="BE128" s="208">
        <f>IF(N128="základní",J128,0)</f>
        <v>0</v>
      </c>
      <c r="BF128" s="208">
        <f>IF(N128="snížená",J128,0)</f>
        <v>0</v>
      </c>
      <c r="BG128" s="208">
        <f>IF(N128="zákl. přenesená",J128,0)</f>
        <v>0</v>
      </c>
      <c r="BH128" s="208">
        <f>IF(N128="sníž. přenesená",J128,0)</f>
        <v>0</v>
      </c>
      <c r="BI128" s="208">
        <f>IF(N128="nulová",J128,0)</f>
        <v>0</v>
      </c>
      <c r="BJ128" s="17" t="s">
        <v>81</v>
      </c>
      <c r="BK128" s="208">
        <f>ROUND(I128*H128,2)</f>
        <v>0</v>
      </c>
      <c r="BL128" s="17" t="s">
        <v>402</v>
      </c>
      <c r="BM128" s="207" t="s">
        <v>548</v>
      </c>
    </row>
    <row r="129" spans="1:65" s="1" customFormat="1">
      <c r="A129" s="34"/>
      <c r="B129" s="35"/>
      <c r="C129" s="36"/>
      <c r="D129" s="209" t="s">
        <v>321</v>
      </c>
      <c r="E129" s="36"/>
      <c r="F129" s="210" t="s">
        <v>2883</v>
      </c>
      <c r="G129" s="36"/>
      <c r="H129" s="36"/>
      <c r="I129" s="116"/>
      <c r="J129" s="36"/>
      <c r="K129" s="36"/>
      <c r="L129" s="39"/>
      <c r="M129" s="211"/>
      <c r="N129" s="212"/>
      <c r="O129" s="64"/>
      <c r="P129" s="64"/>
      <c r="Q129" s="64"/>
      <c r="R129" s="64"/>
      <c r="S129" s="64"/>
      <c r="T129" s="65"/>
      <c r="U129" s="34"/>
      <c r="V129" s="34"/>
      <c r="W129" s="34"/>
      <c r="X129" s="34"/>
      <c r="Y129" s="34"/>
      <c r="Z129" s="34"/>
      <c r="AA129" s="34"/>
      <c r="AB129" s="34"/>
      <c r="AC129" s="34"/>
      <c r="AD129" s="34"/>
      <c r="AE129" s="34"/>
      <c r="AT129" s="17" t="s">
        <v>321</v>
      </c>
      <c r="AU129" s="17" t="s">
        <v>83</v>
      </c>
    </row>
    <row r="130" spans="1:65" s="1" customFormat="1" ht="14.45" customHeight="1">
      <c r="A130" s="34"/>
      <c r="B130" s="35"/>
      <c r="C130" s="195" t="s">
        <v>422</v>
      </c>
      <c r="D130" s="195" t="s">
        <v>315</v>
      </c>
      <c r="E130" s="196" t="s">
        <v>2884</v>
      </c>
      <c r="F130" s="197" t="s">
        <v>2885</v>
      </c>
      <c r="G130" s="198" t="s">
        <v>2843</v>
      </c>
      <c r="H130" s="199">
        <v>1</v>
      </c>
      <c r="I130" s="200"/>
      <c r="J130" s="201">
        <f>ROUND(I130*H130,2)</f>
        <v>0</v>
      </c>
      <c r="K130" s="202"/>
      <c r="L130" s="39"/>
      <c r="M130" s="203" t="s">
        <v>19</v>
      </c>
      <c r="N130" s="204" t="s">
        <v>45</v>
      </c>
      <c r="O130" s="64"/>
      <c r="P130" s="205">
        <f>O130*H130</f>
        <v>0</v>
      </c>
      <c r="Q130" s="205">
        <v>0</v>
      </c>
      <c r="R130" s="205">
        <f>Q130*H130</f>
        <v>0</v>
      </c>
      <c r="S130" s="205">
        <v>0</v>
      </c>
      <c r="T130" s="206">
        <f>S130*H130</f>
        <v>0</v>
      </c>
      <c r="U130" s="34"/>
      <c r="V130" s="34"/>
      <c r="W130" s="34"/>
      <c r="X130" s="34"/>
      <c r="Y130" s="34"/>
      <c r="Z130" s="34"/>
      <c r="AA130" s="34"/>
      <c r="AB130" s="34"/>
      <c r="AC130" s="34"/>
      <c r="AD130" s="34"/>
      <c r="AE130" s="34"/>
      <c r="AR130" s="207" t="s">
        <v>402</v>
      </c>
      <c r="AT130" s="207" t="s">
        <v>315</v>
      </c>
      <c r="AU130" s="207" t="s">
        <v>83</v>
      </c>
      <c r="AY130" s="17" t="s">
        <v>313</v>
      </c>
      <c r="BE130" s="208">
        <f>IF(N130="základní",J130,0)</f>
        <v>0</v>
      </c>
      <c r="BF130" s="208">
        <f>IF(N130="snížená",J130,0)</f>
        <v>0</v>
      </c>
      <c r="BG130" s="208">
        <f>IF(N130="zákl. přenesená",J130,0)</f>
        <v>0</v>
      </c>
      <c r="BH130" s="208">
        <f>IF(N130="sníž. přenesená",J130,0)</f>
        <v>0</v>
      </c>
      <c r="BI130" s="208">
        <f>IF(N130="nulová",J130,0)</f>
        <v>0</v>
      </c>
      <c r="BJ130" s="17" t="s">
        <v>81</v>
      </c>
      <c r="BK130" s="208">
        <f>ROUND(I130*H130,2)</f>
        <v>0</v>
      </c>
      <c r="BL130" s="17" t="s">
        <v>402</v>
      </c>
      <c r="BM130" s="207" t="s">
        <v>573</v>
      </c>
    </row>
    <row r="131" spans="1:65" s="1" customFormat="1">
      <c r="A131" s="34"/>
      <c r="B131" s="35"/>
      <c r="C131" s="36"/>
      <c r="D131" s="209" t="s">
        <v>321</v>
      </c>
      <c r="E131" s="36"/>
      <c r="F131" s="210" t="s">
        <v>2885</v>
      </c>
      <c r="G131" s="36"/>
      <c r="H131" s="36"/>
      <c r="I131" s="116"/>
      <c r="J131" s="36"/>
      <c r="K131" s="36"/>
      <c r="L131" s="39"/>
      <c r="M131" s="211"/>
      <c r="N131" s="212"/>
      <c r="O131" s="64"/>
      <c r="P131" s="64"/>
      <c r="Q131" s="64"/>
      <c r="R131" s="64"/>
      <c r="S131" s="64"/>
      <c r="T131" s="65"/>
      <c r="U131" s="34"/>
      <c r="V131" s="34"/>
      <c r="W131" s="34"/>
      <c r="X131" s="34"/>
      <c r="Y131" s="34"/>
      <c r="Z131" s="34"/>
      <c r="AA131" s="34"/>
      <c r="AB131" s="34"/>
      <c r="AC131" s="34"/>
      <c r="AD131" s="34"/>
      <c r="AE131" s="34"/>
      <c r="AT131" s="17" t="s">
        <v>321</v>
      </c>
      <c r="AU131" s="17" t="s">
        <v>83</v>
      </c>
    </row>
    <row r="132" spans="1:65" s="1" customFormat="1" ht="14.45" customHeight="1">
      <c r="A132" s="34"/>
      <c r="B132" s="35"/>
      <c r="C132" s="195" t="s">
        <v>427</v>
      </c>
      <c r="D132" s="195" t="s">
        <v>315</v>
      </c>
      <c r="E132" s="196" t="s">
        <v>2886</v>
      </c>
      <c r="F132" s="197" t="s">
        <v>2887</v>
      </c>
      <c r="G132" s="198" t="s">
        <v>2843</v>
      </c>
      <c r="H132" s="199">
        <v>6</v>
      </c>
      <c r="I132" s="200"/>
      <c r="J132" s="201">
        <f>ROUND(I132*H132,2)</f>
        <v>0</v>
      </c>
      <c r="K132" s="202"/>
      <c r="L132" s="39"/>
      <c r="M132" s="203" t="s">
        <v>19</v>
      </c>
      <c r="N132" s="204" t="s">
        <v>45</v>
      </c>
      <c r="O132" s="64"/>
      <c r="P132" s="205">
        <f>O132*H132</f>
        <v>0</v>
      </c>
      <c r="Q132" s="205">
        <v>0</v>
      </c>
      <c r="R132" s="205">
        <f>Q132*H132</f>
        <v>0</v>
      </c>
      <c r="S132" s="205">
        <v>0</v>
      </c>
      <c r="T132" s="206">
        <f>S132*H132</f>
        <v>0</v>
      </c>
      <c r="U132" s="34"/>
      <c r="V132" s="34"/>
      <c r="W132" s="34"/>
      <c r="X132" s="34"/>
      <c r="Y132" s="34"/>
      <c r="Z132" s="34"/>
      <c r="AA132" s="34"/>
      <c r="AB132" s="34"/>
      <c r="AC132" s="34"/>
      <c r="AD132" s="34"/>
      <c r="AE132" s="34"/>
      <c r="AR132" s="207" t="s">
        <v>402</v>
      </c>
      <c r="AT132" s="207" t="s">
        <v>315</v>
      </c>
      <c r="AU132" s="207" t="s">
        <v>83</v>
      </c>
      <c r="AY132" s="17" t="s">
        <v>313</v>
      </c>
      <c r="BE132" s="208">
        <f>IF(N132="základní",J132,0)</f>
        <v>0</v>
      </c>
      <c r="BF132" s="208">
        <f>IF(N132="snížená",J132,0)</f>
        <v>0</v>
      </c>
      <c r="BG132" s="208">
        <f>IF(N132="zákl. přenesená",J132,0)</f>
        <v>0</v>
      </c>
      <c r="BH132" s="208">
        <f>IF(N132="sníž. přenesená",J132,0)</f>
        <v>0</v>
      </c>
      <c r="BI132" s="208">
        <f>IF(N132="nulová",J132,0)</f>
        <v>0</v>
      </c>
      <c r="BJ132" s="17" t="s">
        <v>81</v>
      </c>
      <c r="BK132" s="208">
        <f>ROUND(I132*H132,2)</f>
        <v>0</v>
      </c>
      <c r="BL132" s="17" t="s">
        <v>402</v>
      </c>
      <c r="BM132" s="207" t="s">
        <v>585</v>
      </c>
    </row>
    <row r="133" spans="1:65" s="1" customFormat="1">
      <c r="A133" s="34"/>
      <c r="B133" s="35"/>
      <c r="C133" s="36"/>
      <c r="D133" s="209" t="s">
        <v>321</v>
      </c>
      <c r="E133" s="36"/>
      <c r="F133" s="210" t="s">
        <v>2887</v>
      </c>
      <c r="G133" s="36"/>
      <c r="H133" s="36"/>
      <c r="I133" s="116"/>
      <c r="J133" s="36"/>
      <c r="K133" s="36"/>
      <c r="L133" s="39"/>
      <c r="M133" s="211"/>
      <c r="N133" s="212"/>
      <c r="O133" s="64"/>
      <c r="P133" s="64"/>
      <c r="Q133" s="64"/>
      <c r="R133" s="64"/>
      <c r="S133" s="64"/>
      <c r="T133" s="65"/>
      <c r="U133" s="34"/>
      <c r="V133" s="34"/>
      <c r="W133" s="34"/>
      <c r="X133" s="34"/>
      <c r="Y133" s="34"/>
      <c r="Z133" s="34"/>
      <c r="AA133" s="34"/>
      <c r="AB133" s="34"/>
      <c r="AC133" s="34"/>
      <c r="AD133" s="34"/>
      <c r="AE133" s="34"/>
      <c r="AT133" s="17" t="s">
        <v>321</v>
      </c>
      <c r="AU133" s="17" t="s">
        <v>83</v>
      </c>
    </row>
    <row r="134" spans="1:65" s="1" customFormat="1" ht="14.45" customHeight="1">
      <c r="A134" s="34"/>
      <c r="B134" s="35"/>
      <c r="C134" s="195" t="s">
        <v>7</v>
      </c>
      <c r="D134" s="195" t="s">
        <v>315</v>
      </c>
      <c r="E134" s="196" t="s">
        <v>2888</v>
      </c>
      <c r="F134" s="197" t="s">
        <v>2889</v>
      </c>
      <c r="G134" s="198" t="s">
        <v>2843</v>
      </c>
      <c r="H134" s="199">
        <v>4</v>
      </c>
      <c r="I134" s="200"/>
      <c r="J134" s="201">
        <f>ROUND(I134*H134,2)</f>
        <v>0</v>
      </c>
      <c r="K134" s="202"/>
      <c r="L134" s="39"/>
      <c r="M134" s="203" t="s">
        <v>19</v>
      </c>
      <c r="N134" s="204" t="s">
        <v>45</v>
      </c>
      <c r="O134" s="64"/>
      <c r="P134" s="205">
        <f>O134*H134</f>
        <v>0</v>
      </c>
      <c r="Q134" s="205">
        <v>0</v>
      </c>
      <c r="R134" s="205">
        <f>Q134*H134</f>
        <v>0</v>
      </c>
      <c r="S134" s="205">
        <v>0</v>
      </c>
      <c r="T134" s="206">
        <f>S134*H134</f>
        <v>0</v>
      </c>
      <c r="U134" s="34"/>
      <c r="V134" s="34"/>
      <c r="W134" s="34"/>
      <c r="X134" s="34"/>
      <c r="Y134" s="34"/>
      <c r="Z134" s="34"/>
      <c r="AA134" s="34"/>
      <c r="AB134" s="34"/>
      <c r="AC134" s="34"/>
      <c r="AD134" s="34"/>
      <c r="AE134" s="34"/>
      <c r="AR134" s="207" t="s">
        <v>402</v>
      </c>
      <c r="AT134" s="207" t="s">
        <v>315</v>
      </c>
      <c r="AU134" s="207" t="s">
        <v>83</v>
      </c>
      <c r="AY134" s="17" t="s">
        <v>313</v>
      </c>
      <c r="BE134" s="208">
        <f>IF(N134="základní",J134,0)</f>
        <v>0</v>
      </c>
      <c r="BF134" s="208">
        <f>IF(N134="snížená",J134,0)</f>
        <v>0</v>
      </c>
      <c r="BG134" s="208">
        <f>IF(N134="zákl. přenesená",J134,0)</f>
        <v>0</v>
      </c>
      <c r="BH134" s="208">
        <f>IF(N134="sníž. přenesená",J134,0)</f>
        <v>0</v>
      </c>
      <c r="BI134" s="208">
        <f>IF(N134="nulová",J134,0)</f>
        <v>0</v>
      </c>
      <c r="BJ134" s="17" t="s">
        <v>81</v>
      </c>
      <c r="BK134" s="208">
        <f>ROUND(I134*H134,2)</f>
        <v>0</v>
      </c>
      <c r="BL134" s="17" t="s">
        <v>402</v>
      </c>
      <c r="BM134" s="207" t="s">
        <v>596</v>
      </c>
    </row>
    <row r="135" spans="1:65" s="1" customFormat="1">
      <c r="A135" s="34"/>
      <c r="B135" s="35"/>
      <c r="C135" s="36"/>
      <c r="D135" s="209" t="s">
        <v>321</v>
      </c>
      <c r="E135" s="36"/>
      <c r="F135" s="210" t="s">
        <v>2889</v>
      </c>
      <c r="G135" s="36"/>
      <c r="H135" s="36"/>
      <c r="I135" s="116"/>
      <c r="J135" s="36"/>
      <c r="K135" s="36"/>
      <c r="L135" s="39"/>
      <c r="M135" s="211"/>
      <c r="N135" s="212"/>
      <c r="O135" s="64"/>
      <c r="P135" s="64"/>
      <c r="Q135" s="64"/>
      <c r="R135" s="64"/>
      <c r="S135" s="64"/>
      <c r="T135" s="65"/>
      <c r="U135" s="34"/>
      <c r="V135" s="34"/>
      <c r="W135" s="34"/>
      <c r="X135" s="34"/>
      <c r="Y135" s="34"/>
      <c r="Z135" s="34"/>
      <c r="AA135" s="34"/>
      <c r="AB135" s="34"/>
      <c r="AC135" s="34"/>
      <c r="AD135" s="34"/>
      <c r="AE135" s="34"/>
      <c r="AT135" s="17" t="s">
        <v>321</v>
      </c>
      <c r="AU135" s="17" t="s">
        <v>83</v>
      </c>
    </row>
    <row r="136" spans="1:65" s="1" customFormat="1" ht="14.45" customHeight="1">
      <c r="A136" s="34"/>
      <c r="B136" s="35"/>
      <c r="C136" s="195" t="s">
        <v>439</v>
      </c>
      <c r="D136" s="195" t="s">
        <v>315</v>
      </c>
      <c r="E136" s="196" t="s">
        <v>2890</v>
      </c>
      <c r="F136" s="197" t="s">
        <v>2891</v>
      </c>
      <c r="G136" s="198" t="s">
        <v>2843</v>
      </c>
      <c r="H136" s="199">
        <v>2</v>
      </c>
      <c r="I136" s="200"/>
      <c r="J136" s="201">
        <f>ROUND(I136*H136,2)</f>
        <v>0</v>
      </c>
      <c r="K136" s="202"/>
      <c r="L136" s="39"/>
      <c r="M136" s="203" t="s">
        <v>19</v>
      </c>
      <c r="N136" s="204" t="s">
        <v>45</v>
      </c>
      <c r="O136" s="64"/>
      <c r="P136" s="205">
        <f>O136*H136</f>
        <v>0</v>
      </c>
      <c r="Q136" s="205">
        <v>0</v>
      </c>
      <c r="R136" s="205">
        <f>Q136*H136</f>
        <v>0</v>
      </c>
      <c r="S136" s="205">
        <v>0</v>
      </c>
      <c r="T136" s="206">
        <f>S136*H136</f>
        <v>0</v>
      </c>
      <c r="U136" s="34"/>
      <c r="V136" s="34"/>
      <c r="W136" s="34"/>
      <c r="X136" s="34"/>
      <c r="Y136" s="34"/>
      <c r="Z136" s="34"/>
      <c r="AA136" s="34"/>
      <c r="AB136" s="34"/>
      <c r="AC136" s="34"/>
      <c r="AD136" s="34"/>
      <c r="AE136" s="34"/>
      <c r="AR136" s="207" t="s">
        <v>402</v>
      </c>
      <c r="AT136" s="207" t="s">
        <v>315</v>
      </c>
      <c r="AU136" s="207" t="s">
        <v>83</v>
      </c>
      <c r="AY136" s="17" t="s">
        <v>313</v>
      </c>
      <c r="BE136" s="208">
        <f>IF(N136="základní",J136,0)</f>
        <v>0</v>
      </c>
      <c r="BF136" s="208">
        <f>IF(N136="snížená",J136,0)</f>
        <v>0</v>
      </c>
      <c r="BG136" s="208">
        <f>IF(N136="zákl. přenesená",J136,0)</f>
        <v>0</v>
      </c>
      <c r="BH136" s="208">
        <f>IF(N136="sníž. přenesená",J136,0)</f>
        <v>0</v>
      </c>
      <c r="BI136" s="208">
        <f>IF(N136="nulová",J136,0)</f>
        <v>0</v>
      </c>
      <c r="BJ136" s="17" t="s">
        <v>81</v>
      </c>
      <c r="BK136" s="208">
        <f>ROUND(I136*H136,2)</f>
        <v>0</v>
      </c>
      <c r="BL136" s="17" t="s">
        <v>402</v>
      </c>
      <c r="BM136" s="207" t="s">
        <v>608</v>
      </c>
    </row>
    <row r="137" spans="1:65" s="1" customFormat="1">
      <c r="A137" s="34"/>
      <c r="B137" s="35"/>
      <c r="C137" s="36"/>
      <c r="D137" s="209" t="s">
        <v>321</v>
      </c>
      <c r="E137" s="36"/>
      <c r="F137" s="210" t="s">
        <v>2891</v>
      </c>
      <c r="G137" s="36"/>
      <c r="H137" s="36"/>
      <c r="I137" s="116"/>
      <c r="J137" s="36"/>
      <c r="K137" s="36"/>
      <c r="L137" s="39"/>
      <c r="M137" s="211"/>
      <c r="N137" s="212"/>
      <c r="O137" s="64"/>
      <c r="P137" s="64"/>
      <c r="Q137" s="64"/>
      <c r="R137" s="64"/>
      <c r="S137" s="64"/>
      <c r="T137" s="65"/>
      <c r="U137" s="34"/>
      <c r="V137" s="34"/>
      <c r="W137" s="34"/>
      <c r="X137" s="34"/>
      <c r="Y137" s="34"/>
      <c r="Z137" s="34"/>
      <c r="AA137" s="34"/>
      <c r="AB137" s="34"/>
      <c r="AC137" s="34"/>
      <c r="AD137" s="34"/>
      <c r="AE137" s="34"/>
      <c r="AT137" s="17" t="s">
        <v>321</v>
      </c>
      <c r="AU137" s="17" t="s">
        <v>83</v>
      </c>
    </row>
    <row r="138" spans="1:65" s="1" customFormat="1" ht="14.45" customHeight="1">
      <c r="A138" s="34"/>
      <c r="B138" s="35"/>
      <c r="C138" s="195" t="s">
        <v>446</v>
      </c>
      <c r="D138" s="195" t="s">
        <v>315</v>
      </c>
      <c r="E138" s="196" t="s">
        <v>2892</v>
      </c>
      <c r="F138" s="197" t="s">
        <v>2893</v>
      </c>
      <c r="G138" s="198" t="s">
        <v>318</v>
      </c>
      <c r="H138" s="199">
        <v>17.2</v>
      </c>
      <c r="I138" s="200"/>
      <c r="J138" s="201">
        <f>ROUND(I138*H138,2)</f>
        <v>0</v>
      </c>
      <c r="K138" s="202"/>
      <c r="L138" s="39"/>
      <c r="M138" s="203" t="s">
        <v>19</v>
      </c>
      <c r="N138" s="204" t="s">
        <v>45</v>
      </c>
      <c r="O138" s="64"/>
      <c r="P138" s="205">
        <f>O138*H138</f>
        <v>0</v>
      </c>
      <c r="Q138" s="205">
        <v>0</v>
      </c>
      <c r="R138" s="205">
        <f>Q138*H138</f>
        <v>0</v>
      </c>
      <c r="S138" s="205">
        <v>0</v>
      </c>
      <c r="T138" s="206">
        <f>S138*H138</f>
        <v>0</v>
      </c>
      <c r="U138" s="34"/>
      <c r="V138" s="34"/>
      <c r="W138" s="34"/>
      <c r="X138" s="34"/>
      <c r="Y138" s="34"/>
      <c r="Z138" s="34"/>
      <c r="AA138" s="34"/>
      <c r="AB138" s="34"/>
      <c r="AC138" s="34"/>
      <c r="AD138" s="34"/>
      <c r="AE138" s="34"/>
      <c r="AR138" s="207" t="s">
        <v>402</v>
      </c>
      <c r="AT138" s="207" t="s">
        <v>315</v>
      </c>
      <c r="AU138" s="207" t="s">
        <v>83</v>
      </c>
      <c r="AY138" s="17" t="s">
        <v>313</v>
      </c>
      <c r="BE138" s="208">
        <f>IF(N138="základní",J138,0)</f>
        <v>0</v>
      </c>
      <c r="BF138" s="208">
        <f>IF(N138="snížená",J138,0)</f>
        <v>0</v>
      </c>
      <c r="BG138" s="208">
        <f>IF(N138="zákl. přenesená",J138,0)</f>
        <v>0</v>
      </c>
      <c r="BH138" s="208">
        <f>IF(N138="sníž. přenesená",J138,0)</f>
        <v>0</v>
      </c>
      <c r="BI138" s="208">
        <f>IF(N138="nulová",J138,0)</f>
        <v>0</v>
      </c>
      <c r="BJ138" s="17" t="s">
        <v>81</v>
      </c>
      <c r="BK138" s="208">
        <f>ROUND(I138*H138,2)</f>
        <v>0</v>
      </c>
      <c r="BL138" s="17" t="s">
        <v>402</v>
      </c>
      <c r="BM138" s="207" t="s">
        <v>635</v>
      </c>
    </row>
    <row r="139" spans="1:65" s="1" customFormat="1">
      <c r="A139" s="34"/>
      <c r="B139" s="35"/>
      <c r="C139" s="36"/>
      <c r="D139" s="209" t="s">
        <v>321</v>
      </c>
      <c r="E139" s="36"/>
      <c r="F139" s="210" t="s">
        <v>2893</v>
      </c>
      <c r="G139" s="36"/>
      <c r="H139" s="36"/>
      <c r="I139" s="116"/>
      <c r="J139" s="36"/>
      <c r="K139" s="36"/>
      <c r="L139" s="39"/>
      <c r="M139" s="211"/>
      <c r="N139" s="212"/>
      <c r="O139" s="64"/>
      <c r="P139" s="64"/>
      <c r="Q139" s="64"/>
      <c r="R139" s="64"/>
      <c r="S139" s="64"/>
      <c r="T139" s="65"/>
      <c r="U139" s="34"/>
      <c r="V139" s="34"/>
      <c r="W139" s="34"/>
      <c r="X139" s="34"/>
      <c r="Y139" s="34"/>
      <c r="Z139" s="34"/>
      <c r="AA139" s="34"/>
      <c r="AB139" s="34"/>
      <c r="AC139" s="34"/>
      <c r="AD139" s="34"/>
      <c r="AE139" s="34"/>
      <c r="AT139" s="17" t="s">
        <v>321</v>
      </c>
      <c r="AU139" s="17" t="s">
        <v>83</v>
      </c>
    </row>
    <row r="140" spans="1:65" s="1" customFormat="1" ht="14.45" customHeight="1">
      <c r="A140" s="34"/>
      <c r="B140" s="35"/>
      <c r="C140" s="195" t="s">
        <v>452</v>
      </c>
      <c r="D140" s="195" t="s">
        <v>315</v>
      </c>
      <c r="E140" s="196" t="s">
        <v>2894</v>
      </c>
      <c r="F140" s="197" t="s">
        <v>2895</v>
      </c>
      <c r="G140" s="198" t="s">
        <v>318</v>
      </c>
      <c r="H140" s="199">
        <v>17</v>
      </c>
      <c r="I140" s="200"/>
      <c r="J140" s="201">
        <f>ROUND(I140*H140,2)</f>
        <v>0</v>
      </c>
      <c r="K140" s="202"/>
      <c r="L140" s="39"/>
      <c r="M140" s="203" t="s">
        <v>19</v>
      </c>
      <c r="N140" s="204" t="s">
        <v>45</v>
      </c>
      <c r="O140" s="64"/>
      <c r="P140" s="205">
        <f>O140*H140</f>
        <v>0</v>
      </c>
      <c r="Q140" s="205">
        <v>0</v>
      </c>
      <c r="R140" s="205">
        <f>Q140*H140</f>
        <v>0</v>
      </c>
      <c r="S140" s="205">
        <v>0</v>
      </c>
      <c r="T140" s="206">
        <f>S140*H140</f>
        <v>0</v>
      </c>
      <c r="U140" s="34"/>
      <c r="V140" s="34"/>
      <c r="W140" s="34"/>
      <c r="X140" s="34"/>
      <c r="Y140" s="34"/>
      <c r="Z140" s="34"/>
      <c r="AA140" s="34"/>
      <c r="AB140" s="34"/>
      <c r="AC140" s="34"/>
      <c r="AD140" s="34"/>
      <c r="AE140" s="34"/>
      <c r="AR140" s="207" t="s">
        <v>402</v>
      </c>
      <c r="AT140" s="207" t="s">
        <v>315</v>
      </c>
      <c r="AU140" s="207" t="s">
        <v>83</v>
      </c>
      <c r="AY140" s="17" t="s">
        <v>313</v>
      </c>
      <c r="BE140" s="208">
        <f>IF(N140="základní",J140,0)</f>
        <v>0</v>
      </c>
      <c r="BF140" s="208">
        <f>IF(N140="snížená",J140,0)</f>
        <v>0</v>
      </c>
      <c r="BG140" s="208">
        <f>IF(N140="zákl. přenesená",J140,0)</f>
        <v>0</v>
      </c>
      <c r="BH140" s="208">
        <f>IF(N140="sníž. přenesená",J140,0)</f>
        <v>0</v>
      </c>
      <c r="BI140" s="208">
        <f>IF(N140="nulová",J140,0)</f>
        <v>0</v>
      </c>
      <c r="BJ140" s="17" t="s">
        <v>81</v>
      </c>
      <c r="BK140" s="208">
        <f>ROUND(I140*H140,2)</f>
        <v>0</v>
      </c>
      <c r="BL140" s="17" t="s">
        <v>402</v>
      </c>
      <c r="BM140" s="207" t="s">
        <v>648</v>
      </c>
    </row>
    <row r="141" spans="1:65" s="1" customFormat="1">
      <c r="A141" s="34"/>
      <c r="B141" s="35"/>
      <c r="C141" s="36"/>
      <c r="D141" s="209" t="s">
        <v>321</v>
      </c>
      <c r="E141" s="36"/>
      <c r="F141" s="210" t="s">
        <v>2895</v>
      </c>
      <c r="G141" s="36"/>
      <c r="H141" s="36"/>
      <c r="I141" s="116"/>
      <c r="J141" s="36"/>
      <c r="K141" s="36"/>
      <c r="L141" s="39"/>
      <c r="M141" s="211"/>
      <c r="N141" s="212"/>
      <c r="O141" s="64"/>
      <c r="P141" s="64"/>
      <c r="Q141" s="64"/>
      <c r="R141" s="64"/>
      <c r="S141" s="64"/>
      <c r="T141" s="65"/>
      <c r="U141" s="34"/>
      <c r="V141" s="34"/>
      <c r="W141" s="34"/>
      <c r="X141" s="34"/>
      <c r="Y141" s="34"/>
      <c r="Z141" s="34"/>
      <c r="AA141" s="34"/>
      <c r="AB141" s="34"/>
      <c r="AC141" s="34"/>
      <c r="AD141" s="34"/>
      <c r="AE141" s="34"/>
      <c r="AT141" s="17" t="s">
        <v>321</v>
      </c>
      <c r="AU141" s="17" t="s">
        <v>83</v>
      </c>
    </row>
    <row r="142" spans="1:65" s="1" customFormat="1" ht="14.45" customHeight="1">
      <c r="A142" s="34"/>
      <c r="B142" s="35"/>
      <c r="C142" s="195" t="s">
        <v>459</v>
      </c>
      <c r="D142" s="195" t="s">
        <v>315</v>
      </c>
      <c r="E142" s="196" t="s">
        <v>2896</v>
      </c>
      <c r="F142" s="197" t="s">
        <v>2897</v>
      </c>
      <c r="G142" s="198" t="s">
        <v>318</v>
      </c>
      <c r="H142" s="199">
        <v>3</v>
      </c>
      <c r="I142" s="200"/>
      <c r="J142" s="201">
        <f>ROUND(I142*H142,2)</f>
        <v>0</v>
      </c>
      <c r="K142" s="202"/>
      <c r="L142" s="39"/>
      <c r="M142" s="203" t="s">
        <v>19</v>
      </c>
      <c r="N142" s="204" t="s">
        <v>45</v>
      </c>
      <c r="O142" s="64"/>
      <c r="P142" s="205">
        <f>O142*H142</f>
        <v>0</v>
      </c>
      <c r="Q142" s="205">
        <v>0</v>
      </c>
      <c r="R142" s="205">
        <f>Q142*H142</f>
        <v>0</v>
      </c>
      <c r="S142" s="205">
        <v>0</v>
      </c>
      <c r="T142" s="206">
        <f>S142*H142</f>
        <v>0</v>
      </c>
      <c r="U142" s="34"/>
      <c r="V142" s="34"/>
      <c r="W142" s="34"/>
      <c r="X142" s="34"/>
      <c r="Y142" s="34"/>
      <c r="Z142" s="34"/>
      <c r="AA142" s="34"/>
      <c r="AB142" s="34"/>
      <c r="AC142" s="34"/>
      <c r="AD142" s="34"/>
      <c r="AE142" s="34"/>
      <c r="AR142" s="207" t="s">
        <v>402</v>
      </c>
      <c r="AT142" s="207" t="s">
        <v>315</v>
      </c>
      <c r="AU142" s="207" t="s">
        <v>83</v>
      </c>
      <c r="AY142" s="17" t="s">
        <v>313</v>
      </c>
      <c r="BE142" s="208">
        <f>IF(N142="základní",J142,0)</f>
        <v>0</v>
      </c>
      <c r="BF142" s="208">
        <f>IF(N142="snížená",J142,0)</f>
        <v>0</v>
      </c>
      <c r="BG142" s="208">
        <f>IF(N142="zákl. přenesená",J142,0)</f>
        <v>0</v>
      </c>
      <c r="BH142" s="208">
        <f>IF(N142="sníž. přenesená",J142,0)</f>
        <v>0</v>
      </c>
      <c r="BI142" s="208">
        <f>IF(N142="nulová",J142,0)</f>
        <v>0</v>
      </c>
      <c r="BJ142" s="17" t="s">
        <v>81</v>
      </c>
      <c r="BK142" s="208">
        <f>ROUND(I142*H142,2)</f>
        <v>0</v>
      </c>
      <c r="BL142" s="17" t="s">
        <v>402</v>
      </c>
      <c r="BM142" s="207" t="s">
        <v>660</v>
      </c>
    </row>
    <row r="143" spans="1:65" s="1" customFormat="1">
      <c r="A143" s="34"/>
      <c r="B143" s="35"/>
      <c r="C143" s="36"/>
      <c r="D143" s="209" t="s">
        <v>321</v>
      </c>
      <c r="E143" s="36"/>
      <c r="F143" s="210" t="s">
        <v>2897</v>
      </c>
      <c r="G143" s="36"/>
      <c r="H143" s="36"/>
      <c r="I143" s="116"/>
      <c r="J143" s="36"/>
      <c r="K143" s="36"/>
      <c r="L143" s="39"/>
      <c r="M143" s="211"/>
      <c r="N143" s="212"/>
      <c r="O143" s="64"/>
      <c r="P143" s="64"/>
      <c r="Q143" s="64"/>
      <c r="R143" s="64"/>
      <c r="S143" s="64"/>
      <c r="T143" s="65"/>
      <c r="U143" s="34"/>
      <c r="V143" s="34"/>
      <c r="W143" s="34"/>
      <c r="X143" s="34"/>
      <c r="Y143" s="34"/>
      <c r="Z143" s="34"/>
      <c r="AA143" s="34"/>
      <c r="AB143" s="34"/>
      <c r="AC143" s="34"/>
      <c r="AD143" s="34"/>
      <c r="AE143" s="34"/>
      <c r="AT143" s="17" t="s">
        <v>321</v>
      </c>
      <c r="AU143" s="17" t="s">
        <v>83</v>
      </c>
    </row>
    <row r="144" spans="1:65" s="1" customFormat="1" ht="14.45" customHeight="1">
      <c r="A144" s="34"/>
      <c r="B144" s="35"/>
      <c r="C144" s="195" t="s">
        <v>466</v>
      </c>
      <c r="D144" s="195" t="s">
        <v>315</v>
      </c>
      <c r="E144" s="196" t="s">
        <v>2898</v>
      </c>
      <c r="F144" s="197" t="s">
        <v>2899</v>
      </c>
      <c r="G144" s="198" t="s">
        <v>318</v>
      </c>
      <c r="H144" s="199">
        <v>5</v>
      </c>
      <c r="I144" s="200"/>
      <c r="J144" s="201">
        <f>ROUND(I144*H144,2)</f>
        <v>0</v>
      </c>
      <c r="K144" s="202"/>
      <c r="L144" s="39"/>
      <c r="M144" s="203" t="s">
        <v>19</v>
      </c>
      <c r="N144" s="204" t="s">
        <v>45</v>
      </c>
      <c r="O144" s="64"/>
      <c r="P144" s="205">
        <f>O144*H144</f>
        <v>0</v>
      </c>
      <c r="Q144" s="205">
        <v>0</v>
      </c>
      <c r="R144" s="205">
        <f>Q144*H144</f>
        <v>0</v>
      </c>
      <c r="S144" s="205">
        <v>0</v>
      </c>
      <c r="T144" s="206">
        <f>S144*H144</f>
        <v>0</v>
      </c>
      <c r="U144" s="34"/>
      <c r="V144" s="34"/>
      <c r="W144" s="34"/>
      <c r="X144" s="34"/>
      <c r="Y144" s="34"/>
      <c r="Z144" s="34"/>
      <c r="AA144" s="34"/>
      <c r="AB144" s="34"/>
      <c r="AC144" s="34"/>
      <c r="AD144" s="34"/>
      <c r="AE144" s="34"/>
      <c r="AR144" s="207" t="s">
        <v>402</v>
      </c>
      <c r="AT144" s="207" t="s">
        <v>315</v>
      </c>
      <c r="AU144" s="207" t="s">
        <v>83</v>
      </c>
      <c r="AY144" s="17" t="s">
        <v>313</v>
      </c>
      <c r="BE144" s="208">
        <f>IF(N144="základní",J144,0)</f>
        <v>0</v>
      </c>
      <c r="BF144" s="208">
        <f>IF(N144="snížená",J144,0)</f>
        <v>0</v>
      </c>
      <c r="BG144" s="208">
        <f>IF(N144="zákl. přenesená",J144,0)</f>
        <v>0</v>
      </c>
      <c r="BH144" s="208">
        <f>IF(N144="sníž. přenesená",J144,0)</f>
        <v>0</v>
      </c>
      <c r="BI144" s="208">
        <f>IF(N144="nulová",J144,0)</f>
        <v>0</v>
      </c>
      <c r="BJ144" s="17" t="s">
        <v>81</v>
      </c>
      <c r="BK144" s="208">
        <f>ROUND(I144*H144,2)</f>
        <v>0</v>
      </c>
      <c r="BL144" s="17" t="s">
        <v>402</v>
      </c>
      <c r="BM144" s="207" t="s">
        <v>672</v>
      </c>
    </row>
    <row r="145" spans="1:65" s="1" customFormat="1">
      <c r="A145" s="34"/>
      <c r="B145" s="35"/>
      <c r="C145" s="36"/>
      <c r="D145" s="209" t="s">
        <v>321</v>
      </c>
      <c r="E145" s="36"/>
      <c r="F145" s="210" t="s">
        <v>2899</v>
      </c>
      <c r="G145" s="36"/>
      <c r="H145" s="36"/>
      <c r="I145" s="116"/>
      <c r="J145" s="36"/>
      <c r="K145" s="36"/>
      <c r="L145" s="39"/>
      <c r="M145" s="211"/>
      <c r="N145" s="212"/>
      <c r="O145" s="64"/>
      <c r="P145" s="64"/>
      <c r="Q145" s="64"/>
      <c r="R145" s="64"/>
      <c r="S145" s="64"/>
      <c r="T145" s="65"/>
      <c r="U145" s="34"/>
      <c r="V145" s="34"/>
      <c r="W145" s="34"/>
      <c r="X145" s="34"/>
      <c r="Y145" s="34"/>
      <c r="Z145" s="34"/>
      <c r="AA145" s="34"/>
      <c r="AB145" s="34"/>
      <c r="AC145" s="34"/>
      <c r="AD145" s="34"/>
      <c r="AE145" s="34"/>
      <c r="AT145" s="17" t="s">
        <v>321</v>
      </c>
      <c r="AU145" s="17" t="s">
        <v>83</v>
      </c>
    </row>
    <row r="146" spans="1:65" s="1" customFormat="1" ht="21.6" customHeight="1">
      <c r="A146" s="34"/>
      <c r="B146" s="35"/>
      <c r="C146" s="195" t="s">
        <v>472</v>
      </c>
      <c r="D146" s="195" t="s">
        <v>315</v>
      </c>
      <c r="E146" s="196" t="s">
        <v>2900</v>
      </c>
      <c r="F146" s="197" t="s">
        <v>2901</v>
      </c>
      <c r="G146" s="198" t="s">
        <v>318</v>
      </c>
      <c r="H146" s="199">
        <v>20</v>
      </c>
      <c r="I146" s="200"/>
      <c r="J146" s="201">
        <f>ROUND(I146*H146,2)</f>
        <v>0</v>
      </c>
      <c r="K146" s="202"/>
      <c r="L146" s="39"/>
      <c r="M146" s="203" t="s">
        <v>19</v>
      </c>
      <c r="N146" s="204" t="s">
        <v>45</v>
      </c>
      <c r="O146" s="64"/>
      <c r="P146" s="205">
        <f>O146*H146</f>
        <v>0</v>
      </c>
      <c r="Q146" s="205">
        <v>0</v>
      </c>
      <c r="R146" s="205">
        <f>Q146*H146</f>
        <v>0</v>
      </c>
      <c r="S146" s="205">
        <v>0</v>
      </c>
      <c r="T146" s="206">
        <f>S146*H146</f>
        <v>0</v>
      </c>
      <c r="U146" s="34"/>
      <c r="V146" s="34"/>
      <c r="W146" s="34"/>
      <c r="X146" s="34"/>
      <c r="Y146" s="34"/>
      <c r="Z146" s="34"/>
      <c r="AA146" s="34"/>
      <c r="AB146" s="34"/>
      <c r="AC146" s="34"/>
      <c r="AD146" s="34"/>
      <c r="AE146" s="34"/>
      <c r="AR146" s="207" t="s">
        <v>402</v>
      </c>
      <c r="AT146" s="207" t="s">
        <v>315</v>
      </c>
      <c r="AU146" s="207" t="s">
        <v>83</v>
      </c>
      <c r="AY146" s="17" t="s">
        <v>313</v>
      </c>
      <c r="BE146" s="208">
        <f>IF(N146="základní",J146,0)</f>
        <v>0</v>
      </c>
      <c r="BF146" s="208">
        <f>IF(N146="snížená",J146,0)</f>
        <v>0</v>
      </c>
      <c r="BG146" s="208">
        <f>IF(N146="zákl. přenesená",J146,0)</f>
        <v>0</v>
      </c>
      <c r="BH146" s="208">
        <f>IF(N146="sníž. přenesená",J146,0)</f>
        <v>0</v>
      </c>
      <c r="BI146" s="208">
        <f>IF(N146="nulová",J146,0)</f>
        <v>0</v>
      </c>
      <c r="BJ146" s="17" t="s">
        <v>81</v>
      </c>
      <c r="BK146" s="208">
        <f>ROUND(I146*H146,2)</f>
        <v>0</v>
      </c>
      <c r="BL146" s="17" t="s">
        <v>402</v>
      </c>
      <c r="BM146" s="207" t="s">
        <v>686</v>
      </c>
    </row>
    <row r="147" spans="1:65" s="1" customFormat="1">
      <c r="A147" s="34"/>
      <c r="B147" s="35"/>
      <c r="C147" s="36"/>
      <c r="D147" s="209" t="s">
        <v>321</v>
      </c>
      <c r="E147" s="36"/>
      <c r="F147" s="210" t="s">
        <v>2902</v>
      </c>
      <c r="G147" s="36"/>
      <c r="H147" s="36"/>
      <c r="I147" s="116"/>
      <c r="J147" s="36"/>
      <c r="K147" s="36"/>
      <c r="L147" s="39"/>
      <c r="M147" s="211"/>
      <c r="N147" s="212"/>
      <c r="O147" s="64"/>
      <c r="P147" s="64"/>
      <c r="Q147" s="64"/>
      <c r="R147" s="64"/>
      <c r="S147" s="64"/>
      <c r="T147" s="65"/>
      <c r="U147" s="34"/>
      <c r="V147" s="34"/>
      <c r="W147" s="34"/>
      <c r="X147" s="34"/>
      <c r="Y147" s="34"/>
      <c r="Z147" s="34"/>
      <c r="AA147" s="34"/>
      <c r="AB147" s="34"/>
      <c r="AC147" s="34"/>
      <c r="AD147" s="34"/>
      <c r="AE147" s="34"/>
      <c r="AT147" s="17" t="s">
        <v>321</v>
      </c>
      <c r="AU147" s="17" t="s">
        <v>83</v>
      </c>
    </row>
    <row r="148" spans="1:65" s="1" customFormat="1" ht="32.450000000000003" customHeight="1">
      <c r="A148" s="34"/>
      <c r="B148" s="35"/>
      <c r="C148" s="195" t="s">
        <v>479</v>
      </c>
      <c r="D148" s="195" t="s">
        <v>315</v>
      </c>
      <c r="E148" s="196" t="s">
        <v>2903</v>
      </c>
      <c r="F148" s="197" t="s">
        <v>2904</v>
      </c>
      <c r="G148" s="198" t="s">
        <v>318</v>
      </c>
      <c r="H148" s="199">
        <v>13</v>
      </c>
      <c r="I148" s="200"/>
      <c r="J148" s="201">
        <f>ROUND(I148*H148,2)</f>
        <v>0</v>
      </c>
      <c r="K148" s="202"/>
      <c r="L148" s="39"/>
      <c r="M148" s="203" t="s">
        <v>19</v>
      </c>
      <c r="N148" s="204" t="s">
        <v>45</v>
      </c>
      <c r="O148" s="64"/>
      <c r="P148" s="205">
        <f>O148*H148</f>
        <v>0</v>
      </c>
      <c r="Q148" s="205">
        <v>0</v>
      </c>
      <c r="R148" s="205">
        <f>Q148*H148</f>
        <v>0</v>
      </c>
      <c r="S148" s="205">
        <v>0</v>
      </c>
      <c r="T148" s="206">
        <f>S148*H148</f>
        <v>0</v>
      </c>
      <c r="U148" s="34"/>
      <c r="V148" s="34"/>
      <c r="W148" s="34"/>
      <c r="X148" s="34"/>
      <c r="Y148" s="34"/>
      <c r="Z148" s="34"/>
      <c r="AA148" s="34"/>
      <c r="AB148" s="34"/>
      <c r="AC148" s="34"/>
      <c r="AD148" s="34"/>
      <c r="AE148" s="34"/>
      <c r="AR148" s="207" t="s">
        <v>402</v>
      </c>
      <c r="AT148" s="207" t="s">
        <v>315</v>
      </c>
      <c r="AU148" s="207" t="s">
        <v>83</v>
      </c>
      <c r="AY148" s="17" t="s">
        <v>313</v>
      </c>
      <c r="BE148" s="208">
        <f>IF(N148="základní",J148,0)</f>
        <v>0</v>
      </c>
      <c r="BF148" s="208">
        <f>IF(N148="snížená",J148,0)</f>
        <v>0</v>
      </c>
      <c r="BG148" s="208">
        <f>IF(N148="zákl. přenesená",J148,0)</f>
        <v>0</v>
      </c>
      <c r="BH148" s="208">
        <f>IF(N148="sníž. přenesená",J148,0)</f>
        <v>0</v>
      </c>
      <c r="BI148" s="208">
        <f>IF(N148="nulová",J148,0)</f>
        <v>0</v>
      </c>
      <c r="BJ148" s="17" t="s">
        <v>81</v>
      </c>
      <c r="BK148" s="208">
        <f>ROUND(I148*H148,2)</f>
        <v>0</v>
      </c>
      <c r="BL148" s="17" t="s">
        <v>402</v>
      </c>
      <c r="BM148" s="207" t="s">
        <v>698</v>
      </c>
    </row>
    <row r="149" spans="1:65" s="1" customFormat="1" ht="29.25">
      <c r="A149" s="34"/>
      <c r="B149" s="35"/>
      <c r="C149" s="36"/>
      <c r="D149" s="209" t="s">
        <v>321</v>
      </c>
      <c r="E149" s="36"/>
      <c r="F149" s="210" t="s">
        <v>2905</v>
      </c>
      <c r="G149" s="36"/>
      <c r="H149" s="36"/>
      <c r="I149" s="116"/>
      <c r="J149" s="36"/>
      <c r="K149" s="36"/>
      <c r="L149" s="39"/>
      <c r="M149" s="211"/>
      <c r="N149" s="212"/>
      <c r="O149" s="64"/>
      <c r="P149" s="64"/>
      <c r="Q149" s="64"/>
      <c r="R149" s="64"/>
      <c r="S149" s="64"/>
      <c r="T149" s="65"/>
      <c r="U149" s="34"/>
      <c r="V149" s="34"/>
      <c r="W149" s="34"/>
      <c r="X149" s="34"/>
      <c r="Y149" s="34"/>
      <c r="Z149" s="34"/>
      <c r="AA149" s="34"/>
      <c r="AB149" s="34"/>
      <c r="AC149" s="34"/>
      <c r="AD149" s="34"/>
      <c r="AE149" s="34"/>
      <c r="AT149" s="17" t="s">
        <v>321</v>
      </c>
      <c r="AU149" s="17" t="s">
        <v>83</v>
      </c>
    </row>
    <row r="150" spans="1:65" s="1" customFormat="1" ht="14.45" customHeight="1">
      <c r="A150" s="34"/>
      <c r="B150" s="35"/>
      <c r="C150" s="195" t="s">
        <v>485</v>
      </c>
      <c r="D150" s="195" t="s">
        <v>315</v>
      </c>
      <c r="E150" s="196" t="s">
        <v>2906</v>
      </c>
      <c r="F150" s="197" t="s">
        <v>2907</v>
      </c>
      <c r="G150" s="198" t="s">
        <v>1571</v>
      </c>
      <c r="H150" s="199">
        <v>40</v>
      </c>
      <c r="I150" s="200"/>
      <c r="J150" s="201">
        <f>ROUND(I150*H150,2)</f>
        <v>0</v>
      </c>
      <c r="K150" s="202"/>
      <c r="L150" s="39"/>
      <c r="M150" s="203" t="s">
        <v>19</v>
      </c>
      <c r="N150" s="204" t="s">
        <v>45</v>
      </c>
      <c r="O150" s="64"/>
      <c r="P150" s="205">
        <f>O150*H150</f>
        <v>0</v>
      </c>
      <c r="Q150" s="205">
        <v>0</v>
      </c>
      <c r="R150" s="205">
        <f>Q150*H150</f>
        <v>0</v>
      </c>
      <c r="S150" s="205">
        <v>0</v>
      </c>
      <c r="T150" s="206">
        <f>S150*H150</f>
        <v>0</v>
      </c>
      <c r="U150" s="34"/>
      <c r="V150" s="34"/>
      <c r="W150" s="34"/>
      <c r="X150" s="34"/>
      <c r="Y150" s="34"/>
      <c r="Z150" s="34"/>
      <c r="AA150" s="34"/>
      <c r="AB150" s="34"/>
      <c r="AC150" s="34"/>
      <c r="AD150" s="34"/>
      <c r="AE150" s="34"/>
      <c r="AR150" s="207" t="s">
        <v>402</v>
      </c>
      <c r="AT150" s="207" t="s">
        <v>315</v>
      </c>
      <c r="AU150" s="207" t="s">
        <v>83</v>
      </c>
      <c r="AY150" s="17" t="s">
        <v>313</v>
      </c>
      <c r="BE150" s="208">
        <f>IF(N150="základní",J150,0)</f>
        <v>0</v>
      </c>
      <c r="BF150" s="208">
        <f>IF(N150="snížená",J150,0)</f>
        <v>0</v>
      </c>
      <c r="BG150" s="208">
        <f>IF(N150="zákl. přenesená",J150,0)</f>
        <v>0</v>
      </c>
      <c r="BH150" s="208">
        <f>IF(N150="sníž. přenesená",J150,0)</f>
        <v>0</v>
      </c>
      <c r="BI150" s="208">
        <f>IF(N150="nulová",J150,0)</f>
        <v>0</v>
      </c>
      <c r="BJ150" s="17" t="s">
        <v>81</v>
      </c>
      <c r="BK150" s="208">
        <f>ROUND(I150*H150,2)</f>
        <v>0</v>
      </c>
      <c r="BL150" s="17" t="s">
        <v>402</v>
      </c>
      <c r="BM150" s="207" t="s">
        <v>710</v>
      </c>
    </row>
    <row r="151" spans="1:65" s="1" customFormat="1">
      <c r="A151" s="34"/>
      <c r="B151" s="35"/>
      <c r="C151" s="36"/>
      <c r="D151" s="209" t="s">
        <v>321</v>
      </c>
      <c r="E151" s="36"/>
      <c r="F151" s="210" t="s">
        <v>2907</v>
      </c>
      <c r="G151" s="36"/>
      <c r="H151" s="36"/>
      <c r="I151" s="116"/>
      <c r="J151" s="36"/>
      <c r="K151" s="36"/>
      <c r="L151" s="39"/>
      <c r="M151" s="211"/>
      <c r="N151" s="212"/>
      <c r="O151" s="64"/>
      <c r="P151" s="64"/>
      <c r="Q151" s="64"/>
      <c r="R151" s="64"/>
      <c r="S151" s="64"/>
      <c r="T151" s="65"/>
      <c r="U151" s="34"/>
      <c r="V151" s="34"/>
      <c r="W151" s="34"/>
      <c r="X151" s="34"/>
      <c r="Y151" s="34"/>
      <c r="Z151" s="34"/>
      <c r="AA151" s="34"/>
      <c r="AB151" s="34"/>
      <c r="AC151" s="34"/>
      <c r="AD151" s="34"/>
      <c r="AE151" s="34"/>
      <c r="AT151" s="17" t="s">
        <v>321</v>
      </c>
      <c r="AU151" s="17" t="s">
        <v>83</v>
      </c>
    </row>
    <row r="152" spans="1:65" s="1" customFormat="1" ht="14.45" customHeight="1">
      <c r="A152" s="34"/>
      <c r="B152" s="35"/>
      <c r="C152" s="195" t="s">
        <v>494</v>
      </c>
      <c r="D152" s="195" t="s">
        <v>315</v>
      </c>
      <c r="E152" s="196" t="s">
        <v>2908</v>
      </c>
      <c r="F152" s="197" t="s">
        <v>2909</v>
      </c>
      <c r="G152" s="198" t="s">
        <v>2910</v>
      </c>
      <c r="H152" s="199">
        <v>8</v>
      </c>
      <c r="I152" s="200"/>
      <c r="J152" s="201">
        <f>ROUND(I152*H152,2)</f>
        <v>0</v>
      </c>
      <c r="K152" s="202"/>
      <c r="L152" s="39"/>
      <c r="M152" s="203" t="s">
        <v>19</v>
      </c>
      <c r="N152" s="204" t="s">
        <v>45</v>
      </c>
      <c r="O152" s="64"/>
      <c r="P152" s="205">
        <f>O152*H152</f>
        <v>0</v>
      </c>
      <c r="Q152" s="205">
        <v>0</v>
      </c>
      <c r="R152" s="205">
        <f>Q152*H152</f>
        <v>0</v>
      </c>
      <c r="S152" s="205">
        <v>0</v>
      </c>
      <c r="T152" s="206">
        <f>S152*H152</f>
        <v>0</v>
      </c>
      <c r="U152" s="34"/>
      <c r="V152" s="34"/>
      <c r="W152" s="34"/>
      <c r="X152" s="34"/>
      <c r="Y152" s="34"/>
      <c r="Z152" s="34"/>
      <c r="AA152" s="34"/>
      <c r="AB152" s="34"/>
      <c r="AC152" s="34"/>
      <c r="AD152" s="34"/>
      <c r="AE152" s="34"/>
      <c r="AR152" s="207" t="s">
        <v>402</v>
      </c>
      <c r="AT152" s="207" t="s">
        <v>315</v>
      </c>
      <c r="AU152" s="207" t="s">
        <v>83</v>
      </c>
      <c r="AY152" s="17" t="s">
        <v>313</v>
      </c>
      <c r="BE152" s="208">
        <f>IF(N152="základní",J152,0)</f>
        <v>0</v>
      </c>
      <c r="BF152" s="208">
        <f>IF(N152="snížená",J152,0)</f>
        <v>0</v>
      </c>
      <c r="BG152" s="208">
        <f>IF(N152="zákl. přenesená",J152,0)</f>
        <v>0</v>
      </c>
      <c r="BH152" s="208">
        <f>IF(N152="sníž. přenesená",J152,0)</f>
        <v>0</v>
      </c>
      <c r="BI152" s="208">
        <f>IF(N152="nulová",J152,0)</f>
        <v>0</v>
      </c>
      <c r="BJ152" s="17" t="s">
        <v>81</v>
      </c>
      <c r="BK152" s="208">
        <f>ROUND(I152*H152,2)</f>
        <v>0</v>
      </c>
      <c r="BL152" s="17" t="s">
        <v>402</v>
      </c>
      <c r="BM152" s="207" t="s">
        <v>720</v>
      </c>
    </row>
    <row r="153" spans="1:65" s="1" customFormat="1">
      <c r="A153" s="34"/>
      <c r="B153" s="35"/>
      <c r="C153" s="36"/>
      <c r="D153" s="209" t="s">
        <v>321</v>
      </c>
      <c r="E153" s="36"/>
      <c r="F153" s="210" t="s">
        <v>2909</v>
      </c>
      <c r="G153" s="36"/>
      <c r="H153" s="36"/>
      <c r="I153" s="116"/>
      <c r="J153" s="36"/>
      <c r="K153" s="36"/>
      <c r="L153" s="39"/>
      <c r="M153" s="211"/>
      <c r="N153" s="212"/>
      <c r="O153" s="64"/>
      <c r="P153" s="64"/>
      <c r="Q153" s="64"/>
      <c r="R153" s="64"/>
      <c r="S153" s="64"/>
      <c r="T153" s="65"/>
      <c r="U153" s="34"/>
      <c r="V153" s="34"/>
      <c r="W153" s="34"/>
      <c r="X153" s="34"/>
      <c r="Y153" s="34"/>
      <c r="Z153" s="34"/>
      <c r="AA153" s="34"/>
      <c r="AB153" s="34"/>
      <c r="AC153" s="34"/>
      <c r="AD153" s="34"/>
      <c r="AE153" s="34"/>
      <c r="AT153" s="17" t="s">
        <v>321</v>
      </c>
      <c r="AU153" s="17" t="s">
        <v>83</v>
      </c>
    </row>
    <row r="154" spans="1:65" s="11" customFormat="1" ht="22.9" customHeight="1">
      <c r="B154" s="179"/>
      <c r="C154" s="180"/>
      <c r="D154" s="181" t="s">
        <v>73</v>
      </c>
      <c r="E154" s="193" t="s">
        <v>2911</v>
      </c>
      <c r="F154" s="193" t="s">
        <v>2912</v>
      </c>
      <c r="G154" s="180"/>
      <c r="H154" s="180"/>
      <c r="I154" s="183"/>
      <c r="J154" s="194">
        <f>BK154</f>
        <v>0</v>
      </c>
      <c r="K154" s="180"/>
      <c r="L154" s="185"/>
      <c r="M154" s="186"/>
      <c r="N154" s="187"/>
      <c r="O154" s="187"/>
      <c r="P154" s="188">
        <f>SUM(P155:P212)</f>
        <v>0</v>
      </c>
      <c r="Q154" s="187"/>
      <c r="R154" s="188">
        <f>SUM(R155:R212)</f>
        <v>0</v>
      </c>
      <c r="S154" s="187"/>
      <c r="T154" s="189">
        <f>SUM(T155:T212)</f>
        <v>0</v>
      </c>
      <c r="AR154" s="190" t="s">
        <v>81</v>
      </c>
      <c r="AT154" s="191" t="s">
        <v>73</v>
      </c>
      <c r="AU154" s="191" t="s">
        <v>81</v>
      </c>
      <c r="AY154" s="190" t="s">
        <v>313</v>
      </c>
      <c r="BK154" s="192">
        <f>SUM(BK155:BK212)</f>
        <v>0</v>
      </c>
    </row>
    <row r="155" spans="1:65" s="1" customFormat="1" ht="32.450000000000003" customHeight="1">
      <c r="A155" s="34"/>
      <c r="B155" s="35"/>
      <c r="C155" s="195" t="s">
        <v>504</v>
      </c>
      <c r="D155" s="195" t="s">
        <v>315</v>
      </c>
      <c r="E155" s="196" t="s">
        <v>2913</v>
      </c>
      <c r="F155" s="197" t="s">
        <v>2914</v>
      </c>
      <c r="G155" s="198" t="s">
        <v>2843</v>
      </c>
      <c r="H155" s="199">
        <v>1</v>
      </c>
      <c r="I155" s="200"/>
      <c r="J155" s="201">
        <f>ROUND(I155*H155,2)</f>
        <v>0</v>
      </c>
      <c r="K155" s="202"/>
      <c r="L155" s="39"/>
      <c r="M155" s="203" t="s">
        <v>19</v>
      </c>
      <c r="N155" s="204" t="s">
        <v>45</v>
      </c>
      <c r="O155" s="64"/>
      <c r="P155" s="205">
        <f>O155*H155</f>
        <v>0</v>
      </c>
      <c r="Q155" s="205">
        <v>0</v>
      </c>
      <c r="R155" s="205">
        <f>Q155*H155</f>
        <v>0</v>
      </c>
      <c r="S155" s="205">
        <v>0</v>
      </c>
      <c r="T155" s="206">
        <f>S155*H155</f>
        <v>0</v>
      </c>
      <c r="U155" s="34"/>
      <c r="V155" s="34"/>
      <c r="W155" s="34"/>
      <c r="X155" s="34"/>
      <c r="Y155" s="34"/>
      <c r="Z155" s="34"/>
      <c r="AA155" s="34"/>
      <c r="AB155" s="34"/>
      <c r="AC155" s="34"/>
      <c r="AD155" s="34"/>
      <c r="AE155" s="34"/>
      <c r="AR155" s="207" t="s">
        <v>402</v>
      </c>
      <c r="AT155" s="207" t="s">
        <v>315</v>
      </c>
      <c r="AU155" s="207" t="s">
        <v>83</v>
      </c>
      <c r="AY155" s="17" t="s">
        <v>313</v>
      </c>
      <c r="BE155" s="208">
        <f>IF(N155="základní",J155,0)</f>
        <v>0</v>
      </c>
      <c r="BF155" s="208">
        <f>IF(N155="snížená",J155,0)</f>
        <v>0</v>
      </c>
      <c r="BG155" s="208">
        <f>IF(N155="zákl. přenesená",J155,0)</f>
        <v>0</v>
      </c>
      <c r="BH155" s="208">
        <f>IF(N155="sníž. přenesená",J155,0)</f>
        <v>0</v>
      </c>
      <c r="BI155" s="208">
        <f>IF(N155="nulová",J155,0)</f>
        <v>0</v>
      </c>
      <c r="BJ155" s="17" t="s">
        <v>81</v>
      </c>
      <c r="BK155" s="208">
        <f>ROUND(I155*H155,2)</f>
        <v>0</v>
      </c>
      <c r="BL155" s="17" t="s">
        <v>402</v>
      </c>
      <c r="BM155" s="207" t="s">
        <v>731</v>
      </c>
    </row>
    <row r="156" spans="1:65" s="1" customFormat="1" ht="58.5">
      <c r="A156" s="34"/>
      <c r="B156" s="35"/>
      <c r="C156" s="36"/>
      <c r="D156" s="209" t="s">
        <v>321</v>
      </c>
      <c r="E156" s="36"/>
      <c r="F156" s="210" t="s">
        <v>2915</v>
      </c>
      <c r="G156" s="36"/>
      <c r="H156" s="36"/>
      <c r="I156" s="116"/>
      <c r="J156" s="36"/>
      <c r="K156" s="36"/>
      <c r="L156" s="39"/>
      <c r="M156" s="211"/>
      <c r="N156" s="212"/>
      <c r="O156" s="64"/>
      <c r="P156" s="64"/>
      <c r="Q156" s="64"/>
      <c r="R156" s="64"/>
      <c r="S156" s="64"/>
      <c r="T156" s="65"/>
      <c r="U156" s="34"/>
      <c r="V156" s="34"/>
      <c r="W156" s="34"/>
      <c r="X156" s="34"/>
      <c r="Y156" s="34"/>
      <c r="Z156" s="34"/>
      <c r="AA156" s="34"/>
      <c r="AB156" s="34"/>
      <c r="AC156" s="34"/>
      <c r="AD156" s="34"/>
      <c r="AE156" s="34"/>
      <c r="AT156" s="17" t="s">
        <v>321</v>
      </c>
      <c r="AU156" s="17" t="s">
        <v>83</v>
      </c>
    </row>
    <row r="157" spans="1:65" s="1" customFormat="1" ht="32.450000000000003" customHeight="1">
      <c r="A157" s="34"/>
      <c r="B157" s="35"/>
      <c r="C157" s="195" t="s">
        <v>510</v>
      </c>
      <c r="D157" s="195" t="s">
        <v>315</v>
      </c>
      <c r="E157" s="196" t="s">
        <v>2916</v>
      </c>
      <c r="F157" s="197" t="s">
        <v>2846</v>
      </c>
      <c r="G157" s="198" t="s">
        <v>1434</v>
      </c>
      <c r="H157" s="199">
        <v>1</v>
      </c>
      <c r="I157" s="200"/>
      <c r="J157" s="201">
        <f>ROUND(I157*H157,2)</f>
        <v>0</v>
      </c>
      <c r="K157" s="202"/>
      <c r="L157" s="39"/>
      <c r="M157" s="203" t="s">
        <v>19</v>
      </c>
      <c r="N157" s="204" t="s">
        <v>45</v>
      </c>
      <c r="O157" s="64"/>
      <c r="P157" s="205">
        <f>O157*H157</f>
        <v>0</v>
      </c>
      <c r="Q157" s="205">
        <v>0</v>
      </c>
      <c r="R157" s="205">
        <f>Q157*H157</f>
        <v>0</v>
      </c>
      <c r="S157" s="205">
        <v>0</v>
      </c>
      <c r="T157" s="206">
        <f>S157*H157</f>
        <v>0</v>
      </c>
      <c r="U157" s="34"/>
      <c r="V157" s="34"/>
      <c r="W157" s="34"/>
      <c r="X157" s="34"/>
      <c r="Y157" s="34"/>
      <c r="Z157" s="34"/>
      <c r="AA157" s="34"/>
      <c r="AB157" s="34"/>
      <c r="AC157" s="34"/>
      <c r="AD157" s="34"/>
      <c r="AE157" s="34"/>
      <c r="AR157" s="207" t="s">
        <v>402</v>
      </c>
      <c r="AT157" s="207" t="s">
        <v>315</v>
      </c>
      <c r="AU157" s="207" t="s">
        <v>83</v>
      </c>
      <c r="AY157" s="17" t="s">
        <v>313</v>
      </c>
      <c r="BE157" s="208">
        <f>IF(N157="základní",J157,0)</f>
        <v>0</v>
      </c>
      <c r="BF157" s="208">
        <f>IF(N157="snížená",J157,0)</f>
        <v>0</v>
      </c>
      <c r="BG157" s="208">
        <f>IF(N157="zákl. přenesená",J157,0)</f>
        <v>0</v>
      </c>
      <c r="BH157" s="208">
        <f>IF(N157="sníž. přenesená",J157,0)</f>
        <v>0</v>
      </c>
      <c r="BI157" s="208">
        <f>IF(N157="nulová",J157,0)</f>
        <v>0</v>
      </c>
      <c r="BJ157" s="17" t="s">
        <v>81</v>
      </c>
      <c r="BK157" s="208">
        <f>ROUND(I157*H157,2)</f>
        <v>0</v>
      </c>
      <c r="BL157" s="17" t="s">
        <v>402</v>
      </c>
      <c r="BM157" s="207" t="s">
        <v>741</v>
      </c>
    </row>
    <row r="158" spans="1:65" s="1" customFormat="1" ht="29.25">
      <c r="A158" s="34"/>
      <c r="B158" s="35"/>
      <c r="C158" s="36"/>
      <c r="D158" s="209" t="s">
        <v>321</v>
      </c>
      <c r="E158" s="36"/>
      <c r="F158" s="210" t="s">
        <v>2847</v>
      </c>
      <c r="G158" s="36"/>
      <c r="H158" s="36"/>
      <c r="I158" s="116"/>
      <c r="J158" s="36"/>
      <c r="K158" s="36"/>
      <c r="L158" s="39"/>
      <c r="M158" s="211"/>
      <c r="N158" s="212"/>
      <c r="O158" s="64"/>
      <c r="P158" s="64"/>
      <c r="Q158" s="64"/>
      <c r="R158" s="64"/>
      <c r="S158" s="64"/>
      <c r="T158" s="65"/>
      <c r="U158" s="34"/>
      <c r="V158" s="34"/>
      <c r="W158" s="34"/>
      <c r="X158" s="34"/>
      <c r="Y158" s="34"/>
      <c r="Z158" s="34"/>
      <c r="AA158" s="34"/>
      <c r="AB158" s="34"/>
      <c r="AC158" s="34"/>
      <c r="AD158" s="34"/>
      <c r="AE158" s="34"/>
      <c r="AT158" s="17" t="s">
        <v>321</v>
      </c>
      <c r="AU158" s="17" t="s">
        <v>83</v>
      </c>
    </row>
    <row r="159" spans="1:65" s="1" customFormat="1" ht="14.45" customHeight="1">
      <c r="A159" s="34"/>
      <c r="B159" s="35"/>
      <c r="C159" s="195" t="s">
        <v>516</v>
      </c>
      <c r="D159" s="195" t="s">
        <v>315</v>
      </c>
      <c r="E159" s="196" t="s">
        <v>2917</v>
      </c>
      <c r="F159" s="197" t="s">
        <v>2849</v>
      </c>
      <c r="G159" s="198" t="s">
        <v>1434</v>
      </c>
      <c r="H159" s="199">
        <v>1</v>
      </c>
      <c r="I159" s="200"/>
      <c r="J159" s="201">
        <f>ROUND(I159*H159,2)</f>
        <v>0</v>
      </c>
      <c r="K159" s="202"/>
      <c r="L159" s="39"/>
      <c r="M159" s="203" t="s">
        <v>19</v>
      </c>
      <c r="N159" s="204" t="s">
        <v>45</v>
      </c>
      <c r="O159" s="64"/>
      <c r="P159" s="205">
        <f>O159*H159</f>
        <v>0</v>
      </c>
      <c r="Q159" s="205">
        <v>0</v>
      </c>
      <c r="R159" s="205">
        <f>Q159*H159</f>
        <v>0</v>
      </c>
      <c r="S159" s="205">
        <v>0</v>
      </c>
      <c r="T159" s="206">
        <f>S159*H159</f>
        <v>0</v>
      </c>
      <c r="U159" s="34"/>
      <c r="V159" s="34"/>
      <c r="W159" s="34"/>
      <c r="X159" s="34"/>
      <c r="Y159" s="34"/>
      <c r="Z159" s="34"/>
      <c r="AA159" s="34"/>
      <c r="AB159" s="34"/>
      <c r="AC159" s="34"/>
      <c r="AD159" s="34"/>
      <c r="AE159" s="34"/>
      <c r="AR159" s="207" t="s">
        <v>402</v>
      </c>
      <c r="AT159" s="207" t="s">
        <v>315</v>
      </c>
      <c r="AU159" s="207" t="s">
        <v>83</v>
      </c>
      <c r="AY159" s="17" t="s">
        <v>313</v>
      </c>
      <c r="BE159" s="208">
        <f>IF(N159="základní",J159,0)</f>
        <v>0</v>
      </c>
      <c r="BF159" s="208">
        <f>IF(N159="snížená",J159,0)</f>
        <v>0</v>
      </c>
      <c r="BG159" s="208">
        <f>IF(N159="zákl. přenesená",J159,0)</f>
        <v>0</v>
      </c>
      <c r="BH159" s="208">
        <f>IF(N159="sníž. přenesená",J159,0)</f>
        <v>0</v>
      </c>
      <c r="BI159" s="208">
        <f>IF(N159="nulová",J159,0)</f>
        <v>0</v>
      </c>
      <c r="BJ159" s="17" t="s">
        <v>81</v>
      </c>
      <c r="BK159" s="208">
        <f>ROUND(I159*H159,2)</f>
        <v>0</v>
      </c>
      <c r="BL159" s="17" t="s">
        <v>402</v>
      </c>
      <c r="BM159" s="207" t="s">
        <v>752</v>
      </c>
    </row>
    <row r="160" spans="1:65" s="1" customFormat="1">
      <c r="A160" s="34"/>
      <c r="B160" s="35"/>
      <c r="C160" s="36"/>
      <c r="D160" s="209" t="s">
        <v>321</v>
      </c>
      <c r="E160" s="36"/>
      <c r="F160" s="210" t="s">
        <v>2849</v>
      </c>
      <c r="G160" s="36"/>
      <c r="H160" s="36"/>
      <c r="I160" s="116"/>
      <c r="J160" s="36"/>
      <c r="K160" s="36"/>
      <c r="L160" s="39"/>
      <c r="M160" s="211"/>
      <c r="N160" s="212"/>
      <c r="O160" s="64"/>
      <c r="P160" s="64"/>
      <c r="Q160" s="64"/>
      <c r="R160" s="64"/>
      <c r="S160" s="64"/>
      <c r="T160" s="65"/>
      <c r="U160" s="34"/>
      <c r="V160" s="34"/>
      <c r="W160" s="34"/>
      <c r="X160" s="34"/>
      <c r="Y160" s="34"/>
      <c r="Z160" s="34"/>
      <c r="AA160" s="34"/>
      <c r="AB160" s="34"/>
      <c r="AC160" s="34"/>
      <c r="AD160" s="34"/>
      <c r="AE160" s="34"/>
      <c r="AT160" s="17" t="s">
        <v>321</v>
      </c>
      <c r="AU160" s="17" t="s">
        <v>83</v>
      </c>
    </row>
    <row r="161" spans="1:65" s="1" customFormat="1" ht="21.6" customHeight="1">
      <c r="A161" s="34"/>
      <c r="B161" s="35"/>
      <c r="C161" s="195" t="s">
        <v>522</v>
      </c>
      <c r="D161" s="195" t="s">
        <v>315</v>
      </c>
      <c r="E161" s="196" t="s">
        <v>2918</v>
      </c>
      <c r="F161" s="197" t="s">
        <v>2919</v>
      </c>
      <c r="G161" s="198" t="s">
        <v>2843</v>
      </c>
      <c r="H161" s="199">
        <v>2</v>
      </c>
      <c r="I161" s="200"/>
      <c r="J161" s="201">
        <f>ROUND(I161*H161,2)</f>
        <v>0</v>
      </c>
      <c r="K161" s="202"/>
      <c r="L161" s="39"/>
      <c r="M161" s="203" t="s">
        <v>19</v>
      </c>
      <c r="N161" s="204" t="s">
        <v>45</v>
      </c>
      <c r="O161" s="64"/>
      <c r="P161" s="205">
        <f>O161*H161</f>
        <v>0</v>
      </c>
      <c r="Q161" s="205">
        <v>0</v>
      </c>
      <c r="R161" s="205">
        <f>Q161*H161</f>
        <v>0</v>
      </c>
      <c r="S161" s="205">
        <v>0</v>
      </c>
      <c r="T161" s="206">
        <f>S161*H161</f>
        <v>0</v>
      </c>
      <c r="U161" s="34"/>
      <c r="V161" s="34"/>
      <c r="W161" s="34"/>
      <c r="X161" s="34"/>
      <c r="Y161" s="34"/>
      <c r="Z161" s="34"/>
      <c r="AA161" s="34"/>
      <c r="AB161" s="34"/>
      <c r="AC161" s="34"/>
      <c r="AD161" s="34"/>
      <c r="AE161" s="34"/>
      <c r="AR161" s="207" t="s">
        <v>402</v>
      </c>
      <c r="AT161" s="207" t="s">
        <v>315</v>
      </c>
      <c r="AU161" s="207" t="s">
        <v>83</v>
      </c>
      <c r="AY161" s="17" t="s">
        <v>313</v>
      </c>
      <c r="BE161" s="208">
        <f>IF(N161="základní",J161,0)</f>
        <v>0</v>
      </c>
      <c r="BF161" s="208">
        <f>IF(N161="snížená",J161,0)</f>
        <v>0</v>
      </c>
      <c r="BG161" s="208">
        <f>IF(N161="zákl. přenesená",J161,0)</f>
        <v>0</v>
      </c>
      <c r="BH161" s="208">
        <f>IF(N161="sníž. přenesená",J161,0)</f>
        <v>0</v>
      </c>
      <c r="BI161" s="208">
        <f>IF(N161="nulová",J161,0)</f>
        <v>0</v>
      </c>
      <c r="BJ161" s="17" t="s">
        <v>81</v>
      </c>
      <c r="BK161" s="208">
        <f>ROUND(I161*H161,2)</f>
        <v>0</v>
      </c>
      <c r="BL161" s="17" t="s">
        <v>402</v>
      </c>
      <c r="BM161" s="207" t="s">
        <v>763</v>
      </c>
    </row>
    <row r="162" spans="1:65" s="1" customFormat="1" ht="19.5">
      <c r="A162" s="34"/>
      <c r="B162" s="35"/>
      <c r="C162" s="36"/>
      <c r="D162" s="209" t="s">
        <v>321</v>
      </c>
      <c r="E162" s="36"/>
      <c r="F162" s="210" t="s">
        <v>2919</v>
      </c>
      <c r="G162" s="36"/>
      <c r="H162" s="36"/>
      <c r="I162" s="116"/>
      <c r="J162" s="36"/>
      <c r="K162" s="36"/>
      <c r="L162" s="39"/>
      <c r="M162" s="211"/>
      <c r="N162" s="212"/>
      <c r="O162" s="64"/>
      <c r="P162" s="64"/>
      <c r="Q162" s="64"/>
      <c r="R162" s="64"/>
      <c r="S162" s="64"/>
      <c r="T162" s="65"/>
      <c r="U162" s="34"/>
      <c r="V162" s="34"/>
      <c r="W162" s="34"/>
      <c r="X162" s="34"/>
      <c r="Y162" s="34"/>
      <c r="Z162" s="34"/>
      <c r="AA162" s="34"/>
      <c r="AB162" s="34"/>
      <c r="AC162" s="34"/>
      <c r="AD162" s="34"/>
      <c r="AE162" s="34"/>
      <c r="AT162" s="17" t="s">
        <v>321</v>
      </c>
      <c r="AU162" s="17" t="s">
        <v>83</v>
      </c>
    </row>
    <row r="163" spans="1:65" s="1" customFormat="1" ht="14.45" customHeight="1">
      <c r="A163" s="34"/>
      <c r="B163" s="35"/>
      <c r="C163" s="195" t="s">
        <v>528</v>
      </c>
      <c r="D163" s="195" t="s">
        <v>315</v>
      </c>
      <c r="E163" s="196" t="s">
        <v>2920</v>
      </c>
      <c r="F163" s="197" t="s">
        <v>2883</v>
      </c>
      <c r="G163" s="198" t="s">
        <v>2843</v>
      </c>
      <c r="H163" s="199">
        <v>1</v>
      </c>
      <c r="I163" s="200"/>
      <c r="J163" s="201">
        <f>ROUND(I163*H163,2)</f>
        <v>0</v>
      </c>
      <c r="K163" s="202"/>
      <c r="L163" s="39"/>
      <c r="M163" s="203" t="s">
        <v>19</v>
      </c>
      <c r="N163" s="204" t="s">
        <v>45</v>
      </c>
      <c r="O163" s="64"/>
      <c r="P163" s="205">
        <f>O163*H163</f>
        <v>0</v>
      </c>
      <c r="Q163" s="205">
        <v>0</v>
      </c>
      <c r="R163" s="205">
        <f>Q163*H163</f>
        <v>0</v>
      </c>
      <c r="S163" s="205">
        <v>0</v>
      </c>
      <c r="T163" s="206">
        <f>S163*H163</f>
        <v>0</v>
      </c>
      <c r="U163" s="34"/>
      <c r="V163" s="34"/>
      <c r="W163" s="34"/>
      <c r="X163" s="34"/>
      <c r="Y163" s="34"/>
      <c r="Z163" s="34"/>
      <c r="AA163" s="34"/>
      <c r="AB163" s="34"/>
      <c r="AC163" s="34"/>
      <c r="AD163" s="34"/>
      <c r="AE163" s="34"/>
      <c r="AR163" s="207" t="s">
        <v>402</v>
      </c>
      <c r="AT163" s="207" t="s">
        <v>315</v>
      </c>
      <c r="AU163" s="207" t="s">
        <v>83</v>
      </c>
      <c r="AY163" s="17" t="s">
        <v>313</v>
      </c>
      <c r="BE163" s="208">
        <f>IF(N163="základní",J163,0)</f>
        <v>0</v>
      </c>
      <c r="BF163" s="208">
        <f>IF(N163="snížená",J163,0)</f>
        <v>0</v>
      </c>
      <c r="BG163" s="208">
        <f>IF(N163="zákl. přenesená",J163,0)</f>
        <v>0</v>
      </c>
      <c r="BH163" s="208">
        <f>IF(N163="sníž. přenesená",J163,0)</f>
        <v>0</v>
      </c>
      <c r="BI163" s="208">
        <f>IF(N163="nulová",J163,0)</f>
        <v>0</v>
      </c>
      <c r="BJ163" s="17" t="s">
        <v>81</v>
      </c>
      <c r="BK163" s="208">
        <f>ROUND(I163*H163,2)</f>
        <v>0</v>
      </c>
      <c r="BL163" s="17" t="s">
        <v>402</v>
      </c>
      <c r="BM163" s="207" t="s">
        <v>776</v>
      </c>
    </row>
    <row r="164" spans="1:65" s="1" customFormat="1">
      <c r="A164" s="34"/>
      <c r="B164" s="35"/>
      <c r="C164" s="36"/>
      <c r="D164" s="209" t="s">
        <v>321</v>
      </c>
      <c r="E164" s="36"/>
      <c r="F164" s="210" t="s">
        <v>2883</v>
      </c>
      <c r="G164" s="36"/>
      <c r="H164" s="36"/>
      <c r="I164" s="116"/>
      <c r="J164" s="36"/>
      <c r="K164" s="36"/>
      <c r="L164" s="39"/>
      <c r="M164" s="211"/>
      <c r="N164" s="212"/>
      <c r="O164" s="64"/>
      <c r="P164" s="64"/>
      <c r="Q164" s="64"/>
      <c r="R164" s="64"/>
      <c r="S164" s="64"/>
      <c r="T164" s="65"/>
      <c r="U164" s="34"/>
      <c r="V164" s="34"/>
      <c r="W164" s="34"/>
      <c r="X164" s="34"/>
      <c r="Y164" s="34"/>
      <c r="Z164" s="34"/>
      <c r="AA164" s="34"/>
      <c r="AB164" s="34"/>
      <c r="AC164" s="34"/>
      <c r="AD164" s="34"/>
      <c r="AE164" s="34"/>
      <c r="AT164" s="17" t="s">
        <v>321</v>
      </c>
      <c r="AU164" s="17" t="s">
        <v>83</v>
      </c>
    </row>
    <row r="165" spans="1:65" s="1" customFormat="1" ht="14.45" customHeight="1">
      <c r="A165" s="34"/>
      <c r="B165" s="35"/>
      <c r="C165" s="195" t="s">
        <v>548</v>
      </c>
      <c r="D165" s="195" t="s">
        <v>315</v>
      </c>
      <c r="E165" s="196" t="s">
        <v>2921</v>
      </c>
      <c r="F165" s="197" t="s">
        <v>2922</v>
      </c>
      <c r="G165" s="198" t="s">
        <v>2843</v>
      </c>
      <c r="H165" s="199">
        <v>2</v>
      </c>
      <c r="I165" s="200"/>
      <c r="J165" s="201">
        <f>ROUND(I165*H165,2)</f>
        <v>0</v>
      </c>
      <c r="K165" s="202"/>
      <c r="L165" s="39"/>
      <c r="M165" s="203" t="s">
        <v>19</v>
      </c>
      <c r="N165" s="204" t="s">
        <v>45</v>
      </c>
      <c r="O165" s="64"/>
      <c r="P165" s="205">
        <f>O165*H165</f>
        <v>0</v>
      </c>
      <c r="Q165" s="205">
        <v>0</v>
      </c>
      <c r="R165" s="205">
        <f>Q165*H165</f>
        <v>0</v>
      </c>
      <c r="S165" s="205">
        <v>0</v>
      </c>
      <c r="T165" s="206">
        <f>S165*H165</f>
        <v>0</v>
      </c>
      <c r="U165" s="34"/>
      <c r="V165" s="34"/>
      <c r="W165" s="34"/>
      <c r="X165" s="34"/>
      <c r="Y165" s="34"/>
      <c r="Z165" s="34"/>
      <c r="AA165" s="34"/>
      <c r="AB165" s="34"/>
      <c r="AC165" s="34"/>
      <c r="AD165" s="34"/>
      <c r="AE165" s="34"/>
      <c r="AR165" s="207" t="s">
        <v>402</v>
      </c>
      <c r="AT165" s="207" t="s">
        <v>315</v>
      </c>
      <c r="AU165" s="207" t="s">
        <v>83</v>
      </c>
      <c r="AY165" s="17" t="s">
        <v>313</v>
      </c>
      <c r="BE165" s="208">
        <f>IF(N165="základní",J165,0)</f>
        <v>0</v>
      </c>
      <c r="BF165" s="208">
        <f>IF(N165="snížená",J165,0)</f>
        <v>0</v>
      </c>
      <c r="BG165" s="208">
        <f>IF(N165="zákl. přenesená",J165,0)</f>
        <v>0</v>
      </c>
      <c r="BH165" s="208">
        <f>IF(N165="sníž. přenesená",J165,0)</f>
        <v>0</v>
      </c>
      <c r="BI165" s="208">
        <f>IF(N165="nulová",J165,0)</f>
        <v>0</v>
      </c>
      <c r="BJ165" s="17" t="s">
        <v>81</v>
      </c>
      <c r="BK165" s="208">
        <f>ROUND(I165*H165,2)</f>
        <v>0</v>
      </c>
      <c r="BL165" s="17" t="s">
        <v>402</v>
      </c>
      <c r="BM165" s="207" t="s">
        <v>788</v>
      </c>
    </row>
    <row r="166" spans="1:65" s="1" customFormat="1">
      <c r="A166" s="34"/>
      <c r="B166" s="35"/>
      <c r="C166" s="36"/>
      <c r="D166" s="209" t="s">
        <v>321</v>
      </c>
      <c r="E166" s="36"/>
      <c r="F166" s="210" t="s">
        <v>2922</v>
      </c>
      <c r="G166" s="36"/>
      <c r="H166" s="36"/>
      <c r="I166" s="116"/>
      <c r="J166" s="36"/>
      <c r="K166" s="36"/>
      <c r="L166" s="39"/>
      <c r="M166" s="211"/>
      <c r="N166" s="212"/>
      <c r="O166" s="64"/>
      <c r="P166" s="64"/>
      <c r="Q166" s="64"/>
      <c r="R166" s="64"/>
      <c r="S166" s="64"/>
      <c r="T166" s="65"/>
      <c r="U166" s="34"/>
      <c r="V166" s="34"/>
      <c r="W166" s="34"/>
      <c r="X166" s="34"/>
      <c r="Y166" s="34"/>
      <c r="Z166" s="34"/>
      <c r="AA166" s="34"/>
      <c r="AB166" s="34"/>
      <c r="AC166" s="34"/>
      <c r="AD166" s="34"/>
      <c r="AE166" s="34"/>
      <c r="AT166" s="17" t="s">
        <v>321</v>
      </c>
      <c r="AU166" s="17" t="s">
        <v>83</v>
      </c>
    </row>
    <row r="167" spans="1:65" s="1" customFormat="1" ht="14.45" customHeight="1">
      <c r="A167" s="34"/>
      <c r="B167" s="35"/>
      <c r="C167" s="195" t="s">
        <v>568</v>
      </c>
      <c r="D167" s="195" t="s">
        <v>315</v>
      </c>
      <c r="E167" s="196" t="s">
        <v>2923</v>
      </c>
      <c r="F167" s="197" t="s">
        <v>2924</v>
      </c>
      <c r="G167" s="198" t="s">
        <v>2843</v>
      </c>
      <c r="H167" s="199">
        <v>4</v>
      </c>
      <c r="I167" s="200"/>
      <c r="J167" s="201">
        <f>ROUND(I167*H167,2)</f>
        <v>0</v>
      </c>
      <c r="K167" s="202"/>
      <c r="L167" s="39"/>
      <c r="M167" s="203" t="s">
        <v>19</v>
      </c>
      <c r="N167" s="204" t="s">
        <v>45</v>
      </c>
      <c r="O167" s="64"/>
      <c r="P167" s="205">
        <f>O167*H167</f>
        <v>0</v>
      </c>
      <c r="Q167" s="205">
        <v>0</v>
      </c>
      <c r="R167" s="205">
        <f>Q167*H167</f>
        <v>0</v>
      </c>
      <c r="S167" s="205">
        <v>0</v>
      </c>
      <c r="T167" s="206">
        <f>S167*H167</f>
        <v>0</v>
      </c>
      <c r="U167" s="34"/>
      <c r="V167" s="34"/>
      <c r="W167" s="34"/>
      <c r="X167" s="34"/>
      <c r="Y167" s="34"/>
      <c r="Z167" s="34"/>
      <c r="AA167" s="34"/>
      <c r="AB167" s="34"/>
      <c r="AC167" s="34"/>
      <c r="AD167" s="34"/>
      <c r="AE167" s="34"/>
      <c r="AR167" s="207" t="s">
        <v>402</v>
      </c>
      <c r="AT167" s="207" t="s">
        <v>315</v>
      </c>
      <c r="AU167" s="207" t="s">
        <v>83</v>
      </c>
      <c r="AY167" s="17" t="s">
        <v>313</v>
      </c>
      <c r="BE167" s="208">
        <f>IF(N167="základní",J167,0)</f>
        <v>0</v>
      </c>
      <c r="BF167" s="208">
        <f>IF(N167="snížená",J167,0)</f>
        <v>0</v>
      </c>
      <c r="BG167" s="208">
        <f>IF(N167="zákl. přenesená",J167,0)</f>
        <v>0</v>
      </c>
      <c r="BH167" s="208">
        <f>IF(N167="sníž. přenesená",J167,0)</f>
        <v>0</v>
      </c>
      <c r="BI167" s="208">
        <f>IF(N167="nulová",J167,0)</f>
        <v>0</v>
      </c>
      <c r="BJ167" s="17" t="s">
        <v>81</v>
      </c>
      <c r="BK167" s="208">
        <f>ROUND(I167*H167,2)</f>
        <v>0</v>
      </c>
      <c r="BL167" s="17" t="s">
        <v>402</v>
      </c>
      <c r="BM167" s="207" t="s">
        <v>800</v>
      </c>
    </row>
    <row r="168" spans="1:65" s="1" customFormat="1">
      <c r="A168" s="34"/>
      <c r="B168" s="35"/>
      <c r="C168" s="36"/>
      <c r="D168" s="209" t="s">
        <v>321</v>
      </c>
      <c r="E168" s="36"/>
      <c r="F168" s="210" t="s">
        <v>2925</v>
      </c>
      <c r="G168" s="36"/>
      <c r="H168" s="36"/>
      <c r="I168" s="116"/>
      <c r="J168" s="36"/>
      <c r="K168" s="36"/>
      <c r="L168" s="39"/>
      <c r="M168" s="211"/>
      <c r="N168" s="212"/>
      <c r="O168" s="64"/>
      <c r="P168" s="64"/>
      <c r="Q168" s="64"/>
      <c r="R168" s="64"/>
      <c r="S168" s="64"/>
      <c r="T168" s="65"/>
      <c r="U168" s="34"/>
      <c r="V168" s="34"/>
      <c r="W168" s="34"/>
      <c r="X168" s="34"/>
      <c r="Y168" s="34"/>
      <c r="Z168" s="34"/>
      <c r="AA168" s="34"/>
      <c r="AB168" s="34"/>
      <c r="AC168" s="34"/>
      <c r="AD168" s="34"/>
      <c r="AE168" s="34"/>
      <c r="AT168" s="17" t="s">
        <v>321</v>
      </c>
      <c r="AU168" s="17" t="s">
        <v>83</v>
      </c>
    </row>
    <row r="169" spans="1:65" s="1" customFormat="1" ht="14.45" customHeight="1">
      <c r="A169" s="34"/>
      <c r="B169" s="35"/>
      <c r="C169" s="195" t="s">
        <v>573</v>
      </c>
      <c r="D169" s="195" t="s">
        <v>315</v>
      </c>
      <c r="E169" s="196" t="s">
        <v>2926</v>
      </c>
      <c r="F169" s="197" t="s">
        <v>2861</v>
      </c>
      <c r="G169" s="198" t="s">
        <v>2843</v>
      </c>
      <c r="H169" s="199">
        <v>8</v>
      </c>
      <c r="I169" s="200"/>
      <c r="J169" s="201">
        <f>ROUND(I169*H169,2)</f>
        <v>0</v>
      </c>
      <c r="K169" s="202"/>
      <c r="L169" s="39"/>
      <c r="M169" s="203" t="s">
        <v>19</v>
      </c>
      <c r="N169" s="204" t="s">
        <v>45</v>
      </c>
      <c r="O169" s="64"/>
      <c r="P169" s="205">
        <f>O169*H169</f>
        <v>0</v>
      </c>
      <c r="Q169" s="205">
        <v>0</v>
      </c>
      <c r="R169" s="205">
        <f>Q169*H169</f>
        <v>0</v>
      </c>
      <c r="S169" s="205">
        <v>0</v>
      </c>
      <c r="T169" s="206">
        <f>S169*H169</f>
        <v>0</v>
      </c>
      <c r="U169" s="34"/>
      <c r="V169" s="34"/>
      <c r="W169" s="34"/>
      <c r="X169" s="34"/>
      <c r="Y169" s="34"/>
      <c r="Z169" s="34"/>
      <c r="AA169" s="34"/>
      <c r="AB169" s="34"/>
      <c r="AC169" s="34"/>
      <c r="AD169" s="34"/>
      <c r="AE169" s="34"/>
      <c r="AR169" s="207" t="s">
        <v>402</v>
      </c>
      <c r="AT169" s="207" t="s">
        <v>315</v>
      </c>
      <c r="AU169" s="207" t="s">
        <v>83</v>
      </c>
      <c r="AY169" s="17" t="s">
        <v>313</v>
      </c>
      <c r="BE169" s="208">
        <f>IF(N169="základní",J169,0)</f>
        <v>0</v>
      </c>
      <c r="BF169" s="208">
        <f>IF(N169="snížená",J169,0)</f>
        <v>0</v>
      </c>
      <c r="BG169" s="208">
        <f>IF(N169="zákl. přenesená",J169,0)</f>
        <v>0</v>
      </c>
      <c r="BH169" s="208">
        <f>IF(N169="sníž. přenesená",J169,0)</f>
        <v>0</v>
      </c>
      <c r="BI169" s="208">
        <f>IF(N169="nulová",J169,0)</f>
        <v>0</v>
      </c>
      <c r="BJ169" s="17" t="s">
        <v>81</v>
      </c>
      <c r="BK169" s="208">
        <f>ROUND(I169*H169,2)</f>
        <v>0</v>
      </c>
      <c r="BL169" s="17" t="s">
        <v>402</v>
      </c>
      <c r="BM169" s="207" t="s">
        <v>812</v>
      </c>
    </row>
    <row r="170" spans="1:65" s="1" customFormat="1">
      <c r="A170" s="34"/>
      <c r="B170" s="35"/>
      <c r="C170" s="36"/>
      <c r="D170" s="209" t="s">
        <v>321</v>
      </c>
      <c r="E170" s="36"/>
      <c r="F170" s="210" t="s">
        <v>2862</v>
      </c>
      <c r="G170" s="36"/>
      <c r="H170" s="36"/>
      <c r="I170" s="116"/>
      <c r="J170" s="36"/>
      <c r="K170" s="36"/>
      <c r="L170" s="39"/>
      <c r="M170" s="211"/>
      <c r="N170" s="212"/>
      <c r="O170" s="64"/>
      <c r="P170" s="64"/>
      <c r="Q170" s="64"/>
      <c r="R170" s="64"/>
      <c r="S170" s="64"/>
      <c r="T170" s="65"/>
      <c r="U170" s="34"/>
      <c r="V170" s="34"/>
      <c r="W170" s="34"/>
      <c r="X170" s="34"/>
      <c r="Y170" s="34"/>
      <c r="Z170" s="34"/>
      <c r="AA170" s="34"/>
      <c r="AB170" s="34"/>
      <c r="AC170" s="34"/>
      <c r="AD170" s="34"/>
      <c r="AE170" s="34"/>
      <c r="AT170" s="17" t="s">
        <v>321</v>
      </c>
      <c r="AU170" s="17" t="s">
        <v>83</v>
      </c>
    </row>
    <row r="171" spans="1:65" s="1" customFormat="1" ht="14.45" customHeight="1">
      <c r="A171" s="34"/>
      <c r="B171" s="35"/>
      <c r="C171" s="195" t="s">
        <v>579</v>
      </c>
      <c r="D171" s="195" t="s">
        <v>315</v>
      </c>
      <c r="E171" s="196" t="s">
        <v>2927</v>
      </c>
      <c r="F171" s="197" t="s">
        <v>2928</v>
      </c>
      <c r="G171" s="198" t="s">
        <v>2843</v>
      </c>
      <c r="H171" s="199">
        <v>2</v>
      </c>
      <c r="I171" s="200"/>
      <c r="J171" s="201">
        <f>ROUND(I171*H171,2)</f>
        <v>0</v>
      </c>
      <c r="K171" s="202"/>
      <c r="L171" s="39"/>
      <c r="M171" s="203" t="s">
        <v>19</v>
      </c>
      <c r="N171" s="204" t="s">
        <v>45</v>
      </c>
      <c r="O171" s="64"/>
      <c r="P171" s="205">
        <f>O171*H171</f>
        <v>0</v>
      </c>
      <c r="Q171" s="205">
        <v>0</v>
      </c>
      <c r="R171" s="205">
        <f>Q171*H171</f>
        <v>0</v>
      </c>
      <c r="S171" s="205">
        <v>0</v>
      </c>
      <c r="T171" s="206">
        <f>S171*H171</f>
        <v>0</v>
      </c>
      <c r="U171" s="34"/>
      <c r="V171" s="34"/>
      <c r="W171" s="34"/>
      <c r="X171" s="34"/>
      <c r="Y171" s="34"/>
      <c r="Z171" s="34"/>
      <c r="AA171" s="34"/>
      <c r="AB171" s="34"/>
      <c r="AC171" s="34"/>
      <c r="AD171" s="34"/>
      <c r="AE171" s="34"/>
      <c r="AR171" s="207" t="s">
        <v>402</v>
      </c>
      <c r="AT171" s="207" t="s">
        <v>315</v>
      </c>
      <c r="AU171" s="207" t="s">
        <v>83</v>
      </c>
      <c r="AY171" s="17" t="s">
        <v>313</v>
      </c>
      <c r="BE171" s="208">
        <f>IF(N171="základní",J171,0)</f>
        <v>0</v>
      </c>
      <c r="BF171" s="208">
        <f>IF(N171="snížená",J171,0)</f>
        <v>0</v>
      </c>
      <c r="BG171" s="208">
        <f>IF(N171="zákl. přenesená",J171,0)</f>
        <v>0</v>
      </c>
      <c r="BH171" s="208">
        <f>IF(N171="sníž. přenesená",J171,0)</f>
        <v>0</v>
      </c>
      <c r="BI171" s="208">
        <f>IF(N171="nulová",J171,0)</f>
        <v>0</v>
      </c>
      <c r="BJ171" s="17" t="s">
        <v>81</v>
      </c>
      <c r="BK171" s="208">
        <f>ROUND(I171*H171,2)</f>
        <v>0</v>
      </c>
      <c r="BL171" s="17" t="s">
        <v>402</v>
      </c>
      <c r="BM171" s="207" t="s">
        <v>823</v>
      </c>
    </row>
    <row r="172" spans="1:65" s="1" customFormat="1">
      <c r="A172" s="34"/>
      <c r="B172" s="35"/>
      <c r="C172" s="36"/>
      <c r="D172" s="209" t="s">
        <v>321</v>
      </c>
      <c r="E172" s="36"/>
      <c r="F172" s="210" t="s">
        <v>2928</v>
      </c>
      <c r="G172" s="36"/>
      <c r="H172" s="36"/>
      <c r="I172" s="116"/>
      <c r="J172" s="36"/>
      <c r="K172" s="36"/>
      <c r="L172" s="39"/>
      <c r="M172" s="211"/>
      <c r="N172" s="212"/>
      <c r="O172" s="64"/>
      <c r="P172" s="64"/>
      <c r="Q172" s="64"/>
      <c r="R172" s="64"/>
      <c r="S172" s="64"/>
      <c r="T172" s="65"/>
      <c r="U172" s="34"/>
      <c r="V172" s="34"/>
      <c r="W172" s="34"/>
      <c r="X172" s="34"/>
      <c r="Y172" s="34"/>
      <c r="Z172" s="34"/>
      <c r="AA172" s="34"/>
      <c r="AB172" s="34"/>
      <c r="AC172" s="34"/>
      <c r="AD172" s="34"/>
      <c r="AE172" s="34"/>
      <c r="AT172" s="17" t="s">
        <v>321</v>
      </c>
      <c r="AU172" s="17" t="s">
        <v>83</v>
      </c>
    </row>
    <row r="173" spans="1:65" s="1" customFormat="1" ht="14.45" customHeight="1">
      <c r="A173" s="34"/>
      <c r="B173" s="35"/>
      <c r="C173" s="195" t="s">
        <v>585</v>
      </c>
      <c r="D173" s="195" t="s">
        <v>315</v>
      </c>
      <c r="E173" s="196" t="s">
        <v>2929</v>
      </c>
      <c r="F173" s="197" t="s">
        <v>2930</v>
      </c>
      <c r="G173" s="198" t="s">
        <v>2843</v>
      </c>
      <c r="H173" s="199">
        <v>4</v>
      </c>
      <c r="I173" s="200"/>
      <c r="J173" s="201">
        <f>ROUND(I173*H173,2)</f>
        <v>0</v>
      </c>
      <c r="K173" s="202"/>
      <c r="L173" s="39"/>
      <c r="M173" s="203" t="s">
        <v>19</v>
      </c>
      <c r="N173" s="204" t="s">
        <v>45</v>
      </c>
      <c r="O173" s="64"/>
      <c r="P173" s="205">
        <f>O173*H173</f>
        <v>0</v>
      </c>
      <c r="Q173" s="205">
        <v>0</v>
      </c>
      <c r="R173" s="205">
        <f>Q173*H173</f>
        <v>0</v>
      </c>
      <c r="S173" s="205">
        <v>0</v>
      </c>
      <c r="T173" s="206">
        <f>S173*H173</f>
        <v>0</v>
      </c>
      <c r="U173" s="34"/>
      <c r="V173" s="34"/>
      <c r="W173" s="34"/>
      <c r="X173" s="34"/>
      <c r="Y173" s="34"/>
      <c r="Z173" s="34"/>
      <c r="AA173" s="34"/>
      <c r="AB173" s="34"/>
      <c r="AC173" s="34"/>
      <c r="AD173" s="34"/>
      <c r="AE173" s="34"/>
      <c r="AR173" s="207" t="s">
        <v>402</v>
      </c>
      <c r="AT173" s="207" t="s">
        <v>315</v>
      </c>
      <c r="AU173" s="207" t="s">
        <v>83</v>
      </c>
      <c r="AY173" s="17" t="s">
        <v>313</v>
      </c>
      <c r="BE173" s="208">
        <f>IF(N173="základní",J173,0)</f>
        <v>0</v>
      </c>
      <c r="BF173" s="208">
        <f>IF(N173="snížená",J173,0)</f>
        <v>0</v>
      </c>
      <c r="BG173" s="208">
        <f>IF(N173="zákl. přenesená",J173,0)</f>
        <v>0</v>
      </c>
      <c r="BH173" s="208">
        <f>IF(N173="sníž. přenesená",J173,0)</f>
        <v>0</v>
      </c>
      <c r="BI173" s="208">
        <f>IF(N173="nulová",J173,0)</f>
        <v>0</v>
      </c>
      <c r="BJ173" s="17" t="s">
        <v>81</v>
      </c>
      <c r="BK173" s="208">
        <f>ROUND(I173*H173,2)</f>
        <v>0</v>
      </c>
      <c r="BL173" s="17" t="s">
        <v>402</v>
      </c>
      <c r="BM173" s="207" t="s">
        <v>835</v>
      </c>
    </row>
    <row r="174" spans="1:65" s="1" customFormat="1">
      <c r="A174" s="34"/>
      <c r="B174" s="35"/>
      <c r="C174" s="36"/>
      <c r="D174" s="209" t="s">
        <v>321</v>
      </c>
      <c r="E174" s="36"/>
      <c r="F174" s="210" t="s">
        <v>2930</v>
      </c>
      <c r="G174" s="36"/>
      <c r="H174" s="36"/>
      <c r="I174" s="116"/>
      <c r="J174" s="36"/>
      <c r="K174" s="36"/>
      <c r="L174" s="39"/>
      <c r="M174" s="211"/>
      <c r="N174" s="212"/>
      <c r="O174" s="64"/>
      <c r="P174" s="64"/>
      <c r="Q174" s="64"/>
      <c r="R174" s="64"/>
      <c r="S174" s="64"/>
      <c r="T174" s="65"/>
      <c r="U174" s="34"/>
      <c r="V174" s="34"/>
      <c r="W174" s="34"/>
      <c r="X174" s="34"/>
      <c r="Y174" s="34"/>
      <c r="Z174" s="34"/>
      <c r="AA174" s="34"/>
      <c r="AB174" s="34"/>
      <c r="AC174" s="34"/>
      <c r="AD174" s="34"/>
      <c r="AE174" s="34"/>
      <c r="AT174" s="17" t="s">
        <v>321</v>
      </c>
      <c r="AU174" s="17" t="s">
        <v>83</v>
      </c>
    </row>
    <row r="175" spans="1:65" s="1" customFormat="1" ht="14.45" customHeight="1">
      <c r="A175" s="34"/>
      <c r="B175" s="35"/>
      <c r="C175" s="195" t="s">
        <v>591</v>
      </c>
      <c r="D175" s="195" t="s">
        <v>315</v>
      </c>
      <c r="E175" s="196" t="s">
        <v>2931</v>
      </c>
      <c r="F175" s="197" t="s">
        <v>2932</v>
      </c>
      <c r="G175" s="198" t="s">
        <v>2843</v>
      </c>
      <c r="H175" s="199">
        <v>2</v>
      </c>
      <c r="I175" s="200"/>
      <c r="J175" s="201">
        <f>ROUND(I175*H175,2)</f>
        <v>0</v>
      </c>
      <c r="K175" s="202"/>
      <c r="L175" s="39"/>
      <c r="M175" s="203" t="s">
        <v>19</v>
      </c>
      <c r="N175" s="204" t="s">
        <v>45</v>
      </c>
      <c r="O175" s="64"/>
      <c r="P175" s="205">
        <f>O175*H175</f>
        <v>0</v>
      </c>
      <c r="Q175" s="205">
        <v>0</v>
      </c>
      <c r="R175" s="205">
        <f>Q175*H175</f>
        <v>0</v>
      </c>
      <c r="S175" s="205">
        <v>0</v>
      </c>
      <c r="T175" s="206">
        <f>S175*H175</f>
        <v>0</v>
      </c>
      <c r="U175" s="34"/>
      <c r="V175" s="34"/>
      <c r="W175" s="34"/>
      <c r="X175" s="34"/>
      <c r="Y175" s="34"/>
      <c r="Z175" s="34"/>
      <c r="AA175" s="34"/>
      <c r="AB175" s="34"/>
      <c r="AC175" s="34"/>
      <c r="AD175" s="34"/>
      <c r="AE175" s="34"/>
      <c r="AR175" s="207" t="s">
        <v>402</v>
      </c>
      <c r="AT175" s="207" t="s">
        <v>315</v>
      </c>
      <c r="AU175" s="207" t="s">
        <v>83</v>
      </c>
      <c r="AY175" s="17" t="s">
        <v>313</v>
      </c>
      <c r="BE175" s="208">
        <f>IF(N175="základní",J175,0)</f>
        <v>0</v>
      </c>
      <c r="BF175" s="208">
        <f>IF(N175="snížená",J175,0)</f>
        <v>0</v>
      </c>
      <c r="BG175" s="208">
        <f>IF(N175="zákl. přenesená",J175,0)</f>
        <v>0</v>
      </c>
      <c r="BH175" s="208">
        <f>IF(N175="sníž. přenesená",J175,0)</f>
        <v>0</v>
      </c>
      <c r="BI175" s="208">
        <f>IF(N175="nulová",J175,0)</f>
        <v>0</v>
      </c>
      <c r="BJ175" s="17" t="s">
        <v>81</v>
      </c>
      <c r="BK175" s="208">
        <f>ROUND(I175*H175,2)</f>
        <v>0</v>
      </c>
      <c r="BL175" s="17" t="s">
        <v>402</v>
      </c>
      <c r="BM175" s="207" t="s">
        <v>847</v>
      </c>
    </row>
    <row r="176" spans="1:65" s="1" customFormat="1">
      <c r="A176" s="34"/>
      <c r="B176" s="35"/>
      <c r="C176" s="36"/>
      <c r="D176" s="209" t="s">
        <v>321</v>
      </c>
      <c r="E176" s="36"/>
      <c r="F176" s="210" t="s">
        <v>2933</v>
      </c>
      <c r="G176" s="36"/>
      <c r="H176" s="36"/>
      <c r="I176" s="116"/>
      <c r="J176" s="36"/>
      <c r="K176" s="36"/>
      <c r="L176" s="39"/>
      <c r="M176" s="211"/>
      <c r="N176" s="212"/>
      <c r="O176" s="64"/>
      <c r="P176" s="64"/>
      <c r="Q176" s="64"/>
      <c r="R176" s="64"/>
      <c r="S176" s="64"/>
      <c r="T176" s="65"/>
      <c r="U176" s="34"/>
      <c r="V176" s="34"/>
      <c r="W176" s="34"/>
      <c r="X176" s="34"/>
      <c r="Y176" s="34"/>
      <c r="Z176" s="34"/>
      <c r="AA176" s="34"/>
      <c r="AB176" s="34"/>
      <c r="AC176" s="34"/>
      <c r="AD176" s="34"/>
      <c r="AE176" s="34"/>
      <c r="AT176" s="17" t="s">
        <v>321</v>
      </c>
      <c r="AU176" s="17" t="s">
        <v>83</v>
      </c>
    </row>
    <row r="177" spans="1:65" s="1" customFormat="1" ht="14.45" customHeight="1">
      <c r="A177" s="34"/>
      <c r="B177" s="35"/>
      <c r="C177" s="195" t="s">
        <v>596</v>
      </c>
      <c r="D177" s="195" t="s">
        <v>315</v>
      </c>
      <c r="E177" s="196" t="s">
        <v>2934</v>
      </c>
      <c r="F177" s="197" t="s">
        <v>2935</v>
      </c>
      <c r="G177" s="198" t="s">
        <v>2843</v>
      </c>
      <c r="H177" s="199">
        <v>8</v>
      </c>
      <c r="I177" s="200"/>
      <c r="J177" s="201">
        <f>ROUND(I177*H177,2)</f>
        <v>0</v>
      </c>
      <c r="K177" s="202"/>
      <c r="L177" s="39"/>
      <c r="M177" s="203" t="s">
        <v>19</v>
      </c>
      <c r="N177" s="204" t="s">
        <v>45</v>
      </c>
      <c r="O177" s="64"/>
      <c r="P177" s="205">
        <f>O177*H177</f>
        <v>0</v>
      </c>
      <c r="Q177" s="205">
        <v>0</v>
      </c>
      <c r="R177" s="205">
        <f>Q177*H177</f>
        <v>0</v>
      </c>
      <c r="S177" s="205">
        <v>0</v>
      </c>
      <c r="T177" s="206">
        <f>S177*H177</f>
        <v>0</v>
      </c>
      <c r="U177" s="34"/>
      <c r="V177" s="34"/>
      <c r="W177" s="34"/>
      <c r="X177" s="34"/>
      <c r="Y177" s="34"/>
      <c r="Z177" s="34"/>
      <c r="AA177" s="34"/>
      <c r="AB177" s="34"/>
      <c r="AC177" s="34"/>
      <c r="AD177" s="34"/>
      <c r="AE177" s="34"/>
      <c r="AR177" s="207" t="s">
        <v>402</v>
      </c>
      <c r="AT177" s="207" t="s">
        <v>315</v>
      </c>
      <c r="AU177" s="207" t="s">
        <v>83</v>
      </c>
      <c r="AY177" s="17" t="s">
        <v>313</v>
      </c>
      <c r="BE177" s="208">
        <f>IF(N177="základní",J177,0)</f>
        <v>0</v>
      </c>
      <c r="BF177" s="208">
        <f>IF(N177="snížená",J177,0)</f>
        <v>0</v>
      </c>
      <c r="BG177" s="208">
        <f>IF(N177="zákl. přenesená",J177,0)</f>
        <v>0</v>
      </c>
      <c r="BH177" s="208">
        <f>IF(N177="sníž. přenesená",J177,0)</f>
        <v>0</v>
      </c>
      <c r="BI177" s="208">
        <f>IF(N177="nulová",J177,0)</f>
        <v>0</v>
      </c>
      <c r="BJ177" s="17" t="s">
        <v>81</v>
      </c>
      <c r="BK177" s="208">
        <f>ROUND(I177*H177,2)</f>
        <v>0</v>
      </c>
      <c r="BL177" s="17" t="s">
        <v>402</v>
      </c>
      <c r="BM177" s="207" t="s">
        <v>861</v>
      </c>
    </row>
    <row r="178" spans="1:65" s="1" customFormat="1">
      <c r="A178" s="34"/>
      <c r="B178" s="35"/>
      <c r="C178" s="36"/>
      <c r="D178" s="209" t="s">
        <v>321</v>
      </c>
      <c r="E178" s="36"/>
      <c r="F178" s="210" t="s">
        <v>2936</v>
      </c>
      <c r="G178" s="36"/>
      <c r="H178" s="36"/>
      <c r="I178" s="116"/>
      <c r="J178" s="36"/>
      <c r="K178" s="36"/>
      <c r="L178" s="39"/>
      <c r="M178" s="211"/>
      <c r="N178" s="212"/>
      <c r="O178" s="64"/>
      <c r="P178" s="64"/>
      <c r="Q178" s="64"/>
      <c r="R178" s="64"/>
      <c r="S178" s="64"/>
      <c r="T178" s="65"/>
      <c r="U178" s="34"/>
      <c r="V178" s="34"/>
      <c r="W178" s="34"/>
      <c r="X178" s="34"/>
      <c r="Y178" s="34"/>
      <c r="Z178" s="34"/>
      <c r="AA178" s="34"/>
      <c r="AB178" s="34"/>
      <c r="AC178" s="34"/>
      <c r="AD178" s="34"/>
      <c r="AE178" s="34"/>
      <c r="AT178" s="17" t="s">
        <v>321</v>
      </c>
      <c r="AU178" s="17" t="s">
        <v>83</v>
      </c>
    </row>
    <row r="179" spans="1:65" s="1" customFormat="1" ht="14.45" customHeight="1">
      <c r="A179" s="34"/>
      <c r="B179" s="35"/>
      <c r="C179" s="195" t="s">
        <v>602</v>
      </c>
      <c r="D179" s="195" t="s">
        <v>315</v>
      </c>
      <c r="E179" s="196" t="s">
        <v>2937</v>
      </c>
      <c r="F179" s="197" t="s">
        <v>2938</v>
      </c>
      <c r="G179" s="198" t="s">
        <v>2843</v>
      </c>
      <c r="H179" s="199">
        <v>2</v>
      </c>
      <c r="I179" s="200"/>
      <c r="J179" s="201">
        <f>ROUND(I179*H179,2)</f>
        <v>0</v>
      </c>
      <c r="K179" s="202"/>
      <c r="L179" s="39"/>
      <c r="M179" s="203" t="s">
        <v>19</v>
      </c>
      <c r="N179" s="204" t="s">
        <v>45</v>
      </c>
      <c r="O179" s="64"/>
      <c r="P179" s="205">
        <f>O179*H179</f>
        <v>0</v>
      </c>
      <c r="Q179" s="205">
        <v>0</v>
      </c>
      <c r="R179" s="205">
        <f>Q179*H179</f>
        <v>0</v>
      </c>
      <c r="S179" s="205">
        <v>0</v>
      </c>
      <c r="T179" s="206">
        <f>S179*H179</f>
        <v>0</v>
      </c>
      <c r="U179" s="34"/>
      <c r="V179" s="34"/>
      <c r="W179" s="34"/>
      <c r="X179" s="34"/>
      <c r="Y179" s="34"/>
      <c r="Z179" s="34"/>
      <c r="AA179" s="34"/>
      <c r="AB179" s="34"/>
      <c r="AC179" s="34"/>
      <c r="AD179" s="34"/>
      <c r="AE179" s="34"/>
      <c r="AR179" s="207" t="s">
        <v>402</v>
      </c>
      <c r="AT179" s="207" t="s">
        <v>315</v>
      </c>
      <c r="AU179" s="207" t="s">
        <v>83</v>
      </c>
      <c r="AY179" s="17" t="s">
        <v>313</v>
      </c>
      <c r="BE179" s="208">
        <f>IF(N179="základní",J179,0)</f>
        <v>0</v>
      </c>
      <c r="BF179" s="208">
        <f>IF(N179="snížená",J179,0)</f>
        <v>0</v>
      </c>
      <c r="BG179" s="208">
        <f>IF(N179="zákl. přenesená",J179,0)</f>
        <v>0</v>
      </c>
      <c r="BH179" s="208">
        <f>IF(N179="sníž. přenesená",J179,0)</f>
        <v>0</v>
      </c>
      <c r="BI179" s="208">
        <f>IF(N179="nulová",J179,0)</f>
        <v>0</v>
      </c>
      <c r="BJ179" s="17" t="s">
        <v>81</v>
      </c>
      <c r="BK179" s="208">
        <f>ROUND(I179*H179,2)</f>
        <v>0</v>
      </c>
      <c r="BL179" s="17" t="s">
        <v>402</v>
      </c>
      <c r="BM179" s="207" t="s">
        <v>873</v>
      </c>
    </row>
    <row r="180" spans="1:65" s="1" customFormat="1">
      <c r="A180" s="34"/>
      <c r="B180" s="35"/>
      <c r="C180" s="36"/>
      <c r="D180" s="209" t="s">
        <v>321</v>
      </c>
      <c r="E180" s="36"/>
      <c r="F180" s="210" t="s">
        <v>2938</v>
      </c>
      <c r="G180" s="36"/>
      <c r="H180" s="36"/>
      <c r="I180" s="116"/>
      <c r="J180" s="36"/>
      <c r="K180" s="36"/>
      <c r="L180" s="39"/>
      <c r="M180" s="211"/>
      <c r="N180" s="212"/>
      <c r="O180" s="64"/>
      <c r="P180" s="64"/>
      <c r="Q180" s="64"/>
      <c r="R180" s="64"/>
      <c r="S180" s="64"/>
      <c r="T180" s="65"/>
      <c r="U180" s="34"/>
      <c r="V180" s="34"/>
      <c r="W180" s="34"/>
      <c r="X180" s="34"/>
      <c r="Y180" s="34"/>
      <c r="Z180" s="34"/>
      <c r="AA180" s="34"/>
      <c r="AB180" s="34"/>
      <c r="AC180" s="34"/>
      <c r="AD180" s="34"/>
      <c r="AE180" s="34"/>
      <c r="AT180" s="17" t="s">
        <v>321</v>
      </c>
      <c r="AU180" s="17" t="s">
        <v>83</v>
      </c>
    </row>
    <row r="181" spans="1:65" s="1" customFormat="1" ht="14.45" customHeight="1">
      <c r="A181" s="34"/>
      <c r="B181" s="35"/>
      <c r="C181" s="195" t="s">
        <v>608</v>
      </c>
      <c r="D181" s="195" t="s">
        <v>315</v>
      </c>
      <c r="E181" s="196" t="s">
        <v>2939</v>
      </c>
      <c r="F181" s="197" t="s">
        <v>2871</v>
      </c>
      <c r="G181" s="198" t="s">
        <v>2843</v>
      </c>
      <c r="H181" s="199">
        <v>8</v>
      </c>
      <c r="I181" s="200"/>
      <c r="J181" s="201">
        <f>ROUND(I181*H181,2)</f>
        <v>0</v>
      </c>
      <c r="K181" s="202"/>
      <c r="L181" s="39"/>
      <c r="M181" s="203" t="s">
        <v>19</v>
      </c>
      <c r="N181" s="204" t="s">
        <v>45</v>
      </c>
      <c r="O181" s="64"/>
      <c r="P181" s="205">
        <f>O181*H181</f>
        <v>0</v>
      </c>
      <c r="Q181" s="205">
        <v>0</v>
      </c>
      <c r="R181" s="205">
        <f>Q181*H181</f>
        <v>0</v>
      </c>
      <c r="S181" s="205">
        <v>0</v>
      </c>
      <c r="T181" s="206">
        <f>S181*H181</f>
        <v>0</v>
      </c>
      <c r="U181" s="34"/>
      <c r="V181" s="34"/>
      <c r="W181" s="34"/>
      <c r="X181" s="34"/>
      <c r="Y181" s="34"/>
      <c r="Z181" s="34"/>
      <c r="AA181" s="34"/>
      <c r="AB181" s="34"/>
      <c r="AC181" s="34"/>
      <c r="AD181" s="34"/>
      <c r="AE181" s="34"/>
      <c r="AR181" s="207" t="s">
        <v>402</v>
      </c>
      <c r="AT181" s="207" t="s">
        <v>315</v>
      </c>
      <c r="AU181" s="207" t="s">
        <v>83</v>
      </c>
      <c r="AY181" s="17" t="s">
        <v>313</v>
      </c>
      <c r="BE181" s="208">
        <f>IF(N181="základní",J181,0)</f>
        <v>0</v>
      </c>
      <c r="BF181" s="208">
        <f>IF(N181="snížená",J181,0)</f>
        <v>0</v>
      </c>
      <c r="BG181" s="208">
        <f>IF(N181="zákl. přenesená",J181,0)</f>
        <v>0</v>
      </c>
      <c r="BH181" s="208">
        <f>IF(N181="sníž. přenesená",J181,0)</f>
        <v>0</v>
      </c>
      <c r="BI181" s="208">
        <f>IF(N181="nulová",J181,0)</f>
        <v>0</v>
      </c>
      <c r="BJ181" s="17" t="s">
        <v>81</v>
      </c>
      <c r="BK181" s="208">
        <f>ROUND(I181*H181,2)</f>
        <v>0</v>
      </c>
      <c r="BL181" s="17" t="s">
        <v>402</v>
      </c>
      <c r="BM181" s="207" t="s">
        <v>885</v>
      </c>
    </row>
    <row r="182" spans="1:65" s="1" customFormat="1">
      <c r="A182" s="34"/>
      <c r="B182" s="35"/>
      <c r="C182" s="36"/>
      <c r="D182" s="209" t="s">
        <v>321</v>
      </c>
      <c r="E182" s="36"/>
      <c r="F182" s="210" t="s">
        <v>2871</v>
      </c>
      <c r="G182" s="36"/>
      <c r="H182" s="36"/>
      <c r="I182" s="116"/>
      <c r="J182" s="36"/>
      <c r="K182" s="36"/>
      <c r="L182" s="39"/>
      <c r="M182" s="211"/>
      <c r="N182" s="212"/>
      <c r="O182" s="64"/>
      <c r="P182" s="64"/>
      <c r="Q182" s="64"/>
      <c r="R182" s="64"/>
      <c r="S182" s="64"/>
      <c r="T182" s="65"/>
      <c r="U182" s="34"/>
      <c r="V182" s="34"/>
      <c r="W182" s="34"/>
      <c r="X182" s="34"/>
      <c r="Y182" s="34"/>
      <c r="Z182" s="34"/>
      <c r="AA182" s="34"/>
      <c r="AB182" s="34"/>
      <c r="AC182" s="34"/>
      <c r="AD182" s="34"/>
      <c r="AE182" s="34"/>
      <c r="AT182" s="17" t="s">
        <v>321</v>
      </c>
      <c r="AU182" s="17" t="s">
        <v>83</v>
      </c>
    </row>
    <row r="183" spans="1:65" s="1" customFormat="1" ht="14.45" customHeight="1">
      <c r="A183" s="34"/>
      <c r="B183" s="35"/>
      <c r="C183" s="195" t="s">
        <v>615</v>
      </c>
      <c r="D183" s="195" t="s">
        <v>315</v>
      </c>
      <c r="E183" s="196" t="s">
        <v>2940</v>
      </c>
      <c r="F183" s="197" t="s">
        <v>2941</v>
      </c>
      <c r="G183" s="198" t="s">
        <v>2843</v>
      </c>
      <c r="H183" s="199">
        <v>8</v>
      </c>
      <c r="I183" s="200"/>
      <c r="J183" s="201">
        <f>ROUND(I183*H183,2)</f>
        <v>0</v>
      </c>
      <c r="K183" s="202"/>
      <c r="L183" s="39"/>
      <c r="M183" s="203" t="s">
        <v>19</v>
      </c>
      <c r="N183" s="204" t="s">
        <v>45</v>
      </c>
      <c r="O183" s="64"/>
      <c r="P183" s="205">
        <f>O183*H183</f>
        <v>0</v>
      </c>
      <c r="Q183" s="205">
        <v>0</v>
      </c>
      <c r="R183" s="205">
        <f>Q183*H183</f>
        <v>0</v>
      </c>
      <c r="S183" s="205">
        <v>0</v>
      </c>
      <c r="T183" s="206">
        <f>S183*H183</f>
        <v>0</v>
      </c>
      <c r="U183" s="34"/>
      <c r="V183" s="34"/>
      <c r="W183" s="34"/>
      <c r="X183" s="34"/>
      <c r="Y183" s="34"/>
      <c r="Z183" s="34"/>
      <c r="AA183" s="34"/>
      <c r="AB183" s="34"/>
      <c r="AC183" s="34"/>
      <c r="AD183" s="34"/>
      <c r="AE183" s="34"/>
      <c r="AR183" s="207" t="s">
        <v>402</v>
      </c>
      <c r="AT183" s="207" t="s">
        <v>315</v>
      </c>
      <c r="AU183" s="207" t="s">
        <v>83</v>
      </c>
      <c r="AY183" s="17" t="s">
        <v>313</v>
      </c>
      <c r="BE183" s="208">
        <f>IF(N183="základní",J183,0)</f>
        <v>0</v>
      </c>
      <c r="BF183" s="208">
        <f>IF(N183="snížená",J183,0)</f>
        <v>0</v>
      </c>
      <c r="BG183" s="208">
        <f>IF(N183="zákl. přenesená",J183,0)</f>
        <v>0</v>
      </c>
      <c r="BH183" s="208">
        <f>IF(N183="sníž. přenesená",J183,0)</f>
        <v>0</v>
      </c>
      <c r="BI183" s="208">
        <f>IF(N183="nulová",J183,0)</f>
        <v>0</v>
      </c>
      <c r="BJ183" s="17" t="s">
        <v>81</v>
      </c>
      <c r="BK183" s="208">
        <f>ROUND(I183*H183,2)</f>
        <v>0</v>
      </c>
      <c r="BL183" s="17" t="s">
        <v>402</v>
      </c>
      <c r="BM183" s="207" t="s">
        <v>900</v>
      </c>
    </row>
    <row r="184" spans="1:65" s="1" customFormat="1">
      <c r="A184" s="34"/>
      <c r="B184" s="35"/>
      <c r="C184" s="36"/>
      <c r="D184" s="209" t="s">
        <v>321</v>
      </c>
      <c r="E184" s="36"/>
      <c r="F184" s="210" t="s">
        <v>2941</v>
      </c>
      <c r="G184" s="36"/>
      <c r="H184" s="36"/>
      <c r="I184" s="116"/>
      <c r="J184" s="36"/>
      <c r="K184" s="36"/>
      <c r="L184" s="39"/>
      <c r="M184" s="211"/>
      <c r="N184" s="212"/>
      <c r="O184" s="64"/>
      <c r="P184" s="64"/>
      <c r="Q184" s="64"/>
      <c r="R184" s="64"/>
      <c r="S184" s="64"/>
      <c r="T184" s="65"/>
      <c r="U184" s="34"/>
      <c r="V184" s="34"/>
      <c r="W184" s="34"/>
      <c r="X184" s="34"/>
      <c r="Y184" s="34"/>
      <c r="Z184" s="34"/>
      <c r="AA184" s="34"/>
      <c r="AB184" s="34"/>
      <c r="AC184" s="34"/>
      <c r="AD184" s="34"/>
      <c r="AE184" s="34"/>
      <c r="AT184" s="17" t="s">
        <v>321</v>
      </c>
      <c r="AU184" s="17" t="s">
        <v>83</v>
      </c>
    </row>
    <row r="185" spans="1:65" s="1" customFormat="1" ht="14.45" customHeight="1">
      <c r="A185" s="34"/>
      <c r="B185" s="35"/>
      <c r="C185" s="195" t="s">
        <v>621</v>
      </c>
      <c r="D185" s="195" t="s">
        <v>315</v>
      </c>
      <c r="E185" s="196" t="s">
        <v>2942</v>
      </c>
      <c r="F185" s="197" t="s">
        <v>2879</v>
      </c>
      <c r="G185" s="198" t="s">
        <v>2843</v>
      </c>
      <c r="H185" s="199">
        <v>4</v>
      </c>
      <c r="I185" s="200"/>
      <c r="J185" s="201">
        <f>ROUND(I185*H185,2)</f>
        <v>0</v>
      </c>
      <c r="K185" s="202"/>
      <c r="L185" s="39"/>
      <c r="M185" s="203" t="s">
        <v>19</v>
      </c>
      <c r="N185" s="204" t="s">
        <v>45</v>
      </c>
      <c r="O185" s="64"/>
      <c r="P185" s="205">
        <f>O185*H185</f>
        <v>0</v>
      </c>
      <c r="Q185" s="205">
        <v>0</v>
      </c>
      <c r="R185" s="205">
        <f>Q185*H185</f>
        <v>0</v>
      </c>
      <c r="S185" s="205">
        <v>0</v>
      </c>
      <c r="T185" s="206">
        <f>S185*H185</f>
        <v>0</v>
      </c>
      <c r="U185" s="34"/>
      <c r="V185" s="34"/>
      <c r="W185" s="34"/>
      <c r="X185" s="34"/>
      <c r="Y185" s="34"/>
      <c r="Z185" s="34"/>
      <c r="AA185" s="34"/>
      <c r="AB185" s="34"/>
      <c r="AC185" s="34"/>
      <c r="AD185" s="34"/>
      <c r="AE185" s="34"/>
      <c r="AR185" s="207" t="s">
        <v>402</v>
      </c>
      <c r="AT185" s="207" t="s">
        <v>315</v>
      </c>
      <c r="AU185" s="207" t="s">
        <v>83</v>
      </c>
      <c r="AY185" s="17" t="s">
        <v>313</v>
      </c>
      <c r="BE185" s="208">
        <f>IF(N185="základní",J185,0)</f>
        <v>0</v>
      </c>
      <c r="BF185" s="208">
        <f>IF(N185="snížená",J185,0)</f>
        <v>0</v>
      </c>
      <c r="BG185" s="208">
        <f>IF(N185="zákl. přenesená",J185,0)</f>
        <v>0</v>
      </c>
      <c r="BH185" s="208">
        <f>IF(N185="sníž. přenesená",J185,0)</f>
        <v>0</v>
      </c>
      <c r="BI185" s="208">
        <f>IF(N185="nulová",J185,0)</f>
        <v>0</v>
      </c>
      <c r="BJ185" s="17" t="s">
        <v>81</v>
      </c>
      <c r="BK185" s="208">
        <f>ROUND(I185*H185,2)</f>
        <v>0</v>
      </c>
      <c r="BL185" s="17" t="s">
        <v>402</v>
      </c>
      <c r="BM185" s="207" t="s">
        <v>912</v>
      </c>
    </row>
    <row r="186" spans="1:65" s="1" customFormat="1">
      <c r="A186" s="34"/>
      <c r="B186" s="35"/>
      <c r="C186" s="36"/>
      <c r="D186" s="209" t="s">
        <v>321</v>
      </c>
      <c r="E186" s="36"/>
      <c r="F186" s="210" t="s">
        <v>2879</v>
      </c>
      <c r="G186" s="36"/>
      <c r="H186" s="36"/>
      <c r="I186" s="116"/>
      <c r="J186" s="36"/>
      <c r="K186" s="36"/>
      <c r="L186" s="39"/>
      <c r="M186" s="211"/>
      <c r="N186" s="212"/>
      <c r="O186" s="64"/>
      <c r="P186" s="64"/>
      <c r="Q186" s="64"/>
      <c r="R186" s="64"/>
      <c r="S186" s="64"/>
      <c r="T186" s="65"/>
      <c r="U186" s="34"/>
      <c r="V186" s="34"/>
      <c r="W186" s="34"/>
      <c r="X186" s="34"/>
      <c r="Y186" s="34"/>
      <c r="Z186" s="34"/>
      <c r="AA186" s="34"/>
      <c r="AB186" s="34"/>
      <c r="AC186" s="34"/>
      <c r="AD186" s="34"/>
      <c r="AE186" s="34"/>
      <c r="AT186" s="17" t="s">
        <v>321</v>
      </c>
      <c r="AU186" s="17" t="s">
        <v>83</v>
      </c>
    </row>
    <row r="187" spans="1:65" s="1" customFormat="1" ht="14.45" customHeight="1">
      <c r="A187" s="34"/>
      <c r="B187" s="35"/>
      <c r="C187" s="195" t="s">
        <v>628</v>
      </c>
      <c r="D187" s="195" t="s">
        <v>315</v>
      </c>
      <c r="E187" s="196" t="s">
        <v>2943</v>
      </c>
      <c r="F187" s="197" t="s">
        <v>2944</v>
      </c>
      <c r="G187" s="198" t="s">
        <v>2843</v>
      </c>
      <c r="H187" s="199">
        <v>1</v>
      </c>
      <c r="I187" s="200"/>
      <c r="J187" s="201">
        <f>ROUND(I187*H187,2)</f>
        <v>0</v>
      </c>
      <c r="K187" s="202"/>
      <c r="L187" s="39"/>
      <c r="M187" s="203" t="s">
        <v>19</v>
      </c>
      <c r="N187" s="204" t="s">
        <v>45</v>
      </c>
      <c r="O187" s="64"/>
      <c r="P187" s="205">
        <f>O187*H187</f>
        <v>0</v>
      </c>
      <c r="Q187" s="205">
        <v>0</v>
      </c>
      <c r="R187" s="205">
        <f>Q187*H187</f>
        <v>0</v>
      </c>
      <c r="S187" s="205">
        <v>0</v>
      </c>
      <c r="T187" s="206">
        <f>S187*H187</f>
        <v>0</v>
      </c>
      <c r="U187" s="34"/>
      <c r="V187" s="34"/>
      <c r="W187" s="34"/>
      <c r="X187" s="34"/>
      <c r="Y187" s="34"/>
      <c r="Z187" s="34"/>
      <c r="AA187" s="34"/>
      <c r="AB187" s="34"/>
      <c r="AC187" s="34"/>
      <c r="AD187" s="34"/>
      <c r="AE187" s="34"/>
      <c r="AR187" s="207" t="s">
        <v>402</v>
      </c>
      <c r="AT187" s="207" t="s">
        <v>315</v>
      </c>
      <c r="AU187" s="207" t="s">
        <v>83</v>
      </c>
      <c r="AY187" s="17" t="s">
        <v>313</v>
      </c>
      <c r="BE187" s="208">
        <f>IF(N187="základní",J187,0)</f>
        <v>0</v>
      </c>
      <c r="BF187" s="208">
        <f>IF(N187="snížená",J187,0)</f>
        <v>0</v>
      </c>
      <c r="BG187" s="208">
        <f>IF(N187="zákl. přenesená",J187,0)</f>
        <v>0</v>
      </c>
      <c r="BH187" s="208">
        <f>IF(N187="sníž. přenesená",J187,0)</f>
        <v>0</v>
      </c>
      <c r="BI187" s="208">
        <f>IF(N187="nulová",J187,0)</f>
        <v>0</v>
      </c>
      <c r="BJ187" s="17" t="s">
        <v>81</v>
      </c>
      <c r="BK187" s="208">
        <f>ROUND(I187*H187,2)</f>
        <v>0</v>
      </c>
      <c r="BL187" s="17" t="s">
        <v>402</v>
      </c>
      <c r="BM187" s="207" t="s">
        <v>924</v>
      </c>
    </row>
    <row r="188" spans="1:65" s="1" customFormat="1">
      <c r="A188" s="34"/>
      <c r="B188" s="35"/>
      <c r="C188" s="36"/>
      <c r="D188" s="209" t="s">
        <v>321</v>
      </c>
      <c r="E188" s="36"/>
      <c r="F188" s="210" t="s">
        <v>2944</v>
      </c>
      <c r="G188" s="36"/>
      <c r="H188" s="36"/>
      <c r="I188" s="116"/>
      <c r="J188" s="36"/>
      <c r="K188" s="36"/>
      <c r="L188" s="39"/>
      <c r="M188" s="211"/>
      <c r="N188" s="212"/>
      <c r="O188" s="64"/>
      <c r="P188" s="64"/>
      <c r="Q188" s="64"/>
      <c r="R188" s="64"/>
      <c r="S188" s="64"/>
      <c r="T188" s="65"/>
      <c r="U188" s="34"/>
      <c r="V188" s="34"/>
      <c r="W188" s="34"/>
      <c r="X188" s="34"/>
      <c r="Y188" s="34"/>
      <c r="Z188" s="34"/>
      <c r="AA188" s="34"/>
      <c r="AB188" s="34"/>
      <c r="AC188" s="34"/>
      <c r="AD188" s="34"/>
      <c r="AE188" s="34"/>
      <c r="AT188" s="17" t="s">
        <v>321</v>
      </c>
      <c r="AU188" s="17" t="s">
        <v>83</v>
      </c>
    </row>
    <row r="189" spans="1:65" s="1" customFormat="1" ht="14.45" customHeight="1">
      <c r="A189" s="34"/>
      <c r="B189" s="35"/>
      <c r="C189" s="195" t="s">
        <v>635</v>
      </c>
      <c r="D189" s="195" t="s">
        <v>315</v>
      </c>
      <c r="E189" s="196" t="s">
        <v>2945</v>
      </c>
      <c r="F189" s="197" t="s">
        <v>2946</v>
      </c>
      <c r="G189" s="198" t="s">
        <v>2843</v>
      </c>
      <c r="H189" s="199">
        <v>1</v>
      </c>
      <c r="I189" s="200"/>
      <c r="J189" s="201">
        <f>ROUND(I189*H189,2)</f>
        <v>0</v>
      </c>
      <c r="K189" s="202"/>
      <c r="L189" s="39"/>
      <c r="M189" s="203" t="s">
        <v>19</v>
      </c>
      <c r="N189" s="204" t="s">
        <v>45</v>
      </c>
      <c r="O189" s="64"/>
      <c r="P189" s="205">
        <f>O189*H189</f>
        <v>0</v>
      </c>
      <c r="Q189" s="205">
        <v>0</v>
      </c>
      <c r="R189" s="205">
        <f>Q189*H189</f>
        <v>0</v>
      </c>
      <c r="S189" s="205">
        <v>0</v>
      </c>
      <c r="T189" s="206">
        <f>S189*H189</f>
        <v>0</v>
      </c>
      <c r="U189" s="34"/>
      <c r="V189" s="34"/>
      <c r="W189" s="34"/>
      <c r="X189" s="34"/>
      <c r="Y189" s="34"/>
      <c r="Z189" s="34"/>
      <c r="AA189" s="34"/>
      <c r="AB189" s="34"/>
      <c r="AC189" s="34"/>
      <c r="AD189" s="34"/>
      <c r="AE189" s="34"/>
      <c r="AR189" s="207" t="s">
        <v>402</v>
      </c>
      <c r="AT189" s="207" t="s">
        <v>315</v>
      </c>
      <c r="AU189" s="207" t="s">
        <v>83</v>
      </c>
      <c r="AY189" s="17" t="s">
        <v>313</v>
      </c>
      <c r="BE189" s="208">
        <f>IF(N189="základní",J189,0)</f>
        <v>0</v>
      </c>
      <c r="BF189" s="208">
        <f>IF(N189="snížená",J189,0)</f>
        <v>0</v>
      </c>
      <c r="BG189" s="208">
        <f>IF(N189="zákl. přenesená",J189,0)</f>
        <v>0</v>
      </c>
      <c r="BH189" s="208">
        <f>IF(N189="sníž. přenesená",J189,0)</f>
        <v>0</v>
      </c>
      <c r="BI189" s="208">
        <f>IF(N189="nulová",J189,0)</f>
        <v>0</v>
      </c>
      <c r="BJ189" s="17" t="s">
        <v>81</v>
      </c>
      <c r="BK189" s="208">
        <f>ROUND(I189*H189,2)</f>
        <v>0</v>
      </c>
      <c r="BL189" s="17" t="s">
        <v>402</v>
      </c>
      <c r="BM189" s="207" t="s">
        <v>940</v>
      </c>
    </row>
    <row r="190" spans="1:65" s="1" customFormat="1">
      <c r="A190" s="34"/>
      <c r="B190" s="35"/>
      <c r="C190" s="36"/>
      <c r="D190" s="209" t="s">
        <v>321</v>
      </c>
      <c r="E190" s="36"/>
      <c r="F190" s="210" t="s">
        <v>2946</v>
      </c>
      <c r="G190" s="36"/>
      <c r="H190" s="36"/>
      <c r="I190" s="116"/>
      <c r="J190" s="36"/>
      <c r="K190" s="36"/>
      <c r="L190" s="39"/>
      <c r="M190" s="211"/>
      <c r="N190" s="212"/>
      <c r="O190" s="64"/>
      <c r="P190" s="64"/>
      <c r="Q190" s="64"/>
      <c r="R190" s="64"/>
      <c r="S190" s="64"/>
      <c r="T190" s="65"/>
      <c r="U190" s="34"/>
      <c r="V190" s="34"/>
      <c r="W190" s="34"/>
      <c r="X190" s="34"/>
      <c r="Y190" s="34"/>
      <c r="Z190" s="34"/>
      <c r="AA190" s="34"/>
      <c r="AB190" s="34"/>
      <c r="AC190" s="34"/>
      <c r="AD190" s="34"/>
      <c r="AE190" s="34"/>
      <c r="AT190" s="17" t="s">
        <v>321</v>
      </c>
      <c r="AU190" s="17" t="s">
        <v>83</v>
      </c>
    </row>
    <row r="191" spans="1:65" s="1" customFormat="1" ht="14.45" customHeight="1">
      <c r="A191" s="34"/>
      <c r="B191" s="35"/>
      <c r="C191" s="195" t="s">
        <v>642</v>
      </c>
      <c r="D191" s="195" t="s">
        <v>315</v>
      </c>
      <c r="E191" s="196" t="s">
        <v>2947</v>
      </c>
      <c r="F191" s="197" t="s">
        <v>2948</v>
      </c>
      <c r="G191" s="198" t="s">
        <v>2843</v>
      </c>
      <c r="H191" s="199">
        <v>1</v>
      </c>
      <c r="I191" s="200"/>
      <c r="J191" s="201">
        <f>ROUND(I191*H191,2)</f>
        <v>0</v>
      </c>
      <c r="K191" s="202"/>
      <c r="L191" s="39"/>
      <c r="M191" s="203" t="s">
        <v>19</v>
      </c>
      <c r="N191" s="204" t="s">
        <v>45</v>
      </c>
      <c r="O191" s="64"/>
      <c r="P191" s="205">
        <f>O191*H191</f>
        <v>0</v>
      </c>
      <c r="Q191" s="205">
        <v>0</v>
      </c>
      <c r="R191" s="205">
        <f>Q191*H191</f>
        <v>0</v>
      </c>
      <c r="S191" s="205">
        <v>0</v>
      </c>
      <c r="T191" s="206">
        <f>S191*H191</f>
        <v>0</v>
      </c>
      <c r="U191" s="34"/>
      <c r="V191" s="34"/>
      <c r="W191" s="34"/>
      <c r="X191" s="34"/>
      <c r="Y191" s="34"/>
      <c r="Z191" s="34"/>
      <c r="AA191" s="34"/>
      <c r="AB191" s="34"/>
      <c r="AC191" s="34"/>
      <c r="AD191" s="34"/>
      <c r="AE191" s="34"/>
      <c r="AR191" s="207" t="s">
        <v>402</v>
      </c>
      <c r="AT191" s="207" t="s">
        <v>315</v>
      </c>
      <c r="AU191" s="207" t="s">
        <v>83</v>
      </c>
      <c r="AY191" s="17" t="s">
        <v>313</v>
      </c>
      <c r="BE191" s="208">
        <f>IF(N191="základní",J191,0)</f>
        <v>0</v>
      </c>
      <c r="BF191" s="208">
        <f>IF(N191="snížená",J191,0)</f>
        <v>0</v>
      </c>
      <c r="BG191" s="208">
        <f>IF(N191="zákl. přenesená",J191,0)</f>
        <v>0</v>
      </c>
      <c r="BH191" s="208">
        <f>IF(N191="sníž. přenesená",J191,0)</f>
        <v>0</v>
      </c>
      <c r="BI191" s="208">
        <f>IF(N191="nulová",J191,0)</f>
        <v>0</v>
      </c>
      <c r="BJ191" s="17" t="s">
        <v>81</v>
      </c>
      <c r="BK191" s="208">
        <f>ROUND(I191*H191,2)</f>
        <v>0</v>
      </c>
      <c r="BL191" s="17" t="s">
        <v>402</v>
      </c>
      <c r="BM191" s="207" t="s">
        <v>952</v>
      </c>
    </row>
    <row r="192" spans="1:65" s="1" customFormat="1">
      <c r="A192" s="34"/>
      <c r="B192" s="35"/>
      <c r="C192" s="36"/>
      <c r="D192" s="209" t="s">
        <v>321</v>
      </c>
      <c r="E192" s="36"/>
      <c r="F192" s="210" t="s">
        <v>2948</v>
      </c>
      <c r="G192" s="36"/>
      <c r="H192" s="36"/>
      <c r="I192" s="116"/>
      <c r="J192" s="36"/>
      <c r="K192" s="36"/>
      <c r="L192" s="39"/>
      <c r="M192" s="211"/>
      <c r="N192" s="212"/>
      <c r="O192" s="64"/>
      <c r="P192" s="64"/>
      <c r="Q192" s="64"/>
      <c r="R192" s="64"/>
      <c r="S192" s="64"/>
      <c r="T192" s="65"/>
      <c r="U192" s="34"/>
      <c r="V192" s="34"/>
      <c r="W192" s="34"/>
      <c r="X192" s="34"/>
      <c r="Y192" s="34"/>
      <c r="Z192" s="34"/>
      <c r="AA192" s="34"/>
      <c r="AB192" s="34"/>
      <c r="AC192" s="34"/>
      <c r="AD192" s="34"/>
      <c r="AE192" s="34"/>
      <c r="AT192" s="17" t="s">
        <v>321</v>
      </c>
      <c r="AU192" s="17" t="s">
        <v>83</v>
      </c>
    </row>
    <row r="193" spans="1:65" s="1" customFormat="1" ht="14.45" customHeight="1">
      <c r="A193" s="34"/>
      <c r="B193" s="35"/>
      <c r="C193" s="195" t="s">
        <v>648</v>
      </c>
      <c r="D193" s="195" t="s">
        <v>315</v>
      </c>
      <c r="E193" s="196" t="s">
        <v>2949</v>
      </c>
      <c r="F193" s="197" t="s">
        <v>2950</v>
      </c>
      <c r="G193" s="198" t="s">
        <v>2843</v>
      </c>
      <c r="H193" s="199">
        <v>1</v>
      </c>
      <c r="I193" s="200"/>
      <c r="J193" s="201">
        <f>ROUND(I193*H193,2)</f>
        <v>0</v>
      </c>
      <c r="K193" s="202"/>
      <c r="L193" s="39"/>
      <c r="M193" s="203" t="s">
        <v>19</v>
      </c>
      <c r="N193" s="204" t="s">
        <v>45</v>
      </c>
      <c r="O193" s="64"/>
      <c r="P193" s="205">
        <f>O193*H193</f>
        <v>0</v>
      </c>
      <c r="Q193" s="205">
        <v>0</v>
      </c>
      <c r="R193" s="205">
        <f>Q193*H193</f>
        <v>0</v>
      </c>
      <c r="S193" s="205">
        <v>0</v>
      </c>
      <c r="T193" s="206">
        <f>S193*H193</f>
        <v>0</v>
      </c>
      <c r="U193" s="34"/>
      <c r="V193" s="34"/>
      <c r="W193" s="34"/>
      <c r="X193" s="34"/>
      <c r="Y193" s="34"/>
      <c r="Z193" s="34"/>
      <c r="AA193" s="34"/>
      <c r="AB193" s="34"/>
      <c r="AC193" s="34"/>
      <c r="AD193" s="34"/>
      <c r="AE193" s="34"/>
      <c r="AR193" s="207" t="s">
        <v>402</v>
      </c>
      <c r="AT193" s="207" t="s">
        <v>315</v>
      </c>
      <c r="AU193" s="207" t="s">
        <v>83</v>
      </c>
      <c r="AY193" s="17" t="s">
        <v>313</v>
      </c>
      <c r="BE193" s="208">
        <f>IF(N193="základní",J193,0)</f>
        <v>0</v>
      </c>
      <c r="BF193" s="208">
        <f>IF(N193="snížená",J193,0)</f>
        <v>0</v>
      </c>
      <c r="BG193" s="208">
        <f>IF(N193="zákl. přenesená",J193,0)</f>
        <v>0</v>
      </c>
      <c r="BH193" s="208">
        <f>IF(N193="sníž. přenesená",J193,0)</f>
        <v>0</v>
      </c>
      <c r="BI193" s="208">
        <f>IF(N193="nulová",J193,0)</f>
        <v>0</v>
      </c>
      <c r="BJ193" s="17" t="s">
        <v>81</v>
      </c>
      <c r="BK193" s="208">
        <f>ROUND(I193*H193,2)</f>
        <v>0</v>
      </c>
      <c r="BL193" s="17" t="s">
        <v>402</v>
      </c>
      <c r="BM193" s="207" t="s">
        <v>968</v>
      </c>
    </row>
    <row r="194" spans="1:65" s="1" customFormat="1">
      <c r="A194" s="34"/>
      <c r="B194" s="35"/>
      <c r="C194" s="36"/>
      <c r="D194" s="209" t="s">
        <v>321</v>
      </c>
      <c r="E194" s="36"/>
      <c r="F194" s="210" t="s">
        <v>2950</v>
      </c>
      <c r="G194" s="36"/>
      <c r="H194" s="36"/>
      <c r="I194" s="116"/>
      <c r="J194" s="36"/>
      <c r="K194" s="36"/>
      <c r="L194" s="39"/>
      <c r="M194" s="211"/>
      <c r="N194" s="212"/>
      <c r="O194" s="64"/>
      <c r="P194" s="64"/>
      <c r="Q194" s="64"/>
      <c r="R194" s="64"/>
      <c r="S194" s="64"/>
      <c r="T194" s="65"/>
      <c r="U194" s="34"/>
      <c r="V194" s="34"/>
      <c r="W194" s="34"/>
      <c r="X194" s="34"/>
      <c r="Y194" s="34"/>
      <c r="Z194" s="34"/>
      <c r="AA194" s="34"/>
      <c r="AB194" s="34"/>
      <c r="AC194" s="34"/>
      <c r="AD194" s="34"/>
      <c r="AE194" s="34"/>
      <c r="AT194" s="17" t="s">
        <v>321</v>
      </c>
      <c r="AU194" s="17" t="s">
        <v>83</v>
      </c>
    </row>
    <row r="195" spans="1:65" s="1" customFormat="1" ht="14.45" customHeight="1">
      <c r="A195" s="34"/>
      <c r="B195" s="35"/>
      <c r="C195" s="195" t="s">
        <v>654</v>
      </c>
      <c r="D195" s="195" t="s">
        <v>315</v>
      </c>
      <c r="E195" s="196" t="s">
        <v>2951</v>
      </c>
      <c r="F195" s="197" t="s">
        <v>2952</v>
      </c>
      <c r="G195" s="198" t="s">
        <v>2843</v>
      </c>
      <c r="H195" s="199">
        <v>1</v>
      </c>
      <c r="I195" s="200"/>
      <c r="J195" s="201">
        <f>ROUND(I195*H195,2)</f>
        <v>0</v>
      </c>
      <c r="K195" s="202"/>
      <c r="L195" s="39"/>
      <c r="M195" s="203" t="s">
        <v>19</v>
      </c>
      <c r="N195" s="204" t="s">
        <v>45</v>
      </c>
      <c r="O195" s="64"/>
      <c r="P195" s="205">
        <f>O195*H195</f>
        <v>0</v>
      </c>
      <c r="Q195" s="205">
        <v>0</v>
      </c>
      <c r="R195" s="205">
        <f>Q195*H195</f>
        <v>0</v>
      </c>
      <c r="S195" s="205">
        <v>0</v>
      </c>
      <c r="T195" s="206">
        <f>S195*H195</f>
        <v>0</v>
      </c>
      <c r="U195" s="34"/>
      <c r="V195" s="34"/>
      <c r="W195" s="34"/>
      <c r="X195" s="34"/>
      <c r="Y195" s="34"/>
      <c r="Z195" s="34"/>
      <c r="AA195" s="34"/>
      <c r="AB195" s="34"/>
      <c r="AC195" s="34"/>
      <c r="AD195" s="34"/>
      <c r="AE195" s="34"/>
      <c r="AR195" s="207" t="s">
        <v>402</v>
      </c>
      <c r="AT195" s="207" t="s">
        <v>315</v>
      </c>
      <c r="AU195" s="207" t="s">
        <v>83</v>
      </c>
      <c r="AY195" s="17" t="s">
        <v>313</v>
      </c>
      <c r="BE195" s="208">
        <f>IF(N195="základní",J195,0)</f>
        <v>0</v>
      </c>
      <c r="BF195" s="208">
        <f>IF(N195="snížená",J195,0)</f>
        <v>0</v>
      </c>
      <c r="BG195" s="208">
        <f>IF(N195="zákl. přenesená",J195,0)</f>
        <v>0</v>
      </c>
      <c r="BH195" s="208">
        <f>IF(N195="sníž. přenesená",J195,0)</f>
        <v>0</v>
      </c>
      <c r="BI195" s="208">
        <f>IF(N195="nulová",J195,0)</f>
        <v>0</v>
      </c>
      <c r="BJ195" s="17" t="s">
        <v>81</v>
      </c>
      <c r="BK195" s="208">
        <f>ROUND(I195*H195,2)</f>
        <v>0</v>
      </c>
      <c r="BL195" s="17" t="s">
        <v>402</v>
      </c>
      <c r="BM195" s="207" t="s">
        <v>984</v>
      </c>
    </row>
    <row r="196" spans="1:65" s="1" customFormat="1">
      <c r="A196" s="34"/>
      <c r="B196" s="35"/>
      <c r="C196" s="36"/>
      <c r="D196" s="209" t="s">
        <v>321</v>
      </c>
      <c r="E196" s="36"/>
      <c r="F196" s="210" t="s">
        <v>2952</v>
      </c>
      <c r="G196" s="36"/>
      <c r="H196" s="36"/>
      <c r="I196" s="116"/>
      <c r="J196" s="36"/>
      <c r="K196" s="36"/>
      <c r="L196" s="39"/>
      <c r="M196" s="211"/>
      <c r="N196" s="212"/>
      <c r="O196" s="64"/>
      <c r="P196" s="64"/>
      <c r="Q196" s="64"/>
      <c r="R196" s="64"/>
      <c r="S196" s="64"/>
      <c r="T196" s="65"/>
      <c r="U196" s="34"/>
      <c r="V196" s="34"/>
      <c r="W196" s="34"/>
      <c r="X196" s="34"/>
      <c r="Y196" s="34"/>
      <c r="Z196" s="34"/>
      <c r="AA196" s="34"/>
      <c r="AB196" s="34"/>
      <c r="AC196" s="34"/>
      <c r="AD196" s="34"/>
      <c r="AE196" s="34"/>
      <c r="AT196" s="17" t="s">
        <v>321</v>
      </c>
      <c r="AU196" s="17" t="s">
        <v>83</v>
      </c>
    </row>
    <row r="197" spans="1:65" s="1" customFormat="1" ht="14.45" customHeight="1">
      <c r="A197" s="34"/>
      <c r="B197" s="35"/>
      <c r="C197" s="195" t="s">
        <v>660</v>
      </c>
      <c r="D197" s="195" t="s">
        <v>315</v>
      </c>
      <c r="E197" s="196" t="s">
        <v>2953</v>
      </c>
      <c r="F197" s="197" t="s">
        <v>2887</v>
      </c>
      <c r="G197" s="198" t="s">
        <v>2843</v>
      </c>
      <c r="H197" s="199">
        <v>14</v>
      </c>
      <c r="I197" s="200"/>
      <c r="J197" s="201">
        <f>ROUND(I197*H197,2)</f>
        <v>0</v>
      </c>
      <c r="K197" s="202"/>
      <c r="L197" s="39"/>
      <c r="M197" s="203" t="s">
        <v>19</v>
      </c>
      <c r="N197" s="204" t="s">
        <v>45</v>
      </c>
      <c r="O197" s="64"/>
      <c r="P197" s="205">
        <f>O197*H197</f>
        <v>0</v>
      </c>
      <c r="Q197" s="205">
        <v>0</v>
      </c>
      <c r="R197" s="205">
        <f>Q197*H197</f>
        <v>0</v>
      </c>
      <c r="S197" s="205">
        <v>0</v>
      </c>
      <c r="T197" s="206">
        <f>S197*H197</f>
        <v>0</v>
      </c>
      <c r="U197" s="34"/>
      <c r="V197" s="34"/>
      <c r="W197" s="34"/>
      <c r="X197" s="34"/>
      <c r="Y197" s="34"/>
      <c r="Z197" s="34"/>
      <c r="AA197" s="34"/>
      <c r="AB197" s="34"/>
      <c r="AC197" s="34"/>
      <c r="AD197" s="34"/>
      <c r="AE197" s="34"/>
      <c r="AR197" s="207" t="s">
        <v>402</v>
      </c>
      <c r="AT197" s="207" t="s">
        <v>315</v>
      </c>
      <c r="AU197" s="207" t="s">
        <v>83</v>
      </c>
      <c r="AY197" s="17" t="s">
        <v>313</v>
      </c>
      <c r="BE197" s="208">
        <f>IF(N197="základní",J197,0)</f>
        <v>0</v>
      </c>
      <c r="BF197" s="208">
        <f>IF(N197="snížená",J197,0)</f>
        <v>0</v>
      </c>
      <c r="BG197" s="208">
        <f>IF(N197="zákl. přenesená",J197,0)</f>
        <v>0</v>
      </c>
      <c r="BH197" s="208">
        <f>IF(N197="sníž. přenesená",J197,0)</f>
        <v>0</v>
      </c>
      <c r="BI197" s="208">
        <f>IF(N197="nulová",J197,0)</f>
        <v>0</v>
      </c>
      <c r="BJ197" s="17" t="s">
        <v>81</v>
      </c>
      <c r="BK197" s="208">
        <f>ROUND(I197*H197,2)</f>
        <v>0</v>
      </c>
      <c r="BL197" s="17" t="s">
        <v>402</v>
      </c>
      <c r="BM197" s="207" t="s">
        <v>996</v>
      </c>
    </row>
    <row r="198" spans="1:65" s="1" customFormat="1">
      <c r="A198" s="34"/>
      <c r="B198" s="35"/>
      <c r="C198" s="36"/>
      <c r="D198" s="209" t="s">
        <v>321</v>
      </c>
      <c r="E198" s="36"/>
      <c r="F198" s="210" t="s">
        <v>2887</v>
      </c>
      <c r="G198" s="36"/>
      <c r="H198" s="36"/>
      <c r="I198" s="116"/>
      <c r="J198" s="36"/>
      <c r="K198" s="36"/>
      <c r="L198" s="39"/>
      <c r="M198" s="211"/>
      <c r="N198" s="212"/>
      <c r="O198" s="64"/>
      <c r="P198" s="64"/>
      <c r="Q198" s="64"/>
      <c r="R198" s="64"/>
      <c r="S198" s="64"/>
      <c r="T198" s="65"/>
      <c r="U198" s="34"/>
      <c r="V198" s="34"/>
      <c r="W198" s="34"/>
      <c r="X198" s="34"/>
      <c r="Y198" s="34"/>
      <c r="Z198" s="34"/>
      <c r="AA198" s="34"/>
      <c r="AB198" s="34"/>
      <c r="AC198" s="34"/>
      <c r="AD198" s="34"/>
      <c r="AE198" s="34"/>
      <c r="AT198" s="17" t="s">
        <v>321</v>
      </c>
      <c r="AU198" s="17" t="s">
        <v>83</v>
      </c>
    </row>
    <row r="199" spans="1:65" s="1" customFormat="1" ht="14.45" customHeight="1">
      <c r="A199" s="34"/>
      <c r="B199" s="35"/>
      <c r="C199" s="195" t="s">
        <v>666</v>
      </c>
      <c r="D199" s="195" t="s">
        <v>315</v>
      </c>
      <c r="E199" s="196" t="s">
        <v>2954</v>
      </c>
      <c r="F199" s="197" t="s">
        <v>2955</v>
      </c>
      <c r="G199" s="198" t="s">
        <v>2843</v>
      </c>
      <c r="H199" s="199">
        <v>1</v>
      </c>
      <c r="I199" s="200"/>
      <c r="J199" s="201">
        <f>ROUND(I199*H199,2)</f>
        <v>0</v>
      </c>
      <c r="K199" s="202"/>
      <c r="L199" s="39"/>
      <c r="M199" s="203" t="s">
        <v>19</v>
      </c>
      <c r="N199" s="204" t="s">
        <v>45</v>
      </c>
      <c r="O199" s="64"/>
      <c r="P199" s="205">
        <f>O199*H199</f>
        <v>0</v>
      </c>
      <c r="Q199" s="205">
        <v>0</v>
      </c>
      <c r="R199" s="205">
        <f>Q199*H199</f>
        <v>0</v>
      </c>
      <c r="S199" s="205">
        <v>0</v>
      </c>
      <c r="T199" s="206">
        <f>S199*H199</f>
        <v>0</v>
      </c>
      <c r="U199" s="34"/>
      <c r="V199" s="34"/>
      <c r="W199" s="34"/>
      <c r="X199" s="34"/>
      <c r="Y199" s="34"/>
      <c r="Z199" s="34"/>
      <c r="AA199" s="34"/>
      <c r="AB199" s="34"/>
      <c r="AC199" s="34"/>
      <c r="AD199" s="34"/>
      <c r="AE199" s="34"/>
      <c r="AR199" s="207" t="s">
        <v>402</v>
      </c>
      <c r="AT199" s="207" t="s">
        <v>315</v>
      </c>
      <c r="AU199" s="207" t="s">
        <v>83</v>
      </c>
      <c r="AY199" s="17" t="s">
        <v>313</v>
      </c>
      <c r="BE199" s="208">
        <f>IF(N199="základní",J199,0)</f>
        <v>0</v>
      </c>
      <c r="BF199" s="208">
        <f>IF(N199="snížená",J199,0)</f>
        <v>0</v>
      </c>
      <c r="BG199" s="208">
        <f>IF(N199="zákl. přenesená",J199,0)</f>
        <v>0</v>
      </c>
      <c r="BH199" s="208">
        <f>IF(N199="sníž. přenesená",J199,0)</f>
        <v>0</v>
      </c>
      <c r="BI199" s="208">
        <f>IF(N199="nulová",J199,0)</f>
        <v>0</v>
      </c>
      <c r="BJ199" s="17" t="s">
        <v>81</v>
      </c>
      <c r="BK199" s="208">
        <f>ROUND(I199*H199,2)</f>
        <v>0</v>
      </c>
      <c r="BL199" s="17" t="s">
        <v>402</v>
      </c>
      <c r="BM199" s="207" t="s">
        <v>1008</v>
      </c>
    </row>
    <row r="200" spans="1:65" s="1" customFormat="1">
      <c r="A200" s="34"/>
      <c r="B200" s="35"/>
      <c r="C200" s="36"/>
      <c r="D200" s="209" t="s">
        <v>321</v>
      </c>
      <c r="E200" s="36"/>
      <c r="F200" s="210" t="s">
        <v>2955</v>
      </c>
      <c r="G200" s="36"/>
      <c r="H200" s="36"/>
      <c r="I200" s="116"/>
      <c r="J200" s="36"/>
      <c r="K200" s="36"/>
      <c r="L200" s="39"/>
      <c r="M200" s="211"/>
      <c r="N200" s="212"/>
      <c r="O200" s="64"/>
      <c r="P200" s="64"/>
      <c r="Q200" s="64"/>
      <c r="R200" s="64"/>
      <c r="S200" s="64"/>
      <c r="T200" s="65"/>
      <c r="U200" s="34"/>
      <c r="V200" s="34"/>
      <c r="W200" s="34"/>
      <c r="X200" s="34"/>
      <c r="Y200" s="34"/>
      <c r="Z200" s="34"/>
      <c r="AA200" s="34"/>
      <c r="AB200" s="34"/>
      <c r="AC200" s="34"/>
      <c r="AD200" s="34"/>
      <c r="AE200" s="34"/>
      <c r="AT200" s="17" t="s">
        <v>321</v>
      </c>
      <c r="AU200" s="17" t="s">
        <v>83</v>
      </c>
    </row>
    <row r="201" spans="1:65" s="1" customFormat="1" ht="14.45" customHeight="1">
      <c r="A201" s="34"/>
      <c r="B201" s="35"/>
      <c r="C201" s="195" t="s">
        <v>672</v>
      </c>
      <c r="D201" s="195" t="s">
        <v>315</v>
      </c>
      <c r="E201" s="196" t="s">
        <v>2956</v>
      </c>
      <c r="F201" s="197" t="s">
        <v>2957</v>
      </c>
      <c r="G201" s="198" t="s">
        <v>318</v>
      </c>
      <c r="H201" s="199">
        <v>45</v>
      </c>
      <c r="I201" s="200"/>
      <c r="J201" s="201">
        <f>ROUND(I201*H201,2)</f>
        <v>0</v>
      </c>
      <c r="K201" s="202"/>
      <c r="L201" s="39"/>
      <c r="M201" s="203" t="s">
        <v>19</v>
      </c>
      <c r="N201" s="204" t="s">
        <v>45</v>
      </c>
      <c r="O201" s="64"/>
      <c r="P201" s="205">
        <f>O201*H201</f>
        <v>0</v>
      </c>
      <c r="Q201" s="205">
        <v>0</v>
      </c>
      <c r="R201" s="205">
        <f>Q201*H201</f>
        <v>0</v>
      </c>
      <c r="S201" s="205">
        <v>0</v>
      </c>
      <c r="T201" s="206">
        <f>S201*H201</f>
        <v>0</v>
      </c>
      <c r="U201" s="34"/>
      <c r="V201" s="34"/>
      <c r="W201" s="34"/>
      <c r="X201" s="34"/>
      <c r="Y201" s="34"/>
      <c r="Z201" s="34"/>
      <c r="AA201" s="34"/>
      <c r="AB201" s="34"/>
      <c r="AC201" s="34"/>
      <c r="AD201" s="34"/>
      <c r="AE201" s="34"/>
      <c r="AR201" s="207" t="s">
        <v>402</v>
      </c>
      <c r="AT201" s="207" t="s">
        <v>315</v>
      </c>
      <c r="AU201" s="207" t="s">
        <v>83</v>
      </c>
      <c r="AY201" s="17" t="s">
        <v>313</v>
      </c>
      <c r="BE201" s="208">
        <f>IF(N201="základní",J201,0)</f>
        <v>0</v>
      </c>
      <c r="BF201" s="208">
        <f>IF(N201="snížená",J201,0)</f>
        <v>0</v>
      </c>
      <c r="BG201" s="208">
        <f>IF(N201="zákl. přenesená",J201,0)</f>
        <v>0</v>
      </c>
      <c r="BH201" s="208">
        <f>IF(N201="sníž. přenesená",J201,0)</f>
        <v>0</v>
      </c>
      <c r="BI201" s="208">
        <f>IF(N201="nulová",J201,0)</f>
        <v>0</v>
      </c>
      <c r="BJ201" s="17" t="s">
        <v>81</v>
      </c>
      <c r="BK201" s="208">
        <f>ROUND(I201*H201,2)</f>
        <v>0</v>
      </c>
      <c r="BL201" s="17" t="s">
        <v>402</v>
      </c>
      <c r="BM201" s="207" t="s">
        <v>1029</v>
      </c>
    </row>
    <row r="202" spans="1:65" s="1" customFormat="1">
      <c r="A202" s="34"/>
      <c r="B202" s="35"/>
      <c r="C202" s="36"/>
      <c r="D202" s="209" t="s">
        <v>321</v>
      </c>
      <c r="E202" s="36"/>
      <c r="F202" s="210" t="s">
        <v>2893</v>
      </c>
      <c r="G202" s="36"/>
      <c r="H202" s="36"/>
      <c r="I202" s="116"/>
      <c r="J202" s="36"/>
      <c r="K202" s="36"/>
      <c r="L202" s="39"/>
      <c r="M202" s="211"/>
      <c r="N202" s="212"/>
      <c r="O202" s="64"/>
      <c r="P202" s="64"/>
      <c r="Q202" s="64"/>
      <c r="R202" s="64"/>
      <c r="S202" s="64"/>
      <c r="T202" s="65"/>
      <c r="U202" s="34"/>
      <c r="V202" s="34"/>
      <c r="W202" s="34"/>
      <c r="X202" s="34"/>
      <c r="Y202" s="34"/>
      <c r="Z202" s="34"/>
      <c r="AA202" s="34"/>
      <c r="AB202" s="34"/>
      <c r="AC202" s="34"/>
      <c r="AD202" s="34"/>
      <c r="AE202" s="34"/>
      <c r="AT202" s="17" t="s">
        <v>321</v>
      </c>
      <c r="AU202" s="17" t="s">
        <v>83</v>
      </c>
    </row>
    <row r="203" spans="1:65" s="1" customFormat="1" ht="14.45" customHeight="1">
      <c r="A203" s="34"/>
      <c r="B203" s="35"/>
      <c r="C203" s="195" t="s">
        <v>678</v>
      </c>
      <c r="D203" s="195" t="s">
        <v>315</v>
      </c>
      <c r="E203" s="196" t="s">
        <v>2958</v>
      </c>
      <c r="F203" s="197" t="s">
        <v>2959</v>
      </c>
      <c r="G203" s="198" t="s">
        <v>318</v>
      </c>
      <c r="H203" s="199">
        <v>27</v>
      </c>
      <c r="I203" s="200"/>
      <c r="J203" s="201">
        <f>ROUND(I203*H203,2)</f>
        <v>0</v>
      </c>
      <c r="K203" s="202"/>
      <c r="L203" s="39"/>
      <c r="M203" s="203" t="s">
        <v>19</v>
      </c>
      <c r="N203" s="204" t="s">
        <v>45</v>
      </c>
      <c r="O203" s="64"/>
      <c r="P203" s="205">
        <f>O203*H203</f>
        <v>0</v>
      </c>
      <c r="Q203" s="205">
        <v>0</v>
      </c>
      <c r="R203" s="205">
        <f>Q203*H203</f>
        <v>0</v>
      </c>
      <c r="S203" s="205">
        <v>0</v>
      </c>
      <c r="T203" s="206">
        <f>S203*H203</f>
        <v>0</v>
      </c>
      <c r="U203" s="34"/>
      <c r="V203" s="34"/>
      <c r="W203" s="34"/>
      <c r="X203" s="34"/>
      <c r="Y203" s="34"/>
      <c r="Z203" s="34"/>
      <c r="AA203" s="34"/>
      <c r="AB203" s="34"/>
      <c r="AC203" s="34"/>
      <c r="AD203" s="34"/>
      <c r="AE203" s="34"/>
      <c r="AR203" s="207" t="s">
        <v>402</v>
      </c>
      <c r="AT203" s="207" t="s">
        <v>315</v>
      </c>
      <c r="AU203" s="207" t="s">
        <v>83</v>
      </c>
      <c r="AY203" s="17" t="s">
        <v>313</v>
      </c>
      <c r="BE203" s="208">
        <f>IF(N203="základní",J203,0)</f>
        <v>0</v>
      </c>
      <c r="BF203" s="208">
        <f>IF(N203="snížená",J203,0)</f>
        <v>0</v>
      </c>
      <c r="BG203" s="208">
        <f>IF(N203="zákl. přenesená",J203,0)</f>
        <v>0</v>
      </c>
      <c r="BH203" s="208">
        <f>IF(N203="sníž. přenesená",J203,0)</f>
        <v>0</v>
      </c>
      <c r="BI203" s="208">
        <f>IF(N203="nulová",J203,0)</f>
        <v>0</v>
      </c>
      <c r="BJ203" s="17" t="s">
        <v>81</v>
      </c>
      <c r="BK203" s="208">
        <f>ROUND(I203*H203,2)</f>
        <v>0</v>
      </c>
      <c r="BL203" s="17" t="s">
        <v>402</v>
      </c>
      <c r="BM203" s="207" t="s">
        <v>1039</v>
      </c>
    </row>
    <row r="204" spans="1:65" s="1" customFormat="1">
      <c r="A204" s="34"/>
      <c r="B204" s="35"/>
      <c r="C204" s="36"/>
      <c r="D204" s="209" t="s">
        <v>321</v>
      </c>
      <c r="E204" s="36"/>
      <c r="F204" s="210" t="s">
        <v>2895</v>
      </c>
      <c r="G204" s="36"/>
      <c r="H204" s="36"/>
      <c r="I204" s="116"/>
      <c r="J204" s="36"/>
      <c r="K204" s="36"/>
      <c r="L204" s="39"/>
      <c r="M204" s="211"/>
      <c r="N204" s="212"/>
      <c r="O204" s="64"/>
      <c r="P204" s="64"/>
      <c r="Q204" s="64"/>
      <c r="R204" s="64"/>
      <c r="S204" s="64"/>
      <c r="T204" s="65"/>
      <c r="U204" s="34"/>
      <c r="V204" s="34"/>
      <c r="W204" s="34"/>
      <c r="X204" s="34"/>
      <c r="Y204" s="34"/>
      <c r="Z204" s="34"/>
      <c r="AA204" s="34"/>
      <c r="AB204" s="34"/>
      <c r="AC204" s="34"/>
      <c r="AD204" s="34"/>
      <c r="AE204" s="34"/>
      <c r="AT204" s="17" t="s">
        <v>321</v>
      </c>
      <c r="AU204" s="17" t="s">
        <v>83</v>
      </c>
    </row>
    <row r="205" spans="1:65" s="1" customFormat="1" ht="21.6" customHeight="1">
      <c r="A205" s="34"/>
      <c r="B205" s="35"/>
      <c r="C205" s="195" t="s">
        <v>686</v>
      </c>
      <c r="D205" s="195" t="s">
        <v>315</v>
      </c>
      <c r="E205" s="196" t="s">
        <v>2960</v>
      </c>
      <c r="F205" s="197" t="s">
        <v>2901</v>
      </c>
      <c r="G205" s="198" t="s">
        <v>318</v>
      </c>
      <c r="H205" s="199">
        <v>20</v>
      </c>
      <c r="I205" s="200"/>
      <c r="J205" s="201">
        <f>ROUND(I205*H205,2)</f>
        <v>0</v>
      </c>
      <c r="K205" s="202"/>
      <c r="L205" s="39"/>
      <c r="M205" s="203" t="s">
        <v>19</v>
      </c>
      <c r="N205" s="204" t="s">
        <v>45</v>
      </c>
      <c r="O205" s="64"/>
      <c r="P205" s="205">
        <f>O205*H205</f>
        <v>0</v>
      </c>
      <c r="Q205" s="205">
        <v>0</v>
      </c>
      <c r="R205" s="205">
        <f>Q205*H205</f>
        <v>0</v>
      </c>
      <c r="S205" s="205">
        <v>0</v>
      </c>
      <c r="T205" s="206">
        <f>S205*H205</f>
        <v>0</v>
      </c>
      <c r="U205" s="34"/>
      <c r="V205" s="34"/>
      <c r="W205" s="34"/>
      <c r="X205" s="34"/>
      <c r="Y205" s="34"/>
      <c r="Z205" s="34"/>
      <c r="AA205" s="34"/>
      <c r="AB205" s="34"/>
      <c r="AC205" s="34"/>
      <c r="AD205" s="34"/>
      <c r="AE205" s="34"/>
      <c r="AR205" s="207" t="s">
        <v>402</v>
      </c>
      <c r="AT205" s="207" t="s">
        <v>315</v>
      </c>
      <c r="AU205" s="207" t="s">
        <v>83</v>
      </c>
      <c r="AY205" s="17" t="s">
        <v>313</v>
      </c>
      <c r="BE205" s="208">
        <f>IF(N205="základní",J205,0)</f>
        <v>0</v>
      </c>
      <c r="BF205" s="208">
        <f>IF(N205="snížená",J205,0)</f>
        <v>0</v>
      </c>
      <c r="BG205" s="208">
        <f>IF(N205="zákl. přenesená",J205,0)</f>
        <v>0</v>
      </c>
      <c r="BH205" s="208">
        <f>IF(N205="sníž. přenesená",J205,0)</f>
        <v>0</v>
      </c>
      <c r="BI205" s="208">
        <f>IF(N205="nulová",J205,0)</f>
        <v>0</v>
      </c>
      <c r="BJ205" s="17" t="s">
        <v>81</v>
      </c>
      <c r="BK205" s="208">
        <f>ROUND(I205*H205,2)</f>
        <v>0</v>
      </c>
      <c r="BL205" s="17" t="s">
        <v>402</v>
      </c>
      <c r="BM205" s="207" t="s">
        <v>1051</v>
      </c>
    </row>
    <row r="206" spans="1:65" s="1" customFormat="1">
      <c r="A206" s="34"/>
      <c r="B206" s="35"/>
      <c r="C206" s="36"/>
      <c r="D206" s="209" t="s">
        <v>321</v>
      </c>
      <c r="E206" s="36"/>
      <c r="F206" s="210" t="s">
        <v>2902</v>
      </c>
      <c r="G206" s="36"/>
      <c r="H206" s="36"/>
      <c r="I206" s="116"/>
      <c r="J206" s="36"/>
      <c r="K206" s="36"/>
      <c r="L206" s="39"/>
      <c r="M206" s="211"/>
      <c r="N206" s="212"/>
      <c r="O206" s="64"/>
      <c r="P206" s="64"/>
      <c r="Q206" s="64"/>
      <c r="R206" s="64"/>
      <c r="S206" s="64"/>
      <c r="T206" s="65"/>
      <c r="U206" s="34"/>
      <c r="V206" s="34"/>
      <c r="W206" s="34"/>
      <c r="X206" s="34"/>
      <c r="Y206" s="34"/>
      <c r="Z206" s="34"/>
      <c r="AA206" s="34"/>
      <c r="AB206" s="34"/>
      <c r="AC206" s="34"/>
      <c r="AD206" s="34"/>
      <c r="AE206" s="34"/>
      <c r="AT206" s="17" t="s">
        <v>321</v>
      </c>
      <c r="AU206" s="17" t="s">
        <v>83</v>
      </c>
    </row>
    <row r="207" spans="1:65" s="1" customFormat="1" ht="32.450000000000003" customHeight="1">
      <c r="A207" s="34"/>
      <c r="B207" s="35"/>
      <c r="C207" s="195" t="s">
        <v>693</v>
      </c>
      <c r="D207" s="195" t="s">
        <v>315</v>
      </c>
      <c r="E207" s="196" t="s">
        <v>2961</v>
      </c>
      <c r="F207" s="197" t="s">
        <v>2904</v>
      </c>
      <c r="G207" s="198" t="s">
        <v>318</v>
      </c>
      <c r="H207" s="199">
        <v>34</v>
      </c>
      <c r="I207" s="200"/>
      <c r="J207" s="201">
        <f>ROUND(I207*H207,2)</f>
        <v>0</v>
      </c>
      <c r="K207" s="202"/>
      <c r="L207" s="39"/>
      <c r="M207" s="203" t="s">
        <v>19</v>
      </c>
      <c r="N207" s="204" t="s">
        <v>45</v>
      </c>
      <c r="O207" s="64"/>
      <c r="P207" s="205">
        <f>O207*H207</f>
        <v>0</v>
      </c>
      <c r="Q207" s="205">
        <v>0</v>
      </c>
      <c r="R207" s="205">
        <f>Q207*H207</f>
        <v>0</v>
      </c>
      <c r="S207" s="205">
        <v>0</v>
      </c>
      <c r="T207" s="206">
        <f>S207*H207</f>
        <v>0</v>
      </c>
      <c r="U207" s="34"/>
      <c r="V207" s="34"/>
      <c r="W207" s="34"/>
      <c r="X207" s="34"/>
      <c r="Y207" s="34"/>
      <c r="Z207" s="34"/>
      <c r="AA207" s="34"/>
      <c r="AB207" s="34"/>
      <c r="AC207" s="34"/>
      <c r="AD207" s="34"/>
      <c r="AE207" s="34"/>
      <c r="AR207" s="207" t="s">
        <v>402</v>
      </c>
      <c r="AT207" s="207" t="s">
        <v>315</v>
      </c>
      <c r="AU207" s="207" t="s">
        <v>83</v>
      </c>
      <c r="AY207" s="17" t="s">
        <v>313</v>
      </c>
      <c r="BE207" s="208">
        <f>IF(N207="základní",J207,0)</f>
        <v>0</v>
      </c>
      <c r="BF207" s="208">
        <f>IF(N207="snížená",J207,0)</f>
        <v>0</v>
      </c>
      <c r="BG207" s="208">
        <f>IF(N207="zákl. přenesená",J207,0)</f>
        <v>0</v>
      </c>
      <c r="BH207" s="208">
        <f>IF(N207="sníž. přenesená",J207,0)</f>
        <v>0</v>
      </c>
      <c r="BI207" s="208">
        <f>IF(N207="nulová",J207,0)</f>
        <v>0</v>
      </c>
      <c r="BJ207" s="17" t="s">
        <v>81</v>
      </c>
      <c r="BK207" s="208">
        <f>ROUND(I207*H207,2)</f>
        <v>0</v>
      </c>
      <c r="BL207" s="17" t="s">
        <v>402</v>
      </c>
      <c r="BM207" s="207" t="s">
        <v>1064</v>
      </c>
    </row>
    <row r="208" spans="1:65" s="1" customFormat="1" ht="29.25">
      <c r="A208" s="34"/>
      <c r="B208" s="35"/>
      <c r="C208" s="36"/>
      <c r="D208" s="209" t="s">
        <v>321</v>
      </c>
      <c r="E208" s="36"/>
      <c r="F208" s="210" t="s">
        <v>2905</v>
      </c>
      <c r="G208" s="36"/>
      <c r="H208" s="36"/>
      <c r="I208" s="116"/>
      <c r="J208" s="36"/>
      <c r="K208" s="36"/>
      <c r="L208" s="39"/>
      <c r="M208" s="211"/>
      <c r="N208" s="212"/>
      <c r="O208" s="64"/>
      <c r="P208" s="64"/>
      <c r="Q208" s="64"/>
      <c r="R208" s="64"/>
      <c r="S208" s="64"/>
      <c r="T208" s="65"/>
      <c r="U208" s="34"/>
      <c r="V208" s="34"/>
      <c r="W208" s="34"/>
      <c r="X208" s="34"/>
      <c r="Y208" s="34"/>
      <c r="Z208" s="34"/>
      <c r="AA208" s="34"/>
      <c r="AB208" s="34"/>
      <c r="AC208" s="34"/>
      <c r="AD208" s="34"/>
      <c r="AE208" s="34"/>
      <c r="AT208" s="17" t="s">
        <v>321</v>
      </c>
      <c r="AU208" s="17" t="s">
        <v>83</v>
      </c>
    </row>
    <row r="209" spans="1:65" s="1" customFormat="1" ht="14.45" customHeight="1">
      <c r="A209" s="34"/>
      <c r="B209" s="35"/>
      <c r="C209" s="195" t="s">
        <v>698</v>
      </c>
      <c r="D209" s="195" t="s">
        <v>315</v>
      </c>
      <c r="E209" s="196" t="s">
        <v>2962</v>
      </c>
      <c r="F209" s="197" t="s">
        <v>2907</v>
      </c>
      <c r="G209" s="198" t="s">
        <v>1571</v>
      </c>
      <c r="H209" s="199">
        <v>40</v>
      </c>
      <c r="I209" s="200"/>
      <c r="J209" s="201">
        <f>ROUND(I209*H209,2)</f>
        <v>0</v>
      </c>
      <c r="K209" s="202"/>
      <c r="L209" s="39"/>
      <c r="M209" s="203" t="s">
        <v>19</v>
      </c>
      <c r="N209" s="204" t="s">
        <v>45</v>
      </c>
      <c r="O209" s="64"/>
      <c r="P209" s="205">
        <f>O209*H209</f>
        <v>0</v>
      </c>
      <c r="Q209" s="205">
        <v>0</v>
      </c>
      <c r="R209" s="205">
        <f>Q209*H209</f>
        <v>0</v>
      </c>
      <c r="S209" s="205">
        <v>0</v>
      </c>
      <c r="T209" s="206">
        <f>S209*H209</f>
        <v>0</v>
      </c>
      <c r="U209" s="34"/>
      <c r="V209" s="34"/>
      <c r="W209" s="34"/>
      <c r="X209" s="34"/>
      <c r="Y209" s="34"/>
      <c r="Z209" s="34"/>
      <c r="AA209" s="34"/>
      <c r="AB209" s="34"/>
      <c r="AC209" s="34"/>
      <c r="AD209" s="34"/>
      <c r="AE209" s="34"/>
      <c r="AR209" s="207" t="s">
        <v>402</v>
      </c>
      <c r="AT209" s="207" t="s">
        <v>315</v>
      </c>
      <c r="AU209" s="207" t="s">
        <v>83</v>
      </c>
      <c r="AY209" s="17" t="s">
        <v>313</v>
      </c>
      <c r="BE209" s="208">
        <f>IF(N209="základní",J209,0)</f>
        <v>0</v>
      </c>
      <c r="BF209" s="208">
        <f>IF(N209="snížená",J209,0)</f>
        <v>0</v>
      </c>
      <c r="BG209" s="208">
        <f>IF(N209="zákl. přenesená",J209,0)</f>
        <v>0</v>
      </c>
      <c r="BH209" s="208">
        <f>IF(N209="sníž. přenesená",J209,0)</f>
        <v>0</v>
      </c>
      <c r="BI209" s="208">
        <f>IF(N209="nulová",J209,0)</f>
        <v>0</v>
      </c>
      <c r="BJ209" s="17" t="s">
        <v>81</v>
      </c>
      <c r="BK209" s="208">
        <f>ROUND(I209*H209,2)</f>
        <v>0</v>
      </c>
      <c r="BL209" s="17" t="s">
        <v>402</v>
      </c>
      <c r="BM209" s="207" t="s">
        <v>1081</v>
      </c>
    </row>
    <row r="210" spans="1:65" s="1" customFormat="1">
      <c r="A210" s="34"/>
      <c r="B210" s="35"/>
      <c r="C210" s="36"/>
      <c r="D210" s="209" t="s">
        <v>321</v>
      </c>
      <c r="E210" s="36"/>
      <c r="F210" s="210" t="s">
        <v>2907</v>
      </c>
      <c r="G210" s="36"/>
      <c r="H210" s="36"/>
      <c r="I210" s="116"/>
      <c r="J210" s="36"/>
      <c r="K210" s="36"/>
      <c r="L210" s="39"/>
      <c r="M210" s="211"/>
      <c r="N210" s="212"/>
      <c r="O210" s="64"/>
      <c r="P210" s="64"/>
      <c r="Q210" s="64"/>
      <c r="R210" s="64"/>
      <c r="S210" s="64"/>
      <c r="T210" s="65"/>
      <c r="U210" s="34"/>
      <c r="V210" s="34"/>
      <c r="W210" s="34"/>
      <c r="X210" s="34"/>
      <c r="Y210" s="34"/>
      <c r="Z210" s="34"/>
      <c r="AA210" s="34"/>
      <c r="AB210" s="34"/>
      <c r="AC210" s="34"/>
      <c r="AD210" s="34"/>
      <c r="AE210" s="34"/>
      <c r="AT210" s="17" t="s">
        <v>321</v>
      </c>
      <c r="AU210" s="17" t="s">
        <v>83</v>
      </c>
    </row>
    <row r="211" spans="1:65" s="1" customFormat="1" ht="14.45" customHeight="1">
      <c r="A211" s="34"/>
      <c r="B211" s="35"/>
      <c r="C211" s="195" t="s">
        <v>704</v>
      </c>
      <c r="D211" s="195" t="s">
        <v>315</v>
      </c>
      <c r="E211" s="196" t="s">
        <v>2963</v>
      </c>
      <c r="F211" s="197" t="s">
        <v>2909</v>
      </c>
      <c r="G211" s="198" t="s">
        <v>2910</v>
      </c>
      <c r="H211" s="199">
        <v>8</v>
      </c>
      <c r="I211" s="200"/>
      <c r="J211" s="201">
        <f>ROUND(I211*H211,2)</f>
        <v>0</v>
      </c>
      <c r="K211" s="202"/>
      <c r="L211" s="39"/>
      <c r="M211" s="203" t="s">
        <v>19</v>
      </c>
      <c r="N211" s="204" t="s">
        <v>45</v>
      </c>
      <c r="O211" s="64"/>
      <c r="P211" s="205">
        <f>O211*H211</f>
        <v>0</v>
      </c>
      <c r="Q211" s="205">
        <v>0</v>
      </c>
      <c r="R211" s="205">
        <f>Q211*H211</f>
        <v>0</v>
      </c>
      <c r="S211" s="205">
        <v>0</v>
      </c>
      <c r="T211" s="206">
        <f>S211*H211</f>
        <v>0</v>
      </c>
      <c r="U211" s="34"/>
      <c r="V211" s="34"/>
      <c r="W211" s="34"/>
      <c r="X211" s="34"/>
      <c r="Y211" s="34"/>
      <c r="Z211" s="34"/>
      <c r="AA211" s="34"/>
      <c r="AB211" s="34"/>
      <c r="AC211" s="34"/>
      <c r="AD211" s="34"/>
      <c r="AE211" s="34"/>
      <c r="AR211" s="207" t="s">
        <v>402</v>
      </c>
      <c r="AT211" s="207" t="s">
        <v>315</v>
      </c>
      <c r="AU211" s="207" t="s">
        <v>83</v>
      </c>
      <c r="AY211" s="17" t="s">
        <v>313</v>
      </c>
      <c r="BE211" s="208">
        <f>IF(N211="základní",J211,0)</f>
        <v>0</v>
      </c>
      <c r="BF211" s="208">
        <f>IF(N211="snížená",J211,0)</f>
        <v>0</v>
      </c>
      <c r="BG211" s="208">
        <f>IF(N211="zákl. přenesená",J211,0)</f>
        <v>0</v>
      </c>
      <c r="BH211" s="208">
        <f>IF(N211="sníž. přenesená",J211,0)</f>
        <v>0</v>
      </c>
      <c r="BI211" s="208">
        <f>IF(N211="nulová",J211,0)</f>
        <v>0</v>
      </c>
      <c r="BJ211" s="17" t="s">
        <v>81</v>
      </c>
      <c r="BK211" s="208">
        <f>ROUND(I211*H211,2)</f>
        <v>0</v>
      </c>
      <c r="BL211" s="17" t="s">
        <v>402</v>
      </c>
      <c r="BM211" s="207" t="s">
        <v>1093</v>
      </c>
    </row>
    <row r="212" spans="1:65" s="1" customFormat="1">
      <c r="A212" s="34"/>
      <c r="B212" s="35"/>
      <c r="C212" s="36"/>
      <c r="D212" s="209" t="s">
        <v>321</v>
      </c>
      <c r="E212" s="36"/>
      <c r="F212" s="210" t="s">
        <v>2909</v>
      </c>
      <c r="G212" s="36"/>
      <c r="H212" s="36"/>
      <c r="I212" s="116"/>
      <c r="J212" s="36"/>
      <c r="K212" s="36"/>
      <c r="L212" s="39"/>
      <c r="M212" s="211"/>
      <c r="N212" s="212"/>
      <c r="O212" s="64"/>
      <c r="P212" s="64"/>
      <c r="Q212" s="64"/>
      <c r="R212" s="64"/>
      <c r="S212" s="64"/>
      <c r="T212" s="65"/>
      <c r="U212" s="34"/>
      <c r="V212" s="34"/>
      <c r="W212" s="34"/>
      <c r="X212" s="34"/>
      <c r="Y212" s="34"/>
      <c r="Z212" s="34"/>
      <c r="AA212" s="34"/>
      <c r="AB212" s="34"/>
      <c r="AC212" s="34"/>
      <c r="AD212" s="34"/>
      <c r="AE212" s="34"/>
      <c r="AT212" s="17" t="s">
        <v>321</v>
      </c>
      <c r="AU212" s="17" t="s">
        <v>83</v>
      </c>
    </row>
    <row r="213" spans="1:65" s="11" customFormat="1" ht="22.9" customHeight="1">
      <c r="B213" s="179"/>
      <c r="C213" s="180"/>
      <c r="D213" s="181" t="s">
        <v>73</v>
      </c>
      <c r="E213" s="193" t="s">
        <v>2964</v>
      </c>
      <c r="F213" s="193" t="s">
        <v>2965</v>
      </c>
      <c r="G213" s="180"/>
      <c r="H213" s="180"/>
      <c r="I213" s="183"/>
      <c r="J213" s="194">
        <f>BK213</f>
        <v>0</v>
      </c>
      <c r="K213" s="180"/>
      <c r="L213" s="185"/>
      <c r="M213" s="186"/>
      <c r="N213" s="187"/>
      <c r="O213" s="187"/>
      <c r="P213" s="188">
        <f>SUM(P214:P259)</f>
        <v>0</v>
      </c>
      <c r="Q213" s="187"/>
      <c r="R213" s="188">
        <f>SUM(R214:R259)</f>
        <v>0</v>
      </c>
      <c r="S213" s="187"/>
      <c r="T213" s="189">
        <f>SUM(T214:T259)</f>
        <v>0</v>
      </c>
      <c r="AR213" s="190" t="s">
        <v>81</v>
      </c>
      <c r="AT213" s="191" t="s">
        <v>73</v>
      </c>
      <c r="AU213" s="191" t="s">
        <v>81</v>
      </c>
      <c r="AY213" s="190" t="s">
        <v>313</v>
      </c>
      <c r="BK213" s="192">
        <f>SUM(BK214:BK259)</f>
        <v>0</v>
      </c>
    </row>
    <row r="214" spans="1:65" s="1" customFormat="1" ht="32.450000000000003" customHeight="1">
      <c r="A214" s="34"/>
      <c r="B214" s="35"/>
      <c r="C214" s="195" t="s">
        <v>710</v>
      </c>
      <c r="D214" s="195" t="s">
        <v>315</v>
      </c>
      <c r="E214" s="196" t="s">
        <v>2966</v>
      </c>
      <c r="F214" s="197" t="s">
        <v>2967</v>
      </c>
      <c r="G214" s="198" t="s">
        <v>2843</v>
      </c>
      <c r="H214" s="199">
        <v>1</v>
      </c>
      <c r="I214" s="200"/>
      <c r="J214" s="201">
        <f>ROUND(I214*H214,2)</f>
        <v>0</v>
      </c>
      <c r="K214" s="202"/>
      <c r="L214" s="39"/>
      <c r="M214" s="203" t="s">
        <v>19</v>
      </c>
      <c r="N214" s="204" t="s">
        <v>45</v>
      </c>
      <c r="O214" s="64"/>
      <c r="P214" s="205">
        <f>O214*H214</f>
        <v>0</v>
      </c>
      <c r="Q214" s="205">
        <v>0</v>
      </c>
      <c r="R214" s="205">
        <f>Q214*H214</f>
        <v>0</v>
      </c>
      <c r="S214" s="205">
        <v>0</v>
      </c>
      <c r="T214" s="206">
        <f>S214*H214</f>
        <v>0</v>
      </c>
      <c r="U214" s="34"/>
      <c r="V214" s="34"/>
      <c r="W214" s="34"/>
      <c r="X214" s="34"/>
      <c r="Y214" s="34"/>
      <c r="Z214" s="34"/>
      <c r="AA214" s="34"/>
      <c r="AB214" s="34"/>
      <c r="AC214" s="34"/>
      <c r="AD214" s="34"/>
      <c r="AE214" s="34"/>
      <c r="AR214" s="207" t="s">
        <v>402</v>
      </c>
      <c r="AT214" s="207" t="s">
        <v>315</v>
      </c>
      <c r="AU214" s="207" t="s">
        <v>83</v>
      </c>
      <c r="AY214" s="17" t="s">
        <v>313</v>
      </c>
      <c r="BE214" s="208">
        <f>IF(N214="základní",J214,0)</f>
        <v>0</v>
      </c>
      <c r="BF214" s="208">
        <f>IF(N214="snížená",J214,0)</f>
        <v>0</v>
      </c>
      <c r="BG214" s="208">
        <f>IF(N214="zákl. přenesená",J214,0)</f>
        <v>0</v>
      </c>
      <c r="BH214" s="208">
        <f>IF(N214="sníž. přenesená",J214,0)</f>
        <v>0</v>
      </c>
      <c r="BI214" s="208">
        <f>IF(N214="nulová",J214,0)</f>
        <v>0</v>
      </c>
      <c r="BJ214" s="17" t="s">
        <v>81</v>
      </c>
      <c r="BK214" s="208">
        <f>ROUND(I214*H214,2)</f>
        <v>0</v>
      </c>
      <c r="BL214" s="17" t="s">
        <v>402</v>
      </c>
      <c r="BM214" s="207" t="s">
        <v>1103</v>
      </c>
    </row>
    <row r="215" spans="1:65" s="1" customFormat="1" ht="58.5">
      <c r="A215" s="34"/>
      <c r="B215" s="35"/>
      <c r="C215" s="36"/>
      <c r="D215" s="209" t="s">
        <v>321</v>
      </c>
      <c r="E215" s="36"/>
      <c r="F215" s="210" t="s">
        <v>2968</v>
      </c>
      <c r="G215" s="36"/>
      <c r="H215" s="36"/>
      <c r="I215" s="116"/>
      <c r="J215" s="36"/>
      <c r="K215" s="36"/>
      <c r="L215" s="39"/>
      <c r="M215" s="211"/>
      <c r="N215" s="212"/>
      <c r="O215" s="64"/>
      <c r="P215" s="64"/>
      <c r="Q215" s="64"/>
      <c r="R215" s="64"/>
      <c r="S215" s="64"/>
      <c r="T215" s="65"/>
      <c r="U215" s="34"/>
      <c r="V215" s="34"/>
      <c r="W215" s="34"/>
      <c r="X215" s="34"/>
      <c r="Y215" s="34"/>
      <c r="Z215" s="34"/>
      <c r="AA215" s="34"/>
      <c r="AB215" s="34"/>
      <c r="AC215" s="34"/>
      <c r="AD215" s="34"/>
      <c r="AE215" s="34"/>
      <c r="AT215" s="17" t="s">
        <v>321</v>
      </c>
      <c r="AU215" s="17" t="s">
        <v>83</v>
      </c>
    </row>
    <row r="216" spans="1:65" s="1" customFormat="1" ht="32.450000000000003" customHeight="1">
      <c r="A216" s="34"/>
      <c r="B216" s="35"/>
      <c r="C216" s="195" t="s">
        <v>715</v>
      </c>
      <c r="D216" s="195" t="s">
        <v>315</v>
      </c>
      <c r="E216" s="196" t="s">
        <v>2969</v>
      </c>
      <c r="F216" s="197" t="s">
        <v>2970</v>
      </c>
      <c r="G216" s="198" t="s">
        <v>1434</v>
      </c>
      <c r="H216" s="199">
        <v>1</v>
      </c>
      <c r="I216" s="200"/>
      <c r="J216" s="201">
        <f>ROUND(I216*H216,2)</f>
        <v>0</v>
      </c>
      <c r="K216" s="202"/>
      <c r="L216" s="39"/>
      <c r="M216" s="203" t="s">
        <v>19</v>
      </c>
      <c r="N216" s="204" t="s">
        <v>45</v>
      </c>
      <c r="O216" s="64"/>
      <c r="P216" s="205">
        <f>O216*H216</f>
        <v>0</v>
      </c>
      <c r="Q216" s="205">
        <v>0</v>
      </c>
      <c r="R216" s="205">
        <f>Q216*H216</f>
        <v>0</v>
      </c>
      <c r="S216" s="205">
        <v>0</v>
      </c>
      <c r="T216" s="206">
        <f>S216*H216</f>
        <v>0</v>
      </c>
      <c r="U216" s="34"/>
      <c r="V216" s="34"/>
      <c r="W216" s="34"/>
      <c r="X216" s="34"/>
      <c r="Y216" s="34"/>
      <c r="Z216" s="34"/>
      <c r="AA216" s="34"/>
      <c r="AB216" s="34"/>
      <c r="AC216" s="34"/>
      <c r="AD216" s="34"/>
      <c r="AE216" s="34"/>
      <c r="AR216" s="207" t="s">
        <v>402</v>
      </c>
      <c r="AT216" s="207" t="s">
        <v>315</v>
      </c>
      <c r="AU216" s="207" t="s">
        <v>83</v>
      </c>
      <c r="AY216" s="17" t="s">
        <v>313</v>
      </c>
      <c r="BE216" s="208">
        <f>IF(N216="základní",J216,0)</f>
        <v>0</v>
      </c>
      <c r="BF216" s="208">
        <f>IF(N216="snížená",J216,0)</f>
        <v>0</v>
      </c>
      <c r="BG216" s="208">
        <f>IF(N216="zákl. přenesená",J216,0)</f>
        <v>0</v>
      </c>
      <c r="BH216" s="208">
        <f>IF(N216="sníž. přenesená",J216,0)</f>
        <v>0</v>
      </c>
      <c r="BI216" s="208">
        <f>IF(N216="nulová",J216,0)</f>
        <v>0</v>
      </c>
      <c r="BJ216" s="17" t="s">
        <v>81</v>
      </c>
      <c r="BK216" s="208">
        <f>ROUND(I216*H216,2)</f>
        <v>0</v>
      </c>
      <c r="BL216" s="17" t="s">
        <v>402</v>
      </c>
      <c r="BM216" s="207" t="s">
        <v>1114</v>
      </c>
    </row>
    <row r="217" spans="1:65" s="1" customFormat="1" ht="39">
      <c r="A217" s="34"/>
      <c r="B217" s="35"/>
      <c r="C217" s="36"/>
      <c r="D217" s="209" t="s">
        <v>321</v>
      </c>
      <c r="E217" s="36"/>
      <c r="F217" s="210" t="s">
        <v>2971</v>
      </c>
      <c r="G217" s="36"/>
      <c r="H217" s="36"/>
      <c r="I217" s="116"/>
      <c r="J217" s="36"/>
      <c r="K217" s="36"/>
      <c r="L217" s="39"/>
      <c r="M217" s="211"/>
      <c r="N217" s="212"/>
      <c r="O217" s="64"/>
      <c r="P217" s="64"/>
      <c r="Q217" s="64"/>
      <c r="R217" s="64"/>
      <c r="S217" s="64"/>
      <c r="T217" s="65"/>
      <c r="U217" s="34"/>
      <c r="V217" s="34"/>
      <c r="W217" s="34"/>
      <c r="X217" s="34"/>
      <c r="Y217" s="34"/>
      <c r="Z217" s="34"/>
      <c r="AA217" s="34"/>
      <c r="AB217" s="34"/>
      <c r="AC217" s="34"/>
      <c r="AD217" s="34"/>
      <c r="AE217" s="34"/>
      <c r="AT217" s="17" t="s">
        <v>321</v>
      </c>
      <c r="AU217" s="17" t="s">
        <v>83</v>
      </c>
    </row>
    <row r="218" spans="1:65" s="1" customFormat="1" ht="21.6" customHeight="1">
      <c r="A218" s="34"/>
      <c r="B218" s="35"/>
      <c r="C218" s="195" t="s">
        <v>720</v>
      </c>
      <c r="D218" s="195" t="s">
        <v>315</v>
      </c>
      <c r="E218" s="196" t="s">
        <v>2972</v>
      </c>
      <c r="F218" s="197" t="s">
        <v>2973</v>
      </c>
      <c r="G218" s="198" t="s">
        <v>1434</v>
      </c>
      <c r="H218" s="199">
        <v>1</v>
      </c>
      <c r="I218" s="200"/>
      <c r="J218" s="201">
        <f>ROUND(I218*H218,2)</f>
        <v>0</v>
      </c>
      <c r="K218" s="202"/>
      <c r="L218" s="39"/>
      <c r="M218" s="203" t="s">
        <v>19</v>
      </c>
      <c r="N218" s="204" t="s">
        <v>45</v>
      </c>
      <c r="O218" s="64"/>
      <c r="P218" s="205">
        <f>O218*H218</f>
        <v>0</v>
      </c>
      <c r="Q218" s="205">
        <v>0</v>
      </c>
      <c r="R218" s="205">
        <f>Q218*H218</f>
        <v>0</v>
      </c>
      <c r="S218" s="205">
        <v>0</v>
      </c>
      <c r="T218" s="206">
        <f>S218*H218</f>
        <v>0</v>
      </c>
      <c r="U218" s="34"/>
      <c r="V218" s="34"/>
      <c r="W218" s="34"/>
      <c r="X218" s="34"/>
      <c r="Y218" s="34"/>
      <c r="Z218" s="34"/>
      <c r="AA218" s="34"/>
      <c r="AB218" s="34"/>
      <c r="AC218" s="34"/>
      <c r="AD218" s="34"/>
      <c r="AE218" s="34"/>
      <c r="AR218" s="207" t="s">
        <v>402</v>
      </c>
      <c r="AT218" s="207" t="s">
        <v>315</v>
      </c>
      <c r="AU218" s="207" t="s">
        <v>83</v>
      </c>
      <c r="AY218" s="17" t="s">
        <v>313</v>
      </c>
      <c r="BE218" s="208">
        <f>IF(N218="základní",J218,0)</f>
        <v>0</v>
      </c>
      <c r="BF218" s="208">
        <f>IF(N218="snížená",J218,0)</f>
        <v>0</v>
      </c>
      <c r="BG218" s="208">
        <f>IF(N218="zákl. přenesená",J218,0)</f>
        <v>0</v>
      </c>
      <c r="BH218" s="208">
        <f>IF(N218="sníž. přenesená",J218,0)</f>
        <v>0</v>
      </c>
      <c r="BI218" s="208">
        <f>IF(N218="nulová",J218,0)</f>
        <v>0</v>
      </c>
      <c r="BJ218" s="17" t="s">
        <v>81</v>
      </c>
      <c r="BK218" s="208">
        <f>ROUND(I218*H218,2)</f>
        <v>0</v>
      </c>
      <c r="BL218" s="17" t="s">
        <v>402</v>
      </c>
      <c r="BM218" s="207" t="s">
        <v>1124</v>
      </c>
    </row>
    <row r="219" spans="1:65" s="1" customFormat="1" ht="19.5">
      <c r="A219" s="34"/>
      <c r="B219" s="35"/>
      <c r="C219" s="36"/>
      <c r="D219" s="209" t="s">
        <v>321</v>
      </c>
      <c r="E219" s="36"/>
      <c r="F219" s="210" t="s">
        <v>2973</v>
      </c>
      <c r="G219" s="36"/>
      <c r="H219" s="36"/>
      <c r="I219" s="116"/>
      <c r="J219" s="36"/>
      <c r="K219" s="36"/>
      <c r="L219" s="39"/>
      <c r="M219" s="211"/>
      <c r="N219" s="212"/>
      <c r="O219" s="64"/>
      <c r="P219" s="64"/>
      <c r="Q219" s="64"/>
      <c r="R219" s="64"/>
      <c r="S219" s="64"/>
      <c r="T219" s="65"/>
      <c r="U219" s="34"/>
      <c r="V219" s="34"/>
      <c r="W219" s="34"/>
      <c r="X219" s="34"/>
      <c r="Y219" s="34"/>
      <c r="Z219" s="34"/>
      <c r="AA219" s="34"/>
      <c r="AB219" s="34"/>
      <c r="AC219" s="34"/>
      <c r="AD219" s="34"/>
      <c r="AE219" s="34"/>
      <c r="AT219" s="17" t="s">
        <v>321</v>
      </c>
      <c r="AU219" s="17" t="s">
        <v>83</v>
      </c>
    </row>
    <row r="220" spans="1:65" s="1" customFormat="1" ht="14.45" customHeight="1">
      <c r="A220" s="34"/>
      <c r="B220" s="35"/>
      <c r="C220" s="195" t="s">
        <v>726</v>
      </c>
      <c r="D220" s="195" t="s">
        <v>315</v>
      </c>
      <c r="E220" s="196" t="s">
        <v>2974</v>
      </c>
      <c r="F220" s="197" t="s">
        <v>2975</v>
      </c>
      <c r="G220" s="198" t="s">
        <v>2843</v>
      </c>
      <c r="H220" s="199">
        <v>2</v>
      </c>
      <c r="I220" s="200"/>
      <c r="J220" s="201">
        <f>ROUND(I220*H220,2)</f>
        <v>0</v>
      </c>
      <c r="K220" s="202"/>
      <c r="L220" s="39"/>
      <c r="M220" s="203" t="s">
        <v>19</v>
      </c>
      <c r="N220" s="204" t="s">
        <v>45</v>
      </c>
      <c r="O220" s="64"/>
      <c r="P220" s="205">
        <f>O220*H220</f>
        <v>0</v>
      </c>
      <c r="Q220" s="205">
        <v>0</v>
      </c>
      <c r="R220" s="205">
        <f>Q220*H220</f>
        <v>0</v>
      </c>
      <c r="S220" s="205">
        <v>0</v>
      </c>
      <c r="T220" s="206">
        <f>S220*H220</f>
        <v>0</v>
      </c>
      <c r="U220" s="34"/>
      <c r="V220" s="34"/>
      <c r="W220" s="34"/>
      <c r="X220" s="34"/>
      <c r="Y220" s="34"/>
      <c r="Z220" s="34"/>
      <c r="AA220" s="34"/>
      <c r="AB220" s="34"/>
      <c r="AC220" s="34"/>
      <c r="AD220" s="34"/>
      <c r="AE220" s="34"/>
      <c r="AR220" s="207" t="s">
        <v>402</v>
      </c>
      <c r="AT220" s="207" t="s">
        <v>315</v>
      </c>
      <c r="AU220" s="207" t="s">
        <v>83</v>
      </c>
      <c r="AY220" s="17" t="s">
        <v>313</v>
      </c>
      <c r="BE220" s="208">
        <f>IF(N220="základní",J220,0)</f>
        <v>0</v>
      </c>
      <c r="BF220" s="208">
        <f>IF(N220="snížená",J220,0)</f>
        <v>0</v>
      </c>
      <c r="BG220" s="208">
        <f>IF(N220="zákl. přenesená",J220,0)</f>
        <v>0</v>
      </c>
      <c r="BH220" s="208">
        <f>IF(N220="sníž. přenesená",J220,0)</f>
        <v>0</v>
      </c>
      <c r="BI220" s="208">
        <f>IF(N220="nulová",J220,0)</f>
        <v>0</v>
      </c>
      <c r="BJ220" s="17" t="s">
        <v>81</v>
      </c>
      <c r="BK220" s="208">
        <f>ROUND(I220*H220,2)</f>
        <v>0</v>
      </c>
      <c r="BL220" s="17" t="s">
        <v>402</v>
      </c>
      <c r="BM220" s="207" t="s">
        <v>1136</v>
      </c>
    </row>
    <row r="221" spans="1:65" s="1" customFormat="1">
      <c r="A221" s="34"/>
      <c r="B221" s="35"/>
      <c r="C221" s="36"/>
      <c r="D221" s="209" t="s">
        <v>321</v>
      </c>
      <c r="E221" s="36"/>
      <c r="F221" s="210" t="s">
        <v>2975</v>
      </c>
      <c r="G221" s="36"/>
      <c r="H221" s="36"/>
      <c r="I221" s="116"/>
      <c r="J221" s="36"/>
      <c r="K221" s="36"/>
      <c r="L221" s="39"/>
      <c r="M221" s="211"/>
      <c r="N221" s="212"/>
      <c r="O221" s="64"/>
      <c r="P221" s="64"/>
      <c r="Q221" s="64"/>
      <c r="R221" s="64"/>
      <c r="S221" s="64"/>
      <c r="T221" s="65"/>
      <c r="U221" s="34"/>
      <c r="V221" s="34"/>
      <c r="W221" s="34"/>
      <c r="X221" s="34"/>
      <c r="Y221" s="34"/>
      <c r="Z221" s="34"/>
      <c r="AA221" s="34"/>
      <c r="AB221" s="34"/>
      <c r="AC221" s="34"/>
      <c r="AD221" s="34"/>
      <c r="AE221" s="34"/>
      <c r="AT221" s="17" t="s">
        <v>321</v>
      </c>
      <c r="AU221" s="17" t="s">
        <v>83</v>
      </c>
    </row>
    <row r="222" spans="1:65" s="1" customFormat="1" ht="14.45" customHeight="1">
      <c r="A222" s="34"/>
      <c r="B222" s="35"/>
      <c r="C222" s="195" t="s">
        <v>731</v>
      </c>
      <c r="D222" s="195" t="s">
        <v>315</v>
      </c>
      <c r="E222" s="196" t="s">
        <v>2976</v>
      </c>
      <c r="F222" s="197" t="s">
        <v>2977</v>
      </c>
      <c r="G222" s="198" t="s">
        <v>2843</v>
      </c>
      <c r="H222" s="199">
        <v>6</v>
      </c>
      <c r="I222" s="200"/>
      <c r="J222" s="201">
        <f>ROUND(I222*H222,2)</f>
        <v>0</v>
      </c>
      <c r="K222" s="202"/>
      <c r="L222" s="39"/>
      <c r="M222" s="203" t="s">
        <v>19</v>
      </c>
      <c r="N222" s="204" t="s">
        <v>45</v>
      </c>
      <c r="O222" s="64"/>
      <c r="P222" s="205">
        <f>O222*H222</f>
        <v>0</v>
      </c>
      <c r="Q222" s="205">
        <v>0</v>
      </c>
      <c r="R222" s="205">
        <f>Q222*H222</f>
        <v>0</v>
      </c>
      <c r="S222" s="205">
        <v>0</v>
      </c>
      <c r="T222" s="206">
        <f>S222*H222</f>
        <v>0</v>
      </c>
      <c r="U222" s="34"/>
      <c r="V222" s="34"/>
      <c r="W222" s="34"/>
      <c r="X222" s="34"/>
      <c r="Y222" s="34"/>
      <c r="Z222" s="34"/>
      <c r="AA222" s="34"/>
      <c r="AB222" s="34"/>
      <c r="AC222" s="34"/>
      <c r="AD222" s="34"/>
      <c r="AE222" s="34"/>
      <c r="AR222" s="207" t="s">
        <v>402</v>
      </c>
      <c r="AT222" s="207" t="s">
        <v>315</v>
      </c>
      <c r="AU222" s="207" t="s">
        <v>83</v>
      </c>
      <c r="AY222" s="17" t="s">
        <v>313</v>
      </c>
      <c r="BE222" s="208">
        <f>IF(N222="základní",J222,0)</f>
        <v>0</v>
      </c>
      <c r="BF222" s="208">
        <f>IF(N222="snížená",J222,0)</f>
        <v>0</v>
      </c>
      <c r="BG222" s="208">
        <f>IF(N222="zákl. přenesená",J222,0)</f>
        <v>0</v>
      </c>
      <c r="BH222" s="208">
        <f>IF(N222="sníž. přenesená",J222,0)</f>
        <v>0</v>
      </c>
      <c r="BI222" s="208">
        <f>IF(N222="nulová",J222,0)</f>
        <v>0</v>
      </c>
      <c r="BJ222" s="17" t="s">
        <v>81</v>
      </c>
      <c r="BK222" s="208">
        <f>ROUND(I222*H222,2)</f>
        <v>0</v>
      </c>
      <c r="BL222" s="17" t="s">
        <v>402</v>
      </c>
      <c r="BM222" s="207" t="s">
        <v>1148</v>
      </c>
    </row>
    <row r="223" spans="1:65" s="1" customFormat="1">
      <c r="A223" s="34"/>
      <c r="B223" s="35"/>
      <c r="C223" s="36"/>
      <c r="D223" s="209" t="s">
        <v>321</v>
      </c>
      <c r="E223" s="36"/>
      <c r="F223" s="210" t="s">
        <v>2977</v>
      </c>
      <c r="G223" s="36"/>
      <c r="H223" s="36"/>
      <c r="I223" s="116"/>
      <c r="J223" s="36"/>
      <c r="K223" s="36"/>
      <c r="L223" s="39"/>
      <c r="M223" s="211"/>
      <c r="N223" s="212"/>
      <c r="O223" s="64"/>
      <c r="P223" s="64"/>
      <c r="Q223" s="64"/>
      <c r="R223" s="64"/>
      <c r="S223" s="64"/>
      <c r="T223" s="65"/>
      <c r="U223" s="34"/>
      <c r="V223" s="34"/>
      <c r="W223" s="34"/>
      <c r="X223" s="34"/>
      <c r="Y223" s="34"/>
      <c r="Z223" s="34"/>
      <c r="AA223" s="34"/>
      <c r="AB223" s="34"/>
      <c r="AC223" s="34"/>
      <c r="AD223" s="34"/>
      <c r="AE223" s="34"/>
      <c r="AT223" s="17" t="s">
        <v>321</v>
      </c>
      <c r="AU223" s="17" t="s">
        <v>83</v>
      </c>
    </row>
    <row r="224" spans="1:65" s="1" customFormat="1" ht="14.45" customHeight="1">
      <c r="A224" s="34"/>
      <c r="B224" s="35"/>
      <c r="C224" s="195" t="s">
        <v>736</v>
      </c>
      <c r="D224" s="195" t="s">
        <v>315</v>
      </c>
      <c r="E224" s="196" t="s">
        <v>2978</v>
      </c>
      <c r="F224" s="197" t="s">
        <v>2979</v>
      </c>
      <c r="G224" s="198" t="s">
        <v>2843</v>
      </c>
      <c r="H224" s="199">
        <v>2</v>
      </c>
      <c r="I224" s="200"/>
      <c r="J224" s="201">
        <f>ROUND(I224*H224,2)</f>
        <v>0</v>
      </c>
      <c r="K224" s="202"/>
      <c r="L224" s="39"/>
      <c r="M224" s="203" t="s">
        <v>19</v>
      </c>
      <c r="N224" s="204" t="s">
        <v>45</v>
      </c>
      <c r="O224" s="64"/>
      <c r="P224" s="205">
        <f>O224*H224</f>
        <v>0</v>
      </c>
      <c r="Q224" s="205">
        <v>0</v>
      </c>
      <c r="R224" s="205">
        <f>Q224*H224</f>
        <v>0</v>
      </c>
      <c r="S224" s="205">
        <v>0</v>
      </c>
      <c r="T224" s="206">
        <f>S224*H224</f>
        <v>0</v>
      </c>
      <c r="U224" s="34"/>
      <c r="V224" s="34"/>
      <c r="W224" s="34"/>
      <c r="X224" s="34"/>
      <c r="Y224" s="34"/>
      <c r="Z224" s="34"/>
      <c r="AA224" s="34"/>
      <c r="AB224" s="34"/>
      <c r="AC224" s="34"/>
      <c r="AD224" s="34"/>
      <c r="AE224" s="34"/>
      <c r="AR224" s="207" t="s">
        <v>402</v>
      </c>
      <c r="AT224" s="207" t="s">
        <v>315</v>
      </c>
      <c r="AU224" s="207" t="s">
        <v>83</v>
      </c>
      <c r="AY224" s="17" t="s">
        <v>313</v>
      </c>
      <c r="BE224" s="208">
        <f>IF(N224="základní",J224,0)</f>
        <v>0</v>
      </c>
      <c r="BF224" s="208">
        <f>IF(N224="snížená",J224,0)</f>
        <v>0</v>
      </c>
      <c r="BG224" s="208">
        <f>IF(N224="zákl. přenesená",J224,0)</f>
        <v>0</v>
      </c>
      <c r="BH224" s="208">
        <f>IF(N224="sníž. přenesená",J224,0)</f>
        <v>0</v>
      </c>
      <c r="BI224" s="208">
        <f>IF(N224="nulová",J224,0)</f>
        <v>0</v>
      </c>
      <c r="BJ224" s="17" t="s">
        <v>81</v>
      </c>
      <c r="BK224" s="208">
        <f>ROUND(I224*H224,2)</f>
        <v>0</v>
      </c>
      <c r="BL224" s="17" t="s">
        <v>402</v>
      </c>
      <c r="BM224" s="207" t="s">
        <v>1161</v>
      </c>
    </row>
    <row r="225" spans="1:65" s="1" customFormat="1">
      <c r="A225" s="34"/>
      <c r="B225" s="35"/>
      <c r="C225" s="36"/>
      <c r="D225" s="209" t="s">
        <v>321</v>
      </c>
      <c r="E225" s="36"/>
      <c r="F225" s="210" t="s">
        <v>2979</v>
      </c>
      <c r="G225" s="36"/>
      <c r="H225" s="36"/>
      <c r="I225" s="116"/>
      <c r="J225" s="36"/>
      <c r="K225" s="36"/>
      <c r="L225" s="39"/>
      <c r="M225" s="211"/>
      <c r="N225" s="212"/>
      <c r="O225" s="64"/>
      <c r="P225" s="64"/>
      <c r="Q225" s="64"/>
      <c r="R225" s="64"/>
      <c r="S225" s="64"/>
      <c r="T225" s="65"/>
      <c r="U225" s="34"/>
      <c r="V225" s="34"/>
      <c r="W225" s="34"/>
      <c r="X225" s="34"/>
      <c r="Y225" s="34"/>
      <c r="Z225" s="34"/>
      <c r="AA225" s="34"/>
      <c r="AB225" s="34"/>
      <c r="AC225" s="34"/>
      <c r="AD225" s="34"/>
      <c r="AE225" s="34"/>
      <c r="AT225" s="17" t="s">
        <v>321</v>
      </c>
      <c r="AU225" s="17" t="s">
        <v>83</v>
      </c>
    </row>
    <row r="226" spans="1:65" s="1" customFormat="1" ht="21.6" customHeight="1">
      <c r="A226" s="34"/>
      <c r="B226" s="35"/>
      <c r="C226" s="195" t="s">
        <v>741</v>
      </c>
      <c r="D226" s="195" t="s">
        <v>315</v>
      </c>
      <c r="E226" s="196" t="s">
        <v>2980</v>
      </c>
      <c r="F226" s="197" t="s">
        <v>2981</v>
      </c>
      <c r="G226" s="198" t="s">
        <v>2843</v>
      </c>
      <c r="H226" s="199">
        <v>8</v>
      </c>
      <c r="I226" s="200"/>
      <c r="J226" s="201">
        <f>ROUND(I226*H226,2)</f>
        <v>0</v>
      </c>
      <c r="K226" s="202"/>
      <c r="L226" s="39"/>
      <c r="M226" s="203" t="s">
        <v>19</v>
      </c>
      <c r="N226" s="204" t="s">
        <v>45</v>
      </c>
      <c r="O226" s="64"/>
      <c r="P226" s="205">
        <f>O226*H226</f>
        <v>0</v>
      </c>
      <c r="Q226" s="205">
        <v>0</v>
      </c>
      <c r="R226" s="205">
        <f>Q226*H226</f>
        <v>0</v>
      </c>
      <c r="S226" s="205">
        <v>0</v>
      </c>
      <c r="T226" s="206">
        <f>S226*H226</f>
        <v>0</v>
      </c>
      <c r="U226" s="34"/>
      <c r="V226" s="34"/>
      <c r="W226" s="34"/>
      <c r="X226" s="34"/>
      <c r="Y226" s="34"/>
      <c r="Z226" s="34"/>
      <c r="AA226" s="34"/>
      <c r="AB226" s="34"/>
      <c r="AC226" s="34"/>
      <c r="AD226" s="34"/>
      <c r="AE226" s="34"/>
      <c r="AR226" s="207" t="s">
        <v>402</v>
      </c>
      <c r="AT226" s="207" t="s">
        <v>315</v>
      </c>
      <c r="AU226" s="207" t="s">
        <v>83</v>
      </c>
      <c r="AY226" s="17" t="s">
        <v>313</v>
      </c>
      <c r="BE226" s="208">
        <f>IF(N226="základní",J226,0)</f>
        <v>0</v>
      </c>
      <c r="BF226" s="208">
        <f>IF(N226="snížená",J226,0)</f>
        <v>0</v>
      </c>
      <c r="BG226" s="208">
        <f>IF(N226="zákl. přenesená",J226,0)</f>
        <v>0</v>
      </c>
      <c r="BH226" s="208">
        <f>IF(N226="sníž. přenesená",J226,0)</f>
        <v>0</v>
      </c>
      <c r="BI226" s="208">
        <f>IF(N226="nulová",J226,0)</f>
        <v>0</v>
      </c>
      <c r="BJ226" s="17" t="s">
        <v>81</v>
      </c>
      <c r="BK226" s="208">
        <f>ROUND(I226*H226,2)</f>
        <v>0</v>
      </c>
      <c r="BL226" s="17" t="s">
        <v>402</v>
      </c>
      <c r="BM226" s="207" t="s">
        <v>1174</v>
      </c>
    </row>
    <row r="227" spans="1:65" s="1" customFormat="1">
      <c r="A227" s="34"/>
      <c r="B227" s="35"/>
      <c r="C227" s="36"/>
      <c r="D227" s="209" t="s">
        <v>321</v>
      </c>
      <c r="E227" s="36"/>
      <c r="F227" s="210" t="s">
        <v>2981</v>
      </c>
      <c r="G227" s="36"/>
      <c r="H227" s="36"/>
      <c r="I227" s="116"/>
      <c r="J227" s="36"/>
      <c r="K227" s="36"/>
      <c r="L227" s="39"/>
      <c r="M227" s="211"/>
      <c r="N227" s="212"/>
      <c r="O227" s="64"/>
      <c r="P227" s="64"/>
      <c r="Q227" s="64"/>
      <c r="R227" s="64"/>
      <c r="S227" s="64"/>
      <c r="T227" s="65"/>
      <c r="U227" s="34"/>
      <c r="V227" s="34"/>
      <c r="W227" s="34"/>
      <c r="X227" s="34"/>
      <c r="Y227" s="34"/>
      <c r="Z227" s="34"/>
      <c r="AA227" s="34"/>
      <c r="AB227" s="34"/>
      <c r="AC227" s="34"/>
      <c r="AD227" s="34"/>
      <c r="AE227" s="34"/>
      <c r="AT227" s="17" t="s">
        <v>321</v>
      </c>
      <c r="AU227" s="17" t="s">
        <v>83</v>
      </c>
    </row>
    <row r="228" spans="1:65" s="1" customFormat="1" ht="14.45" customHeight="1">
      <c r="A228" s="34"/>
      <c r="B228" s="35"/>
      <c r="C228" s="195" t="s">
        <v>747</v>
      </c>
      <c r="D228" s="195" t="s">
        <v>315</v>
      </c>
      <c r="E228" s="196" t="s">
        <v>2982</v>
      </c>
      <c r="F228" s="197" t="s">
        <v>2983</v>
      </c>
      <c r="G228" s="198" t="s">
        <v>2843</v>
      </c>
      <c r="H228" s="199">
        <v>2</v>
      </c>
      <c r="I228" s="200"/>
      <c r="J228" s="201">
        <f>ROUND(I228*H228,2)</f>
        <v>0</v>
      </c>
      <c r="K228" s="202"/>
      <c r="L228" s="39"/>
      <c r="M228" s="203" t="s">
        <v>19</v>
      </c>
      <c r="N228" s="204" t="s">
        <v>45</v>
      </c>
      <c r="O228" s="64"/>
      <c r="P228" s="205">
        <f>O228*H228</f>
        <v>0</v>
      </c>
      <c r="Q228" s="205">
        <v>0</v>
      </c>
      <c r="R228" s="205">
        <f>Q228*H228</f>
        <v>0</v>
      </c>
      <c r="S228" s="205">
        <v>0</v>
      </c>
      <c r="T228" s="206">
        <f>S228*H228</f>
        <v>0</v>
      </c>
      <c r="U228" s="34"/>
      <c r="V228" s="34"/>
      <c r="W228" s="34"/>
      <c r="X228" s="34"/>
      <c r="Y228" s="34"/>
      <c r="Z228" s="34"/>
      <c r="AA228" s="34"/>
      <c r="AB228" s="34"/>
      <c r="AC228" s="34"/>
      <c r="AD228" s="34"/>
      <c r="AE228" s="34"/>
      <c r="AR228" s="207" t="s">
        <v>402</v>
      </c>
      <c r="AT228" s="207" t="s">
        <v>315</v>
      </c>
      <c r="AU228" s="207" t="s">
        <v>83</v>
      </c>
      <c r="AY228" s="17" t="s">
        <v>313</v>
      </c>
      <c r="BE228" s="208">
        <f>IF(N228="základní",J228,0)</f>
        <v>0</v>
      </c>
      <c r="BF228" s="208">
        <f>IF(N228="snížená",J228,0)</f>
        <v>0</v>
      </c>
      <c r="BG228" s="208">
        <f>IF(N228="zákl. přenesená",J228,0)</f>
        <v>0</v>
      </c>
      <c r="BH228" s="208">
        <f>IF(N228="sníž. přenesená",J228,0)</f>
        <v>0</v>
      </c>
      <c r="BI228" s="208">
        <f>IF(N228="nulová",J228,0)</f>
        <v>0</v>
      </c>
      <c r="BJ228" s="17" t="s">
        <v>81</v>
      </c>
      <c r="BK228" s="208">
        <f>ROUND(I228*H228,2)</f>
        <v>0</v>
      </c>
      <c r="BL228" s="17" t="s">
        <v>402</v>
      </c>
      <c r="BM228" s="207" t="s">
        <v>1185</v>
      </c>
    </row>
    <row r="229" spans="1:65" s="1" customFormat="1">
      <c r="A229" s="34"/>
      <c r="B229" s="35"/>
      <c r="C229" s="36"/>
      <c r="D229" s="209" t="s">
        <v>321</v>
      </c>
      <c r="E229" s="36"/>
      <c r="F229" s="210" t="s">
        <v>2983</v>
      </c>
      <c r="G229" s="36"/>
      <c r="H229" s="36"/>
      <c r="I229" s="116"/>
      <c r="J229" s="36"/>
      <c r="K229" s="36"/>
      <c r="L229" s="39"/>
      <c r="M229" s="211"/>
      <c r="N229" s="212"/>
      <c r="O229" s="64"/>
      <c r="P229" s="64"/>
      <c r="Q229" s="64"/>
      <c r="R229" s="64"/>
      <c r="S229" s="64"/>
      <c r="T229" s="65"/>
      <c r="U229" s="34"/>
      <c r="V229" s="34"/>
      <c r="W229" s="34"/>
      <c r="X229" s="34"/>
      <c r="Y229" s="34"/>
      <c r="Z229" s="34"/>
      <c r="AA229" s="34"/>
      <c r="AB229" s="34"/>
      <c r="AC229" s="34"/>
      <c r="AD229" s="34"/>
      <c r="AE229" s="34"/>
      <c r="AT229" s="17" t="s">
        <v>321</v>
      </c>
      <c r="AU229" s="17" t="s">
        <v>83</v>
      </c>
    </row>
    <row r="230" spans="1:65" s="1" customFormat="1" ht="14.45" customHeight="1">
      <c r="A230" s="34"/>
      <c r="B230" s="35"/>
      <c r="C230" s="195" t="s">
        <v>752</v>
      </c>
      <c r="D230" s="195" t="s">
        <v>315</v>
      </c>
      <c r="E230" s="196" t="s">
        <v>2984</v>
      </c>
      <c r="F230" s="197" t="s">
        <v>2985</v>
      </c>
      <c r="G230" s="198" t="s">
        <v>2843</v>
      </c>
      <c r="H230" s="199">
        <v>6</v>
      </c>
      <c r="I230" s="200"/>
      <c r="J230" s="201">
        <f>ROUND(I230*H230,2)</f>
        <v>0</v>
      </c>
      <c r="K230" s="202"/>
      <c r="L230" s="39"/>
      <c r="M230" s="203" t="s">
        <v>19</v>
      </c>
      <c r="N230" s="204" t="s">
        <v>45</v>
      </c>
      <c r="O230" s="64"/>
      <c r="P230" s="205">
        <f>O230*H230</f>
        <v>0</v>
      </c>
      <c r="Q230" s="205">
        <v>0</v>
      </c>
      <c r="R230" s="205">
        <f>Q230*H230</f>
        <v>0</v>
      </c>
      <c r="S230" s="205">
        <v>0</v>
      </c>
      <c r="T230" s="206">
        <f>S230*H230</f>
        <v>0</v>
      </c>
      <c r="U230" s="34"/>
      <c r="V230" s="34"/>
      <c r="W230" s="34"/>
      <c r="X230" s="34"/>
      <c r="Y230" s="34"/>
      <c r="Z230" s="34"/>
      <c r="AA230" s="34"/>
      <c r="AB230" s="34"/>
      <c r="AC230" s="34"/>
      <c r="AD230" s="34"/>
      <c r="AE230" s="34"/>
      <c r="AR230" s="207" t="s">
        <v>402</v>
      </c>
      <c r="AT230" s="207" t="s">
        <v>315</v>
      </c>
      <c r="AU230" s="207" t="s">
        <v>83</v>
      </c>
      <c r="AY230" s="17" t="s">
        <v>313</v>
      </c>
      <c r="BE230" s="208">
        <f>IF(N230="základní",J230,0)</f>
        <v>0</v>
      </c>
      <c r="BF230" s="208">
        <f>IF(N230="snížená",J230,0)</f>
        <v>0</v>
      </c>
      <c r="BG230" s="208">
        <f>IF(N230="zákl. přenesená",J230,0)</f>
        <v>0</v>
      </c>
      <c r="BH230" s="208">
        <f>IF(N230="sníž. přenesená",J230,0)</f>
        <v>0</v>
      </c>
      <c r="BI230" s="208">
        <f>IF(N230="nulová",J230,0)</f>
        <v>0</v>
      </c>
      <c r="BJ230" s="17" t="s">
        <v>81</v>
      </c>
      <c r="BK230" s="208">
        <f>ROUND(I230*H230,2)</f>
        <v>0</v>
      </c>
      <c r="BL230" s="17" t="s">
        <v>402</v>
      </c>
      <c r="BM230" s="207" t="s">
        <v>1198</v>
      </c>
    </row>
    <row r="231" spans="1:65" s="1" customFormat="1">
      <c r="A231" s="34"/>
      <c r="B231" s="35"/>
      <c r="C231" s="36"/>
      <c r="D231" s="209" t="s">
        <v>321</v>
      </c>
      <c r="E231" s="36"/>
      <c r="F231" s="210" t="s">
        <v>2986</v>
      </c>
      <c r="G231" s="36"/>
      <c r="H231" s="36"/>
      <c r="I231" s="116"/>
      <c r="J231" s="36"/>
      <c r="K231" s="36"/>
      <c r="L231" s="39"/>
      <c r="M231" s="211"/>
      <c r="N231" s="212"/>
      <c r="O231" s="64"/>
      <c r="P231" s="64"/>
      <c r="Q231" s="64"/>
      <c r="R231" s="64"/>
      <c r="S231" s="64"/>
      <c r="T231" s="65"/>
      <c r="U231" s="34"/>
      <c r="V231" s="34"/>
      <c r="W231" s="34"/>
      <c r="X231" s="34"/>
      <c r="Y231" s="34"/>
      <c r="Z231" s="34"/>
      <c r="AA231" s="34"/>
      <c r="AB231" s="34"/>
      <c r="AC231" s="34"/>
      <c r="AD231" s="34"/>
      <c r="AE231" s="34"/>
      <c r="AT231" s="17" t="s">
        <v>321</v>
      </c>
      <c r="AU231" s="17" t="s">
        <v>83</v>
      </c>
    </row>
    <row r="232" spans="1:65" s="1" customFormat="1" ht="14.45" customHeight="1">
      <c r="A232" s="34"/>
      <c r="B232" s="35"/>
      <c r="C232" s="195" t="s">
        <v>758</v>
      </c>
      <c r="D232" s="195" t="s">
        <v>315</v>
      </c>
      <c r="E232" s="196" t="s">
        <v>2987</v>
      </c>
      <c r="F232" s="197" t="s">
        <v>2988</v>
      </c>
      <c r="G232" s="198" t="s">
        <v>2843</v>
      </c>
      <c r="H232" s="199">
        <v>1</v>
      </c>
      <c r="I232" s="200"/>
      <c r="J232" s="201">
        <f>ROUND(I232*H232,2)</f>
        <v>0</v>
      </c>
      <c r="K232" s="202"/>
      <c r="L232" s="39"/>
      <c r="M232" s="203" t="s">
        <v>19</v>
      </c>
      <c r="N232" s="204" t="s">
        <v>45</v>
      </c>
      <c r="O232" s="64"/>
      <c r="P232" s="205">
        <f>O232*H232</f>
        <v>0</v>
      </c>
      <c r="Q232" s="205">
        <v>0</v>
      </c>
      <c r="R232" s="205">
        <f>Q232*H232</f>
        <v>0</v>
      </c>
      <c r="S232" s="205">
        <v>0</v>
      </c>
      <c r="T232" s="206">
        <f>S232*H232</f>
        <v>0</v>
      </c>
      <c r="U232" s="34"/>
      <c r="V232" s="34"/>
      <c r="W232" s="34"/>
      <c r="X232" s="34"/>
      <c r="Y232" s="34"/>
      <c r="Z232" s="34"/>
      <c r="AA232" s="34"/>
      <c r="AB232" s="34"/>
      <c r="AC232" s="34"/>
      <c r="AD232" s="34"/>
      <c r="AE232" s="34"/>
      <c r="AR232" s="207" t="s">
        <v>402</v>
      </c>
      <c r="AT232" s="207" t="s">
        <v>315</v>
      </c>
      <c r="AU232" s="207" t="s">
        <v>83</v>
      </c>
      <c r="AY232" s="17" t="s">
        <v>313</v>
      </c>
      <c r="BE232" s="208">
        <f>IF(N232="základní",J232,0)</f>
        <v>0</v>
      </c>
      <c r="BF232" s="208">
        <f>IF(N232="snížená",J232,0)</f>
        <v>0</v>
      </c>
      <c r="BG232" s="208">
        <f>IF(N232="zákl. přenesená",J232,0)</f>
        <v>0</v>
      </c>
      <c r="BH232" s="208">
        <f>IF(N232="sníž. přenesená",J232,0)</f>
        <v>0</v>
      </c>
      <c r="BI232" s="208">
        <f>IF(N232="nulová",J232,0)</f>
        <v>0</v>
      </c>
      <c r="BJ232" s="17" t="s">
        <v>81</v>
      </c>
      <c r="BK232" s="208">
        <f>ROUND(I232*H232,2)</f>
        <v>0</v>
      </c>
      <c r="BL232" s="17" t="s">
        <v>402</v>
      </c>
      <c r="BM232" s="207" t="s">
        <v>1210</v>
      </c>
    </row>
    <row r="233" spans="1:65" s="1" customFormat="1">
      <c r="A233" s="34"/>
      <c r="B233" s="35"/>
      <c r="C233" s="36"/>
      <c r="D233" s="209" t="s">
        <v>321</v>
      </c>
      <c r="E233" s="36"/>
      <c r="F233" s="210" t="s">
        <v>2988</v>
      </c>
      <c r="G233" s="36"/>
      <c r="H233" s="36"/>
      <c r="I233" s="116"/>
      <c r="J233" s="36"/>
      <c r="K233" s="36"/>
      <c r="L233" s="39"/>
      <c r="M233" s="211"/>
      <c r="N233" s="212"/>
      <c r="O233" s="64"/>
      <c r="P233" s="64"/>
      <c r="Q233" s="64"/>
      <c r="R233" s="64"/>
      <c r="S233" s="64"/>
      <c r="T233" s="65"/>
      <c r="U233" s="34"/>
      <c r="V233" s="34"/>
      <c r="W233" s="34"/>
      <c r="X233" s="34"/>
      <c r="Y233" s="34"/>
      <c r="Z233" s="34"/>
      <c r="AA233" s="34"/>
      <c r="AB233" s="34"/>
      <c r="AC233" s="34"/>
      <c r="AD233" s="34"/>
      <c r="AE233" s="34"/>
      <c r="AT233" s="17" t="s">
        <v>321</v>
      </c>
      <c r="AU233" s="17" t="s">
        <v>83</v>
      </c>
    </row>
    <row r="234" spans="1:65" s="1" customFormat="1" ht="14.45" customHeight="1">
      <c r="A234" s="34"/>
      <c r="B234" s="35"/>
      <c r="C234" s="195" t="s">
        <v>763</v>
      </c>
      <c r="D234" s="195" t="s">
        <v>315</v>
      </c>
      <c r="E234" s="196" t="s">
        <v>2989</v>
      </c>
      <c r="F234" s="197" t="s">
        <v>2990</v>
      </c>
      <c r="G234" s="198" t="s">
        <v>2843</v>
      </c>
      <c r="H234" s="199">
        <v>2</v>
      </c>
      <c r="I234" s="200"/>
      <c r="J234" s="201">
        <f>ROUND(I234*H234,2)</f>
        <v>0</v>
      </c>
      <c r="K234" s="202"/>
      <c r="L234" s="39"/>
      <c r="M234" s="203" t="s">
        <v>19</v>
      </c>
      <c r="N234" s="204" t="s">
        <v>45</v>
      </c>
      <c r="O234" s="64"/>
      <c r="P234" s="205">
        <f>O234*H234</f>
        <v>0</v>
      </c>
      <c r="Q234" s="205">
        <v>0</v>
      </c>
      <c r="R234" s="205">
        <f>Q234*H234</f>
        <v>0</v>
      </c>
      <c r="S234" s="205">
        <v>0</v>
      </c>
      <c r="T234" s="206">
        <f>S234*H234</f>
        <v>0</v>
      </c>
      <c r="U234" s="34"/>
      <c r="V234" s="34"/>
      <c r="W234" s="34"/>
      <c r="X234" s="34"/>
      <c r="Y234" s="34"/>
      <c r="Z234" s="34"/>
      <c r="AA234" s="34"/>
      <c r="AB234" s="34"/>
      <c r="AC234" s="34"/>
      <c r="AD234" s="34"/>
      <c r="AE234" s="34"/>
      <c r="AR234" s="207" t="s">
        <v>402</v>
      </c>
      <c r="AT234" s="207" t="s">
        <v>315</v>
      </c>
      <c r="AU234" s="207" t="s">
        <v>83</v>
      </c>
      <c r="AY234" s="17" t="s">
        <v>313</v>
      </c>
      <c r="BE234" s="208">
        <f>IF(N234="základní",J234,0)</f>
        <v>0</v>
      </c>
      <c r="BF234" s="208">
        <f>IF(N234="snížená",J234,0)</f>
        <v>0</v>
      </c>
      <c r="BG234" s="208">
        <f>IF(N234="zákl. přenesená",J234,0)</f>
        <v>0</v>
      </c>
      <c r="BH234" s="208">
        <f>IF(N234="sníž. přenesená",J234,0)</f>
        <v>0</v>
      </c>
      <c r="BI234" s="208">
        <f>IF(N234="nulová",J234,0)</f>
        <v>0</v>
      </c>
      <c r="BJ234" s="17" t="s">
        <v>81</v>
      </c>
      <c r="BK234" s="208">
        <f>ROUND(I234*H234,2)</f>
        <v>0</v>
      </c>
      <c r="BL234" s="17" t="s">
        <v>402</v>
      </c>
      <c r="BM234" s="207" t="s">
        <v>1232</v>
      </c>
    </row>
    <row r="235" spans="1:65" s="1" customFormat="1">
      <c r="A235" s="34"/>
      <c r="B235" s="35"/>
      <c r="C235" s="36"/>
      <c r="D235" s="209" t="s">
        <v>321</v>
      </c>
      <c r="E235" s="36"/>
      <c r="F235" s="210" t="s">
        <v>2990</v>
      </c>
      <c r="G235" s="36"/>
      <c r="H235" s="36"/>
      <c r="I235" s="116"/>
      <c r="J235" s="36"/>
      <c r="K235" s="36"/>
      <c r="L235" s="39"/>
      <c r="M235" s="211"/>
      <c r="N235" s="212"/>
      <c r="O235" s="64"/>
      <c r="P235" s="64"/>
      <c r="Q235" s="64"/>
      <c r="R235" s="64"/>
      <c r="S235" s="64"/>
      <c r="T235" s="65"/>
      <c r="U235" s="34"/>
      <c r="V235" s="34"/>
      <c r="W235" s="34"/>
      <c r="X235" s="34"/>
      <c r="Y235" s="34"/>
      <c r="Z235" s="34"/>
      <c r="AA235" s="34"/>
      <c r="AB235" s="34"/>
      <c r="AC235" s="34"/>
      <c r="AD235" s="34"/>
      <c r="AE235" s="34"/>
      <c r="AT235" s="17" t="s">
        <v>321</v>
      </c>
      <c r="AU235" s="17" t="s">
        <v>83</v>
      </c>
    </row>
    <row r="236" spans="1:65" s="1" customFormat="1" ht="14.45" customHeight="1">
      <c r="A236" s="34"/>
      <c r="B236" s="35"/>
      <c r="C236" s="195" t="s">
        <v>769</v>
      </c>
      <c r="D236" s="195" t="s">
        <v>315</v>
      </c>
      <c r="E236" s="196" t="s">
        <v>2991</v>
      </c>
      <c r="F236" s="197" t="s">
        <v>2948</v>
      </c>
      <c r="G236" s="198" t="s">
        <v>2843</v>
      </c>
      <c r="H236" s="199">
        <v>2</v>
      </c>
      <c r="I236" s="200"/>
      <c r="J236" s="201">
        <f>ROUND(I236*H236,2)</f>
        <v>0</v>
      </c>
      <c r="K236" s="202"/>
      <c r="L236" s="39"/>
      <c r="M236" s="203" t="s">
        <v>19</v>
      </c>
      <c r="N236" s="204" t="s">
        <v>45</v>
      </c>
      <c r="O236" s="64"/>
      <c r="P236" s="205">
        <f>O236*H236</f>
        <v>0</v>
      </c>
      <c r="Q236" s="205">
        <v>0</v>
      </c>
      <c r="R236" s="205">
        <f>Q236*H236</f>
        <v>0</v>
      </c>
      <c r="S236" s="205">
        <v>0</v>
      </c>
      <c r="T236" s="206">
        <f>S236*H236</f>
        <v>0</v>
      </c>
      <c r="U236" s="34"/>
      <c r="V236" s="34"/>
      <c r="W236" s="34"/>
      <c r="X236" s="34"/>
      <c r="Y236" s="34"/>
      <c r="Z236" s="34"/>
      <c r="AA236" s="34"/>
      <c r="AB236" s="34"/>
      <c r="AC236" s="34"/>
      <c r="AD236" s="34"/>
      <c r="AE236" s="34"/>
      <c r="AR236" s="207" t="s">
        <v>402</v>
      </c>
      <c r="AT236" s="207" t="s">
        <v>315</v>
      </c>
      <c r="AU236" s="207" t="s">
        <v>83</v>
      </c>
      <c r="AY236" s="17" t="s">
        <v>313</v>
      </c>
      <c r="BE236" s="208">
        <f>IF(N236="základní",J236,0)</f>
        <v>0</v>
      </c>
      <c r="BF236" s="208">
        <f>IF(N236="snížená",J236,0)</f>
        <v>0</v>
      </c>
      <c r="BG236" s="208">
        <f>IF(N236="zákl. přenesená",J236,0)</f>
        <v>0</v>
      </c>
      <c r="BH236" s="208">
        <f>IF(N236="sníž. přenesená",J236,0)</f>
        <v>0</v>
      </c>
      <c r="BI236" s="208">
        <f>IF(N236="nulová",J236,0)</f>
        <v>0</v>
      </c>
      <c r="BJ236" s="17" t="s">
        <v>81</v>
      </c>
      <c r="BK236" s="208">
        <f>ROUND(I236*H236,2)</f>
        <v>0</v>
      </c>
      <c r="BL236" s="17" t="s">
        <v>402</v>
      </c>
      <c r="BM236" s="207" t="s">
        <v>1244</v>
      </c>
    </row>
    <row r="237" spans="1:65" s="1" customFormat="1">
      <c r="A237" s="34"/>
      <c r="B237" s="35"/>
      <c r="C237" s="36"/>
      <c r="D237" s="209" t="s">
        <v>321</v>
      </c>
      <c r="E237" s="36"/>
      <c r="F237" s="210" t="s">
        <v>2948</v>
      </c>
      <c r="G237" s="36"/>
      <c r="H237" s="36"/>
      <c r="I237" s="116"/>
      <c r="J237" s="36"/>
      <c r="K237" s="36"/>
      <c r="L237" s="39"/>
      <c r="M237" s="211"/>
      <c r="N237" s="212"/>
      <c r="O237" s="64"/>
      <c r="P237" s="64"/>
      <c r="Q237" s="64"/>
      <c r="R237" s="64"/>
      <c r="S237" s="64"/>
      <c r="T237" s="65"/>
      <c r="U237" s="34"/>
      <c r="V237" s="34"/>
      <c r="W237" s="34"/>
      <c r="X237" s="34"/>
      <c r="Y237" s="34"/>
      <c r="Z237" s="34"/>
      <c r="AA237" s="34"/>
      <c r="AB237" s="34"/>
      <c r="AC237" s="34"/>
      <c r="AD237" s="34"/>
      <c r="AE237" s="34"/>
      <c r="AT237" s="17" t="s">
        <v>321</v>
      </c>
      <c r="AU237" s="17" t="s">
        <v>83</v>
      </c>
    </row>
    <row r="238" spans="1:65" s="1" customFormat="1" ht="14.45" customHeight="1">
      <c r="A238" s="34"/>
      <c r="B238" s="35"/>
      <c r="C238" s="195" t="s">
        <v>776</v>
      </c>
      <c r="D238" s="195" t="s">
        <v>315</v>
      </c>
      <c r="E238" s="196" t="s">
        <v>2992</v>
      </c>
      <c r="F238" s="197" t="s">
        <v>2993</v>
      </c>
      <c r="G238" s="198" t="s">
        <v>2843</v>
      </c>
      <c r="H238" s="199">
        <v>1</v>
      </c>
      <c r="I238" s="200"/>
      <c r="J238" s="201">
        <f>ROUND(I238*H238,2)</f>
        <v>0</v>
      </c>
      <c r="K238" s="202"/>
      <c r="L238" s="39"/>
      <c r="M238" s="203" t="s">
        <v>19</v>
      </c>
      <c r="N238" s="204" t="s">
        <v>45</v>
      </c>
      <c r="O238" s="64"/>
      <c r="P238" s="205">
        <f>O238*H238</f>
        <v>0</v>
      </c>
      <c r="Q238" s="205">
        <v>0</v>
      </c>
      <c r="R238" s="205">
        <f>Q238*H238</f>
        <v>0</v>
      </c>
      <c r="S238" s="205">
        <v>0</v>
      </c>
      <c r="T238" s="206">
        <f>S238*H238</f>
        <v>0</v>
      </c>
      <c r="U238" s="34"/>
      <c r="V238" s="34"/>
      <c r="W238" s="34"/>
      <c r="X238" s="34"/>
      <c r="Y238" s="34"/>
      <c r="Z238" s="34"/>
      <c r="AA238" s="34"/>
      <c r="AB238" s="34"/>
      <c r="AC238" s="34"/>
      <c r="AD238" s="34"/>
      <c r="AE238" s="34"/>
      <c r="AR238" s="207" t="s">
        <v>402</v>
      </c>
      <c r="AT238" s="207" t="s">
        <v>315</v>
      </c>
      <c r="AU238" s="207" t="s">
        <v>83</v>
      </c>
      <c r="AY238" s="17" t="s">
        <v>313</v>
      </c>
      <c r="BE238" s="208">
        <f>IF(N238="základní",J238,0)</f>
        <v>0</v>
      </c>
      <c r="BF238" s="208">
        <f>IF(N238="snížená",J238,0)</f>
        <v>0</v>
      </c>
      <c r="BG238" s="208">
        <f>IF(N238="zákl. přenesená",J238,0)</f>
        <v>0</v>
      </c>
      <c r="BH238" s="208">
        <f>IF(N238="sníž. přenesená",J238,0)</f>
        <v>0</v>
      </c>
      <c r="BI238" s="208">
        <f>IF(N238="nulová",J238,0)</f>
        <v>0</v>
      </c>
      <c r="BJ238" s="17" t="s">
        <v>81</v>
      </c>
      <c r="BK238" s="208">
        <f>ROUND(I238*H238,2)</f>
        <v>0</v>
      </c>
      <c r="BL238" s="17" t="s">
        <v>402</v>
      </c>
      <c r="BM238" s="207" t="s">
        <v>1258</v>
      </c>
    </row>
    <row r="239" spans="1:65" s="1" customFormat="1">
      <c r="A239" s="34"/>
      <c r="B239" s="35"/>
      <c r="C239" s="36"/>
      <c r="D239" s="209" t="s">
        <v>321</v>
      </c>
      <c r="E239" s="36"/>
      <c r="F239" s="210" t="s">
        <v>2993</v>
      </c>
      <c r="G239" s="36"/>
      <c r="H239" s="36"/>
      <c r="I239" s="116"/>
      <c r="J239" s="36"/>
      <c r="K239" s="36"/>
      <c r="L239" s="39"/>
      <c r="M239" s="211"/>
      <c r="N239" s="212"/>
      <c r="O239" s="64"/>
      <c r="P239" s="64"/>
      <c r="Q239" s="64"/>
      <c r="R239" s="64"/>
      <c r="S239" s="64"/>
      <c r="T239" s="65"/>
      <c r="U239" s="34"/>
      <c r="V239" s="34"/>
      <c r="W239" s="34"/>
      <c r="X239" s="34"/>
      <c r="Y239" s="34"/>
      <c r="Z239" s="34"/>
      <c r="AA239" s="34"/>
      <c r="AB239" s="34"/>
      <c r="AC239" s="34"/>
      <c r="AD239" s="34"/>
      <c r="AE239" s="34"/>
      <c r="AT239" s="17" t="s">
        <v>321</v>
      </c>
      <c r="AU239" s="17" t="s">
        <v>83</v>
      </c>
    </row>
    <row r="240" spans="1:65" s="1" customFormat="1" ht="14.45" customHeight="1">
      <c r="A240" s="34"/>
      <c r="B240" s="35"/>
      <c r="C240" s="195" t="s">
        <v>782</v>
      </c>
      <c r="D240" s="195" t="s">
        <v>315</v>
      </c>
      <c r="E240" s="196" t="s">
        <v>2994</v>
      </c>
      <c r="F240" s="197" t="s">
        <v>2879</v>
      </c>
      <c r="G240" s="198" t="s">
        <v>2843</v>
      </c>
      <c r="H240" s="199">
        <v>8</v>
      </c>
      <c r="I240" s="200"/>
      <c r="J240" s="201">
        <f>ROUND(I240*H240,2)</f>
        <v>0</v>
      </c>
      <c r="K240" s="202"/>
      <c r="L240" s="39"/>
      <c r="M240" s="203" t="s">
        <v>19</v>
      </c>
      <c r="N240" s="204" t="s">
        <v>45</v>
      </c>
      <c r="O240" s="64"/>
      <c r="P240" s="205">
        <f>O240*H240</f>
        <v>0</v>
      </c>
      <c r="Q240" s="205">
        <v>0</v>
      </c>
      <c r="R240" s="205">
        <f>Q240*H240</f>
        <v>0</v>
      </c>
      <c r="S240" s="205">
        <v>0</v>
      </c>
      <c r="T240" s="206">
        <f>S240*H240</f>
        <v>0</v>
      </c>
      <c r="U240" s="34"/>
      <c r="V240" s="34"/>
      <c r="W240" s="34"/>
      <c r="X240" s="34"/>
      <c r="Y240" s="34"/>
      <c r="Z240" s="34"/>
      <c r="AA240" s="34"/>
      <c r="AB240" s="34"/>
      <c r="AC240" s="34"/>
      <c r="AD240" s="34"/>
      <c r="AE240" s="34"/>
      <c r="AR240" s="207" t="s">
        <v>402</v>
      </c>
      <c r="AT240" s="207" t="s">
        <v>315</v>
      </c>
      <c r="AU240" s="207" t="s">
        <v>83</v>
      </c>
      <c r="AY240" s="17" t="s">
        <v>313</v>
      </c>
      <c r="BE240" s="208">
        <f>IF(N240="základní",J240,0)</f>
        <v>0</v>
      </c>
      <c r="BF240" s="208">
        <f>IF(N240="snížená",J240,0)</f>
        <v>0</v>
      </c>
      <c r="BG240" s="208">
        <f>IF(N240="zákl. přenesená",J240,0)</f>
        <v>0</v>
      </c>
      <c r="BH240" s="208">
        <f>IF(N240="sníž. přenesená",J240,0)</f>
        <v>0</v>
      </c>
      <c r="BI240" s="208">
        <f>IF(N240="nulová",J240,0)</f>
        <v>0</v>
      </c>
      <c r="BJ240" s="17" t="s">
        <v>81</v>
      </c>
      <c r="BK240" s="208">
        <f>ROUND(I240*H240,2)</f>
        <v>0</v>
      </c>
      <c r="BL240" s="17" t="s">
        <v>402</v>
      </c>
      <c r="BM240" s="207" t="s">
        <v>1270</v>
      </c>
    </row>
    <row r="241" spans="1:65" s="1" customFormat="1">
      <c r="A241" s="34"/>
      <c r="B241" s="35"/>
      <c r="C241" s="36"/>
      <c r="D241" s="209" t="s">
        <v>321</v>
      </c>
      <c r="E241" s="36"/>
      <c r="F241" s="210" t="s">
        <v>2879</v>
      </c>
      <c r="G241" s="36"/>
      <c r="H241" s="36"/>
      <c r="I241" s="116"/>
      <c r="J241" s="36"/>
      <c r="K241" s="36"/>
      <c r="L241" s="39"/>
      <c r="M241" s="211"/>
      <c r="N241" s="212"/>
      <c r="O241" s="64"/>
      <c r="P241" s="64"/>
      <c r="Q241" s="64"/>
      <c r="R241" s="64"/>
      <c r="S241" s="64"/>
      <c r="T241" s="65"/>
      <c r="U241" s="34"/>
      <c r="V241" s="34"/>
      <c r="W241" s="34"/>
      <c r="X241" s="34"/>
      <c r="Y241" s="34"/>
      <c r="Z241" s="34"/>
      <c r="AA241" s="34"/>
      <c r="AB241" s="34"/>
      <c r="AC241" s="34"/>
      <c r="AD241" s="34"/>
      <c r="AE241" s="34"/>
      <c r="AT241" s="17" t="s">
        <v>321</v>
      </c>
      <c r="AU241" s="17" t="s">
        <v>83</v>
      </c>
    </row>
    <row r="242" spans="1:65" s="1" customFormat="1" ht="14.45" customHeight="1">
      <c r="A242" s="34"/>
      <c r="B242" s="35"/>
      <c r="C242" s="195" t="s">
        <v>788</v>
      </c>
      <c r="D242" s="195" t="s">
        <v>315</v>
      </c>
      <c r="E242" s="196" t="s">
        <v>2995</v>
      </c>
      <c r="F242" s="197" t="s">
        <v>2887</v>
      </c>
      <c r="G242" s="198" t="s">
        <v>2843</v>
      </c>
      <c r="H242" s="199">
        <v>3</v>
      </c>
      <c r="I242" s="200"/>
      <c r="J242" s="201">
        <f>ROUND(I242*H242,2)</f>
        <v>0</v>
      </c>
      <c r="K242" s="202"/>
      <c r="L242" s="39"/>
      <c r="M242" s="203" t="s">
        <v>19</v>
      </c>
      <c r="N242" s="204" t="s">
        <v>45</v>
      </c>
      <c r="O242" s="64"/>
      <c r="P242" s="205">
        <f>O242*H242</f>
        <v>0</v>
      </c>
      <c r="Q242" s="205">
        <v>0</v>
      </c>
      <c r="R242" s="205">
        <f>Q242*H242</f>
        <v>0</v>
      </c>
      <c r="S242" s="205">
        <v>0</v>
      </c>
      <c r="T242" s="206">
        <f>S242*H242</f>
        <v>0</v>
      </c>
      <c r="U242" s="34"/>
      <c r="V242" s="34"/>
      <c r="W242" s="34"/>
      <c r="X242" s="34"/>
      <c r="Y242" s="34"/>
      <c r="Z242" s="34"/>
      <c r="AA242" s="34"/>
      <c r="AB242" s="34"/>
      <c r="AC242" s="34"/>
      <c r="AD242" s="34"/>
      <c r="AE242" s="34"/>
      <c r="AR242" s="207" t="s">
        <v>402</v>
      </c>
      <c r="AT242" s="207" t="s">
        <v>315</v>
      </c>
      <c r="AU242" s="207" t="s">
        <v>83</v>
      </c>
      <c r="AY242" s="17" t="s">
        <v>313</v>
      </c>
      <c r="BE242" s="208">
        <f>IF(N242="základní",J242,0)</f>
        <v>0</v>
      </c>
      <c r="BF242" s="208">
        <f>IF(N242="snížená",J242,0)</f>
        <v>0</v>
      </c>
      <c r="BG242" s="208">
        <f>IF(N242="zákl. přenesená",J242,0)</f>
        <v>0</v>
      </c>
      <c r="BH242" s="208">
        <f>IF(N242="sníž. přenesená",J242,0)</f>
        <v>0</v>
      </c>
      <c r="BI242" s="208">
        <f>IF(N242="nulová",J242,0)</f>
        <v>0</v>
      </c>
      <c r="BJ242" s="17" t="s">
        <v>81</v>
      </c>
      <c r="BK242" s="208">
        <f>ROUND(I242*H242,2)</f>
        <v>0</v>
      </c>
      <c r="BL242" s="17" t="s">
        <v>402</v>
      </c>
      <c r="BM242" s="207" t="s">
        <v>1296</v>
      </c>
    </row>
    <row r="243" spans="1:65" s="1" customFormat="1">
      <c r="A243" s="34"/>
      <c r="B243" s="35"/>
      <c r="C243" s="36"/>
      <c r="D243" s="209" t="s">
        <v>321</v>
      </c>
      <c r="E243" s="36"/>
      <c r="F243" s="210" t="s">
        <v>2887</v>
      </c>
      <c r="G243" s="36"/>
      <c r="H243" s="36"/>
      <c r="I243" s="116"/>
      <c r="J243" s="36"/>
      <c r="K243" s="36"/>
      <c r="L243" s="39"/>
      <c r="M243" s="211"/>
      <c r="N243" s="212"/>
      <c r="O243" s="64"/>
      <c r="P243" s="64"/>
      <c r="Q243" s="64"/>
      <c r="R243" s="64"/>
      <c r="S243" s="64"/>
      <c r="T243" s="65"/>
      <c r="U243" s="34"/>
      <c r="V243" s="34"/>
      <c r="W243" s="34"/>
      <c r="X243" s="34"/>
      <c r="Y243" s="34"/>
      <c r="Z243" s="34"/>
      <c r="AA243" s="34"/>
      <c r="AB243" s="34"/>
      <c r="AC243" s="34"/>
      <c r="AD243" s="34"/>
      <c r="AE243" s="34"/>
      <c r="AT243" s="17" t="s">
        <v>321</v>
      </c>
      <c r="AU243" s="17" t="s">
        <v>83</v>
      </c>
    </row>
    <row r="244" spans="1:65" s="1" customFormat="1" ht="14.45" customHeight="1">
      <c r="A244" s="34"/>
      <c r="B244" s="35"/>
      <c r="C244" s="195" t="s">
        <v>793</v>
      </c>
      <c r="D244" s="195" t="s">
        <v>315</v>
      </c>
      <c r="E244" s="196" t="s">
        <v>2996</v>
      </c>
      <c r="F244" s="197" t="s">
        <v>2955</v>
      </c>
      <c r="G244" s="198" t="s">
        <v>2843</v>
      </c>
      <c r="H244" s="199">
        <v>3</v>
      </c>
      <c r="I244" s="200"/>
      <c r="J244" s="201">
        <f>ROUND(I244*H244,2)</f>
        <v>0</v>
      </c>
      <c r="K244" s="202"/>
      <c r="L244" s="39"/>
      <c r="M244" s="203" t="s">
        <v>19</v>
      </c>
      <c r="N244" s="204" t="s">
        <v>45</v>
      </c>
      <c r="O244" s="64"/>
      <c r="P244" s="205">
        <f>O244*H244</f>
        <v>0</v>
      </c>
      <c r="Q244" s="205">
        <v>0</v>
      </c>
      <c r="R244" s="205">
        <f>Q244*H244</f>
        <v>0</v>
      </c>
      <c r="S244" s="205">
        <v>0</v>
      </c>
      <c r="T244" s="206">
        <f>S244*H244</f>
        <v>0</v>
      </c>
      <c r="U244" s="34"/>
      <c r="V244" s="34"/>
      <c r="W244" s="34"/>
      <c r="X244" s="34"/>
      <c r="Y244" s="34"/>
      <c r="Z244" s="34"/>
      <c r="AA244" s="34"/>
      <c r="AB244" s="34"/>
      <c r="AC244" s="34"/>
      <c r="AD244" s="34"/>
      <c r="AE244" s="34"/>
      <c r="AR244" s="207" t="s">
        <v>402</v>
      </c>
      <c r="AT244" s="207" t="s">
        <v>315</v>
      </c>
      <c r="AU244" s="207" t="s">
        <v>83</v>
      </c>
      <c r="AY244" s="17" t="s">
        <v>313</v>
      </c>
      <c r="BE244" s="208">
        <f>IF(N244="základní",J244,0)</f>
        <v>0</v>
      </c>
      <c r="BF244" s="208">
        <f>IF(N244="snížená",J244,0)</f>
        <v>0</v>
      </c>
      <c r="BG244" s="208">
        <f>IF(N244="zákl. přenesená",J244,0)</f>
        <v>0</v>
      </c>
      <c r="BH244" s="208">
        <f>IF(N244="sníž. přenesená",J244,0)</f>
        <v>0</v>
      </c>
      <c r="BI244" s="208">
        <f>IF(N244="nulová",J244,0)</f>
        <v>0</v>
      </c>
      <c r="BJ244" s="17" t="s">
        <v>81</v>
      </c>
      <c r="BK244" s="208">
        <f>ROUND(I244*H244,2)</f>
        <v>0</v>
      </c>
      <c r="BL244" s="17" t="s">
        <v>402</v>
      </c>
      <c r="BM244" s="207" t="s">
        <v>1305</v>
      </c>
    </row>
    <row r="245" spans="1:65" s="1" customFormat="1">
      <c r="A245" s="34"/>
      <c r="B245" s="35"/>
      <c r="C245" s="36"/>
      <c r="D245" s="209" t="s">
        <v>321</v>
      </c>
      <c r="E245" s="36"/>
      <c r="F245" s="210" t="s">
        <v>2955</v>
      </c>
      <c r="G245" s="36"/>
      <c r="H245" s="36"/>
      <c r="I245" s="116"/>
      <c r="J245" s="36"/>
      <c r="K245" s="36"/>
      <c r="L245" s="39"/>
      <c r="M245" s="211"/>
      <c r="N245" s="212"/>
      <c r="O245" s="64"/>
      <c r="P245" s="64"/>
      <c r="Q245" s="64"/>
      <c r="R245" s="64"/>
      <c r="S245" s="64"/>
      <c r="T245" s="65"/>
      <c r="U245" s="34"/>
      <c r="V245" s="34"/>
      <c r="W245" s="34"/>
      <c r="X245" s="34"/>
      <c r="Y245" s="34"/>
      <c r="Z245" s="34"/>
      <c r="AA245" s="34"/>
      <c r="AB245" s="34"/>
      <c r="AC245" s="34"/>
      <c r="AD245" s="34"/>
      <c r="AE245" s="34"/>
      <c r="AT245" s="17" t="s">
        <v>321</v>
      </c>
      <c r="AU245" s="17" t="s">
        <v>83</v>
      </c>
    </row>
    <row r="246" spans="1:65" s="1" customFormat="1" ht="14.45" customHeight="1">
      <c r="A246" s="34"/>
      <c r="B246" s="35"/>
      <c r="C246" s="195" t="s">
        <v>800</v>
      </c>
      <c r="D246" s="195" t="s">
        <v>315</v>
      </c>
      <c r="E246" s="196" t="s">
        <v>2997</v>
      </c>
      <c r="F246" s="197" t="s">
        <v>2891</v>
      </c>
      <c r="G246" s="198" t="s">
        <v>2843</v>
      </c>
      <c r="H246" s="199">
        <v>3</v>
      </c>
      <c r="I246" s="200"/>
      <c r="J246" s="201">
        <f>ROUND(I246*H246,2)</f>
        <v>0</v>
      </c>
      <c r="K246" s="202"/>
      <c r="L246" s="39"/>
      <c r="M246" s="203" t="s">
        <v>19</v>
      </c>
      <c r="N246" s="204" t="s">
        <v>45</v>
      </c>
      <c r="O246" s="64"/>
      <c r="P246" s="205">
        <f>O246*H246</f>
        <v>0</v>
      </c>
      <c r="Q246" s="205">
        <v>0</v>
      </c>
      <c r="R246" s="205">
        <f>Q246*H246</f>
        <v>0</v>
      </c>
      <c r="S246" s="205">
        <v>0</v>
      </c>
      <c r="T246" s="206">
        <f>S246*H246</f>
        <v>0</v>
      </c>
      <c r="U246" s="34"/>
      <c r="V246" s="34"/>
      <c r="W246" s="34"/>
      <c r="X246" s="34"/>
      <c r="Y246" s="34"/>
      <c r="Z246" s="34"/>
      <c r="AA246" s="34"/>
      <c r="AB246" s="34"/>
      <c r="AC246" s="34"/>
      <c r="AD246" s="34"/>
      <c r="AE246" s="34"/>
      <c r="AR246" s="207" t="s">
        <v>402</v>
      </c>
      <c r="AT246" s="207" t="s">
        <v>315</v>
      </c>
      <c r="AU246" s="207" t="s">
        <v>83</v>
      </c>
      <c r="AY246" s="17" t="s">
        <v>313</v>
      </c>
      <c r="BE246" s="208">
        <f>IF(N246="základní",J246,0)</f>
        <v>0</v>
      </c>
      <c r="BF246" s="208">
        <f>IF(N246="snížená",J246,0)</f>
        <v>0</v>
      </c>
      <c r="BG246" s="208">
        <f>IF(N246="zákl. přenesená",J246,0)</f>
        <v>0</v>
      </c>
      <c r="BH246" s="208">
        <f>IF(N246="sníž. přenesená",J246,0)</f>
        <v>0</v>
      </c>
      <c r="BI246" s="208">
        <f>IF(N246="nulová",J246,0)</f>
        <v>0</v>
      </c>
      <c r="BJ246" s="17" t="s">
        <v>81</v>
      </c>
      <c r="BK246" s="208">
        <f>ROUND(I246*H246,2)</f>
        <v>0</v>
      </c>
      <c r="BL246" s="17" t="s">
        <v>402</v>
      </c>
      <c r="BM246" s="207" t="s">
        <v>1314</v>
      </c>
    </row>
    <row r="247" spans="1:65" s="1" customFormat="1">
      <c r="A247" s="34"/>
      <c r="B247" s="35"/>
      <c r="C247" s="36"/>
      <c r="D247" s="209" t="s">
        <v>321</v>
      </c>
      <c r="E247" s="36"/>
      <c r="F247" s="210" t="s">
        <v>2891</v>
      </c>
      <c r="G247" s="36"/>
      <c r="H247" s="36"/>
      <c r="I247" s="116"/>
      <c r="J247" s="36"/>
      <c r="K247" s="36"/>
      <c r="L247" s="39"/>
      <c r="M247" s="211"/>
      <c r="N247" s="212"/>
      <c r="O247" s="64"/>
      <c r="P247" s="64"/>
      <c r="Q247" s="64"/>
      <c r="R247" s="64"/>
      <c r="S247" s="64"/>
      <c r="T247" s="65"/>
      <c r="U247" s="34"/>
      <c r="V247" s="34"/>
      <c r="W247" s="34"/>
      <c r="X247" s="34"/>
      <c r="Y247" s="34"/>
      <c r="Z247" s="34"/>
      <c r="AA247" s="34"/>
      <c r="AB247" s="34"/>
      <c r="AC247" s="34"/>
      <c r="AD247" s="34"/>
      <c r="AE247" s="34"/>
      <c r="AT247" s="17" t="s">
        <v>321</v>
      </c>
      <c r="AU247" s="17" t="s">
        <v>83</v>
      </c>
    </row>
    <row r="248" spans="1:65" s="1" customFormat="1" ht="14.45" customHeight="1">
      <c r="A248" s="34"/>
      <c r="B248" s="35"/>
      <c r="C248" s="195" t="s">
        <v>806</v>
      </c>
      <c r="D248" s="195" t="s">
        <v>315</v>
      </c>
      <c r="E248" s="196" t="s">
        <v>2998</v>
      </c>
      <c r="F248" s="197" t="s">
        <v>2957</v>
      </c>
      <c r="G248" s="198" t="s">
        <v>318</v>
      </c>
      <c r="H248" s="199">
        <v>28</v>
      </c>
      <c r="I248" s="200"/>
      <c r="J248" s="201">
        <f>ROUND(I248*H248,2)</f>
        <v>0</v>
      </c>
      <c r="K248" s="202"/>
      <c r="L248" s="39"/>
      <c r="M248" s="203" t="s">
        <v>19</v>
      </c>
      <c r="N248" s="204" t="s">
        <v>45</v>
      </c>
      <c r="O248" s="64"/>
      <c r="P248" s="205">
        <f>O248*H248</f>
        <v>0</v>
      </c>
      <c r="Q248" s="205">
        <v>0</v>
      </c>
      <c r="R248" s="205">
        <f>Q248*H248</f>
        <v>0</v>
      </c>
      <c r="S248" s="205">
        <v>0</v>
      </c>
      <c r="T248" s="206">
        <f>S248*H248</f>
        <v>0</v>
      </c>
      <c r="U248" s="34"/>
      <c r="V248" s="34"/>
      <c r="W248" s="34"/>
      <c r="X248" s="34"/>
      <c r="Y248" s="34"/>
      <c r="Z248" s="34"/>
      <c r="AA248" s="34"/>
      <c r="AB248" s="34"/>
      <c r="AC248" s="34"/>
      <c r="AD248" s="34"/>
      <c r="AE248" s="34"/>
      <c r="AR248" s="207" t="s">
        <v>402</v>
      </c>
      <c r="AT248" s="207" t="s">
        <v>315</v>
      </c>
      <c r="AU248" s="207" t="s">
        <v>83</v>
      </c>
      <c r="AY248" s="17" t="s">
        <v>313</v>
      </c>
      <c r="BE248" s="208">
        <f>IF(N248="základní",J248,0)</f>
        <v>0</v>
      </c>
      <c r="BF248" s="208">
        <f>IF(N248="snížená",J248,0)</f>
        <v>0</v>
      </c>
      <c r="BG248" s="208">
        <f>IF(N248="zákl. přenesená",J248,0)</f>
        <v>0</v>
      </c>
      <c r="BH248" s="208">
        <f>IF(N248="sníž. přenesená",J248,0)</f>
        <v>0</v>
      </c>
      <c r="BI248" s="208">
        <f>IF(N248="nulová",J248,0)</f>
        <v>0</v>
      </c>
      <c r="BJ248" s="17" t="s">
        <v>81</v>
      </c>
      <c r="BK248" s="208">
        <f>ROUND(I248*H248,2)</f>
        <v>0</v>
      </c>
      <c r="BL248" s="17" t="s">
        <v>402</v>
      </c>
      <c r="BM248" s="207" t="s">
        <v>1332</v>
      </c>
    </row>
    <row r="249" spans="1:65" s="1" customFormat="1">
      <c r="A249" s="34"/>
      <c r="B249" s="35"/>
      <c r="C249" s="36"/>
      <c r="D249" s="209" t="s">
        <v>321</v>
      </c>
      <c r="E249" s="36"/>
      <c r="F249" s="210" t="s">
        <v>2893</v>
      </c>
      <c r="G249" s="36"/>
      <c r="H249" s="36"/>
      <c r="I249" s="116"/>
      <c r="J249" s="36"/>
      <c r="K249" s="36"/>
      <c r="L249" s="39"/>
      <c r="M249" s="211"/>
      <c r="N249" s="212"/>
      <c r="O249" s="64"/>
      <c r="P249" s="64"/>
      <c r="Q249" s="64"/>
      <c r="R249" s="64"/>
      <c r="S249" s="64"/>
      <c r="T249" s="65"/>
      <c r="U249" s="34"/>
      <c r="V249" s="34"/>
      <c r="W249" s="34"/>
      <c r="X249" s="34"/>
      <c r="Y249" s="34"/>
      <c r="Z249" s="34"/>
      <c r="AA249" s="34"/>
      <c r="AB249" s="34"/>
      <c r="AC249" s="34"/>
      <c r="AD249" s="34"/>
      <c r="AE249" s="34"/>
      <c r="AT249" s="17" t="s">
        <v>321</v>
      </c>
      <c r="AU249" s="17" t="s">
        <v>83</v>
      </c>
    </row>
    <row r="250" spans="1:65" s="1" customFormat="1" ht="14.45" customHeight="1">
      <c r="A250" s="34"/>
      <c r="B250" s="35"/>
      <c r="C250" s="195" t="s">
        <v>812</v>
      </c>
      <c r="D250" s="195" t="s">
        <v>315</v>
      </c>
      <c r="E250" s="196" t="s">
        <v>2999</v>
      </c>
      <c r="F250" s="197" t="s">
        <v>2959</v>
      </c>
      <c r="G250" s="198" t="s">
        <v>318</v>
      </c>
      <c r="H250" s="199">
        <v>18</v>
      </c>
      <c r="I250" s="200"/>
      <c r="J250" s="201">
        <f>ROUND(I250*H250,2)</f>
        <v>0</v>
      </c>
      <c r="K250" s="202"/>
      <c r="L250" s="39"/>
      <c r="M250" s="203" t="s">
        <v>19</v>
      </c>
      <c r="N250" s="204" t="s">
        <v>45</v>
      </c>
      <c r="O250" s="64"/>
      <c r="P250" s="205">
        <f>O250*H250</f>
        <v>0</v>
      </c>
      <c r="Q250" s="205">
        <v>0</v>
      </c>
      <c r="R250" s="205">
        <f>Q250*H250</f>
        <v>0</v>
      </c>
      <c r="S250" s="205">
        <v>0</v>
      </c>
      <c r="T250" s="206">
        <f>S250*H250</f>
        <v>0</v>
      </c>
      <c r="U250" s="34"/>
      <c r="V250" s="34"/>
      <c r="W250" s="34"/>
      <c r="X250" s="34"/>
      <c r="Y250" s="34"/>
      <c r="Z250" s="34"/>
      <c r="AA250" s="34"/>
      <c r="AB250" s="34"/>
      <c r="AC250" s="34"/>
      <c r="AD250" s="34"/>
      <c r="AE250" s="34"/>
      <c r="AR250" s="207" t="s">
        <v>402</v>
      </c>
      <c r="AT250" s="207" t="s">
        <v>315</v>
      </c>
      <c r="AU250" s="207" t="s">
        <v>83</v>
      </c>
      <c r="AY250" s="17" t="s">
        <v>313</v>
      </c>
      <c r="BE250" s="208">
        <f>IF(N250="základní",J250,0)</f>
        <v>0</v>
      </c>
      <c r="BF250" s="208">
        <f>IF(N250="snížená",J250,0)</f>
        <v>0</v>
      </c>
      <c r="BG250" s="208">
        <f>IF(N250="zákl. přenesená",J250,0)</f>
        <v>0</v>
      </c>
      <c r="BH250" s="208">
        <f>IF(N250="sníž. přenesená",J250,0)</f>
        <v>0</v>
      </c>
      <c r="BI250" s="208">
        <f>IF(N250="nulová",J250,0)</f>
        <v>0</v>
      </c>
      <c r="BJ250" s="17" t="s">
        <v>81</v>
      </c>
      <c r="BK250" s="208">
        <f>ROUND(I250*H250,2)</f>
        <v>0</v>
      </c>
      <c r="BL250" s="17" t="s">
        <v>402</v>
      </c>
      <c r="BM250" s="207" t="s">
        <v>1340</v>
      </c>
    </row>
    <row r="251" spans="1:65" s="1" customFormat="1">
      <c r="A251" s="34"/>
      <c r="B251" s="35"/>
      <c r="C251" s="36"/>
      <c r="D251" s="209" t="s">
        <v>321</v>
      </c>
      <c r="E251" s="36"/>
      <c r="F251" s="210" t="s">
        <v>2895</v>
      </c>
      <c r="G251" s="36"/>
      <c r="H251" s="36"/>
      <c r="I251" s="116"/>
      <c r="J251" s="36"/>
      <c r="K251" s="36"/>
      <c r="L251" s="39"/>
      <c r="M251" s="211"/>
      <c r="N251" s="212"/>
      <c r="O251" s="64"/>
      <c r="P251" s="64"/>
      <c r="Q251" s="64"/>
      <c r="R251" s="64"/>
      <c r="S251" s="64"/>
      <c r="T251" s="65"/>
      <c r="U251" s="34"/>
      <c r="V251" s="34"/>
      <c r="W251" s="34"/>
      <c r="X251" s="34"/>
      <c r="Y251" s="34"/>
      <c r="Z251" s="34"/>
      <c r="AA251" s="34"/>
      <c r="AB251" s="34"/>
      <c r="AC251" s="34"/>
      <c r="AD251" s="34"/>
      <c r="AE251" s="34"/>
      <c r="AT251" s="17" t="s">
        <v>321</v>
      </c>
      <c r="AU251" s="17" t="s">
        <v>83</v>
      </c>
    </row>
    <row r="252" spans="1:65" s="1" customFormat="1" ht="21.6" customHeight="1">
      <c r="A252" s="34"/>
      <c r="B252" s="35"/>
      <c r="C252" s="195" t="s">
        <v>818</v>
      </c>
      <c r="D252" s="195" t="s">
        <v>315</v>
      </c>
      <c r="E252" s="196" t="s">
        <v>3000</v>
      </c>
      <c r="F252" s="197" t="s">
        <v>2901</v>
      </c>
      <c r="G252" s="198" t="s">
        <v>318</v>
      </c>
      <c r="H252" s="199">
        <v>30</v>
      </c>
      <c r="I252" s="200"/>
      <c r="J252" s="201">
        <f>ROUND(I252*H252,2)</f>
        <v>0</v>
      </c>
      <c r="K252" s="202"/>
      <c r="L252" s="39"/>
      <c r="M252" s="203" t="s">
        <v>19</v>
      </c>
      <c r="N252" s="204" t="s">
        <v>45</v>
      </c>
      <c r="O252" s="64"/>
      <c r="P252" s="205">
        <f>O252*H252</f>
        <v>0</v>
      </c>
      <c r="Q252" s="205">
        <v>0</v>
      </c>
      <c r="R252" s="205">
        <f>Q252*H252</f>
        <v>0</v>
      </c>
      <c r="S252" s="205">
        <v>0</v>
      </c>
      <c r="T252" s="206">
        <f>S252*H252</f>
        <v>0</v>
      </c>
      <c r="U252" s="34"/>
      <c r="V252" s="34"/>
      <c r="W252" s="34"/>
      <c r="X252" s="34"/>
      <c r="Y252" s="34"/>
      <c r="Z252" s="34"/>
      <c r="AA252" s="34"/>
      <c r="AB252" s="34"/>
      <c r="AC252" s="34"/>
      <c r="AD252" s="34"/>
      <c r="AE252" s="34"/>
      <c r="AR252" s="207" t="s">
        <v>402</v>
      </c>
      <c r="AT252" s="207" t="s">
        <v>315</v>
      </c>
      <c r="AU252" s="207" t="s">
        <v>83</v>
      </c>
      <c r="AY252" s="17" t="s">
        <v>313</v>
      </c>
      <c r="BE252" s="208">
        <f>IF(N252="základní",J252,0)</f>
        <v>0</v>
      </c>
      <c r="BF252" s="208">
        <f>IF(N252="snížená",J252,0)</f>
        <v>0</v>
      </c>
      <c r="BG252" s="208">
        <f>IF(N252="zákl. přenesená",J252,0)</f>
        <v>0</v>
      </c>
      <c r="BH252" s="208">
        <f>IF(N252="sníž. přenesená",J252,0)</f>
        <v>0</v>
      </c>
      <c r="BI252" s="208">
        <f>IF(N252="nulová",J252,0)</f>
        <v>0</v>
      </c>
      <c r="BJ252" s="17" t="s">
        <v>81</v>
      </c>
      <c r="BK252" s="208">
        <f>ROUND(I252*H252,2)</f>
        <v>0</v>
      </c>
      <c r="BL252" s="17" t="s">
        <v>402</v>
      </c>
      <c r="BM252" s="207" t="s">
        <v>1348</v>
      </c>
    </row>
    <row r="253" spans="1:65" s="1" customFormat="1">
      <c r="A253" s="34"/>
      <c r="B253" s="35"/>
      <c r="C253" s="36"/>
      <c r="D253" s="209" t="s">
        <v>321</v>
      </c>
      <c r="E253" s="36"/>
      <c r="F253" s="210" t="s">
        <v>2902</v>
      </c>
      <c r="G253" s="36"/>
      <c r="H253" s="36"/>
      <c r="I253" s="116"/>
      <c r="J253" s="36"/>
      <c r="K253" s="36"/>
      <c r="L253" s="39"/>
      <c r="M253" s="211"/>
      <c r="N253" s="212"/>
      <c r="O253" s="64"/>
      <c r="P253" s="64"/>
      <c r="Q253" s="64"/>
      <c r="R253" s="64"/>
      <c r="S253" s="64"/>
      <c r="T253" s="65"/>
      <c r="U253" s="34"/>
      <c r="V253" s="34"/>
      <c r="W253" s="34"/>
      <c r="X253" s="34"/>
      <c r="Y253" s="34"/>
      <c r="Z253" s="34"/>
      <c r="AA253" s="34"/>
      <c r="AB253" s="34"/>
      <c r="AC253" s="34"/>
      <c r="AD253" s="34"/>
      <c r="AE253" s="34"/>
      <c r="AT253" s="17" t="s">
        <v>321</v>
      </c>
      <c r="AU253" s="17" t="s">
        <v>83</v>
      </c>
    </row>
    <row r="254" spans="1:65" s="1" customFormat="1" ht="32.450000000000003" customHeight="1">
      <c r="A254" s="34"/>
      <c r="B254" s="35"/>
      <c r="C254" s="195" t="s">
        <v>823</v>
      </c>
      <c r="D254" s="195" t="s">
        <v>315</v>
      </c>
      <c r="E254" s="196" t="s">
        <v>3001</v>
      </c>
      <c r="F254" s="197" t="s">
        <v>2904</v>
      </c>
      <c r="G254" s="198" t="s">
        <v>318</v>
      </c>
      <c r="H254" s="199">
        <v>18</v>
      </c>
      <c r="I254" s="200"/>
      <c r="J254" s="201">
        <f>ROUND(I254*H254,2)</f>
        <v>0</v>
      </c>
      <c r="K254" s="202"/>
      <c r="L254" s="39"/>
      <c r="M254" s="203" t="s">
        <v>19</v>
      </c>
      <c r="N254" s="204" t="s">
        <v>45</v>
      </c>
      <c r="O254" s="64"/>
      <c r="P254" s="205">
        <f>O254*H254</f>
        <v>0</v>
      </c>
      <c r="Q254" s="205">
        <v>0</v>
      </c>
      <c r="R254" s="205">
        <f>Q254*H254</f>
        <v>0</v>
      </c>
      <c r="S254" s="205">
        <v>0</v>
      </c>
      <c r="T254" s="206">
        <f>S254*H254</f>
        <v>0</v>
      </c>
      <c r="U254" s="34"/>
      <c r="V254" s="34"/>
      <c r="W254" s="34"/>
      <c r="X254" s="34"/>
      <c r="Y254" s="34"/>
      <c r="Z254" s="34"/>
      <c r="AA254" s="34"/>
      <c r="AB254" s="34"/>
      <c r="AC254" s="34"/>
      <c r="AD254" s="34"/>
      <c r="AE254" s="34"/>
      <c r="AR254" s="207" t="s">
        <v>402</v>
      </c>
      <c r="AT254" s="207" t="s">
        <v>315</v>
      </c>
      <c r="AU254" s="207" t="s">
        <v>83</v>
      </c>
      <c r="AY254" s="17" t="s">
        <v>313</v>
      </c>
      <c r="BE254" s="208">
        <f>IF(N254="základní",J254,0)</f>
        <v>0</v>
      </c>
      <c r="BF254" s="208">
        <f>IF(N254="snížená",J254,0)</f>
        <v>0</v>
      </c>
      <c r="BG254" s="208">
        <f>IF(N254="zákl. přenesená",J254,0)</f>
        <v>0</v>
      </c>
      <c r="BH254" s="208">
        <f>IF(N254="sníž. přenesená",J254,0)</f>
        <v>0</v>
      </c>
      <c r="BI254" s="208">
        <f>IF(N254="nulová",J254,0)</f>
        <v>0</v>
      </c>
      <c r="BJ254" s="17" t="s">
        <v>81</v>
      </c>
      <c r="BK254" s="208">
        <f>ROUND(I254*H254,2)</f>
        <v>0</v>
      </c>
      <c r="BL254" s="17" t="s">
        <v>402</v>
      </c>
      <c r="BM254" s="207" t="s">
        <v>1358</v>
      </c>
    </row>
    <row r="255" spans="1:65" s="1" customFormat="1" ht="29.25">
      <c r="A255" s="34"/>
      <c r="B255" s="35"/>
      <c r="C255" s="36"/>
      <c r="D255" s="209" t="s">
        <v>321</v>
      </c>
      <c r="E255" s="36"/>
      <c r="F255" s="210" t="s">
        <v>2905</v>
      </c>
      <c r="G255" s="36"/>
      <c r="H255" s="36"/>
      <c r="I255" s="116"/>
      <c r="J255" s="36"/>
      <c r="K255" s="36"/>
      <c r="L255" s="39"/>
      <c r="M255" s="211"/>
      <c r="N255" s="212"/>
      <c r="O255" s="64"/>
      <c r="P255" s="64"/>
      <c r="Q255" s="64"/>
      <c r="R255" s="64"/>
      <c r="S255" s="64"/>
      <c r="T255" s="65"/>
      <c r="U255" s="34"/>
      <c r="V255" s="34"/>
      <c r="W255" s="34"/>
      <c r="X255" s="34"/>
      <c r="Y255" s="34"/>
      <c r="Z255" s="34"/>
      <c r="AA255" s="34"/>
      <c r="AB255" s="34"/>
      <c r="AC255" s="34"/>
      <c r="AD255" s="34"/>
      <c r="AE255" s="34"/>
      <c r="AT255" s="17" t="s">
        <v>321</v>
      </c>
      <c r="AU255" s="17" t="s">
        <v>83</v>
      </c>
    </row>
    <row r="256" spans="1:65" s="1" customFormat="1" ht="14.45" customHeight="1">
      <c r="A256" s="34"/>
      <c r="B256" s="35"/>
      <c r="C256" s="195" t="s">
        <v>829</v>
      </c>
      <c r="D256" s="195" t="s">
        <v>315</v>
      </c>
      <c r="E256" s="196" t="s">
        <v>3002</v>
      </c>
      <c r="F256" s="197" t="s">
        <v>2907</v>
      </c>
      <c r="G256" s="198" t="s">
        <v>1571</v>
      </c>
      <c r="H256" s="199">
        <v>40</v>
      </c>
      <c r="I256" s="200"/>
      <c r="J256" s="201">
        <f>ROUND(I256*H256,2)</f>
        <v>0</v>
      </c>
      <c r="K256" s="202"/>
      <c r="L256" s="39"/>
      <c r="M256" s="203" t="s">
        <v>19</v>
      </c>
      <c r="N256" s="204" t="s">
        <v>45</v>
      </c>
      <c r="O256" s="64"/>
      <c r="P256" s="205">
        <f>O256*H256</f>
        <v>0</v>
      </c>
      <c r="Q256" s="205">
        <v>0</v>
      </c>
      <c r="R256" s="205">
        <f>Q256*H256</f>
        <v>0</v>
      </c>
      <c r="S256" s="205">
        <v>0</v>
      </c>
      <c r="T256" s="206">
        <f>S256*H256</f>
        <v>0</v>
      </c>
      <c r="U256" s="34"/>
      <c r="V256" s="34"/>
      <c r="W256" s="34"/>
      <c r="X256" s="34"/>
      <c r="Y256" s="34"/>
      <c r="Z256" s="34"/>
      <c r="AA256" s="34"/>
      <c r="AB256" s="34"/>
      <c r="AC256" s="34"/>
      <c r="AD256" s="34"/>
      <c r="AE256" s="34"/>
      <c r="AR256" s="207" t="s">
        <v>402</v>
      </c>
      <c r="AT256" s="207" t="s">
        <v>315</v>
      </c>
      <c r="AU256" s="207" t="s">
        <v>83</v>
      </c>
      <c r="AY256" s="17" t="s">
        <v>313</v>
      </c>
      <c r="BE256" s="208">
        <f>IF(N256="základní",J256,0)</f>
        <v>0</v>
      </c>
      <c r="BF256" s="208">
        <f>IF(N256="snížená",J256,0)</f>
        <v>0</v>
      </c>
      <c r="BG256" s="208">
        <f>IF(N256="zákl. přenesená",J256,0)</f>
        <v>0</v>
      </c>
      <c r="BH256" s="208">
        <f>IF(N256="sníž. přenesená",J256,0)</f>
        <v>0</v>
      </c>
      <c r="BI256" s="208">
        <f>IF(N256="nulová",J256,0)</f>
        <v>0</v>
      </c>
      <c r="BJ256" s="17" t="s">
        <v>81</v>
      </c>
      <c r="BK256" s="208">
        <f>ROUND(I256*H256,2)</f>
        <v>0</v>
      </c>
      <c r="BL256" s="17" t="s">
        <v>402</v>
      </c>
      <c r="BM256" s="207" t="s">
        <v>1371</v>
      </c>
    </row>
    <row r="257" spans="1:65" s="1" customFormat="1">
      <c r="A257" s="34"/>
      <c r="B257" s="35"/>
      <c r="C257" s="36"/>
      <c r="D257" s="209" t="s">
        <v>321</v>
      </c>
      <c r="E257" s="36"/>
      <c r="F257" s="210" t="s">
        <v>2907</v>
      </c>
      <c r="G257" s="36"/>
      <c r="H257" s="36"/>
      <c r="I257" s="116"/>
      <c r="J257" s="36"/>
      <c r="K257" s="36"/>
      <c r="L257" s="39"/>
      <c r="M257" s="211"/>
      <c r="N257" s="212"/>
      <c r="O257" s="64"/>
      <c r="P257" s="64"/>
      <c r="Q257" s="64"/>
      <c r="R257" s="64"/>
      <c r="S257" s="64"/>
      <c r="T257" s="65"/>
      <c r="U257" s="34"/>
      <c r="V257" s="34"/>
      <c r="W257" s="34"/>
      <c r="X257" s="34"/>
      <c r="Y257" s="34"/>
      <c r="Z257" s="34"/>
      <c r="AA257" s="34"/>
      <c r="AB257" s="34"/>
      <c r="AC257" s="34"/>
      <c r="AD257" s="34"/>
      <c r="AE257" s="34"/>
      <c r="AT257" s="17" t="s">
        <v>321</v>
      </c>
      <c r="AU257" s="17" t="s">
        <v>83</v>
      </c>
    </row>
    <row r="258" spans="1:65" s="1" customFormat="1" ht="14.45" customHeight="1">
      <c r="A258" s="34"/>
      <c r="B258" s="35"/>
      <c r="C258" s="195" t="s">
        <v>835</v>
      </c>
      <c r="D258" s="195" t="s">
        <v>315</v>
      </c>
      <c r="E258" s="196" t="s">
        <v>3003</v>
      </c>
      <c r="F258" s="197" t="s">
        <v>2909</v>
      </c>
      <c r="G258" s="198" t="s">
        <v>2910</v>
      </c>
      <c r="H258" s="199">
        <v>8</v>
      </c>
      <c r="I258" s="200"/>
      <c r="J258" s="201">
        <f>ROUND(I258*H258,2)</f>
        <v>0</v>
      </c>
      <c r="K258" s="202"/>
      <c r="L258" s="39"/>
      <c r="M258" s="203" t="s">
        <v>19</v>
      </c>
      <c r="N258" s="204" t="s">
        <v>45</v>
      </c>
      <c r="O258" s="64"/>
      <c r="P258" s="205">
        <f>O258*H258</f>
        <v>0</v>
      </c>
      <c r="Q258" s="205">
        <v>0</v>
      </c>
      <c r="R258" s="205">
        <f>Q258*H258</f>
        <v>0</v>
      </c>
      <c r="S258" s="205">
        <v>0</v>
      </c>
      <c r="T258" s="206">
        <f>S258*H258</f>
        <v>0</v>
      </c>
      <c r="U258" s="34"/>
      <c r="V258" s="34"/>
      <c r="W258" s="34"/>
      <c r="X258" s="34"/>
      <c r="Y258" s="34"/>
      <c r="Z258" s="34"/>
      <c r="AA258" s="34"/>
      <c r="AB258" s="34"/>
      <c r="AC258" s="34"/>
      <c r="AD258" s="34"/>
      <c r="AE258" s="34"/>
      <c r="AR258" s="207" t="s">
        <v>402</v>
      </c>
      <c r="AT258" s="207" t="s">
        <v>315</v>
      </c>
      <c r="AU258" s="207" t="s">
        <v>83</v>
      </c>
      <c r="AY258" s="17" t="s">
        <v>313</v>
      </c>
      <c r="BE258" s="208">
        <f>IF(N258="základní",J258,0)</f>
        <v>0</v>
      </c>
      <c r="BF258" s="208">
        <f>IF(N258="snížená",J258,0)</f>
        <v>0</v>
      </c>
      <c r="BG258" s="208">
        <f>IF(N258="zákl. přenesená",J258,0)</f>
        <v>0</v>
      </c>
      <c r="BH258" s="208">
        <f>IF(N258="sníž. přenesená",J258,0)</f>
        <v>0</v>
      </c>
      <c r="BI258" s="208">
        <f>IF(N258="nulová",J258,0)</f>
        <v>0</v>
      </c>
      <c r="BJ258" s="17" t="s">
        <v>81</v>
      </c>
      <c r="BK258" s="208">
        <f>ROUND(I258*H258,2)</f>
        <v>0</v>
      </c>
      <c r="BL258" s="17" t="s">
        <v>402</v>
      </c>
      <c r="BM258" s="207" t="s">
        <v>1383</v>
      </c>
    </row>
    <row r="259" spans="1:65" s="1" customFormat="1">
      <c r="A259" s="34"/>
      <c r="B259" s="35"/>
      <c r="C259" s="36"/>
      <c r="D259" s="209" t="s">
        <v>321</v>
      </c>
      <c r="E259" s="36"/>
      <c r="F259" s="210" t="s">
        <v>2909</v>
      </c>
      <c r="G259" s="36"/>
      <c r="H259" s="36"/>
      <c r="I259" s="116"/>
      <c r="J259" s="36"/>
      <c r="K259" s="36"/>
      <c r="L259" s="39"/>
      <c r="M259" s="211"/>
      <c r="N259" s="212"/>
      <c r="O259" s="64"/>
      <c r="P259" s="64"/>
      <c r="Q259" s="64"/>
      <c r="R259" s="64"/>
      <c r="S259" s="64"/>
      <c r="T259" s="65"/>
      <c r="U259" s="34"/>
      <c r="V259" s="34"/>
      <c r="W259" s="34"/>
      <c r="X259" s="34"/>
      <c r="Y259" s="34"/>
      <c r="Z259" s="34"/>
      <c r="AA259" s="34"/>
      <c r="AB259" s="34"/>
      <c r="AC259" s="34"/>
      <c r="AD259" s="34"/>
      <c r="AE259" s="34"/>
      <c r="AT259" s="17" t="s">
        <v>321</v>
      </c>
      <c r="AU259" s="17" t="s">
        <v>83</v>
      </c>
    </row>
    <row r="260" spans="1:65" s="11" customFormat="1" ht="22.9" customHeight="1">
      <c r="B260" s="179"/>
      <c r="C260" s="180"/>
      <c r="D260" s="181" t="s">
        <v>73</v>
      </c>
      <c r="E260" s="193" t="s">
        <v>3004</v>
      </c>
      <c r="F260" s="193" t="s">
        <v>3005</v>
      </c>
      <c r="G260" s="180"/>
      <c r="H260" s="180"/>
      <c r="I260" s="183"/>
      <c r="J260" s="194">
        <f>BK260</f>
        <v>0</v>
      </c>
      <c r="K260" s="180"/>
      <c r="L260" s="185"/>
      <c r="M260" s="186"/>
      <c r="N260" s="187"/>
      <c r="O260" s="187"/>
      <c r="P260" s="188">
        <f>SUM(P261:P306)</f>
        <v>0</v>
      </c>
      <c r="Q260" s="187"/>
      <c r="R260" s="188">
        <f>SUM(R261:R306)</f>
        <v>0</v>
      </c>
      <c r="S260" s="187"/>
      <c r="T260" s="189">
        <f>SUM(T261:T306)</f>
        <v>0</v>
      </c>
      <c r="AR260" s="190" t="s">
        <v>81</v>
      </c>
      <c r="AT260" s="191" t="s">
        <v>73</v>
      </c>
      <c r="AU260" s="191" t="s">
        <v>81</v>
      </c>
      <c r="AY260" s="190" t="s">
        <v>313</v>
      </c>
      <c r="BK260" s="192">
        <f>SUM(BK261:BK306)</f>
        <v>0</v>
      </c>
    </row>
    <row r="261" spans="1:65" s="1" customFormat="1" ht="21.6" customHeight="1">
      <c r="A261" s="34"/>
      <c r="B261" s="35"/>
      <c r="C261" s="195" t="s">
        <v>841</v>
      </c>
      <c r="D261" s="195" t="s">
        <v>315</v>
      </c>
      <c r="E261" s="196" t="s">
        <v>3006</v>
      </c>
      <c r="F261" s="197" t="s">
        <v>3007</v>
      </c>
      <c r="G261" s="198" t="s">
        <v>2843</v>
      </c>
      <c r="H261" s="199">
        <v>1</v>
      </c>
      <c r="I261" s="200"/>
      <c r="J261" s="201">
        <f>ROUND(I261*H261,2)</f>
        <v>0</v>
      </c>
      <c r="K261" s="202"/>
      <c r="L261" s="39"/>
      <c r="M261" s="203" t="s">
        <v>19</v>
      </c>
      <c r="N261" s="204" t="s">
        <v>45</v>
      </c>
      <c r="O261" s="64"/>
      <c r="P261" s="205">
        <f>O261*H261</f>
        <v>0</v>
      </c>
      <c r="Q261" s="205">
        <v>0</v>
      </c>
      <c r="R261" s="205">
        <f>Q261*H261</f>
        <v>0</v>
      </c>
      <c r="S261" s="205">
        <v>0</v>
      </c>
      <c r="T261" s="206">
        <f>S261*H261</f>
        <v>0</v>
      </c>
      <c r="U261" s="34"/>
      <c r="V261" s="34"/>
      <c r="W261" s="34"/>
      <c r="X261" s="34"/>
      <c r="Y261" s="34"/>
      <c r="Z261" s="34"/>
      <c r="AA261" s="34"/>
      <c r="AB261" s="34"/>
      <c r="AC261" s="34"/>
      <c r="AD261" s="34"/>
      <c r="AE261" s="34"/>
      <c r="AR261" s="207" t="s">
        <v>402</v>
      </c>
      <c r="AT261" s="207" t="s">
        <v>315</v>
      </c>
      <c r="AU261" s="207" t="s">
        <v>83</v>
      </c>
      <c r="AY261" s="17" t="s">
        <v>313</v>
      </c>
      <c r="BE261" s="208">
        <f>IF(N261="základní",J261,0)</f>
        <v>0</v>
      </c>
      <c r="BF261" s="208">
        <f>IF(N261="snížená",J261,0)</f>
        <v>0</v>
      </c>
      <c r="BG261" s="208">
        <f>IF(N261="zákl. přenesená",J261,0)</f>
        <v>0</v>
      </c>
      <c r="BH261" s="208">
        <f>IF(N261="sníž. přenesená",J261,0)</f>
        <v>0</v>
      </c>
      <c r="BI261" s="208">
        <f>IF(N261="nulová",J261,0)</f>
        <v>0</v>
      </c>
      <c r="BJ261" s="17" t="s">
        <v>81</v>
      </c>
      <c r="BK261" s="208">
        <f>ROUND(I261*H261,2)</f>
        <v>0</v>
      </c>
      <c r="BL261" s="17" t="s">
        <v>402</v>
      </c>
      <c r="BM261" s="207" t="s">
        <v>1393</v>
      </c>
    </row>
    <row r="262" spans="1:65" s="1" customFormat="1" ht="19.5">
      <c r="A262" s="34"/>
      <c r="B262" s="35"/>
      <c r="C262" s="36"/>
      <c r="D262" s="209" t="s">
        <v>321</v>
      </c>
      <c r="E262" s="36"/>
      <c r="F262" s="210" t="s">
        <v>3008</v>
      </c>
      <c r="G262" s="36"/>
      <c r="H262" s="36"/>
      <c r="I262" s="116"/>
      <c r="J262" s="36"/>
      <c r="K262" s="36"/>
      <c r="L262" s="39"/>
      <c r="M262" s="211"/>
      <c r="N262" s="212"/>
      <c r="O262" s="64"/>
      <c r="P262" s="64"/>
      <c r="Q262" s="64"/>
      <c r="R262" s="64"/>
      <c r="S262" s="64"/>
      <c r="T262" s="65"/>
      <c r="U262" s="34"/>
      <c r="V262" s="34"/>
      <c r="W262" s="34"/>
      <c r="X262" s="34"/>
      <c r="Y262" s="34"/>
      <c r="Z262" s="34"/>
      <c r="AA262" s="34"/>
      <c r="AB262" s="34"/>
      <c r="AC262" s="34"/>
      <c r="AD262" s="34"/>
      <c r="AE262" s="34"/>
      <c r="AT262" s="17" t="s">
        <v>321</v>
      </c>
      <c r="AU262" s="17" t="s">
        <v>83</v>
      </c>
    </row>
    <row r="263" spans="1:65" s="1" customFormat="1" ht="21.6" customHeight="1">
      <c r="A263" s="34"/>
      <c r="B263" s="35"/>
      <c r="C263" s="195" t="s">
        <v>847</v>
      </c>
      <c r="D263" s="195" t="s">
        <v>315</v>
      </c>
      <c r="E263" s="196" t="s">
        <v>3009</v>
      </c>
      <c r="F263" s="197" t="s">
        <v>3010</v>
      </c>
      <c r="G263" s="198" t="s">
        <v>2843</v>
      </c>
      <c r="H263" s="199">
        <v>1</v>
      </c>
      <c r="I263" s="200"/>
      <c r="J263" s="201">
        <f>ROUND(I263*H263,2)</f>
        <v>0</v>
      </c>
      <c r="K263" s="202"/>
      <c r="L263" s="39"/>
      <c r="M263" s="203" t="s">
        <v>19</v>
      </c>
      <c r="N263" s="204" t="s">
        <v>45</v>
      </c>
      <c r="O263" s="64"/>
      <c r="P263" s="205">
        <f>O263*H263</f>
        <v>0</v>
      </c>
      <c r="Q263" s="205">
        <v>0</v>
      </c>
      <c r="R263" s="205">
        <f>Q263*H263</f>
        <v>0</v>
      </c>
      <c r="S263" s="205">
        <v>0</v>
      </c>
      <c r="T263" s="206">
        <f>S263*H263</f>
        <v>0</v>
      </c>
      <c r="U263" s="34"/>
      <c r="V263" s="34"/>
      <c r="W263" s="34"/>
      <c r="X263" s="34"/>
      <c r="Y263" s="34"/>
      <c r="Z263" s="34"/>
      <c r="AA263" s="34"/>
      <c r="AB263" s="34"/>
      <c r="AC263" s="34"/>
      <c r="AD263" s="34"/>
      <c r="AE263" s="34"/>
      <c r="AR263" s="207" t="s">
        <v>402</v>
      </c>
      <c r="AT263" s="207" t="s">
        <v>315</v>
      </c>
      <c r="AU263" s="207" t="s">
        <v>83</v>
      </c>
      <c r="AY263" s="17" t="s">
        <v>313</v>
      </c>
      <c r="BE263" s="208">
        <f>IF(N263="základní",J263,0)</f>
        <v>0</v>
      </c>
      <c r="BF263" s="208">
        <f>IF(N263="snížená",J263,0)</f>
        <v>0</v>
      </c>
      <c r="BG263" s="208">
        <f>IF(N263="zákl. přenesená",J263,0)</f>
        <v>0</v>
      </c>
      <c r="BH263" s="208">
        <f>IF(N263="sníž. přenesená",J263,0)</f>
        <v>0</v>
      </c>
      <c r="BI263" s="208">
        <f>IF(N263="nulová",J263,0)</f>
        <v>0</v>
      </c>
      <c r="BJ263" s="17" t="s">
        <v>81</v>
      </c>
      <c r="BK263" s="208">
        <f>ROUND(I263*H263,2)</f>
        <v>0</v>
      </c>
      <c r="BL263" s="17" t="s">
        <v>402</v>
      </c>
      <c r="BM263" s="207" t="s">
        <v>1403</v>
      </c>
    </row>
    <row r="264" spans="1:65" s="1" customFormat="1" ht="19.5">
      <c r="A264" s="34"/>
      <c r="B264" s="35"/>
      <c r="C264" s="36"/>
      <c r="D264" s="209" t="s">
        <v>321</v>
      </c>
      <c r="E264" s="36"/>
      <c r="F264" s="210" t="s">
        <v>3010</v>
      </c>
      <c r="G264" s="36"/>
      <c r="H264" s="36"/>
      <c r="I264" s="116"/>
      <c r="J264" s="36"/>
      <c r="K264" s="36"/>
      <c r="L264" s="39"/>
      <c r="M264" s="211"/>
      <c r="N264" s="212"/>
      <c r="O264" s="64"/>
      <c r="P264" s="64"/>
      <c r="Q264" s="64"/>
      <c r="R264" s="64"/>
      <c r="S264" s="64"/>
      <c r="T264" s="65"/>
      <c r="U264" s="34"/>
      <c r="V264" s="34"/>
      <c r="W264" s="34"/>
      <c r="X264" s="34"/>
      <c r="Y264" s="34"/>
      <c r="Z264" s="34"/>
      <c r="AA264" s="34"/>
      <c r="AB264" s="34"/>
      <c r="AC264" s="34"/>
      <c r="AD264" s="34"/>
      <c r="AE264" s="34"/>
      <c r="AT264" s="17" t="s">
        <v>321</v>
      </c>
      <c r="AU264" s="17" t="s">
        <v>83</v>
      </c>
    </row>
    <row r="265" spans="1:65" s="1" customFormat="1" ht="21.6" customHeight="1">
      <c r="A265" s="34"/>
      <c r="B265" s="35"/>
      <c r="C265" s="195" t="s">
        <v>853</v>
      </c>
      <c r="D265" s="195" t="s">
        <v>315</v>
      </c>
      <c r="E265" s="196" t="s">
        <v>3011</v>
      </c>
      <c r="F265" s="197" t="s">
        <v>3012</v>
      </c>
      <c r="G265" s="198" t="s">
        <v>2843</v>
      </c>
      <c r="H265" s="199">
        <v>2</v>
      </c>
      <c r="I265" s="200"/>
      <c r="J265" s="201">
        <f>ROUND(I265*H265,2)</f>
        <v>0</v>
      </c>
      <c r="K265" s="202"/>
      <c r="L265" s="39"/>
      <c r="M265" s="203" t="s">
        <v>19</v>
      </c>
      <c r="N265" s="204" t="s">
        <v>45</v>
      </c>
      <c r="O265" s="64"/>
      <c r="P265" s="205">
        <f>O265*H265</f>
        <v>0</v>
      </c>
      <c r="Q265" s="205">
        <v>0</v>
      </c>
      <c r="R265" s="205">
        <f>Q265*H265</f>
        <v>0</v>
      </c>
      <c r="S265" s="205">
        <v>0</v>
      </c>
      <c r="T265" s="206">
        <f>S265*H265</f>
        <v>0</v>
      </c>
      <c r="U265" s="34"/>
      <c r="V265" s="34"/>
      <c r="W265" s="34"/>
      <c r="X265" s="34"/>
      <c r="Y265" s="34"/>
      <c r="Z265" s="34"/>
      <c r="AA265" s="34"/>
      <c r="AB265" s="34"/>
      <c r="AC265" s="34"/>
      <c r="AD265" s="34"/>
      <c r="AE265" s="34"/>
      <c r="AR265" s="207" t="s">
        <v>402</v>
      </c>
      <c r="AT265" s="207" t="s">
        <v>315</v>
      </c>
      <c r="AU265" s="207" t="s">
        <v>83</v>
      </c>
      <c r="AY265" s="17" t="s">
        <v>313</v>
      </c>
      <c r="BE265" s="208">
        <f>IF(N265="základní",J265,0)</f>
        <v>0</v>
      </c>
      <c r="BF265" s="208">
        <f>IF(N265="snížená",J265,0)</f>
        <v>0</v>
      </c>
      <c r="BG265" s="208">
        <f>IF(N265="zákl. přenesená",J265,0)</f>
        <v>0</v>
      </c>
      <c r="BH265" s="208">
        <f>IF(N265="sníž. přenesená",J265,0)</f>
        <v>0</v>
      </c>
      <c r="BI265" s="208">
        <f>IF(N265="nulová",J265,0)</f>
        <v>0</v>
      </c>
      <c r="BJ265" s="17" t="s">
        <v>81</v>
      </c>
      <c r="BK265" s="208">
        <f>ROUND(I265*H265,2)</f>
        <v>0</v>
      </c>
      <c r="BL265" s="17" t="s">
        <v>402</v>
      </c>
      <c r="BM265" s="207" t="s">
        <v>1413</v>
      </c>
    </row>
    <row r="266" spans="1:65" s="1" customFormat="1" ht="19.5">
      <c r="A266" s="34"/>
      <c r="B266" s="35"/>
      <c r="C266" s="36"/>
      <c r="D266" s="209" t="s">
        <v>321</v>
      </c>
      <c r="E266" s="36"/>
      <c r="F266" s="210" t="s">
        <v>3012</v>
      </c>
      <c r="G266" s="36"/>
      <c r="H266" s="36"/>
      <c r="I266" s="116"/>
      <c r="J266" s="36"/>
      <c r="K266" s="36"/>
      <c r="L266" s="39"/>
      <c r="M266" s="211"/>
      <c r="N266" s="212"/>
      <c r="O266" s="64"/>
      <c r="P266" s="64"/>
      <c r="Q266" s="64"/>
      <c r="R266" s="64"/>
      <c r="S266" s="64"/>
      <c r="T266" s="65"/>
      <c r="U266" s="34"/>
      <c r="V266" s="34"/>
      <c r="W266" s="34"/>
      <c r="X266" s="34"/>
      <c r="Y266" s="34"/>
      <c r="Z266" s="34"/>
      <c r="AA266" s="34"/>
      <c r="AB266" s="34"/>
      <c r="AC266" s="34"/>
      <c r="AD266" s="34"/>
      <c r="AE266" s="34"/>
      <c r="AT266" s="17" t="s">
        <v>321</v>
      </c>
      <c r="AU266" s="17" t="s">
        <v>83</v>
      </c>
    </row>
    <row r="267" spans="1:65" s="1" customFormat="1" ht="21.6" customHeight="1">
      <c r="A267" s="34"/>
      <c r="B267" s="35"/>
      <c r="C267" s="195" t="s">
        <v>861</v>
      </c>
      <c r="D267" s="195" t="s">
        <v>315</v>
      </c>
      <c r="E267" s="196" t="s">
        <v>3013</v>
      </c>
      <c r="F267" s="197" t="s">
        <v>3014</v>
      </c>
      <c r="G267" s="198" t="s">
        <v>2843</v>
      </c>
      <c r="H267" s="199">
        <v>1</v>
      </c>
      <c r="I267" s="200"/>
      <c r="J267" s="201">
        <f>ROUND(I267*H267,2)</f>
        <v>0</v>
      </c>
      <c r="K267" s="202"/>
      <c r="L267" s="39"/>
      <c r="M267" s="203" t="s">
        <v>19</v>
      </c>
      <c r="N267" s="204" t="s">
        <v>45</v>
      </c>
      <c r="O267" s="64"/>
      <c r="P267" s="205">
        <f>O267*H267</f>
        <v>0</v>
      </c>
      <c r="Q267" s="205">
        <v>0</v>
      </c>
      <c r="R267" s="205">
        <f>Q267*H267</f>
        <v>0</v>
      </c>
      <c r="S267" s="205">
        <v>0</v>
      </c>
      <c r="T267" s="206">
        <f>S267*H267</f>
        <v>0</v>
      </c>
      <c r="U267" s="34"/>
      <c r="V267" s="34"/>
      <c r="W267" s="34"/>
      <c r="X267" s="34"/>
      <c r="Y267" s="34"/>
      <c r="Z267" s="34"/>
      <c r="AA267" s="34"/>
      <c r="AB267" s="34"/>
      <c r="AC267" s="34"/>
      <c r="AD267" s="34"/>
      <c r="AE267" s="34"/>
      <c r="AR267" s="207" t="s">
        <v>402</v>
      </c>
      <c r="AT267" s="207" t="s">
        <v>315</v>
      </c>
      <c r="AU267" s="207" t="s">
        <v>83</v>
      </c>
      <c r="AY267" s="17" t="s">
        <v>313</v>
      </c>
      <c r="BE267" s="208">
        <f>IF(N267="základní",J267,0)</f>
        <v>0</v>
      </c>
      <c r="BF267" s="208">
        <f>IF(N267="snížená",J267,0)</f>
        <v>0</v>
      </c>
      <c r="BG267" s="208">
        <f>IF(N267="zákl. přenesená",J267,0)</f>
        <v>0</v>
      </c>
      <c r="BH267" s="208">
        <f>IF(N267="sníž. přenesená",J267,0)</f>
        <v>0</v>
      </c>
      <c r="BI267" s="208">
        <f>IF(N267="nulová",J267,0)</f>
        <v>0</v>
      </c>
      <c r="BJ267" s="17" t="s">
        <v>81</v>
      </c>
      <c r="BK267" s="208">
        <f>ROUND(I267*H267,2)</f>
        <v>0</v>
      </c>
      <c r="BL267" s="17" t="s">
        <v>402</v>
      </c>
      <c r="BM267" s="207" t="s">
        <v>1425</v>
      </c>
    </row>
    <row r="268" spans="1:65" s="1" customFormat="1" ht="19.5">
      <c r="A268" s="34"/>
      <c r="B268" s="35"/>
      <c r="C268" s="36"/>
      <c r="D268" s="209" t="s">
        <v>321</v>
      </c>
      <c r="E268" s="36"/>
      <c r="F268" s="210" t="s">
        <v>3015</v>
      </c>
      <c r="G268" s="36"/>
      <c r="H268" s="36"/>
      <c r="I268" s="116"/>
      <c r="J268" s="36"/>
      <c r="K268" s="36"/>
      <c r="L268" s="39"/>
      <c r="M268" s="211"/>
      <c r="N268" s="212"/>
      <c r="O268" s="64"/>
      <c r="P268" s="64"/>
      <c r="Q268" s="64"/>
      <c r="R268" s="64"/>
      <c r="S268" s="64"/>
      <c r="T268" s="65"/>
      <c r="U268" s="34"/>
      <c r="V268" s="34"/>
      <c r="W268" s="34"/>
      <c r="X268" s="34"/>
      <c r="Y268" s="34"/>
      <c r="Z268" s="34"/>
      <c r="AA268" s="34"/>
      <c r="AB268" s="34"/>
      <c r="AC268" s="34"/>
      <c r="AD268" s="34"/>
      <c r="AE268" s="34"/>
      <c r="AT268" s="17" t="s">
        <v>321</v>
      </c>
      <c r="AU268" s="17" t="s">
        <v>83</v>
      </c>
    </row>
    <row r="269" spans="1:65" s="1" customFormat="1" ht="14.45" customHeight="1">
      <c r="A269" s="34"/>
      <c r="B269" s="35"/>
      <c r="C269" s="195" t="s">
        <v>867</v>
      </c>
      <c r="D269" s="195" t="s">
        <v>315</v>
      </c>
      <c r="E269" s="196" t="s">
        <v>3016</v>
      </c>
      <c r="F269" s="197" t="s">
        <v>3017</v>
      </c>
      <c r="G269" s="198" t="s">
        <v>2843</v>
      </c>
      <c r="H269" s="199">
        <v>1</v>
      </c>
      <c r="I269" s="200"/>
      <c r="J269" s="201">
        <f>ROUND(I269*H269,2)</f>
        <v>0</v>
      </c>
      <c r="K269" s="202"/>
      <c r="L269" s="39"/>
      <c r="M269" s="203" t="s">
        <v>19</v>
      </c>
      <c r="N269" s="204" t="s">
        <v>45</v>
      </c>
      <c r="O269" s="64"/>
      <c r="P269" s="205">
        <f>O269*H269</f>
        <v>0</v>
      </c>
      <c r="Q269" s="205">
        <v>0</v>
      </c>
      <c r="R269" s="205">
        <f>Q269*H269</f>
        <v>0</v>
      </c>
      <c r="S269" s="205">
        <v>0</v>
      </c>
      <c r="T269" s="206">
        <f>S269*H269</f>
        <v>0</v>
      </c>
      <c r="U269" s="34"/>
      <c r="V269" s="34"/>
      <c r="W269" s="34"/>
      <c r="X269" s="34"/>
      <c r="Y269" s="34"/>
      <c r="Z269" s="34"/>
      <c r="AA269" s="34"/>
      <c r="AB269" s="34"/>
      <c r="AC269" s="34"/>
      <c r="AD269" s="34"/>
      <c r="AE269" s="34"/>
      <c r="AR269" s="207" t="s">
        <v>402</v>
      </c>
      <c r="AT269" s="207" t="s">
        <v>315</v>
      </c>
      <c r="AU269" s="207" t="s">
        <v>83</v>
      </c>
      <c r="AY269" s="17" t="s">
        <v>313</v>
      </c>
      <c r="BE269" s="208">
        <f>IF(N269="základní",J269,0)</f>
        <v>0</v>
      </c>
      <c r="BF269" s="208">
        <f>IF(N269="snížená",J269,0)</f>
        <v>0</v>
      </c>
      <c r="BG269" s="208">
        <f>IF(N269="zákl. přenesená",J269,0)</f>
        <v>0</v>
      </c>
      <c r="BH269" s="208">
        <f>IF(N269="sníž. přenesená",J269,0)</f>
        <v>0</v>
      </c>
      <c r="BI269" s="208">
        <f>IF(N269="nulová",J269,0)</f>
        <v>0</v>
      </c>
      <c r="BJ269" s="17" t="s">
        <v>81</v>
      </c>
      <c r="BK269" s="208">
        <f>ROUND(I269*H269,2)</f>
        <v>0</v>
      </c>
      <c r="BL269" s="17" t="s">
        <v>402</v>
      </c>
      <c r="BM269" s="207" t="s">
        <v>1437</v>
      </c>
    </row>
    <row r="270" spans="1:65" s="1" customFormat="1">
      <c r="A270" s="34"/>
      <c r="B270" s="35"/>
      <c r="C270" s="36"/>
      <c r="D270" s="209" t="s">
        <v>321</v>
      </c>
      <c r="E270" s="36"/>
      <c r="F270" s="210" t="s">
        <v>3017</v>
      </c>
      <c r="G270" s="36"/>
      <c r="H270" s="36"/>
      <c r="I270" s="116"/>
      <c r="J270" s="36"/>
      <c r="K270" s="36"/>
      <c r="L270" s="39"/>
      <c r="M270" s="211"/>
      <c r="N270" s="212"/>
      <c r="O270" s="64"/>
      <c r="P270" s="64"/>
      <c r="Q270" s="64"/>
      <c r="R270" s="64"/>
      <c r="S270" s="64"/>
      <c r="T270" s="65"/>
      <c r="U270" s="34"/>
      <c r="V270" s="34"/>
      <c r="W270" s="34"/>
      <c r="X270" s="34"/>
      <c r="Y270" s="34"/>
      <c r="Z270" s="34"/>
      <c r="AA270" s="34"/>
      <c r="AB270" s="34"/>
      <c r="AC270" s="34"/>
      <c r="AD270" s="34"/>
      <c r="AE270" s="34"/>
      <c r="AT270" s="17" t="s">
        <v>321</v>
      </c>
      <c r="AU270" s="17" t="s">
        <v>83</v>
      </c>
    </row>
    <row r="271" spans="1:65" s="1" customFormat="1" ht="14.45" customHeight="1">
      <c r="A271" s="34"/>
      <c r="B271" s="35"/>
      <c r="C271" s="195" t="s">
        <v>873</v>
      </c>
      <c r="D271" s="195" t="s">
        <v>315</v>
      </c>
      <c r="E271" s="196" t="s">
        <v>3018</v>
      </c>
      <c r="F271" s="197" t="s">
        <v>3019</v>
      </c>
      <c r="G271" s="198" t="s">
        <v>2843</v>
      </c>
      <c r="H271" s="199">
        <v>2</v>
      </c>
      <c r="I271" s="200"/>
      <c r="J271" s="201">
        <f>ROUND(I271*H271,2)</f>
        <v>0</v>
      </c>
      <c r="K271" s="202"/>
      <c r="L271" s="39"/>
      <c r="M271" s="203" t="s">
        <v>19</v>
      </c>
      <c r="N271" s="204" t="s">
        <v>45</v>
      </c>
      <c r="O271" s="64"/>
      <c r="P271" s="205">
        <f>O271*H271</f>
        <v>0</v>
      </c>
      <c r="Q271" s="205">
        <v>0</v>
      </c>
      <c r="R271" s="205">
        <f>Q271*H271</f>
        <v>0</v>
      </c>
      <c r="S271" s="205">
        <v>0</v>
      </c>
      <c r="T271" s="206">
        <f>S271*H271</f>
        <v>0</v>
      </c>
      <c r="U271" s="34"/>
      <c r="V271" s="34"/>
      <c r="W271" s="34"/>
      <c r="X271" s="34"/>
      <c r="Y271" s="34"/>
      <c r="Z271" s="34"/>
      <c r="AA271" s="34"/>
      <c r="AB271" s="34"/>
      <c r="AC271" s="34"/>
      <c r="AD271" s="34"/>
      <c r="AE271" s="34"/>
      <c r="AR271" s="207" t="s">
        <v>402</v>
      </c>
      <c r="AT271" s="207" t="s">
        <v>315</v>
      </c>
      <c r="AU271" s="207" t="s">
        <v>83</v>
      </c>
      <c r="AY271" s="17" t="s">
        <v>313</v>
      </c>
      <c r="BE271" s="208">
        <f>IF(N271="základní",J271,0)</f>
        <v>0</v>
      </c>
      <c r="BF271" s="208">
        <f>IF(N271="snížená",J271,0)</f>
        <v>0</v>
      </c>
      <c r="BG271" s="208">
        <f>IF(N271="zákl. přenesená",J271,0)</f>
        <v>0</v>
      </c>
      <c r="BH271" s="208">
        <f>IF(N271="sníž. přenesená",J271,0)</f>
        <v>0</v>
      </c>
      <c r="BI271" s="208">
        <f>IF(N271="nulová",J271,0)</f>
        <v>0</v>
      </c>
      <c r="BJ271" s="17" t="s">
        <v>81</v>
      </c>
      <c r="BK271" s="208">
        <f>ROUND(I271*H271,2)</f>
        <v>0</v>
      </c>
      <c r="BL271" s="17" t="s">
        <v>402</v>
      </c>
      <c r="BM271" s="207" t="s">
        <v>1447</v>
      </c>
    </row>
    <row r="272" spans="1:65" s="1" customFormat="1">
      <c r="A272" s="34"/>
      <c r="B272" s="35"/>
      <c r="C272" s="36"/>
      <c r="D272" s="209" t="s">
        <v>321</v>
      </c>
      <c r="E272" s="36"/>
      <c r="F272" s="210" t="s">
        <v>3019</v>
      </c>
      <c r="G272" s="36"/>
      <c r="H272" s="36"/>
      <c r="I272" s="116"/>
      <c r="J272" s="36"/>
      <c r="K272" s="36"/>
      <c r="L272" s="39"/>
      <c r="M272" s="211"/>
      <c r="N272" s="212"/>
      <c r="O272" s="64"/>
      <c r="P272" s="64"/>
      <c r="Q272" s="64"/>
      <c r="R272" s="64"/>
      <c r="S272" s="64"/>
      <c r="T272" s="65"/>
      <c r="U272" s="34"/>
      <c r="V272" s="34"/>
      <c r="W272" s="34"/>
      <c r="X272" s="34"/>
      <c r="Y272" s="34"/>
      <c r="Z272" s="34"/>
      <c r="AA272" s="34"/>
      <c r="AB272" s="34"/>
      <c r="AC272" s="34"/>
      <c r="AD272" s="34"/>
      <c r="AE272" s="34"/>
      <c r="AT272" s="17" t="s">
        <v>321</v>
      </c>
      <c r="AU272" s="17" t="s">
        <v>83</v>
      </c>
    </row>
    <row r="273" spans="1:65" s="1" customFormat="1" ht="14.45" customHeight="1">
      <c r="A273" s="34"/>
      <c r="B273" s="35"/>
      <c r="C273" s="195" t="s">
        <v>879</v>
      </c>
      <c r="D273" s="195" t="s">
        <v>315</v>
      </c>
      <c r="E273" s="196" t="s">
        <v>3020</v>
      </c>
      <c r="F273" s="197" t="s">
        <v>3021</v>
      </c>
      <c r="G273" s="198" t="s">
        <v>2843</v>
      </c>
      <c r="H273" s="199">
        <v>1</v>
      </c>
      <c r="I273" s="200"/>
      <c r="J273" s="201">
        <f>ROUND(I273*H273,2)</f>
        <v>0</v>
      </c>
      <c r="K273" s="202"/>
      <c r="L273" s="39"/>
      <c r="M273" s="203" t="s">
        <v>19</v>
      </c>
      <c r="N273" s="204" t="s">
        <v>45</v>
      </c>
      <c r="O273" s="64"/>
      <c r="P273" s="205">
        <f>O273*H273</f>
        <v>0</v>
      </c>
      <c r="Q273" s="205">
        <v>0</v>
      </c>
      <c r="R273" s="205">
        <f>Q273*H273</f>
        <v>0</v>
      </c>
      <c r="S273" s="205">
        <v>0</v>
      </c>
      <c r="T273" s="206">
        <f>S273*H273</f>
        <v>0</v>
      </c>
      <c r="U273" s="34"/>
      <c r="V273" s="34"/>
      <c r="W273" s="34"/>
      <c r="X273" s="34"/>
      <c r="Y273" s="34"/>
      <c r="Z273" s="34"/>
      <c r="AA273" s="34"/>
      <c r="AB273" s="34"/>
      <c r="AC273" s="34"/>
      <c r="AD273" s="34"/>
      <c r="AE273" s="34"/>
      <c r="AR273" s="207" t="s">
        <v>402</v>
      </c>
      <c r="AT273" s="207" t="s">
        <v>315</v>
      </c>
      <c r="AU273" s="207" t="s">
        <v>83</v>
      </c>
      <c r="AY273" s="17" t="s">
        <v>313</v>
      </c>
      <c r="BE273" s="208">
        <f>IF(N273="základní",J273,0)</f>
        <v>0</v>
      </c>
      <c r="BF273" s="208">
        <f>IF(N273="snížená",J273,0)</f>
        <v>0</v>
      </c>
      <c r="BG273" s="208">
        <f>IF(N273="zákl. přenesená",J273,0)</f>
        <v>0</v>
      </c>
      <c r="BH273" s="208">
        <f>IF(N273="sníž. přenesená",J273,0)</f>
        <v>0</v>
      </c>
      <c r="BI273" s="208">
        <f>IF(N273="nulová",J273,0)</f>
        <v>0</v>
      </c>
      <c r="BJ273" s="17" t="s">
        <v>81</v>
      </c>
      <c r="BK273" s="208">
        <f>ROUND(I273*H273,2)</f>
        <v>0</v>
      </c>
      <c r="BL273" s="17" t="s">
        <v>402</v>
      </c>
      <c r="BM273" s="207" t="s">
        <v>1459</v>
      </c>
    </row>
    <row r="274" spans="1:65" s="1" customFormat="1">
      <c r="A274" s="34"/>
      <c r="B274" s="35"/>
      <c r="C274" s="36"/>
      <c r="D274" s="209" t="s">
        <v>321</v>
      </c>
      <c r="E274" s="36"/>
      <c r="F274" s="210" t="s">
        <v>3021</v>
      </c>
      <c r="G274" s="36"/>
      <c r="H274" s="36"/>
      <c r="I274" s="116"/>
      <c r="J274" s="36"/>
      <c r="K274" s="36"/>
      <c r="L274" s="39"/>
      <c r="M274" s="211"/>
      <c r="N274" s="212"/>
      <c r="O274" s="64"/>
      <c r="P274" s="64"/>
      <c r="Q274" s="64"/>
      <c r="R274" s="64"/>
      <c r="S274" s="64"/>
      <c r="T274" s="65"/>
      <c r="U274" s="34"/>
      <c r="V274" s="34"/>
      <c r="W274" s="34"/>
      <c r="X274" s="34"/>
      <c r="Y274" s="34"/>
      <c r="Z274" s="34"/>
      <c r="AA274" s="34"/>
      <c r="AB274" s="34"/>
      <c r="AC274" s="34"/>
      <c r="AD274" s="34"/>
      <c r="AE274" s="34"/>
      <c r="AT274" s="17" t="s">
        <v>321</v>
      </c>
      <c r="AU274" s="17" t="s">
        <v>83</v>
      </c>
    </row>
    <row r="275" spans="1:65" s="1" customFormat="1" ht="14.45" customHeight="1">
      <c r="A275" s="34"/>
      <c r="B275" s="35"/>
      <c r="C275" s="195" t="s">
        <v>885</v>
      </c>
      <c r="D275" s="195" t="s">
        <v>315</v>
      </c>
      <c r="E275" s="196" t="s">
        <v>3022</v>
      </c>
      <c r="F275" s="197" t="s">
        <v>3023</v>
      </c>
      <c r="G275" s="198" t="s">
        <v>2843</v>
      </c>
      <c r="H275" s="199">
        <v>2</v>
      </c>
      <c r="I275" s="200"/>
      <c r="J275" s="201">
        <f>ROUND(I275*H275,2)</f>
        <v>0</v>
      </c>
      <c r="K275" s="202"/>
      <c r="L275" s="39"/>
      <c r="M275" s="203" t="s">
        <v>19</v>
      </c>
      <c r="N275" s="204" t="s">
        <v>45</v>
      </c>
      <c r="O275" s="64"/>
      <c r="P275" s="205">
        <f>O275*H275</f>
        <v>0</v>
      </c>
      <c r="Q275" s="205">
        <v>0</v>
      </c>
      <c r="R275" s="205">
        <f>Q275*H275</f>
        <v>0</v>
      </c>
      <c r="S275" s="205">
        <v>0</v>
      </c>
      <c r="T275" s="206">
        <f>S275*H275</f>
        <v>0</v>
      </c>
      <c r="U275" s="34"/>
      <c r="V275" s="34"/>
      <c r="W275" s="34"/>
      <c r="X275" s="34"/>
      <c r="Y275" s="34"/>
      <c r="Z275" s="34"/>
      <c r="AA275" s="34"/>
      <c r="AB275" s="34"/>
      <c r="AC275" s="34"/>
      <c r="AD275" s="34"/>
      <c r="AE275" s="34"/>
      <c r="AR275" s="207" t="s">
        <v>402</v>
      </c>
      <c r="AT275" s="207" t="s">
        <v>315</v>
      </c>
      <c r="AU275" s="207" t="s">
        <v>83</v>
      </c>
      <c r="AY275" s="17" t="s">
        <v>313</v>
      </c>
      <c r="BE275" s="208">
        <f>IF(N275="základní",J275,0)</f>
        <v>0</v>
      </c>
      <c r="BF275" s="208">
        <f>IF(N275="snížená",J275,0)</f>
        <v>0</v>
      </c>
      <c r="BG275" s="208">
        <f>IF(N275="zákl. přenesená",J275,0)</f>
        <v>0</v>
      </c>
      <c r="BH275" s="208">
        <f>IF(N275="sníž. přenesená",J275,0)</f>
        <v>0</v>
      </c>
      <c r="BI275" s="208">
        <f>IF(N275="nulová",J275,0)</f>
        <v>0</v>
      </c>
      <c r="BJ275" s="17" t="s">
        <v>81</v>
      </c>
      <c r="BK275" s="208">
        <f>ROUND(I275*H275,2)</f>
        <v>0</v>
      </c>
      <c r="BL275" s="17" t="s">
        <v>402</v>
      </c>
      <c r="BM275" s="207" t="s">
        <v>1472</v>
      </c>
    </row>
    <row r="276" spans="1:65" s="1" customFormat="1">
      <c r="A276" s="34"/>
      <c r="B276" s="35"/>
      <c r="C276" s="36"/>
      <c r="D276" s="209" t="s">
        <v>321</v>
      </c>
      <c r="E276" s="36"/>
      <c r="F276" s="210" t="s">
        <v>3023</v>
      </c>
      <c r="G276" s="36"/>
      <c r="H276" s="36"/>
      <c r="I276" s="116"/>
      <c r="J276" s="36"/>
      <c r="K276" s="36"/>
      <c r="L276" s="39"/>
      <c r="M276" s="211"/>
      <c r="N276" s="212"/>
      <c r="O276" s="64"/>
      <c r="P276" s="64"/>
      <c r="Q276" s="64"/>
      <c r="R276" s="64"/>
      <c r="S276" s="64"/>
      <c r="T276" s="65"/>
      <c r="U276" s="34"/>
      <c r="V276" s="34"/>
      <c r="W276" s="34"/>
      <c r="X276" s="34"/>
      <c r="Y276" s="34"/>
      <c r="Z276" s="34"/>
      <c r="AA276" s="34"/>
      <c r="AB276" s="34"/>
      <c r="AC276" s="34"/>
      <c r="AD276" s="34"/>
      <c r="AE276" s="34"/>
      <c r="AT276" s="17" t="s">
        <v>321</v>
      </c>
      <c r="AU276" s="17" t="s">
        <v>83</v>
      </c>
    </row>
    <row r="277" spans="1:65" s="1" customFormat="1" ht="14.45" customHeight="1">
      <c r="A277" s="34"/>
      <c r="B277" s="35"/>
      <c r="C277" s="195" t="s">
        <v>893</v>
      </c>
      <c r="D277" s="195" t="s">
        <v>315</v>
      </c>
      <c r="E277" s="196" t="s">
        <v>3024</v>
      </c>
      <c r="F277" s="197" t="s">
        <v>3025</v>
      </c>
      <c r="G277" s="198" t="s">
        <v>3026</v>
      </c>
      <c r="H277" s="199">
        <v>3</v>
      </c>
      <c r="I277" s="200"/>
      <c r="J277" s="201">
        <f>ROUND(I277*H277,2)</f>
        <v>0</v>
      </c>
      <c r="K277" s="202"/>
      <c r="L277" s="39"/>
      <c r="M277" s="203" t="s">
        <v>19</v>
      </c>
      <c r="N277" s="204" t="s">
        <v>45</v>
      </c>
      <c r="O277" s="64"/>
      <c r="P277" s="205">
        <f>O277*H277</f>
        <v>0</v>
      </c>
      <c r="Q277" s="205">
        <v>0</v>
      </c>
      <c r="R277" s="205">
        <f>Q277*H277</f>
        <v>0</v>
      </c>
      <c r="S277" s="205">
        <v>0</v>
      </c>
      <c r="T277" s="206">
        <f>S277*H277</f>
        <v>0</v>
      </c>
      <c r="U277" s="34"/>
      <c r="V277" s="34"/>
      <c r="W277" s="34"/>
      <c r="X277" s="34"/>
      <c r="Y277" s="34"/>
      <c r="Z277" s="34"/>
      <c r="AA277" s="34"/>
      <c r="AB277" s="34"/>
      <c r="AC277" s="34"/>
      <c r="AD277" s="34"/>
      <c r="AE277" s="34"/>
      <c r="AR277" s="207" t="s">
        <v>402</v>
      </c>
      <c r="AT277" s="207" t="s">
        <v>315</v>
      </c>
      <c r="AU277" s="207" t="s">
        <v>83</v>
      </c>
      <c r="AY277" s="17" t="s">
        <v>313</v>
      </c>
      <c r="BE277" s="208">
        <f>IF(N277="základní",J277,0)</f>
        <v>0</v>
      </c>
      <c r="BF277" s="208">
        <f>IF(N277="snížená",J277,0)</f>
        <v>0</v>
      </c>
      <c r="BG277" s="208">
        <f>IF(N277="zákl. přenesená",J277,0)</f>
        <v>0</v>
      </c>
      <c r="BH277" s="208">
        <f>IF(N277="sníž. přenesená",J277,0)</f>
        <v>0</v>
      </c>
      <c r="BI277" s="208">
        <f>IF(N277="nulová",J277,0)</f>
        <v>0</v>
      </c>
      <c r="BJ277" s="17" t="s">
        <v>81</v>
      </c>
      <c r="BK277" s="208">
        <f>ROUND(I277*H277,2)</f>
        <v>0</v>
      </c>
      <c r="BL277" s="17" t="s">
        <v>402</v>
      </c>
      <c r="BM277" s="207" t="s">
        <v>1483</v>
      </c>
    </row>
    <row r="278" spans="1:65" s="1" customFormat="1">
      <c r="A278" s="34"/>
      <c r="B278" s="35"/>
      <c r="C278" s="36"/>
      <c r="D278" s="209" t="s">
        <v>321</v>
      </c>
      <c r="E278" s="36"/>
      <c r="F278" s="210" t="s">
        <v>3025</v>
      </c>
      <c r="G278" s="36"/>
      <c r="H278" s="36"/>
      <c r="I278" s="116"/>
      <c r="J278" s="36"/>
      <c r="K278" s="36"/>
      <c r="L278" s="39"/>
      <c r="M278" s="211"/>
      <c r="N278" s="212"/>
      <c r="O278" s="64"/>
      <c r="P278" s="64"/>
      <c r="Q278" s="64"/>
      <c r="R278" s="64"/>
      <c r="S278" s="64"/>
      <c r="T278" s="65"/>
      <c r="U278" s="34"/>
      <c r="V278" s="34"/>
      <c r="W278" s="34"/>
      <c r="X278" s="34"/>
      <c r="Y278" s="34"/>
      <c r="Z278" s="34"/>
      <c r="AA278" s="34"/>
      <c r="AB278" s="34"/>
      <c r="AC278" s="34"/>
      <c r="AD278" s="34"/>
      <c r="AE278" s="34"/>
      <c r="AT278" s="17" t="s">
        <v>321</v>
      </c>
      <c r="AU278" s="17" t="s">
        <v>83</v>
      </c>
    </row>
    <row r="279" spans="1:65" s="1" customFormat="1" ht="14.45" customHeight="1">
      <c r="A279" s="34"/>
      <c r="B279" s="35"/>
      <c r="C279" s="195" t="s">
        <v>900</v>
      </c>
      <c r="D279" s="195" t="s">
        <v>315</v>
      </c>
      <c r="E279" s="196" t="s">
        <v>3027</v>
      </c>
      <c r="F279" s="197" t="s">
        <v>3028</v>
      </c>
      <c r="G279" s="198" t="s">
        <v>2843</v>
      </c>
      <c r="H279" s="199">
        <v>2</v>
      </c>
      <c r="I279" s="200"/>
      <c r="J279" s="201">
        <f>ROUND(I279*H279,2)</f>
        <v>0</v>
      </c>
      <c r="K279" s="202"/>
      <c r="L279" s="39"/>
      <c r="M279" s="203" t="s">
        <v>19</v>
      </c>
      <c r="N279" s="204" t="s">
        <v>45</v>
      </c>
      <c r="O279" s="64"/>
      <c r="P279" s="205">
        <f>O279*H279</f>
        <v>0</v>
      </c>
      <c r="Q279" s="205">
        <v>0</v>
      </c>
      <c r="R279" s="205">
        <f>Q279*H279</f>
        <v>0</v>
      </c>
      <c r="S279" s="205">
        <v>0</v>
      </c>
      <c r="T279" s="206">
        <f>S279*H279</f>
        <v>0</v>
      </c>
      <c r="U279" s="34"/>
      <c r="V279" s="34"/>
      <c r="W279" s="34"/>
      <c r="X279" s="34"/>
      <c r="Y279" s="34"/>
      <c r="Z279" s="34"/>
      <c r="AA279" s="34"/>
      <c r="AB279" s="34"/>
      <c r="AC279" s="34"/>
      <c r="AD279" s="34"/>
      <c r="AE279" s="34"/>
      <c r="AR279" s="207" t="s">
        <v>402</v>
      </c>
      <c r="AT279" s="207" t="s">
        <v>315</v>
      </c>
      <c r="AU279" s="207" t="s">
        <v>83</v>
      </c>
      <c r="AY279" s="17" t="s">
        <v>313</v>
      </c>
      <c r="BE279" s="208">
        <f>IF(N279="základní",J279,0)</f>
        <v>0</v>
      </c>
      <c r="BF279" s="208">
        <f>IF(N279="snížená",J279,0)</f>
        <v>0</v>
      </c>
      <c r="BG279" s="208">
        <f>IF(N279="zákl. přenesená",J279,0)</f>
        <v>0</v>
      </c>
      <c r="BH279" s="208">
        <f>IF(N279="sníž. přenesená",J279,0)</f>
        <v>0</v>
      </c>
      <c r="BI279" s="208">
        <f>IF(N279="nulová",J279,0)</f>
        <v>0</v>
      </c>
      <c r="BJ279" s="17" t="s">
        <v>81</v>
      </c>
      <c r="BK279" s="208">
        <f>ROUND(I279*H279,2)</f>
        <v>0</v>
      </c>
      <c r="BL279" s="17" t="s">
        <v>402</v>
      </c>
      <c r="BM279" s="207" t="s">
        <v>1499</v>
      </c>
    </row>
    <row r="280" spans="1:65" s="1" customFormat="1">
      <c r="A280" s="34"/>
      <c r="B280" s="35"/>
      <c r="C280" s="36"/>
      <c r="D280" s="209" t="s">
        <v>321</v>
      </c>
      <c r="E280" s="36"/>
      <c r="F280" s="210" t="s">
        <v>3028</v>
      </c>
      <c r="G280" s="36"/>
      <c r="H280" s="36"/>
      <c r="I280" s="116"/>
      <c r="J280" s="36"/>
      <c r="K280" s="36"/>
      <c r="L280" s="39"/>
      <c r="M280" s="211"/>
      <c r="N280" s="212"/>
      <c r="O280" s="64"/>
      <c r="P280" s="64"/>
      <c r="Q280" s="64"/>
      <c r="R280" s="64"/>
      <c r="S280" s="64"/>
      <c r="T280" s="65"/>
      <c r="U280" s="34"/>
      <c r="V280" s="34"/>
      <c r="W280" s="34"/>
      <c r="X280" s="34"/>
      <c r="Y280" s="34"/>
      <c r="Z280" s="34"/>
      <c r="AA280" s="34"/>
      <c r="AB280" s="34"/>
      <c r="AC280" s="34"/>
      <c r="AD280" s="34"/>
      <c r="AE280" s="34"/>
      <c r="AT280" s="17" t="s">
        <v>321</v>
      </c>
      <c r="AU280" s="17" t="s">
        <v>83</v>
      </c>
    </row>
    <row r="281" spans="1:65" s="1" customFormat="1" ht="14.45" customHeight="1">
      <c r="A281" s="34"/>
      <c r="B281" s="35"/>
      <c r="C281" s="195" t="s">
        <v>906</v>
      </c>
      <c r="D281" s="195" t="s">
        <v>315</v>
      </c>
      <c r="E281" s="196" t="s">
        <v>3029</v>
      </c>
      <c r="F281" s="197" t="s">
        <v>3030</v>
      </c>
      <c r="G281" s="198" t="s">
        <v>2843</v>
      </c>
      <c r="H281" s="199">
        <v>2</v>
      </c>
      <c r="I281" s="200"/>
      <c r="J281" s="201">
        <f>ROUND(I281*H281,2)</f>
        <v>0</v>
      </c>
      <c r="K281" s="202"/>
      <c r="L281" s="39"/>
      <c r="M281" s="203" t="s">
        <v>19</v>
      </c>
      <c r="N281" s="204" t="s">
        <v>45</v>
      </c>
      <c r="O281" s="64"/>
      <c r="P281" s="205">
        <f>O281*H281</f>
        <v>0</v>
      </c>
      <c r="Q281" s="205">
        <v>0</v>
      </c>
      <c r="R281" s="205">
        <f>Q281*H281</f>
        <v>0</v>
      </c>
      <c r="S281" s="205">
        <v>0</v>
      </c>
      <c r="T281" s="206">
        <f>S281*H281</f>
        <v>0</v>
      </c>
      <c r="U281" s="34"/>
      <c r="V281" s="34"/>
      <c r="W281" s="34"/>
      <c r="X281" s="34"/>
      <c r="Y281" s="34"/>
      <c r="Z281" s="34"/>
      <c r="AA281" s="34"/>
      <c r="AB281" s="34"/>
      <c r="AC281" s="34"/>
      <c r="AD281" s="34"/>
      <c r="AE281" s="34"/>
      <c r="AR281" s="207" t="s">
        <v>402</v>
      </c>
      <c r="AT281" s="207" t="s">
        <v>315</v>
      </c>
      <c r="AU281" s="207" t="s">
        <v>83</v>
      </c>
      <c r="AY281" s="17" t="s">
        <v>313</v>
      </c>
      <c r="BE281" s="208">
        <f>IF(N281="základní",J281,0)</f>
        <v>0</v>
      </c>
      <c r="BF281" s="208">
        <f>IF(N281="snížená",J281,0)</f>
        <v>0</v>
      </c>
      <c r="BG281" s="208">
        <f>IF(N281="zákl. přenesená",J281,0)</f>
        <v>0</v>
      </c>
      <c r="BH281" s="208">
        <f>IF(N281="sníž. přenesená",J281,0)</f>
        <v>0</v>
      </c>
      <c r="BI281" s="208">
        <f>IF(N281="nulová",J281,0)</f>
        <v>0</v>
      </c>
      <c r="BJ281" s="17" t="s">
        <v>81</v>
      </c>
      <c r="BK281" s="208">
        <f>ROUND(I281*H281,2)</f>
        <v>0</v>
      </c>
      <c r="BL281" s="17" t="s">
        <v>402</v>
      </c>
      <c r="BM281" s="207" t="s">
        <v>1510</v>
      </c>
    </row>
    <row r="282" spans="1:65" s="1" customFormat="1">
      <c r="A282" s="34"/>
      <c r="B282" s="35"/>
      <c r="C282" s="36"/>
      <c r="D282" s="209" t="s">
        <v>321</v>
      </c>
      <c r="E282" s="36"/>
      <c r="F282" s="210" t="s">
        <v>3030</v>
      </c>
      <c r="G282" s="36"/>
      <c r="H282" s="36"/>
      <c r="I282" s="116"/>
      <c r="J282" s="36"/>
      <c r="K282" s="36"/>
      <c r="L282" s="39"/>
      <c r="M282" s="211"/>
      <c r="N282" s="212"/>
      <c r="O282" s="64"/>
      <c r="P282" s="64"/>
      <c r="Q282" s="64"/>
      <c r="R282" s="64"/>
      <c r="S282" s="64"/>
      <c r="T282" s="65"/>
      <c r="U282" s="34"/>
      <c r="V282" s="34"/>
      <c r="W282" s="34"/>
      <c r="X282" s="34"/>
      <c r="Y282" s="34"/>
      <c r="Z282" s="34"/>
      <c r="AA282" s="34"/>
      <c r="AB282" s="34"/>
      <c r="AC282" s="34"/>
      <c r="AD282" s="34"/>
      <c r="AE282" s="34"/>
      <c r="AT282" s="17" t="s">
        <v>321</v>
      </c>
      <c r="AU282" s="17" t="s">
        <v>83</v>
      </c>
    </row>
    <row r="283" spans="1:65" s="1" customFormat="1" ht="14.45" customHeight="1">
      <c r="A283" s="34"/>
      <c r="B283" s="35"/>
      <c r="C283" s="195" t="s">
        <v>912</v>
      </c>
      <c r="D283" s="195" t="s">
        <v>315</v>
      </c>
      <c r="E283" s="196" t="s">
        <v>3031</v>
      </c>
      <c r="F283" s="197" t="s">
        <v>3032</v>
      </c>
      <c r="G283" s="198" t="s">
        <v>3026</v>
      </c>
      <c r="H283" s="199">
        <v>1</v>
      </c>
      <c r="I283" s="200"/>
      <c r="J283" s="201">
        <f>ROUND(I283*H283,2)</f>
        <v>0</v>
      </c>
      <c r="K283" s="202"/>
      <c r="L283" s="39"/>
      <c r="M283" s="203" t="s">
        <v>19</v>
      </c>
      <c r="N283" s="204" t="s">
        <v>45</v>
      </c>
      <c r="O283" s="64"/>
      <c r="P283" s="205">
        <f>O283*H283</f>
        <v>0</v>
      </c>
      <c r="Q283" s="205">
        <v>0</v>
      </c>
      <c r="R283" s="205">
        <f>Q283*H283</f>
        <v>0</v>
      </c>
      <c r="S283" s="205">
        <v>0</v>
      </c>
      <c r="T283" s="206">
        <f>S283*H283</f>
        <v>0</v>
      </c>
      <c r="U283" s="34"/>
      <c r="V283" s="34"/>
      <c r="W283" s="34"/>
      <c r="X283" s="34"/>
      <c r="Y283" s="34"/>
      <c r="Z283" s="34"/>
      <c r="AA283" s="34"/>
      <c r="AB283" s="34"/>
      <c r="AC283" s="34"/>
      <c r="AD283" s="34"/>
      <c r="AE283" s="34"/>
      <c r="AR283" s="207" t="s">
        <v>402</v>
      </c>
      <c r="AT283" s="207" t="s">
        <v>315</v>
      </c>
      <c r="AU283" s="207" t="s">
        <v>83</v>
      </c>
      <c r="AY283" s="17" t="s">
        <v>313</v>
      </c>
      <c r="BE283" s="208">
        <f>IF(N283="základní",J283,0)</f>
        <v>0</v>
      </c>
      <c r="BF283" s="208">
        <f>IF(N283="snížená",J283,0)</f>
        <v>0</v>
      </c>
      <c r="BG283" s="208">
        <f>IF(N283="zákl. přenesená",J283,0)</f>
        <v>0</v>
      </c>
      <c r="BH283" s="208">
        <f>IF(N283="sníž. přenesená",J283,0)</f>
        <v>0</v>
      </c>
      <c r="BI283" s="208">
        <f>IF(N283="nulová",J283,0)</f>
        <v>0</v>
      </c>
      <c r="BJ283" s="17" t="s">
        <v>81</v>
      </c>
      <c r="BK283" s="208">
        <f>ROUND(I283*H283,2)</f>
        <v>0</v>
      </c>
      <c r="BL283" s="17" t="s">
        <v>402</v>
      </c>
      <c r="BM283" s="207" t="s">
        <v>1522</v>
      </c>
    </row>
    <row r="284" spans="1:65" s="1" customFormat="1">
      <c r="A284" s="34"/>
      <c r="B284" s="35"/>
      <c r="C284" s="36"/>
      <c r="D284" s="209" t="s">
        <v>321</v>
      </c>
      <c r="E284" s="36"/>
      <c r="F284" s="210" t="s">
        <v>3032</v>
      </c>
      <c r="G284" s="36"/>
      <c r="H284" s="36"/>
      <c r="I284" s="116"/>
      <c r="J284" s="36"/>
      <c r="K284" s="36"/>
      <c r="L284" s="39"/>
      <c r="M284" s="211"/>
      <c r="N284" s="212"/>
      <c r="O284" s="64"/>
      <c r="P284" s="64"/>
      <c r="Q284" s="64"/>
      <c r="R284" s="64"/>
      <c r="S284" s="64"/>
      <c r="T284" s="65"/>
      <c r="U284" s="34"/>
      <c r="V284" s="34"/>
      <c r="W284" s="34"/>
      <c r="X284" s="34"/>
      <c r="Y284" s="34"/>
      <c r="Z284" s="34"/>
      <c r="AA284" s="34"/>
      <c r="AB284" s="34"/>
      <c r="AC284" s="34"/>
      <c r="AD284" s="34"/>
      <c r="AE284" s="34"/>
      <c r="AT284" s="17" t="s">
        <v>321</v>
      </c>
      <c r="AU284" s="17" t="s">
        <v>83</v>
      </c>
    </row>
    <row r="285" spans="1:65" s="1" customFormat="1" ht="14.45" customHeight="1">
      <c r="A285" s="34"/>
      <c r="B285" s="35"/>
      <c r="C285" s="195" t="s">
        <v>918</v>
      </c>
      <c r="D285" s="195" t="s">
        <v>315</v>
      </c>
      <c r="E285" s="196" t="s">
        <v>3033</v>
      </c>
      <c r="F285" s="197" t="s">
        <v>3034</v>
      </c>
      <c r="G285" s="198" t="s">
        <v>2843</v>
      </c>
      <c r="H285" s="199">
        <v>1</v>
      </c>
      <c r="I285" s="200"/>
      <c r="J285" s="201">
        <f>ROUND(I285*H285,2)</f>
        <v>0</v>
      </c>
      <c r="K285" s="202"/>
      <c r="L285" s="39"/>
      <c r="M285" s="203" t="s">
        <v>19</v>
      </c>
      <c r="N285" s="204" t="s">
        <v>45</v>
      </c>
      <c r="O285" s="64"/>
      <c r="P285" s="205">
        <f>O285*H285</f>
        <v>0</v>
      </c>
      <c r="Q285" s="205">
        <v>0</v>
      </c>
      <c r="R285" s="205">
        <f>Q285*H285</f>
        <v>0</v>
      </c>
      <c r="S285" s="205">
        <v>0</v>
      </c>
      <c r="T285" s="206">
        <f>S285*H285</f>
        <v>0</v>
      </c>
      <c r="U285" s="34"/>
      <c r="V285" s="34"/>
      <c r="W285" s="34"/>
      <c r="X285" s="34"/>
      <c r="Y285" s="34"/>
      <c r="Z285" s="34"/>
      <c r="AA285" s="34"/>
      <c r="AB285" s="34"/>
      <c r="AC285" s="34"/>
      <c r="AD285" s="34"/>
      <c r="AE285" s="34"/>
      <c r="AR285" s="207" t="s">
        <v>402</v>
      </c>
      <c r="AT285" s="207" t="s">
        <v>315</v>
      </c>
      <c r="AU285" s="207" t="s">
        <v>83</v>
      </c>
      <c r="AY285" s="17" t="s">
        <v>313</v>
      </c>
      <c r="BE285" s="208">
        <f>IF(N285="základní",J285,0)</f>
        <v>0</v>
      </c>
      <c r="BF285" s="208">
        <f>IF(N285="snížená",J285,0)</f>
        <v>0</v>
      </c>
      <c r="BG285" s="208">
        <f>IF(N285="zákl. přenesená",J285,0)</f>
        <v>0</v>
      </c>
      <c r="BH285" s="208">
        <f>IF(N285="sníž. přenesená",J285,0)</f>
        <v>0</v>
      </c>
      <c r="BI285" s="208">
        <f>IF(N285="nulová",J285,0)</f>
        <v>0</v>
      </c>
      <c r="BJ285" s="17" t="s">
        <v>81</v>
      </c>
      <c r="BK285" s="208">
        <f>ROUND(I285*H285,2)</f>
        <v>0</v>
      </c>
      <c r="BL285" s="17" t="s">
        <v>402</v>
      </c>
      <c r="BM285" s="207" t="s">
        <v>1533</v>
      </c>
    </row>
    <row r="286" spans="1:65" s="1" customFormat="1">
      <c r="A286" s="34"/>
      <c r="B286" s="35"/>
      <c r="C286" s="36"/>
      <c r="D286" s="209" t="s">
        <v>321</v>
      </c>
      <c r="E286" s="36"/>
      <c r="F286" s="210" t="s">
        <v>3034</v>
      </c>
      <c r="G286" s="36"/>
      <c r="H286" s="36"/>
      <c r="I286" s="116"/>
      <c r="J286" s="36"/>
      <c r="K286" s="36"/>
      <c r="L286" s="39"/>
      <c r="M286" s="211"/>
      <c r="N286" s="212"/>
      <c r="O286" s="64"/>
      <c r="P286" s="64"/>
      <c r="Q286" s="64"/>
      <c r="R286" s="64"/>
      <c r="S286" s="64"/>
      <c r="T286" s="65"/>
      <c r="U286" s="34"/>
      <c r="V286" s="34"/>
      <c r="W286" s="34"/>
      <c r="X286" s="34"/>
      <c r="Y286" s="34"/>
      <c r="Z286" s="34"/>
      <c r="AA286" s="34"/>
      <c r="AB286" s="34"/>
      <c r="AC286" s="34"/>
      <c r="AD286" s="34"/>
      <c r="AE286" s="34"/>
      <c r="AT286" s="17" t="s">
        <v>321</v>
      </c>
      <c r="AU286" s="17" t="s">
        <v>83</v>
      </c>
    </row>
    <row r="287" spans="1:65" s="1" customFormat="1" ht="14.45" customHeight="1">
      <c r="A287" s="34"/>
      <c r="B287" s="35"/>
      <c r="C287" s="195" t="s">
        <v>924</v>
      </c>
      <c r="D287" s="195" t="s">
        <v>315</v>
      </c>
      <c r="E287" s="196" t="s">
        <v>3035</v>
      </c>
      <c r="F287" s="197" t="s">
        <v>3036</v>
      </c>
      <c r="G287" s="198" t="s">
        <v>2843</v>
      </c>
      <c r="H287" s="199">
        <v>1</v>
      </c>
      <c r="I287" s="200"/>
      <c r="J287" s="201">
        <f>ROUND(I287*H287,2)</f>
        <v>0</v>
      </c>
      <c r="K287" s="202"/>
      <c r="L287" s="39"/>
      <c r="M287" s="203" t="s">
        <v>19</v>
      </c>
      <c r="N287" s="204" t="s">
        <v>45</v>
      </c>
      <c r="O287" s="64"/>
      <c r="P287" s="205">
        <f>O287*H287</f>
        <v>0</v>
      </c>
      <c r="Q287" s="205">
        <v>0</v>
      </c>
      <c r="R287" s="205">
        <f>Q287*H287</f>
        <v>0</v>
      </c>
      <c r="S287" s="205">
        <v>0</v>
      </c>
      <c r="T287" s="206">
        <f>S287*H287</f>
        <v>0</v>
      </c>
      <c r="U287" s="34"/>
      <c r="V287" s="34"/>
      <c r="W287" s="34"/>
      <c r="X287" s="34"/>
      <c r="Y287" s="34"/>
      <c r="Z287" s="34"/>
      <c r="AA287" s="34"/>
      <c r="AB287" s="34"/>
      <c r="AC287" s="34"/>
      <c r="AD287" s="34"/>
      <c r="AE287" s="34"/>
      <c r="AR287" s="207" t="s">
        <v>402</v>
      </c>
      <c r="AT287" s="207" t="s">
        <v>315</v>
      </c>
      <c r="AU287" s="207" t="s">
        <v>83</v>
      </c>
      <c r="AY287" s="17" t="s">
        <v>313</v>
      </c>
      <c r="BE287" s="208">
        <f>IF(N287="základní",J287,0)</f>
        <v>0</v>
      </c>
      <c r="BF287" s="208">
        <f>IF(N287="snížená",J287,0)</f>
        <v>0</v>
      </c>
      <c r="BG287" s="208">
        <f>IF(N287="zákl. přenesená",J287,0)</f>
        <v>0</v>
      </c>
      <c r="BH287" s="208">
        <f>IF(N287="sníž. přenesená",J287,0)</f>
        <v>0</v>
      </c>
      <c r="BI287" s="208">
        <f>IF(N287="nulová",J287,0)</f>
        <v>0</v>
      </c>
      <c r="BJ287" s="17" t="s">
        <v>81</v>
      </c>
      <c r="BK287" s="208">
        <f>ROUND(I287*H287,2)</f>
        <v>0</v>
      </c>
      <c r="BL287" s="17" t="s">
        <v>402</v>
      </c>
      <c r="BM287" s="207" t="s">
        <v>1545</v>
      </c>
    </row>
    <row r="288" spans="1:65" s="1" customFormat="1">
      <c r="A288" s="34"/>
      <c r="B288" s="35"/>
      <c r="C288" s="36"/>
      <c r="D288" s="209" t="s">
        <v>321</v>
      </c>
      <c r="E288" s="36"/>
      <c r="F288" s="210" t="s">
        <v>3036</v>
      </c>
      <c r="G288" s="36"/>
      <c r="H288" s="36"/>
      <c r="I288" s="116"/>
      <c r="J288" s="36"/>
      <c r="K288" s="36"/>
      <c r="L288" s="39"/>
      <c r="M288" s="211"/>
      <c r="N288" s="212"/>
      <c r="O288" s="64"/>
      <c r="P288" s="64"/>
      <c r="Q288" s="64"/>
      <c r="R288" s="64"/>
      <c r="S288" s="64"/>
      <c r="T288" s="65"/>
      <c r="U288" s="34"/>
      <c r="V288" s="34"/>
      <c r="W288" s="34"/>
      <c r="X288" s="34"/>
      <c r="Y288" s="34"/>
      <c r="Z288" s="34"/>
      <c r="AA288" s="34"/>
      <c r="AB288" s="34"/>
      <c r="AC288" s="34"/>
      <c r="AD288" s="34"/>
      <c r="AE288" s="34"/>
      <c r="AT288" s="17" t="s">
        <v>321</v>
      </c>
      <c r="AU288" s="17" t="s">
        <v>83</v>
      </c>
    </row>
    <row r="289" spans="1:65" s="1" customFormat="1" ht="14.45" customHeight="1">
      <c r="A289" s="34"/>
      <c r="B289" s="35"/>
      <c r="C289" s="195" t="s">
        <v>935</v>
      </c>
      <c r="D289" s="195" t="s">
        <v>315</v>
      </c>
      <c r="E289" s="196" t="s">
        <v>3037</v>
      </c>
      <c r="F289" s="197" t="s">
        <v>3038</v>
      </c>
      <c r="G289" s="198" t="s">
        <v>2843</v>
      </c>
      <c r="H289" s="199">
        <v>2</v>
      </c>
      <c r="I289" s="200"/>
      <c r="J289" s="201">
        <f>ROUND(I289*H289,2)</f>
        <v>0</v>
      </c>
      <c r="K289" s="202"/>
      <c r="L289" s="39"/>
      <c r="M289" s="203" t="s">
        <v>19</v>
      </c>
      <c r="N289" s="204" t="s">
        <v>45</v>
      </c>
      <c r="O289" s="64"/>
      <c r="P289" s="205">
        <f>O289*H289</f>
        <v>0</v>
      </c>
      <c r="Q289" s="205">
        <v>0</v>
      </c>
      <c r="R289" s="205">
        <f>Q289*H289</f>
        <v>0</v>
      </c>
      <c r="S289" s="205">
        <v>0</v>
      </c>
      <c r="T289" s="206">
        <f>S289*H289</f>
        <v>0</v>
      </c>
      <c r="U289" s="34"/>
      <c r="V289" s="34"/>
      <c r="W289" s="34"/>
      <c r="X289" s="34"/>
      <c r="Y289" s="34"/>
      <c r="Z289" s="34"/>
      <c r="AA289" s="34"/>
      <c r="AB289" s="34"/>
      <c r="AC289" s="34"/>
      <c r="AD289" s="34"/>
      <c r="AE289" s="34"/>
      <c r="AR289" s="207" t="s">
        <v>402</v>
      </c>
      <c r="AT289" s="207" t="s">
        <v>315</v>
      </c>
      <c r="AU289" s="207" t="s">
        <v>83</v>
      </c>
      <c r="AY289" s="17" t="s">
        <v>313</v>
      </c>
      <c r="BE289" s="208">
        <f>IF(N289="základní",J289,0)</f>
        <v>0</v>
      </c>
      <c r="BF289" s="208">
        <f>IF(N289="snížená",J289,0)</f>
        <v>0</v>
      </c>
      <c r="BG289" s="208">
        <f>IF(N289="zákl. přenesená",J289,0)</f>
        <v>0</v>
      </c>
      <c r="BH289" s="208">
        <f>IF(N289="sníž. přenesená",J289,0)</f>
        <v>0</v>
      </c>
      <c r="BI289" s="208">
        <f>IF(N289="nulová",J289,0)</f>
        <v>0</v>
      </c>
      <c r="BJ289" s="17" t="s">
        <v>81</v>
      </c>
      <c r="BK289" s="208">
        <f>ROUND(I289*H289,2)</f>
        <v>0</v>
      </c>
      <c r="BL289" s="17" t="s">
        <v>402</v>
      </c>
      <c r="BM289" s="207" t="s">
        <v>1556</v>
      </c>
    </row>
    <row r="290" spans="1:65" s="1" customFormat="1">
      <c r="A290" s="34"/>
      <c r="B290" s="35"/>
      <c r="C290" s="36"/>
      <c r="D290" s="209" t="s">
        <v>321</v>
      </c>
      <c r="E290" s="36"/>
      <c r="F290" s="210" t="s">
        <v>3038</v>
      </c>
      <c r="G290" s="36"/>
      <c r="H290" s="36"/>
      <c r="I290" s="116"/>
      <c r="J290" s="36"/>
      <c r="K290" s="36"/>
      <c r="L290" s="39"/>
      <c r="M290" s="211"/>
      <c r="N290" s="212"/>
      <c r="O290" s="64"/>
      <c r="P290" s="64"/>
      <c r="Q290" s="64"/>
      <c r="R290" s="64"/>
      <c r="S290" s="64"/>
      <c r="T290" s="65"/>
      <c r="U290" s="34"/>
      <c r="V290" s="34"/>
      <c r="W290" s="34"/>
      <c r="X290" s="34"/>
      <c r="Y290" s="34"/>
      <c r="Z290" s="34"/>
      <c r="AA290" s="34"/>
      <c r="AB290" s="34"/>
      <c r="AC290" s="34"/>
      <c r="AD290" s="34"/>
      <c r="AE290" s="34"/>
      <c r="AT290" s="17" t="s">
        <v>321</v>
      </c>
      <c r="AU290" s="17" t="s">
        <v>83</v>
      </c>
    </row>
    <row r="291" spans="1:65" s="1" customFormat="1" ht="14.45" customHeight="1">
      <c r="A291" s="34"/>
      <c r="B291" s="35"/>
      <c r="C291" s="195" t="s">
        <v>940</v>
      </c>
      <c r="D291" s="195" t="s">
        <v>315</v>
      </c>
      <c r="E291" s="196" t="s">
        <v>3039</v>
      </c>
      <c r="F291" s="197" t="s">
        <v>3040</v>
      </c>
      <c r="G291" s="198" t="s">
        <v>2843</v>
      </c>
      <c r="H291" s="199">
        <v>1</v>
      </c>
      <c r="I291" s="200"/>
      <c r="J291" s="201">
        <f>ROUND(I291*H291,2)</f>
        <v>0</v>
      </c>
      <c r="K291" s="202"/>
      <c r="L291" s="39"/>
      <c r="M291" s="203" t="s">
        <v>19</v>
      </c>
      <c r="N291" s="204" t="s">
        <v>45</v>
      </c>
      <c r="O291" s="64"/>
      <c r="P291" s="205">
        <f>O291*H291</f>
        <v>0</v>
      </c>
      <c r="Q291" s="205">
        <v>0</v>
      </c>
      <c r="R291" s="205">
        <f>Q291*H291</f>
        <v>0</v>
      </c>
      <c r="S291" s="205">
        <v>0</v>
      </c>
      <c r="T291" s="206">
        <f>S291*H291</f>
        <v>0</v>
      </c>
      <c r="U291" s="34"/>
      <c r="V291" s="34"/>
      <c r="W291" s="34"/>
      <c r="X291" s="34"/>
      <c r="Y291" s="34"/>
      <c r="Z291" s="34"/>
      <c r="AA291" s="34"/>
      <c r="AB291" s="34"/>
      <c r="AC291" s="34"/>
      <c r="AD291" s="34"/>
      <c r="AE291" s="34"/>
      <c r="AR291" s="207" t="s">
        <v>402</v>
      </c>
      <c r="AT291" s="207" t="s">
        <v>315</v>
      </c>
      <c r="AU291" s="207" t="s">
        <v>83</v>
      </c>
      <c r="AY291" s="17" t="s">
        <v>313</v>
      </c>
      <c r="BE291" s="208">
        <f>IF(N291="základní",J291,0)</f>
        <v>0</v>
      </c>
      <c r="BF291" s="208">
        <f>IF(N291="snížená",J291,0)</f>
        <v>0</v>
      </c>
      <c r="BG291" s="208">
        <f>IF(N291="zákl. přenesená",J291,0)</f>
        <v>0</v>
      </c>
      <c r="BH291" s="208">
        <f>IF(N291="sníž. přenesená",J291,0)</f>
        <v>0</v>
      </c>
      <c r="BI291" s="208">
        <f>IF(N291="nulová",J291,0)</f>
        <v>0</v>
      </c>
      <c r="BJ291" s="17" t="s">
        <v>81</v>
      </c>
      <c r="BK291" s="208">
        <f>ROUND(I291*H291,2)</f>
        <v>0</v>
      </c>
      <c r="BL291" s="17" t="s">
        <v>402</v>
      </c>
      <c r="BM291" s="207" t="s">
        <v>1568</v>
      </c>
    </row>
    <row r="292" spans="1:65" s="1" customFormat="1">
      <c r="A292" s="34"/>
      <c r="B292" s="35"/>
      <c r="C292" s="36"/>
      <c r="D292" s="209" t="s">
        <v>321</v>
      </c>
      <c r="E292" s="36"/>
      <c r="F292" s="210" t="s">
        <v>3040</v>
      </c>
      <c r="G292" s="36"/>
      <c r="H292" s="36"/>
      <c r="I292" s="116"/>
      <c r="J292" s="36"/>
      <c r="K292" s="36"/>
      <c r="L292" s="39"/>
      <c r="M292" s="211"/>
      <c r="N292" s="212"/>
      <c r="O292" s="64"/>
      <c r="P292" s="64"/>
      <c r="Q292" s="64"/>
      <c r="R292" s="64"/>
      <c r="S292" s="64"/>
      <c r="T292" s="65"/>
      <c r="U292" s="34"/>
      <c r="V292" s="34"/>
      <c r="W292" s="34"/>
      <c r="X292" s="34"/>
      <c r="Y292" s="34"/>
      <c r="Z292" s="34"/>
      <c r="AA292" s="34"/>
      <c r="AB292" s="34"/>
      <c r="AC292" s="34"/>
      <c r="AD292" s="34"/>
      <c r="AE292" s="34"/>
      <c r="AT292" s="17" t="s">
        <v>321</v>
      </c>
      <c r="AU292" s="17" t="s">
        <v>83</v>
      </c>
    </row>
    <row r="293" spans="1:65" s="1" customFormat="1" ht="14.45" customHeight="1">
      <c r="A293" s="34"/>
      <c r="B293" s="35"/>
      <c r="C293" s="195" t="s">
        <v>946</v>
      </c>
      <c r="D293" s="195" t="s">
        <v>315</v>
      </c>
      <c r="E293" s="196" t="s">
        <v>3041</v>
      </c>
      <c r="F293" s="197" t="s">
        <v>3042</v>
      </c>
      <c r="G293" s="198" t="s">
        <v>2843</v>
      </c>
      <c r="H293" s="199">
        <v>1</v>
      </c>
      <c r="I293" s="200"/>
      <c r="J293" s="201">
        <f>ROUND(I293*H293,2)</f>
        <v>0</v>
      </c>
      <c r="K293" s="202"/>
      <c r="L293" s="39"/>
      <c r="M293" s="203" t="s">
        <v>19</v>
      </c>
      <c r="N293" s="204" t="s">
        <v>45</v>
      </c>
      <c r="O293" s="64"/>
      <c r="P293" s="205">
        <f>O293*H293</f>
        <v>0</v>
      </c>
      <c r="Q293" s="205">
        <v>0</v>
      </c>
      <c r="R293" s="205">
        <f>Q293*H293</f>
        <v>0</v>
      </c>
      <c r="S293" s="205">
        <v>0</v>
      </c>
      <c r="T293" s="206">
        <f>S293*H293</f>
        <v>0</v>
      </c>
      <c r="U293" s="34"/>
      <c r="V293" s="34"/>
      <c r="W293" s="34"/>
      <c r="X293" s="34"/>
      <c r="Y293" s="34"/>
      <c r="Z293" s="34"/>
      <c r="AA293" s="34"/>
      <c r="AB293" s="34"/>
      <c r="AC293" s="34"/>
      <c r="AD293" s="34"/>
      <c r="AE293" s="34"/>
      <c r="AR293" s="207" t="s">
        <v>402</v>
      </c>
      <c r="AT293" s="207" t="s">
        <v>315</v>
      </c>
      <c r="AU293" s="207" t="s">
        <v>83</v>
      </c>
      <c r="AY293" s="17" t="s">
        <v>313</v>
      </c>
      <c r="BE293" s="208">
        <f>IF(N293="základní",J293,0)</f>
        <v>0</v>
      </c>
      <c r="BF293" s="208">
        <f>IF(N293="snížená",J293,0)</f>
        <v>0</v>
      </c>
      <c r="BG293" s="208">
        <f>IF(N293="zákl. přenesená",J293,0)</f>
        <v>0</v>
      </c>
      <c r="BH293" s="208">
        <f>IF(N293="sníž. přenesená",J293,0)</f>
        <v>0</v>
      </c>
      <c r="BI293" s="208">
        <f>IF(N293="nulová",J293,0)</f>
        <v>0</v>
      </c>
      <c r="BJ293" s="17" t="s">
        <v>81</v>
      </c>
      <c r="BK293" s="208">
        <f>ROUND(I293*H293,2)</f>
        <v>0</v>
      </c>
      <c r="BL293" s="17" t="s">
        <v>402</v>
      </c>
      <c r="BM293" s="207" t="s">
        <v>1581</v>
      </c>
    </row>
    <row r="294" spans="1:65" s="1" customFormat="1">
      <c r="A294" s="34"/>
      <c r="B294" s="35"/>
      <c r="C294" s="36"/>
      <c r="D294" s="209" t="s">
        <v>321</v>
      </c>
      <c r="E294" s="36"/>
      <c r="F294" s="210" t="s">
        <v>3042</v>
      </c>
      <c r="G294" s="36"/>
      <c r="H294" s="36"/>
      <c r="I294" s="116"/>
      <c r="J294" s="36"/>
      <c r="K294" s="36"/>
      <c r="L294" s="39"/>
      <c r="M294" s="211"/>
      <c r="N294" s="212"/>
      <c r="O294" s="64"/>
      <c r="P294" s="64"/>
      <c r="Q294" s="64"/>
      <c r="R294" s="64"/>
      <c r="S294" s="64"/>
      <c r="T294" s="65"/>
      <c r="U294" s="34"/>
      <c r="V294" s="34"/>
      <c r="W294" s="34"/>
      <c r="X294" s="34"/>
      <c r="Y294" s="34"/>
      <c r="Z294" s="34"/>
      <c r="AA294" s="34"/>
      <c r="AB294" s="34"/>
      <c r="AC294" s="34"/>
      <c r="AD294" s="34"/>
      <c r="AE294" s="34"/>
      <c r="AT294" s="17" t="s">
        <v>321</v>
      </c>
      <c r="AU294" s="17" t="s">
        <v>83</v>
      </c>
    </row>
    <row r="295" spans="1:65" s="1" customFormat="1" ht="14.45" customHeight="1">
      <c r="A295" s="34"/>
      <c r="B295" s="35"/>
      <c r="C295" s="195" t="s">
        <v>952</v>
      </c>
      <c r="D295" s="195" t="s">
        <v>315</v>
      </c>
      <c r="E295" s="196" t="s">
        <v>3043</v>
      </c>
      <c r="F295" s="197" t="s">
        <v>3044</v>
      </c>
      <c r="G295" s="198" t="s">
        <v>2843</v>
      </c>
      <c r="H295" s="199">
        <v>2</v>
      </c>
      <c r="I295" s="200"/>
      <c r="J295" s="201">
        <f>ROUND(I295*H295,2)</f>
        <v>0</v>
      </c>
      <c r="K295" s="202"/>
      <c r="L295" s="39"/>
      <c r="M295" s="203" t="s">
        <v>19</v>
      </c>
      <c r="N295" s="204" t="s">
        <v>45</v>
      </c>
      <c r="O295" s="64"/>
      <c r="P295" s="205">
        <f>O295*H295</f>
        <v>0</v>
      </c>
      <c r="Q295" s="205">
        <v>0</v>
      </c>
      <c r="R295" s="205">
        <f>Q295*H295</f>
        <v>0</v>
      </c>
      <c r="S295" s="205">
        <v>0</v>
      </c>
      <c r="T295" s="206">
        <f>S295*H295</f>
        <v>0</v>
      </c>
      <c r="U295" s="34"/>
      <c r="V295" s="34"/>
      <c r="W295" s="34"/>
      <c r="X295" s="34"/>
      <c r="Y295" s="34"/>
      <c r="Z295" s="34"/>
      <c r="AA295" s="34"/>
      <c r="AB295" s="34"/>
      <c r="AC295" s="34"/>
      <c r="AD295" s="34"/>
      <c r="AE295" s="34"/>
      <c r="AR295" s="207" t="s">
        <v>402</v>
      </c>
      <c r="AT295" s="207" t="s">
        <v>315</v>
      </c>
      <c r="AU295" s="207" t="s">
        <v>83</v>
      </c>
      <c r="AY295" s="17" t="s">
        <v>313</v>
      </c>
      <c r="BE295" s="208">
        <f>IF(N295="základní",J295,0)</f>
        <v>0</v>
      </c>
      <c r="BF295" s="208">
        <f>IF(N295="snížená",J295,0)</f>
        <v>0</v>
      </c>
      <c r="BG295" s="208">
        <f>IF(N295="zákl. přenesená",J295,0)</f>
        <v>0</v>
      </c>
      <c r="BH295" s="208">
        <f>IF(N295="sníž. přenesená",J295,0)</f>
        <v>0</v>
      </c>
      <c r="BI295" s="208">
        <f>IF(N295="nulová",J295,0)</f>
        <v>0</v>
      </c>
      <c r="BJ295" s="17" t="s">
        <v>81</v>
      </c>
      <c r="BK295" s="208">
        <f>ROUND(I295*H295,2)</f>
        <v>0</v>
      </c>
      <c r="BL295" s="17" t="s">
        <v>402</v>
      </c>
      <c r="BM295" s="207" t="s">
        <v>1592</v>
      </c>
    </row>
    <row r="296" spans="1:65" s="1" customFormat="1">
      <c r="A296" s="34"/>
      <c r="B296" s="35"/>
      <c r="C296" s="36"/>
      <c r="D296" s="209" t="s">
        <v>321</v>
      </c>
      <c r="E296" s="36"/>
      <c r="F296" s="210" t="s">
        <v>3044</v>
      </c>
      <c r="G296" s="36"/>
      <c r="H296" s="36"/>
      <c r="I296" s="116"/>
      <c r="J296" s="36"/>
      <c r="K296" s="36"/>
      <c r="L296" s="39"/>
      <c r="M296" s="211"/>
      <c r="N296" s="212"/>
      <c r="O296" s="64"/>
      <c r="P296" s="64"/>
      <c r="Q296" s="64"/>
      <c r="R296" s="64"/>
      <c r="S296" s="64"/>
      <c r="T296" s="65"/>
      <c r="U296" s="34"/>
      <c r="V296" s="34"/>
      <c r="W296" s="34"/>
      <c r="X296" s="34"/>
      <c r="Y296" s="34"/>
      <c r="Z296" s="34"/>
      <c r="AA296" s="34"/>
      <c r="AB296" s="34"/>
      <c r="AC296" s="34"/>
      <c r="AD296" s="34"/>
      <c r="AE296" s="34"/>
      <c r="AT296" s="17" t="s">
        <v>321</v>
      </c>
      <c r="AU296" s="17" t="s">
        <v>83</v>
      </c>
    </row>
    <row r="297" spans="1:65" s="1" customFormat="1" ht="14.45" customHeight="1">
      <c r="A297" s="34"/>
      <c r="B297" s="35"/>
      <c r="C297" s="195" t="s">
        <v>962</v>
      </c>
      <c r="D297" s="195" t="s">
        <v>315</v>
      </c>
      <c r="E297" s="196" t="s">
        <v>3045</v>
      </c>
      <c r="F297" s="197" t="s">
        <v>2885</v>
      </c>
      <c r="G297" s="198" t="s">
        <v>2843</v>
      </c>
      <c r="H297" s="199">
        <v>4</v>
      </c>
      <c r="I297" s="200"/>
      <c r="J297" s="201">
        <f>ROUND(I297*H297,2)</f>
        <v>0</v>
      </c>
      <c r="K297" s="202"/>
      <c r="L297" s="39"/>
      <c r="M297" s="203" t="s">
        <v>19</v>
      </c>
      <c r="N297" s="204" t="s">
        <v>45</v>
      </c>
      <c r="O297" s="64"/>
      <c r="P297" s="205">
        <f>O297*H297</f>
        <v>0</v>
      </c>
      <c r="Q297" s="205">
        <v>0</v>
      </c>
      <c r="R297" s="205">
        <f>Q297*H297</f>
        <v>0</v>
      </c>
      <c r="S297" s="205">
        <v>0</v>
      </c>
      <c r="T297" s="206">
        <f>S297*H297</f>
        <v>0</v>
      </c>
      <c r="U297" s="34"/>
      <c r="V297" s="34"/>
      <c r="W297" s="34"/>
      <c r="X297" s="34"/>
      <c r="Y297" s="34"/>
      <c r="Z297" s="34"/>
      <c r="AA297" s="34"/>
      <c r="AB297" s="34"/>
      <c r="AC297" s="34"/>
      <c r="AD297" s="34"/>
      <c r="AE297" s="34"/>
      <c r="AR297" s="207" t="s">
        <v>402</v>
      </c>
      <c r="AT297" s="207" t="s">
        <v>315</v>
      </c>
      <c r="AU297" s="207" t="s">
        <v>83</v>
      </c>
      <c r="AY297" s="17" t="s">
        <v>313</v>
      </c>
      <c r="BE297" s="208">
        <f>IF(N297="základní",J297,0)</f>
        <v>0</v>
      </c>
      <c r="BF297" s="208">
        <f>IF(N297="snížená",J297,0)</f>
        <v>0</v>
      </c>
      <c r="BG297" s="208">
        <f>IF(N297="zákl. přenesená",J297,0)</f>
        <v>0</v>
      </c>
      <c r="BH297" s="208">
        <f>IF(N297="sníž. přenesená",J297,0)</f>
        <v>0</v>
      </c>
      <c r="BI297" s="208">
        <f>IF(N297="nulová",J297,0)</f>
        <v>0</v>
      </c>
      <c r="BJ297" s="17" t="s">
        <v>81</v>
      </c>
      <c r="BK297" s="208">
        <f>ROUND(I297*H297,2)</f>
        <v>0</v>
      </c>
      <c r="BL297" s="17" t="s">
        <v>402</v>
      </c>
      <c r="BM297" s="207" t="s">
        <v>1601</v>
      </c>
    </row>
    <row r="298" spans="1:65" s="1" customFormat="1">
      <c r="A298" s="34"/>
      <c r="B298" s="35"/>
      <c r="C298" s="36"/>
      <c r="D298" s="209" t="s">
        <v>321</v>
      </c>
      <c r="E298" s="36"/>
      <c r="F298" s="210" t="s">
        <v>2885</v>
      </c>
      <c r="G298" s="36"/>
      <c r="H298" s="36"/>
      <c r="I298" s="116"/>
      <c r="J298" s="36"/>
      <c r="K298" s="36"/>
      <c r="L298" s="39"/>
      <c r="M298" s="211"/>
      <c r="N298" s="212"/>
      <c r="O298" s="64"/>
      <c r="P298" s="64"/>
      <c r="Q298" s="64"/>
      <c r="R298" s="64"/>
      <c r="S298" s="64"/>
      <c r="T298" s="65"/>
      <c r="U298" s="34"/>
      <c r="V298" s="34"/>
      <c r="W298" s="34"/>
      <c r="X298" s="34"/>
      <c r="Y298" s="34"/>
      <c r="Z298" s="34"/>
      <c r="AA298" s="34"/>
      <c r="AB298" s="34"/>
      <c r="AC298" s="34"/>
      <c r="AD298" s="34"/>
      <c r="AE298" s="34"/>
      <c r="AT298" s="17" t="s">
        <v>321</v>
      </c>
      <c r="AU298" s="17" t="s">
        <v>83</v>
      </c>
    </row>
    <row r="299" spans="1:65" s="1" customFormat="1" ht="14.45" customHeight="1">
      <c r="A299" s="34"/>
      <c r="B299" s="35"/>
      <c r="C299" s="195" t="s">
        <v>968</v>
      </c>
      <c r="D299" s="195" t="s">
        <v>315</v>
      </c>
      <c r="E299" s="196" t="s">
        <v>3046</v>
      </c>
      <c r="F299" s="197" t="s">
        <v>3047</v>
      </c>
      <c r="G299" s="198" t="s">
        <v>2843</v>
      </c>
      <c r="H299" s="199">
        <v>1</v>
      </c>
      <c r="I299" s="200"/>
      <c r="J299" s="201">
        <f>ROUND(I299*H299,2)</f>
        <v>0</v>
      </c>
      <c r="K299" s="202"/>
      <c r="L299" s="39"/>
      <c r="M299" s="203" t="s">
        <v>19</v>
      </c>
      <c r="N299" s="204" t="s">
        <v>45</v>
      </c>
      <c r="O299" s="64"/>
      <c r="P299" s="205">
        <f>O299*H299</f>
        <v>0</v>
      </c>
      <c r="Q299" s="205">
        <v>0</v>
      </c>
      <c r="R299" s="205">
        <f>Q299*H299</f>
        <v>0</v>
      </c>
      <c r="S299" s="205">
        <v>0</v>
      </c>
      <c r="T299" s="206">
        <f>S299*H299</f>
        <v>0</v>
      </c>
      <c r="U299" s="34"/>
      <c r="V299" s="34"/>
      <c r="W299" s="34"/>
      <c r="X299" s="34"/>
      <c r="Y299" s="34"/>
      <c r="Z299" s="34"/>
      <c r="AA299" s="34"/>
      <c r="AB299" s="34"/>
      <c r="AC299" s="34"/>
      <c r="AD299" s="34"/>
      <c r="AE299" s="34"/>
      <c r="AR299" s="207" t="s">
        <v>402</v>
      </c>
      <c r="AT299" s="207" t="s">
        <v>315</v>
      </c>
      <c r="AU299" s="207" t="s">
        <v>83</v>
      </c>
      <c r="AY299" s="17" t="s">
        <v>313</v>
      </c>
      <c r="BE299" s="208">
        <f>IF(N299="základní",J299,0)</f>
        <v>0</v>
      </c>
      <c r="BF299" s="208">
        <f>IF(N299="snížená",J299,0)</f>
        <v>0</v>
      </c>
      <c r="BG299" s="208">
        <f>IF(N299="zákl. přenesená",J299,0)</f>
        <v>0</v>
      </c>
      <c r="BH299" s="208">
        <f>IF(N299="sníž. přenesená",J299,0)</f>
        <v>0</v>
      </c>
      <c r="BI299" s="208">
        <f>IF(N299="nulová",J299,0)</f>
        <v>0</v>
      </c>
      <c r="BJ299" s="17" t="s">
        <v>81</v>
      </c>
      <c r="BK299" s="208">
        <f>ROUND(I299*H299,2)</f>
        <v>0</v>
      </c>
      <c r="BL299" s="17" t="s">
        <v>402</v>
      </c>
      <c r="BM299" s="207" t="s">
        <v>1614</v>
      </c>
    </row>
    <row r="300" spans="1:65" s="1" customFormat="1">
      <c r="A300" s="34"/>
      <c r="B300" s="35"/>
      <c r="C300" s="36"/>
      <c r="D300" s="209" t="s">
        <v>321</v>
      </c>
      <c r="E300" s="36"/>
      <c r="F300" s="210" t="s">
        <v>3047</v>
      </c>
      <c r="G300" s="36"/>
      <c r="H300" s="36"/>
      <c r="I300" s="116"/>
      <c r="J300" s="36"/>
      <c r="K300" s="36"/>
      <c r="L300" s="39"/>
      <c r="M300" s="211"/>
      <c r="N300" s="212"/>
      <c r="O300" s="64"/>
      <c r="P300" s="64"/>
      <c r="Q300" s="64"/>
      <c r="R300" s="64"/>
      <c r="S300" s="64"/>
      <c r="T300" s="65"/>
      <c r="U300" s="34"/>
      <c r="V300" s="34"/>
      <c r="W300" s="34"/>
      <c r="X300" s="34"/>
      <c r="Y300" s="34"/>
      <c r="Z300" s="34"/>
      <c r="AA300" s="34"/>
      <c r="AB300" s="34"/>
      <c r="AC300" s="34"/>
      <c r="AD300" s="34"/>
      <c r="AE300" s="34"/>
      <c r="AT300" s="17" t="s">
        <v>321</v>
      </c>
      <c r="AU300" s="17" t="s">
        <v>83</v>
      </c>
    </row>
    <row r="301" spans="1:65" s="1" customFormat="1" ht="14.45" customHeight="1">
      <c r="A301" s="34"/>
      <c r="B301" s="35"/>
      <c r="C301" s="195" t="s">
        <v>974</v>
      </c>
      <c r="D301" s="195" t="s">
        <v>315</v>
      </c>
      <c r="E301" s="196" t="s">
        <v>3048</v>
      </c>
      <c r="F301" s="197" t="s">
        <v>3049</v>
      </c>
      <c r="G301" s="198" t="s">
        <v>318</v>
      </c>
      <c r="H301" s="199">
        <v>4</v>
      </c>
      <c r="I301" s="200"/>
      <c r="J301" s="201">
        <f>ROUND(I301*H301,2)</f>
        <v>0</v>
      </c>
      <c r="K301" s="202"/>
      <c r="L301" s="39"/>
      <c r="M301" s="203" t="s">
        <v>19</v>
      </c>
      <c r="N301" s="204" t="s">
        <v>45</v>
      </c>
      <c r="O301" s="64"/>
      <c r="P301" s="205">
        <f>O301*H301</f>
        <v>0</v>
      </c>
      <c r="Q301" s="205">
        <v>0</v>
      </c>
      <c r="R301" s="205">
        <f>Q301*H301</f>
        <v>0</v>
      </c>
      <c r="S301" s="205">
        <v>0</v>
      </c>
      <c r="T301" s="206">
        <f>S301*H301</f>
        <v>0</v>
      </c>
      <c r="U301" s="34"/>
      <c r="V301" s="34"/>
      <c r="W301" s="34"/>
      <c r="X301" s="34"/>
      <c r="Y301" s="34"/>
      <c r="Z301" s="34"/>
      <c r="AA301" s="34"/>
      <c r="AB301" s="34"/>
      <c r="AC301" s="34"/>
      <c r="AD301" s="34"/>
      <c r="AE301" s="34"/>
      <c r="AR301" s="207" t="s">
        <v>402</v>
      </c>
      <c r="AT301" s="207" t="s">
        <v>315</v>
      </c>
      <c r="AU301" s="207" t="s">
        <v>83</v>
      </c>
      <c r="AY301" s="17" t="s">
        <v>313</v>
      </c>
      <c r="BE301" s="208">
        <f>IF(N301="základní",J301,0)</f>
        <v>0</v>
      </c>
      <c r="BF301" s="208">
        <f>IF(N301="snížená",J301,0)</f>
        <v>0</v>
      </c>
      <c r="BG301" s="208">
        <f>IF(N301="zákl. přenesená",J301,0)</f>
        <v>0</v>
      </c>
      <c r="BH301" s="208">
        <f>IF(N301="sníž. přenesená",J301,0)</f>
        <v>0</v>
      </c>
      <c r="BI301" s="208">
        <f>IF(N301="nulová",J301,0)</f>
        <v>0</v>
      </c>
      <c r="BJ301" s="17" t="s">
        <v>81</v>
      </c>
      <c r="BK301" s="208">
        <f>ROUND(I301*H301,2)</f>
        <v>0</v>
      </c>
      <c r="BL301" s="17" t="s">
        <v>402</v>
      </c>
      <c r="BM301" s="207" t="s">
        <v>1622</v>
      </c>
    </row>
    <row r="302" spans="1:65" s="1" customFormat="1">
      <c r="A302" s="34"/>
      <c r="B302" s="35"/>
      <c r="C302" s="36"/>
      <c r="D302" s="209" t="s">
        <v>321</v>
      </c>
      <c r="E302" s="36"/>
      <c r="F302" s="210" t="s">
        <v>3050</v>
      </c>
      <c r="G302" s="36"/>
      <c r="H302" s="36"/>
      <c r="I302" s="116"/>
      <c r="J302" s="36"/>
      <c r="K302" s="36"/>
      <c r="L302" s="39"/>
      <c r="M302" s="211"/>
      <c r="N302" s="212"/>
      <c r="O302" s="64"/>
      <c r="P302" s="64"/>
      <c r="Q302" s="64"/>
      <c r="R302" s="64"/>
      <c r="S302" s="64"/>
      <c r="T302" s="65"/>
      <c r="U302" s="34"/>
      <c r="V302" s="34"/>
      <c r="W302" s="34"/>
      <c r="X302" s="34"/>
      <c r="Y302" s="34"/>
      <c r="Z302" s="34"/>
      <c r="AA302" s="34"/>
      <c r="AB302" s="34"/>
      <c r="AC302" s="34"/>
      <c r="AD302" s="34"/>
      <c r="AE302" s="34"/>
      <c r="AT302" s="17" t="s">
        <v>321</v>
      </c>
      <c r="AU302" s="17" t="s">
        <v>83</v>
      </c>
    </row>
    <row r="303" spans="1:65" s="1" customFormat="1" ht="14.45" customHeight="1">
      <c r="A303" s="34"/>
      <c r="B303" s="35"/>
      <c r="C303" s="195" t="s">
        <v>984</v>
      </c>
      <c r="D303" s="195" t="s">
        <v>315</v>
      </c>
      <c r="E303" s="196" t="s">
        <v>3051</v>
      </c>
      <c r="F303" s="197" t="s">
        <v>2907</v>
      </c>
      <c r="G303" s="198" t="s">
        <v>1571</v>
      </c>
      <c r="H303" s="199">
        <v>15</v>
      </c>
      <c r="I303" s="200"/>
      <c r="J303" s="201">
        <f>ROUND(I303*H303,2)</f>
        <v>0</v>
      </c>
      <c r="K303" s="202"/>
      <c r="L303" s="39"/>
      <c r="M303" s="203" t="s">
        <v>19</v>
      </c>
      <c r="N303" s="204" t="s">
        <v>45</v>
      </c>
      <c r="O303" s="64"/>
      <c r="P303" s="205">
        <f>O303*H303</f>
        <v>0</v>
      </c>
      <c r="Q303" s="205">
        <v>0</v>
      </c>
      <c r="R303" s="205">
        <f>Q303*H303</f>
        <v>0</v>
      </c>
      <c r="S303" s="205">
        <v>0</v>
      </c>
      <c r="T303" s="206">
        <f>S303*H303</f>
        <v>0</v>
      </c>
      <c r="U303" s="34"/>
      <c r="V303" s="34"/>
      <c r="W303" s="34"/>
      <c r="X303" s="34"/>
      <c r="Y303" s="34"/>
      <c r="Z303" s="34"/>
      <c r="AA303" s="34"/>
      <c r="AB303" s="34"/>
      <c r="AC303" s="34"/>
      <c r="AD303" s="34"/>
      <c r="AE303" s="34"/>
      <c r="AR303" s="207" t="s">
        <v>402</v>
      </c>
      <c r="AT303" s="207" t="s">
        <v>315</v>
      </c>
      <c r="AU303" s="207" t="s">
        <v>83</v>
      </c>
      <c r="AY303" s="17" t="s">
        <v>313</v>
      </c>
      <c r="BE303" s="208">
        <f>IF(N303="základní",J303,0)</f>
        <v>0</v>
      </c>
      <c r="BF303" s="208">
        <f>IF(N303="snížená",J303,0)</f>
        <v>0</v>
      </c>
      <c r="BG303" s="208">
        <f>IF(N303="zákl. přenesená",J303,0)</f>
        <v>0</v>
      </c>
      <c r="BH303" s="208">
        <f>IF(N303="sníž. přenesená",J303,0)</f>
        <v>0</v>
      </c>
      <c r="BI303" s="208">
        <f>IF(N303="nulová",J303,0)</f>
        <v>0</v>
      </c>
      <c r="BJ303" s="17" t="s">
        <v>81</v>
      </c>
      <c r="BK303" s="208">
        <f>ROUND(I303*H303,2)</f>
        <v>0</v>
      </c>
      <c r="BL303" s="17" t="s">
        <v>402</v>
      </c>
      <c r="BM303" s="207" t="s">
        <v>1633</v>
      </c>
    </row>
    <row r="304" spans="1:65" s="1" customFormat="1">
      <c r="A304" s="34"/>
      <c r="B304" s="35"/>
      <c r="C304" s="36"/>
      <c r="D304" s="209" t="s">
        <v>321</v>
      </c>
      <c r="E304" s="36"/>
      <c r="F304" s="210" t="s">
        <v>2907</v>
      </c>
      <c r="G304" s="36"/>
      <c r="H304" s="36"/>
      <c r="I304" s="116"/>
      <c r="J304" s="36"/>
      <c r="K304" s="36"/>
      <c r="L304" s="39"/>
      <c r="M304" s="211"/>
      <c r="N304" s="212"/>
      <c r="O304" s="64"/>
      <c r="P304" s="64"/>
      <c r="Q304" s="64"/>
      <c r="R304" s="64"/>
      <c r="S304" s="64"/>
      <c r="T304" s="65"/>
      <c r="U304" s="34"/>
      <c r="V304" s="34"/>
      <c r="W304" s="34"/>
      <c r="X304" s="34"/>
      <c r="Y304" s="34"/>
      <c r="Z304" s="34"/>
      <c r="AA304" s="34"/>
      <c r="AB304" s="34"/>
      <c r="AC304" s="34"/>
      <c r="AD304" s="34"/>
      <c r="AE304" s="34"/>
      <c r="AT304" s="17" t="s">
        <v>321</v>
      </c>
      <c r="AU304" s="17" t="s">
        <v>83</v>
      </c>
    </row>
    <row r="305" spans="1:65" s="1" customFormat="1" ht="14.45" customHeight="1">
      <c r="A305" s="34"/>
      <c r="B305" s="35"/>
      <c r="C305" s="195" t="s">
        <v>990</v>
      </c>
      <c r="D305" s="195" t="s">
        <v>315</v>
      </c>
      <c r="E305" s="196" t="s">
        <v>3052</v>
      </c>
      <c r="F305" s="197" t="s">
        <v>2909</v>
      </c>
      <c r="G305" s="198" t="s">
        <v>2910</v>
      </c>
      <c r="H305" s="199">
        <v>2</v>
      </c>
      <c r="I305" s="200"/>
      <c r="J305" s="201">
        <f>ROUND(I305*H305,2)</f>
        <v>0</v>
      </c>
      <c r="K305" s="202"/>
      <c r="L305" s="39"/>
      <c r="M305" s="203" t="s">
        <v>19</v>
      </c>
      <c r="N305" s="204" t="s">
        <v>45</v>
      </c>
      <c r="O305" s="64"/>
      <c r="P305" s="205">
        <f>O305*H305</f>
        <v>0</v>
      </c>
      <c r="Q305" s="205">
        <v>0</v>
      </c>
      <c r="R305" s="205">
        <f>Q305*H305</f>
        <v>0</v>
      </c>
      <c r="S305" s="205">
        <v>0</v>
      </c>
      <c r="T305" s="206">
        <f>S305*H305</f>
        <v>0</v>
      </c>
      <c r="U305" s="34"/>
      <c r="V305" s="34"/>
      <c r="W305" s="34"/>
      <c r="X305" s="34"/>
      <c r="Y305" s="34"/>
      <c r="Z305" s="34"/>
      <c r="AA305" s="34"/>
      <c r="AB305" s="34"/>
      <c r="AC305" s="34"/>
      <c r="AD305" s="34"/>
      <c r="AE305" s="34"/>
      <c r="AR305" s="207" t="s">
        <v>402</v>
      </c>
      <c r="AT305" s="207" t="s">
        <v>315</v>
      </c>
      <c r="AU305" s="207" t="s">
        <v>83</v>
      </c>
      <c r="AY305" s="17" t="s">
        <v>313</v>
      </c>
      <c r="BE305" s="208">
        <f>IF(N305="základní",J305,0)</f>
        <v>0</v>
      </c>
      <c r="BF305" s="208">
        <f>IF(N305="snížená",J305,0)</f>
        <v>0</v>
      </c>
      <c r="BG305" s="208">
        <f>IF(N305="zákl. přenesená",J305,0)</f>
        <v>0</v>
      </c>
      <c r="BH305" s="208">
        <f>IF(N305="sníž. přenesená",J305,0)</f>
        <v>0</v>
      </c>
      <c r="BI305" s="208">
        <f>IF(N305="nulová",J305,0)</f>
        <v>0</v>
      </c>
      <c r="BJ305" s="17" t="s">
        <v>81</v>
      </c>
      <c r="BK305" s="208">
        <f>ROUND(I305*H305,2)</f>
        <v>0</v>
      </c>
      <c r="BL305" s="17" t="s">
        <v>402</v>
      </c>
      <c r="BM305" s="207" t="s">
        <v>1644</v>
      </c>
    </row>
    <row r="306" spans="1:65" s="1" customFormat="1">
      <c r="A306" s="34"/>
      <c r="B306" s="35"/>
      <c r="C306" s="36"/>
      <c r="D306" s="209" t="s">
        <v>321</v>
      </c>
      <c r="E306" s="36"/>
      <c r="F306" s="210" t="s">
        <v>2909</v>
      </c>
      <c r="G306" s="36"/>
      <c r="H306" s="36"/>
      <c r="I306" s="116"/>
      <c r="J306" s="36"/>
      <c r="K306" s="36"/>
      <c r="L306" s="39"/>
      <c r="M306" s="211"/>
      <c r="N306" s="212"/>
      <c r="O306" s="64"/>
      <c r="P306" s="64"/>
      <c r="Q306" s="64"/>
      <c r="R306" s="64"/>
      <c r="S306" s="64"/>
      <c r="T306" s="65"/>
      <c r="U306" s="34"/>
      <c r="V306" s="34"/>
      <c r="W306" s="34"/>
      <c r="X306" s="34"/>
      <c r="Y306" s="34"/>
      <c r="Z306" s="34"/>
      <c r="AA306" s="34"/>
      <c r="AB306" s="34"/>
      <c r="AC306" s="34"/>
      <c r="AD306" s="34"/>
      <c r="AE306" s="34"/>
      <c r="AT306" s="17" t="s">
        <v>321</v>
      </c>
      <c r="AU306" s="17" t="s">
        <v>83</v>
      </c>
    </row>
    <row r="307" spans="1:65" s="11" customFormat="1" ht="22.9" customHeight="1">
      <c r="B307" s="179"/>
      <c r="C307" s="180"/>
      <c r="D307" s="181" t="s">
        <v>73</v>
      </c>
      <c r="E307" s="193" t="s">
        <v>3053</v>
      </c>
      <c r="F307" s="193" t="s">
        <v>3054</v>
      </c>
      <c r="G307" s="180"/>
      <c r="H307" s="180"/>
      <c r="I307" s="183"/>
      <c r="J307" s="194">
        <f>BK307</f>
        <v>0</v>
      </c>
      <c r="K307" s="180"/>
      <c r="L307" s="185"/>
      <c r="M307" s="186"/>
      <c r="N307" s="187"/>
      <c r="O307" s="187"/>
      <c r="P307" s="188">
        <f>SUM(P308:P353)</f>
        <v>0</v>
      </c>
      <c r="Q307" s="187"/>
      <c r="R307" s="188">
        <f>SUM(R308:R353)</f>
        <v>0</v>
      </c>
      <c r="S307" s="187"/>
      <c r="T307" s="189">
        <f>SUM(T308:T353)</f>
        <v>0</v>
      </c>
      <c r="AR307" s="190" t="s">
        <v>81</v>
      </c>
      <c r="AT307" s="191" t="s">
        <v>73</v>
      </c>
      <c r="AU307" s="191" t="s">
        <v>81</v>
      </c>
      <c r="AY307" s="190" t="s">
        <v>313</v>
      </c>
      <c r="BK307" s="192">
        <f>SUM(BK308:BK353)</f>
        <v>0</v>
      </c>
    </row>
    <row r="308" spans="1:65" s="1" customFormat="1" ht="21.6" customHeight="1">
      <c r="A308" s="34"/>
      <c r="B308" s="35"/>
      <c r="C308" s="195" t="s">
        <v>996</v>
      </c>
      <c r="D308" s="195" t="s">
        <v>315</v>
      </c>
      <c r="E308" s="196" t="s">
        <v>3055</v>
      </c>
      <c r="F308" s="197" t="s">
        <v>3014</v>
      </c>
      <c r="G308" s="198" t="s">
        <v>2843</v>
      </c>
      <c r="H308" s="199">
        <v>1</v>
      </c>
      <c r="I308" s="200"/>
      <c r="J308" s="201">
        <f>ROUND(I308*H308,2)</f>
        <v>0</v>
      </c>
      <c r="K308" s="202"/>
      <c r="L308" s="39"/>
      <c r="M308" s="203" t="s">
        <v>19</v>
      </c>
      <c r="N308" s="204" t="s">
        <v>45</v>
      </c>
      <c r="O308" s="64"/>
      <c r="P308" s="205">
        <f>O308*H308</f>
        <v>0</v>
      </c>
      <c r="Q308" s="205">
        <v>0</v>
      </c>
      <c r="R308" s="205">
        <f>Q308*H308</f>
        <v>0</v>
      </c>
      <c r="S308" s="205">
        <v>0</v>
      </c>
      <c r="T308" s="206">
        <f>S308*H308</f>
        <v>0</v>
      </c>
      <c r="U308" s="34"/>
      <c r="V308" s="34"/>
      <c r="W308" s="34"/>
      <c r="X308" s="34"/>
      <c r="Y308" s="34"/>
      <c r="Z308" s="34"/>
      <c r="AA308" s="34"/>
      <c r="AB308" s="34"/>
      <c r="AC308" s="34"/>
      <c r="AD308" s="34"/>
      <c r="AE308" s="34"/>
      <c r="AR308" s="207" t="s">
        <v>402</v>
      </c>
      <c r="AT308" s="207" t="s">
        <v>315</v>
      </c>
      <c r="AU308" s="207" t="s">
        <v>83</v>
      </c>
      <c r="AY308" s="17" t="s">
        <v>313</v>
      </c>
      <c r="BE308" s="208">
        <f>IF(N308="základní",J308,0)</f>
        <v>0</v>
      </c>
      <c r="BF308" s="208">
        <f>IF(N308="snížená",J308,0)</f>
        <v>0</v>
      </c>
      <c r="BG308" s="208">
        <f>IF(N308="zákl. přenesená",J308,0)</f>
        <v>0</v>
      </c>
      <c r="BH308" s="208">
        <f>IF(N308="sníž. přenesená",J308,0)</f>
        <v>0</v>
      </c>
      <c r="BI308" s="208">
        <f>IF(N308="nulová",J308,0)</f>
        <v>0</v>
      </c>
      <c r="BJ308" s="17" t="s">
        <v>81</v>
      </c>
      <c r="BK308" s="208">
        <f>ROUND(I308*H308,2)</f>
        <v>0</v>
      </c>
      <c r="BL308" s="17" t="s">
        <v>402</v>
      </c>
      <c r="BM308" s="207" t="s">
        <v>1656</v>
      </c>
    </row>
    <row r="309" spans="1:65" s="1" customFormat="1" ht="19.5">
      <c r="A309" s="34"/>
      <c r="B309" s="35"/>
      <c r="C309" s="36"/>
      <c r="D309" s="209" t="s">
        <v>321</v>
      </c>
      <c r="E309" s="36"/>
      <c r="F309" s="210" t="s">
        <v>3015</v>
      </c>
      <c r="G309" s="36"/>
      <c r="H309" s="36"/>
      <c r="I309" s="116"/>
      <c r="J309" s="36"/>
      <c r="K309" s="36"/>
      <c r="L309" s="39"/>
      <c r="M309" s="211"/>
      <c r="N309" s="212"/>
      <c r="O309" s="64"/>
      <c r="P309" s="64"/>
      <c r="Q309" s="64"/>
      <c r="R309" s="64"/>
      <c r="S309" s="64"/>
      <c r="T309" s="65"/>
      <c r="U309" s="34"/>
      <c r="V309" s="34"/>
      <c r="W309" s="34"/>
      <c r="X309" s="34"/>
      <c r="Y309" s="34"/>
      <c r="Z309" s="34"/>
      <c r="AA309" s="34"/>
      <c r="AB309" s="34"/>
      <c r="AC309" s="34"/>
      <c r="AD309" s="34"/>
      <c r="AE309" s="34"/>
      <c r="AT309" s="17" t="s">
        <v>321</v>
      </c>
      <c r="AU309" s="17" t="s">
        <v>83</v>
      </c>
    </row>
    <row r="310" spans="1:65" s="1" customFormat="1" ht="21.6" customHeight="1">
      <c r="A310" s="34"/>
      <c r="B310" s="35"/>
      <c r="C310" s="195" t="s">
        <v>1002</v>
      </c>
      <c r="D310" s="195" t="s">
        <v>315</v>
      </c>
      <c r="E310" s="196" t="s">
        <v>3056</v>
      </c>
      <c r="F310" s="197" t="s">
        <v>3057</v>
      </c>
      <c r="G310" s="198" t="s">
        <v>2843</v>
      </c>
      <c r="H310" s="199">
        <v>2</v>
      </c>
      <c r="I310" s="200"/>
      <c r="J310" s="201">
        <f>ROUND(I310*H310,2)</f>
        <v>0</v>
      </c>
      <c r="K310" s="202"/>
      <c r="L310" s="39"/>
      <c r="M310" s="203" t="s">
        <v>19</v>
      </c>
      <c r="N310" s="204" t="s">
        <v>45</v>
      </c>
      <c r="O310" s="64"/>
      <c r="P310" s="205">
        <f>O310*H310</f>
        <v>0</v>
      </c>
      <c r="Q310" s="205">
        <v>0</v>
      </c>
      <c r="R310" s="205">
        <f>Q310*H310</f>
        <v>0</v>
      </c>
      <c r="S310" s="205">
        <v>0</v>
      </c>
      <c r="T310" s="206">
        <f>S310*H310</f>
        <v>0</v>
      </c>
      <c r="U310" s="34"/>
      <c r="V310" s="34"/>
      <c r="W310" s="34"/>
      <c r="X310" s="34"/>
      <c r="Y310" s="34"/>
      <c r="Z310" s="34"/>
      <c r="AA310" s="34"/>
      <c r="AB310" s="34"/>
      <c r="AC310" s="34"/>
      <c r="AD310" s="34"/>
      <c r="AE310" s="34"/>
      <c r="AR310" s="207" t="s">
        <v>402</v>
      </c>
      <c r="AT310" s="207" t="s">
        <v>315</v>
      </c>
      <c r="AU310" s="207" t="s">
        <v>83</v>
      </c>
      <c r="AY310" s="17" t="s">
        <v>313</v>
      </c>
      <c r="BE310" s="208">
        <f>IF(N310="základní",J310,0)</f>
        <v>0</v>
      </c>
      <c r="BF310" s="208">
        <f>IF(N310="snížená",J310,0)</f>
        <v>0</v>
      </c>
      <c r="BG310" s="208">
        <f>IF(N310="zákl. přenesená",J310,0)</f>
        <v>0</v>
      </c>
      <c r="BH310" s="208">
        <f>IF(N310="sníž. přenesená",J310,0)</f>
        <v>0</v>
      </c>
      <c r="BI310" s="208">
        <f>IF(N310="nulová",J310,0)</f>
        <v>0</v>
      </c>
      <c r="BJ310" s="17" t="s">
        <v>81</v>
      </c>
      <c r="BK310" s="208">
        <f>ROUND(I310*H310,2)</f>
        <v>0</v>
      </c>
      <c r="BL310" s="17" t="s">
        <v>402</v>
      </c>
      <c r="BM310" s="207" t="s">
        <v>1665</v>
      </c>
    </row>
    <row r="311" spans="1:65" s="1" customFormat="1" ht="19.5">
      <c r="A311" s="34"/>
      <c r="B311" s="35"/>
      <c r="C311" s="36"/>
      <c r="D311" s="209" t="s">
        <v>321</v>
      </c>
      <c r="E311" s="36"/>
      <c r="F311" s="210" t="s">
        <v>3057</v>
      </c>
      <c r="G311" s="36"/>
      <c r="H311" s="36"/>
      <c r="I311" s="116"/>
      <c r="J311" s="36"/>
      <c r="K311" s="36"/>
      <c r="L311" s="39"/>
      <c r="M311" s="211"/>
      <c r="N311" s="212"/>
      <c r="O311" s="64"/>
      <c r="P311" s="64"/>
      <c r="Q311" s="64"/>
      <c r="R311" s="64"/>
      <c r="S311" s="64"/>
      <c r="T311" s="65"/>
      <c r="U311" s="34"/>
      <c r="V311" s="34"/>
      <c r="W311" s="34"/>
      <c r="X311" s="34"/>
      <c r="Y311" s="34"/>
      <c r="Z311" s="34"/>
      <c r="AA311" s="34"/>
      <c r="AB311" s="34"/>
      <c r="AC311" s="34"/>
      <c r="AD311" s="34"/>
      <c r="AE311" s="34"/>
      <c r="AT311" s="17" t="s">
        <v>321</v>
      </c>
      <c r="AU311" s="17" t="s">
        <v>83</v>
      </c>
    </row>
    <row r="312" spans="1:65" s="1" customFormat="1" ht="14.45" customHeight="1">
      <c r="A312" s="34"/>
      <c r="B312" s="35"/>
      <c r="C312" s="195" t="s">
        <v>1008</v>
      </c>
      <c r="D312" s="195" t="s">
        <v>315</v>
      </c>
      <c r="E312" s="196" t="s">
        <v>3058</v>
      </c>
      <c r="F312" s="197" t="s">
        <v>3059</v>
      </c>
      <c r="G312" s="198" t="s">
        <v>2843</v>
      </c>
      <c r="H312" s="199">
        <v>1</v>
      </c>
      <c r="I312" s="200"/>
      <c r="J312" s="201">
        <f>ROUND(I312*H312,2)</f>
        <v>0</v>
      </c>
      <c r="K312" s="202"/>
      <c r="L312" s="39"/>
      <c r="M312" s="203" t="s">
        <v>19</v>
      </c>
      <c r="N312" s="204" t="s">
        <v>45</v>
      </c>
      <c r="O312" s="64"/>
      <c r="P312" s="205">
        <f>O312*H312</f>
        <v>0</v>
      </c>
      <c r="Q312" s="205">
        <v>0</v>
      </c>
      <c r="R312" s="205">
        <f>Q312*H312</f>
        <v>0</v>
      </c>
      <c r="S312" s="205">
        <v>0</v>
      </c>
      <c r="T312" s="206">
        <f>S312*H312</f>
        <v>0</v>
      </c>
      <c r="U312" s="34"/>
      <c r="V312" s="34"/>
      <c r="W312" s="34"/>
      <c r="X312" s="34"/>
      <c r="Y312" s="34"/>
      <c r="Z312" s="34"/>
      <c r="AA312" s="34"/>
      <c r="AB312" s="34"/>
      <c r="AC312" s="34"/>
      <c r="AD312" s="34"/>
      <c r="AE312" s="34"/>
      <c r="AR312" s="207" t="s">
        <v>402</v>
      </c>
      <c r="AT312" s="207" t="s">
        <v>315</v>
      </c>
      <c r="AU312" s="207" t="s">
        <v>83</v>
      </c>
      <c r="AY312" s="17" t="s">
        <v>313</v>
      </c>
      <c r="BE312" s="208">
        <f>IF(N312="základní",J312,0)</f>
        <v>0</v>
      </c>
      <c r="BF312" s="208">
        <f>IF(N312="snížená",J312,0)</f>
        <v>0</v>
      </c>
      <c r="BG312" s="208">
        <f>IF(N312="zákl. přenesená",J312,0)</f>
        <v>0</v>
      </c>
      <c r="BH312" s="208">
        <f>IF(N312="sníž. přenesená",J312,0)</f>
        <v>0</v>
      </c>
      <c r="BI312" s="208">
        <f>IF(N312="nulová",J312,0)</f>
        <v>0</v>
      </c>
      <c r="BJ312" s="17" t="s">
        <v>81</v>
      </c>
      <c r="BK312" s="208">
        <f>ROUND(I312*H312,2)</f>
        <v>0</v>
      </c>
      <c r="BL312" s="17" t="s">
        <v>402</v>
      </c>
      <c r="BM312" s="207" t="s">
        <v>1673</v>
      </c>
    </row>
    <row r="313" spans="1:65" s="1" customFormat="1">
      <c r="A313" s="34"/>
      <c r="B313" s="35"/>
      <c r="C313" s="36"/>
      <c r="D313" s="209" t="s">
        <v>321</v>
      </c>
      <c r="E313" s="36"/>
      <c r="F313" s="210" t="s">
        <v>3059</v>
      </c>
      <c r="G313" s="36"/>
      <c r="H313" s="36"/>
      <c r="I313" s="116"/>
      <c r="J313" s="36"/>
      <c r="K313" s="36"/>
      <c r="L313" s="39"/>
      <c r="M313" s="211"/>
      <c r="N313" s="212"/>
      <c r="O313" s="64"/>
      <c r="P313" s="64"/>
      <c r="Q313" s="64"/>
      <c r="R313" s="64"/>
      <c r="S313" s="64"/>
      <c r="T313" s="65"/>
      <c r="U313" s="34"/>
      <c r="V313" s="34"/>
      <c r="W313" s="34"/>
      <c r="X313" s="34"/>
      <c r="Y313" s="34"/>
      <c r="Z313" s="34"/>
      <c r="AA313" s="34"/>
      <c r="AB313" s="34"/>
      <c r="AC313" s="34"/>
      <c r="AD313" s="34"/>
      <c r="AE313" s="34"/>
      <c r="AT313" s="17" t="s">
        <v>321</v>
      </c>
      <c r="AU313" s="17" t="s">
        <v>83</v>
      </c>
    </row>
    <row r="314" spans="1:65" s="1" customFormat="1" ht="14.45" customHeight="1">
      <c r="A314" s="34"/>
      <c r="B314" s="35"/>
      <c r="C314" s="195" t="s">
        <v>1013</v>
      </c>
      <c r="D314" s="195" t="s">
        <v>315</v>
      </c>
      <c r="E314" s="196" t="s">
        <v>3060</v>
      </c>
      <c r="F314" s="197" t="s">
        <v>3061</v>
      </c>
      <c r="G314" s="198" t="s">
        <v>2843</v>
      </c>
      <c r="H314" s="199">
        <v>1</v>
      </c>
      <c r="I314" s="200"/>
      <c r="J314" s="201">
        <f>ROUND(I314*H314,2)</f>
        <v>0</v>
      </c>
      <c r="K314" s="202"/>
      <c r="L314" s="39"/>
      <c r="M314" s="203" t="s">
        <v>19</v>
      </c>
      <c r="N314" s="204" t="s">
        <v>45</v>
      </c>
      <c r="O314" s="64"/>
      <c r="P314" s="205">
        <f>O314*H314</f>
        <v>0</v>
      </c>
      <c r="Q314" s="205">
        <v>0</v>
      </c>
      <c r="R314" s="205">
        <f>Q314*H314</f>
        <v>0</v>
      </c>
      <c r="S314" s="205">
        <v>0</v>
      </c>
      <c r="T314" s="206">
        <f>S314*H314</f>
        <v>0</v>
      </c>
      <c r="U314" s="34"/>
      <c r="V314" s="34"/>
      <c r="W314" s="34"/>
      <c r="X314" s="34"/>
      <c r="Y314" s="34"/>
      <c r="Z314" s="34"/>
      <c r="AA314" s="34"/>
      <c r="AB314" s="34"/>
      <c r="AC314" s="34"/>
      <c r="AD314" s="34"/>
      <c r="AE314" s="34"/>
      <c r="AR314" s="207" t="s">
        <v>402</v>
      </c>
      <c r="AT314" s="207" t="s">
        <v>315</v>
      </c>
      <c r="AU314" s="207" t="s">
        <v>83</v>
      </c>
      <c r="AY314" s="17" t="s">
        <v>313</v>
      </c>
      <c r="BE314" s="208">
        <f>IF(N314="základní",J314,0)</f>
        <v>0</v>
      </c>
      <c r="BF314" s="208">
        <f>IF(N314="snížená",J314,0)</f>
        <v>0</v>
      </c>
      <c r="BG314" s="208">
        <f>IF(N314="zákl. přenesená",J314,0)</f>
        <v>0</v>
      </c>
      <c r="BH314" s="208">
        <f>IF(N314="sníž. přenesená",J314,0)</f>
        <v>0</v>
      </c>
      <c r="BI314" s="208">
        <f>IF(N314="nulová",J314,0)</f>
        <v>0</v>
      </c>
      <c r="BJ314" s="17" t="s">
        <v>81</v>
      </c>
      <c r="BK314" s="208">
        <f>ROUND(I314*H314,2)</f>
        <v>0</v>
      </c>
      <c r="BL314" s="17" t="s">
        <v>402</v>
      </c>
      <c r="BM314" s="207" t="s">
        <v>1686</v>
      </c>
    </row>
    <row r="315" spans="1:65" s="1" customFormat="1">
      <c r="A315" s="34"/>
      <c r="B315" s="35"/>
      <c r="C315" s="36"/>
      <c r="D315" s="209" t="s">
        <v>321</v>
      </c>
      <c r="E315" s="36"/>
      <c r="F315" s="210" t="s">
        <v>3061</v>
      </c>
      <c r="G315" s="36"/>
      <c r="H315" s="36"/>
      <c r="I315" s="116"/>
      <c r="J315" s="36"/>
      <c r="K315" s="36"/>
      <c r="L315" s="39"/>
      <c r="M315" s="211"/>
      <c r="N315" s="212"/>
      <c r="O315" s="64"/>
      <c r="P315" s="64"/>
      <c r="Q315" s="64"/>
      <c r="R315" s="64"/>
      <c r="S315" s="64"/>
      <c r="T315" s="65"/>
      <c r="U315" s="34"/>
      <c r="V315" s="34"/>
      <c r="W315" s="34"/>
      <c r="X315" s="34"/>
      <c r="Y315" s="34"/>
      <c r="Z315" s="34"/>
      <c r="AA315" s="34"/>
      <c r="AB315" s="34"/>
      <c r="AC315" s="34"/>
      <c r="AD315" s="34"/>
      <c r="AE315" s="34"/>
      <c r="AT315" s="17" t="s">
        <v>321</v>
      </c>
      <c r="AU315" s="17" t="s">
        <v>83</v>
      </c>
    </row>
    <row r="316" spans="1:65" s="1" customFormat="1" ht="14.45" customHeight="1">
      <c r="A316" s="34"/>
      <c r="B316" s="35"/>
      <c r="C316" s="195" t="s">
        <v>1019</v>
      </c>
      <c r="D316" s="195" t="s">
        <v>315</v>
      </c>
      <c r="E316" s="196" t="s">
        <v>3062</v>
      </c>
      <c r="F316" s="197" t="s">
        <v>3063</v>
      </c>
      <c r="G316" s="198" t="s">
        <v>2843</v>
      </c>
      <c r="H316" s="199">
        <v>1</v>
      </c>
      <c r="I316" s="200"/>
      <c r="J316" s="201">
        <f>ROUND(I316*H316,2)</f>
        <v>0</v>
      </c>
      <c r="K316" s="202"/>
      <c r="L316" s="39"/>
      <c r="M316" s="203" t="s">
        <v>19</v>
      </c>
      <c r="N316" s="204" t="s">
        <v>45</v>
      </c>
      <c r="O316" s="64"/>
      <c r="P316" s="205">
        <f>O316*H316</f>
        <v>0</v>
      </c>
      <c r="Q316" s="205">
        <v>0</v>
      </c>
      <c r="R316" s="205">
        <f>Q316*H316</f>
        <v>0</v>
      </c>
      <c r="S316" s="205">
        <v>0</v>
      </c>
      <c r="T316" s="206">
        <f>S316*H316</f>
        <v>0</v>
      </c>
      <c r="U316" s="34"/>
      <c r="V316" s="34"/>
      <c r="W316" s="34"/>
      <c r="X316" s="34"/>
      <c r="Y316" s="34"/>
      <c r="Z316" s="34"/>
      <c r="AA316" s="34"/>
      <c r="AB316" s="34"/>
      <c r="AC316" s="34"/>
      <c r="AD316" s="34"/>
      <c r="AE316" s="34"/>
      <c r="AR316" s="207" t="s">
        <v>402</v>
      </c>
      <c r="AT316" s="207" t="s">
        <v>315</v>
      </c>
      <c r="AU316" s="207" t="s">
        <v>83</v>
      </c>
      <c r="AY316" s="17" t="s">
        <v>313</v>
      </c>
      <c r="BE316" s="208">
        <f>IF(N316="základní",J316,0)</f>
        <v>0</v>
      </c>
      <c r="BF316" s="208">
        <f>IF(N316="snížená",J316,0)</f>
        <v>0</v>
      </c>
      <c r="BG316" s="208">
        <f>IF(N316="zákl. přenesená",J316,0)</f>
        <v>0</v>
      </c>
      <c r="BH316" s="208">
        <f>IF(N316="sníž. přenesená",J316,0)</f>
        <v>0</v>
      </c>
      <c r="BI316" s="208">
        <f>IF(N316="nulová",J316,0)</f>
        <v>0</v>
      </c>
      <c r="BJ316" s="17" t="s">
        <v>81</v>
      </c>
      <c r="BK316" s="208">
        <f>ROUND(I316*H316,2)</f>
        <v>0</v>
      </c>
      <c r="BL316" s="17" t="s">
        <v>402</v>
      </c>
      <c r="BM316" s="207" t="s">
        <v>1696</v>
      </c>
    </row>
    <row r="317" spans="1:65" s="1" customFormat="1">
      <c r="A317" s="34"/>
      <c r="B317" s="35"/>
      <c r="C317" s="36"/>
      <c r="D317" s="209" t="s">
        <v>321</v>
      </c>
      <c r="E317" s="36"/>
      <c r="F317" s="210" t="s">
        <v>3063</v>
      </c>
      <c r="G317" s="36"/>
      <c r="H317" s="36"/>
      <c r="I317" s="116"/>
      <c r="J317" s="36"/>
      <c r="K317" s="36"/>
      <c r="L317" s="39"/>
      <c r="M317" s="211"/>
      <c r="N317" s="212"/>
      <c r="O317" s="64"/>
      <c r="P317" s="64"/>
      <c r="Q317" s="64"/>
      <c r="R317" s="64"/>
      <c r="S317" s="64"/>
      <c r="T317" s="65"/>
      <c r="U317" s="34"/>
      <c r="V317" s="34"/>
      <c r="W317" s="34"/>
      <c r="X317" s="34"/>
      <c r="Y317" s="34"/>
      <c r="Z317" s="34"/>
      <c r="AA317" s="34"/>
      <c r="AB317" s="34"/>
      <c r="AC317" s="34"/>
      <c r="AD317" s="34"/>
      <c r="AE317" s="34"/>
      <c r="AT317" s="17" t="s">
        <v>321</v>
      </c>
      <c r="AU317" s="17" t="s">
        <v>83</v>
      </c>
    </row>
    <row r="318" spans="1:65" s="1" customFormat="1" ht="14.45" customHeight="1">
      <c r="A318" s="34"/>
      <c r="B318" s="35"/>
      <c r="C318" s="195" t="s">
        <v>1024</v>
      </c>
      <c r="D318" s="195" t="s">
        <v>315</v>
      </c>
      <c r="E318" s="196" t="s">
        <v>3064</v>
      </c>
      <c r="F318" s="197" t="s">
        <v>3025</v>
      </c>
      <c r="G318" s="198" t="s">
        <v>3026</v>
      </c>
      <c r="H318" s="199">
        <v>3</v>
      </c>
      <c r="I318" s="200"/>
      <c r="J318" s="201">
        <f>ROUND(I318*H318,2)</f>
        <v>0</v>
      </c>
      <c r="K318" s="202"/>
      <c r="L318" s="39"/>
      <c r="M318" s="203" t="s">
        <v>19</v>
      </c>
      <c r="N318" s="204" t="s">
        <v>45</v>
      </c>
      <c r="O318" s="64"/>
      <c r="P318" s="205">
        <f>O318*H318</f>
        <v>0</v>
      </c>
      <c r="Q318" s="205">
        <v>0</v>
      </c>
      <c r="R318" s="205">
        <f>Q318*H318</f>
        <v>0</v>
      </c>
      <c r="S318" s="205">
        <v>0</v>
      </c>
      <c r="T318" s="206">
        <f>S318*H318</f>
        <v>0</v>
      </c>
      <c r="U318" s="34"/>
      <c r="V318" s="34"/>
      <c r="W318" s="34"/>
      <c r="X318" s="34"/>
      <c r="Y318" s="34"/>
      <c r="Z318" s="34"/>
      <c r="AA318" s="34"/>
      <c r="AB318" s="34"/>
      <c r="AC318" s="34"/>
      <c r="AD318" s="34"/>
      <c r="AE318" s="34"/>
      <c r="AR318" s="207" t="s">
        <v>402</v>
      </c>
      <c r="AT318" s="207" t="s">
        <v>315</v>
      </c>
      <c r="AU318" s="207" t="s">
        <v>83</v>
      </c>
      <c r="AY318" s="17" t="s">
        <v>313</v>
      </c>
      <c r="BE318" s="208">
        <f>IF(N318="základní",J318,0)</f>
        <v>0</v>
      </c>
      <c r="BF318" s="208">
        <f>IF(N318="snížená",J318,0)</f>
        <v>0</v>
      </c>
      <c r="BG318" s="208">
        <f>IF(N318="zákl. přenesená",J318,0)</f>
        <v>0</v>
      </c>
      <c r="BH318" s="208">
        <f>IF(N318="sníž. přenesená",J318,0)</f>
        <v>0</v>
      </c>
      <c r="BI318" s="208">
        <f>IF(N318="nulová",J318,0)</f>
        <v>0</v>
      </c>
      <c r="BJ318" s="17" t="s">
        <v>81</v>
      </c>
      <c r="BK318" s="208">
        <f>ROUND(I318*H318,2)</f>
        <v>0</v>
      </c>
      <c r="BL318" s="17" t="s">
        <v>402</v>
      </c>
      <c r="BM318" s="207" t="s">
        <v>1707</v>
      </c>
    </row>
    <row r="319" spans="1:65" s="1" customFormat="1">
      <c r="A319" s="34"/>
      <c r="B319" s="35"/>
      <c r="C319" s="36"/>
      <c r="D319" s="209" t="s">
        <v>321</v>
      </c>
      <c r="E319" s="36"/>
      <c r="F319" s="210" t="s">
        <v>3025</v>
      </c>
      <c r="G319" s="36"/>
      <c r="H319" s="36"/>
      <c r="I319" s="116"/>
      <c r="J319" s="36"/>
      <c r="K319" s="36"/>
      <c r="L319" s="39"/>
      <c r="M319" s="211"/>
      <c r="N319" s="212"/>
      <c r="O319" s="64"/>
      <c r="P319" s="64"/>
      <c r="Q319" s="64"/>
      <c r="R319" s="64"/>
      <c r="S319" s="64"/>
      <c r="T319" s="65"/>
      <c r="U319" s="34"/>
      <c r="V319" s="34"/>
      <c r="W319" s="34"/>
      <c r="X319" s="34"/>
      <c r="Y319" s="34"/>
      <c r="Z319" s="34"/>
      <c r="AA319" s="34"/>
      <c r="AB319" s="34"/>
      <c r="AC319" s="34"/>
      <c r="AD319" s="34"/>
      <c r="AE319" s="34"/>
      <c r="AT319" s="17" t="s">
        <v>321</v>
      </c>
      <c r="AU319" s="17" t="s">
        <v>83</v>
      </c>
    </row>
    <row r="320" spans="1:65" s="1" customFormat="1" ht="14.45" customHeight="1">
      <c r="A320" s="34"/>
      <c r="B320" s="35"/>
      <c r="C320" s="195" t="s">
        <v>1029</v>
      </c>
      <c r="D320" s="195" t="s">
        <v>315</v>
      </c>
      <c r="E320" s="196" t="s">
        <v>3065</v>
      </c>
      <c r="F320" s="197" t="s">
        <v>3066</v>
      </c>
      <c r="G320" s="198" t="s">
        <v>2843</v>
      </c>
      <c r="H320" s="199">
        <v>2</v>
      </c>
      <c r="I320" s="200"/>
      <c r="J320" s="201">
        <f>ROUND(I320*H320,2)</f>
        <v>0</v>
      </c>
      <c r="K320" s="202"/>
      <c r="L320" s="39"/>
      <c r="M320" s="203" t="s">
        <v>19</v>
      </c>
      <c r="N320" s="204" t="s">
        <v>45</v>
      </c>
      <c r="O320" s="64"/>
      <c r="P320" s="205">
        <f>O320*H320</f>
        <v>0</v>
      </c>
      <c r="Q320" s="205">
        <v>0</v>
      </c>
      <c r="R320" s="205">
        <f>Q320*H320</f>
        <v>0</v>
      </c>
      <c r="S320" s="205">
        <v>0</v>
      </c>
      <c r="T320" s="206">
        <f>S320*H320</f>
        <v>0</v>
      </c>
      <c r="U320" s="34"/>
      <c r="V320" s="34"/>
      <c r="W320" s="34"/>
      <c r="X320" s="34"/>
      <c r="Y320" s="34"/>
      <c r="Z320" s="34"/>
      <c r="AA320" s="34"/>
      <c r="AB320" s="34"/>
      <c r="AC320" s="34"/>
      <c r="AD320" s="34"/>
      <c r="AE320" s="34"/>
      <c r="AR320" s="207" t="s">
        <v>402</v>
      </c>
      <c r="AT320" s="207" t="s">
        <v>315</v>
      </c>
      <c r="AU320" s="207" t="s">
        <v>83</v>
      </c>
      <c r="AY320" s="17" t="s">
        <v>313</v>
      </c>
      <c r="BE320" s="208">
        <f>IF(N320="základní",J320,0)</f>
        <v>0</v>
      </c>
      <c r="BF320" s="208">
        <f>IF(N320="snížená",J320,0)</f>
        <v>0</v>
      </c>
      <c r="BG320" s="208">
        <f>IF(N320="zákl. přenesená",J320,0)</f>
        <v>0</v>
      </c>
      <c r="BH320" s="208">
        <f>IF(N320="sníž. přenesená",J320,0)</f>
        <v>0</v>
      </c>
      <c r="BI320" s="208">
        <f>IF(N320="nulová",J320,0)</f>
        <v>0</v>
      </c>
      <c r="BJ320" s="17" t="s">
        <v>81</v>
      </c>
      <c r="BK320" s="208">
        <f>ROUND(I320*H320,2)</f>
        <v>0</v>
      </c>
      <c r="BL320" s="17" t="s">
        <v>402</v>
      </c>
      <c r="BM320" s="207" t="s">
        <v>1718</v>
      </c>
    </row>
    <row r="321" spans="1:65" s="1" customFormat="1">
      <c r="A321" s="34"/>
      <c r="B321" s="35"/>
      <c r="C321" s="36"/>
      <c r="D321" s="209" t="s">
        <v>321</v>
      </c>
      <c r="E321" s="36"/>
      <c r="F321" s="210" t="s">
        <v>3066</v>
      </c>
      <c r="G321" s="36"/>
      <c r="H321" s="36"/>
      <c r="I321" s="116"/>
      <c r="J321" s="36"/>
      <c r="K321" s="36"/>
      <c r="L321" s="39"/>
      <c r="M321" s="211"/>
      <c r="N321" s="212"/>
      <c r="O321" s="64"/>
      <c r="P321" s="64"/>
      <c r="Q321" s="64"/>
      <c r="R321" s="64"/>
      <c r="S321" s="64"/>
      <c r="T321" s="65"/>
      <c r="U321" s="34"/>
      <c r="V321" s="34"/>
      <c r="W321" s="34"/>
      <c r="X321" s="34"/>
      <c r="Y321" s="34"/>
      <c r="Z321" s="34"/>
      <c r="AA321" s="34"/>
      <c r="AB321" s="34"/>
      <c r="AC321" s="34"/>
      <c r="AD321" s="34"/>
      <c r="AE321" s="34"/>
      <c r="AT321" s="17" t="s">
        <v>321</v>
      </c>
      <c r="AU321" s="17" t="s">
        <v>83</v>
      </c>
    </row>
    <row r="322" spans="1:65" s="1" customFormat="1" ht="14.45" customHeight="1">
      <c r="A322" s="34"/>
      <c r="B322" s="35"/>
      <c r="C322" s="195" t="s">
        <v>1034</v>
      </c>
      <c r="D322" s="195" t="s">
        <v>315</v>
      </c>
      <c r="E322" s="196" t="s">
        <v>3067</v>
      </c>
      <c r="F322" s="197" t="s">
        <v>3068</v>
      </c>
      <c r="G322" s="198" t="s">
        <v>2843</v>
      </c>
      <c r="H322" s="199">
        <v>8</v>
      </c>
      <c r="I322" s="200"/>
      <c r="J322" s="201">
        <f>ROUND(I322*H322,2)</f>
        <v>0</v>
      </c>
      <c r="K322" s="202"/>
      <c r="L322" s="39"/>
      <c r="M322" s="203" t="s">
        <v>19</v>
      </c>
      <c r="N322" s="204" t="s">
        <v>45</v>
      </c>
      <c r="O322" s="64"/>
      <c r="P322" s="205">
        <f>O322*H322</f>
        <v>0</v>
      </c>
      <c r="Q322" s="205">
        <v>0</v>
      </c>
      <c r="R322" s="205">
        <f>Q322*H322</f>
        <v>0</v>
      </c>
      <c r="S322" s="205">
        <v>0</v>
      </c>
      <c r="T322" s="206">
        <f>S322*H322</f>
        <v>0</v>
      </c>
      <c r="U322" s="34"/>
      <c r="V322" s="34"/>
      <c r="W322" s="34"/>
      <c r="X322" s="34"/>
      <c r="Y322" s="34"/>
      <c r="Z322" s="34"/>
      <c r="AA322" s="34"/>
      <c r="AB322" s="34"/>
      <c r="AC322" s="34"/>
      <c r="AD322" s="34"/>
      <c r="AE322" s="34"/>
      <c r="AR322" s="207" t="s">
        <v>402</v>
      </c>
      <c r="AT322" s="207" t="s">
        <v>315</v>
      </c>
      <c r="AU322" s="207" t="s">
        <v>83</v>
      </c>
      <c r="AY322" s="17" t="s">
        <v>313</v>
      </c>
      <c r="BE322" s="208">
        <f>IF(N322="základní",J322,0)</f>
        <v>0</v>
      </c>
      <c r="BF322" s="208">
        <f>IF(N322="snížená",J322,0)</f>
        <v>0</v>
      </c>
      <c r="BG322" s="208">
        <f>IF(N322="zákl. přenesená",J322,0)</f>
        <v>0</v>
      </c>
      <c r="BH322" s="208">
        <f>IF(N322="sníž. přenesená",J322,0)</f>
        <v>0</v>
      </c>
      <c r="BI322" s="208">
        <f>IF(N322="nulová",J322,0)</f>
        <v>0</v>
      </c>
      <c r="BJ322" s="17" t="s">
        <v>81</v>
      </c>
      <c r="BK322" s="208">
        <f>ROUND(I322*H322,2)</f>
        <v>0</v>
      </c>
      <c r="BL322" s="17" t="s">
        <v>402</v>
      </c>
      <c r="BM322" s="207" t="s">
        <v>1729</v>
      </c>
    </row>
    <row r="323" spans="1:65" s="1" customFormat="1">
      <c r="A323" s="34"/>
      <c r="B323" s="35"/>
      <c r="C323" s="36"/>
      <c r="D323" s="209" t="s">
        <v>321</v>
      </c>
      <c r="E323" s="36"/>
      <c r="F323" s="210" t="s">
        <v>3068</v>
      </c>
      <c r="G323" s="36"/>
      <c r="H323" s="36"/>
      <c r="I323" s="116"/>
      <c r="J323" s="36"/>
      <c r="K323" s="36"/>
      <c r="L323" s="39"/>
      <c r="M323" s="211"/>
      <c r="N323" s="212"/>
      <c r="O323" s="64"/>
      <c r="P323" s="64"/>
      <c r="Q323" s="64"/>
      <c r="R323" s="64"/>
      <c r="S323" s="64"/>
      <c r="T323" s="65"/>
      <c r="U323" s="34"/>
      <c r="V323" s="34"/>
      <c r="W323" s="34"/>
      <c r="X323" s="34"/>
      <c r="Y323" s="34"/>
      <c r="Z323" s="34"/>
      <c r="AA323" s="34"/>
      <c r="AB323" s="34"/>
      <c r="AC323" s="34"/>
      <c r="AD323" s="34"/>
      <c r="AE323" s="34"/>
      <c r="AT323" s="17" t="s">
        <v>321</v>
      </c>
      <c r="AU323" s="17" t="s">
        <v>83</v>
      </c>
    </row>
    <row r="324" spans="1:65" s="1" customFormat="1" ht="14.45" customHeight="1">
      <c r="A324" s="34"/>
      <c r="B324" s="35"/>
      <c r="C324" s="195" t="s">
        <v>1039</v>
      </c>
      <c r="D324" s="195" t="s">
        <v>315</v>
      </c>
      <c r="E324" s="196" t="s">
        <v>3069</v>
      </c>
      <c r="F324" s="197" t="s">
        <v>3070</v>
      </c>
      <c r="G324" s="198" t="s">
        <v>2843</v>
      </c>
      <c r="H324" s="199">
        <v>7</v>
      </c>
      <c r="I324" s="200"/>
      <c r="J324" s="201">
        <f>ROUND(I324*H324,2)</f>
        <v>0</v>
      </c>
      <c r="K324" s="202"/>
      <c r="L324" s="39"/>
      <c r="M324" s="203" t="s">
        <v>19</v>
      </c>
      <c r="N324" s="204" t="s">
        <v>45</v>
      </c>
      <c r="O324" s="64"/>
      <c r="P324" s="205">
        <f>O324*H324</f>
        <v>0</v>
      </c>
      <c r="Q324" s="205">
        <v>0</v>
      </c>
      <c r="R324" s="205">
        <f>Q324*H324</f>
        <v>0</v>
      </c>
      <c r="S324" s="205">
        <v>0</v>
      </c>
      <c r="T324" s="206">
        <f>S324*H324</f>
        <v>0</v>
      </c>
      <c r="U324" s="34"/>
      <c r="V324" s="34"/>
      <c r="W324" s="34"/>
      <c r="X324" s="34"/>
      <c r="Y324" s="34"/>
      <c r="Z324" s="34"/>
      <c r="AA324" s="34"/>
      <c r="AB324" s="34"/>
      <c r="AC324" s="34"/>
      <c r="AD324" s="34"/>
      <c r="AE324" s="34"/>
      <c r="AR324" s="207" t="s">
        <v>402</v>
      </c>
      <c r="AT324" s="207" t="s">
        <v>315</v>
      </c>
      <c r="AU324" s="207" t="s">
        <v>83</v>
      </c>
      <c r="AY324" s="17" t="s">
        <v>313</v>
      </c>
      <c r="BE324" s="208">
        <f>IF(N324="základní",J324,0)</f>
        <v>0</v>
      </c>
      <c r="BF324" s="208">
        <f>IF(N324="snížená",J324,0)</f>
        <v>0</v>
      </c>
      <c r="BG324" s="208">
        <f>IF(N324="zákl. přenesená",J324,0)</f>
        <v>0</v>
      </c>
      <c r="BH324" s="208">
        <f>IF(N324="sníž. přenesená",J324,0)</f>
        <v>0</v>
      </c>
      <c r="BI324" s="208">
        <f>IF(N324="nulová",J324,0)</f>
        <v>0</v>
      </c>
      <c r="BJ324" s="17" t="s">
        <v>81</v>
      </c>
      <c r="BK324" s="208">
        <f>ROUND(I324*H324,2)</f>
        <v>0</v>
      </c>
      <c r="BL324" s="17" t="s">
        <v>402</v>
      </c>
      <c r="BM324" s="207" t="s">
        <v>1737</v>
      </c>
    </row>
    <row r="325" spans="1:65" s="1" customFormat="1">
      <c r="A325" s="34"/>
      <c r="B325" s="35"/>
      <c r="C325" s="36"/>
      <c r="D325" s="209" t="s">
        <v>321</v>
      </c>
      <c r="E325" s="36"/>
      <c r="F325" s="210" t="s">
        <v>3070</v>
      </c>
      <c r="G325" s="36"/>
      <c r="H325" s="36"/>
      <c r="I325" s="116"/>
      <c r="J325" s="36"/>
      <c r="K325" s="36"/>
      <c r="L325" s="39"/>
      <c r="M325" s="211"/>
      <c r="N325" s="212"/>
      <c r="O325" s="64"/>
      <c r="P325" s="64"/>
      <c r="Q325" s="64"/>
      <c r="R325" s="64"/>
      <c r="S325" s="64"/>
      <c r="T325" s="65"/>
      <c r="U325" s="34"/>
      <c r="V325" s="34"/>
      <c r="W325" s="34"/>
      <c r="X325" s="34"/>
      <c r="Y325" s="34"/>
      <c r="Z325" s="34"/>
      <c r="AA325" s="34"/>
      <c r="AB325" s="34"/>
      <c r="AC325" s="34"/>
      <c r="AD325" s="34"/>
      <c r="AE325" s="34"/>
      <c r="AT325" s="17" t="s">
        <v>321</v>
      </c>
      <c r="AU325" s="17" t="s">
        <v>83</v>
      </c>
    </row>
    <row r="326" spans="1:65" s="1" customFormat="1" ht="14.45" customHeight="1">
      <c r="A326" s="34"/>
      <c r="B326" s="35"/>
      <c r="C326" s="195" t="s">
        <v>1045</v>
      </c>
      <c r="D326" s="195" t="s">
        <v>315</v>
      </c>
      <c r="E326" s="196" t="s">
        <v>3071</v>
      </c>
      <c r="F326" s="197" t="s">
        <v>3072</v>
      </c>
      <c r="G326" s="198" t="s">
        <v>2843</v>
      </c>
      <c r="H326" s="199">
        <v>1</v>
      </c>
      <c r="I326" s="200"/>
      <c r="J326" s="201">
        <f>ROUND(I326*H326,2)</f>
        <v>0</v>
      </c>
      <c r="K326" s="202"/>
      <c r="L326" s="39"/>
      <c r="M326" s="203" t="s">
        <v>19</v>
      </c>
      <c r="N326" s="204" t="s">
        <v>45</v>
      </c>
      <c r="O326" s="64"/>
      <c r="P326" s="205">
        <f>O326*H326</f>
        <v>0</v>
      </c>
      <c r="Q326" s="205">
        <v>0</v>
      </c>
      <c r="R326" s="205">
        <f>Q326*H326</f>
        <v>0</v>
      </c>
      <c r="S326" s="205">
        <v>0</v>
      </c>
      <c r="T326" s="206">
        <f>S326*H326</f>
        <v>0</v>
      </c>
      <c r="U326" s="34"/>
      <c r="V326" s="34"/>
      <c r="W326" s="34"/>
      <c r="X326" s="34"/>
      <c r="Y326" s="34"/>
      <c r="Z326" s="34"/>
      <c r="AA326" s="34"/>
      <c r="AB326" s="34"/>
      <c r="AC326" s="34"/>
      <c r="AD326" s="34"/>
      <c r="AE326" s="34"/>
      <c r="AR326" s="207" t="s">
        <v>402</v>
      </c>
      <c r="AT326" s="207" t="s">
        <v>315</v>
      </c>
      <c r="AU326" s="207" t="s">
        <v>83</v>
      </c>
      <c r="AY326" s="17" t="s">
        <v>313</v>
      </c>
      <c r="BE326" s="208">
        <f>IF(N326="základní",J326,0)</f>
        <v>0</v>
      </c>
      <c r="BF326" s="208">
        <f>IF(N326="snížená",J326,0)</f>
        <v>0</v>
      </c>
      <c r="BG326" s="208">
        <f>IF(N326="zákl. přenesená",J326,0)</f>
        <v>0</v>
      </c>
      <c r="BH326" s="208">
        <f>IF(N326="sníž. přenesená",J326,0)</f>
        <v>0</v>
      </c>
      <c r="BI326" s="208">
        <f>IF(N326="nulová",J326,0)</f>
        <v>0</v>
      </c>
      <c r="BJ326" s="17" t="s">
        <v>81</v>
      </c>
      <c r="BK326" s="208">
        <f>ROUND(I326*H326,2)</f>
        <v>0</v>
      </c>
      <c r="BL326" s="17" t="s">
        <v>402</v>
      </c>
      <c r="BM326" s="207" t="s">
        <v>1747</v>
      </c>
    </row>
    <row r="327" spans="1:65" s="1" customFormat="1">
      <c r="A327" s="34"/>
      <c r="B327" s="35"/>
      <c r="C327" s="36"/>
      <c r="D327" s="209" t="s">
        <v>321</v>
      </c>
      <c r="E327" s="36"/>
      <c r="F327" s="210" t="s">
        <v>3072</v>
      </c>
      <c r="G327" s="36"/>
      <c r="H327" s="36"/>
      <c r="I327" s="116"/>
      <c r="J327" s="36"/>
      <c r="K327" s="36"/>
      <c r="L327" s="39"/>
      <c r="M327" s="211"/>
      <c r="N327" s="212"/>
      <c r="O327" s="64"/>
      <c r="P327" s="64"/>
      <c r="Q327" s="64"/>
      <c r="R327" s="64"/>
      <c r="S327" s="64"/>
      <c r="T327" s="65"/>
      <c r="U327" s="34"/>
      <c r="V327" s="34"/>
      <c r="W327" s="34"/>
      <c r="X327" s="34"/>
      <c r="Y327" s="34"/>
      <c r="Z327" s="34"/>
      <c r="AA327" s="34"/>
      <c r="AB327" s="34"/>
      <c r="AC327" s="34"/>
      <c r="AD327" s="34"/>
      <c r="AE327" s="34"/>
      <c r="AT327" s="17" t="s">
        <v>321</v>
      </c>
      <c r="AU327" s="17" t="s">
        <v>83</v>
      </c>
    </row>
    <row r="328" spans="1:65" s="1" customFormat="1" ht="14.45" customHeight="1">
      <c r="A328" s="34"/>
      <c r="B328" s="35"/>
      <c r="C328" s="195" t="s">
        <v>1051</v>
      </c>
      <c r="D328" s="195" t="s">
        <v>315</v>
      </c>
      <c r="E328" s="196" t="s">
        <v>3073</v>
      </c>
      <c r="F328" s="197" t="s">
        <v>3074</v>
      </c>
      <c r="G328" s="198" t="s">
        <v>2843</v>
      </c>
      <c r="H328" s="199">
        <v>1</v>
      </c>
      <c r="I328" s="200"/>
      <c r="J328" s="201">
        <f>ROUND(I328*H328,2)</f>
        <v>0</v>
      </c>
      <c r="K328" s="202"/>
      <c r="L328" s="39"/>
      <c r="M328" s="203" t="s">
        <v>19</v>
      </c>
      <c r="N328" s="204" t="s">
        <v>45</v>
      </c>
      <c r="O328" s="64"/>
      <c r="P328" s="205">
        <f>O328*H328</f>
        <v>0</v>
      </c>
      <c r="Q328" s="205">
        <v>0</v>
      </c>
      <c r="R328" s="205">
        <f>Q328*H328</f>
        <v>0</v>
      </c>
      <c r="S328" s="205">
        <v>0</v>
      </c>
      <c r="T328" s="206">
        <f>S328*H328</f>
        <v>0</v>
      </c>
      <c r="U328" s="34"/>
      <c r="V328" s="34"/>
      <c r="W328" s="34"/>
      <c r="X328" s="34"/>
      <c r="Y328" s="34"/>
      <c r="Z328" s="34"/>
      <c r="AA328" s="34"/>
      <c r="AB328" s="34"/>
      <c r="AC328" s="34"/>
      <c r="AD328" s="34"/>
      <c r="AE328" s="34"/>
      <c r="AR328" s="207" t="s">
        <v>402</v>
      </c>
      <c r="AT328" s="207" t="s">
        <v>315</v>
      </c>
      <c r="AU328" s="207" t="s">
        <v>83</v>
      </c>
      <c r="AY328" s="17" t="s">
        <v>313</v>
      </c>
      <c r="BE328" s="208">
        <f>IF(N328="základní",J328,0)</f>
        <v>0</v>
      </c>
      <c r="BF328" s="208">
        <f>IF(N328="snížená",J328,0)</f>
        <v>0</v>
      </c>
      <c r="BG328" s="208">
        <f>IF(N328="zákl. přenesená",J328,0)</f>
        <v>0</v>
      </c>
      <c r="BH328" s="208">
        <f>IF(N328="sníž. přenesená",J328,0)</f>
        <v>0</v>
      </c>
      <c r="BI328" s="208">
        <f>IF(N328="nulová",J328,0)</f>
        <v>0</v>
      </c>
      <c r="BJ328" s="17" t="s">
        <v>81</v>
      </c>
      <c r="BK328" s="208">
        <f>ROUND(I328*H328,2)</f>
        <v>0</v>
      </c>
      <c r="BL328" s="17" t="s">
        <v>402</v>
      </c>
      <c r="BM328" s="207" t="s">
        <v>1760</v>
      </c>
    </row>
    <row r="329" spans="1:65" s="1" customFormat="1">
      <c r="A329" s="34"/>
      <c r="B329" s="35"/>
      <c r="C329" s="36"/>
      <c r="D329" s="209" t="s">
        <v>321</v>
      </c>
      <c r="E329" s="36"/>
      <c r="F329" s="210" t="s">
        <v>3074</v>
      </c>
      <c r="G329" s="36"/>
      <c r="H329" s="36"/>
      <c r="I329" s="116"/>
      <c r="J329" s="36"/>
      <c r="K329" s="36"/>
      <c r="L329" s="39"/>
      <c r="M329" s="211"/>
      <c r="N329" s="212"/>
      <c r="O329" s="64"/>
      <c r="P329" s="64"/>
      <c r="Q329" s="64"/>
      <c r="R329" s="64"/>
      <c r="S329" s="64"/>
      <c r="T329" s="65"/>
      <c r="U329" s="34"/>
      <c r="V329" s="34"/>
      <c r="W329" s="34"/>
      <c r="X329" s="34"/>
      <c r="Y329" s="34"/>
      <c r="Z329" s="34"/>
      <c r="AA329" s="34"/>
      <c r="AB329" s="34"/>
      <c r="AC329" s="34"/>
      <c r="AD329" s="34"/>
      <c r="AE329" s="34"/>
      <c r="AT329" s="17" t="s">
        <v>321</v>
      </c>
      <c r="AU329" s="17" t="s">
        <v>83</v>
      </c>
    </row>
    <row r="330" spans="1:65" s="1" customFormat="1" ht="14.45" customHeight="1">
      <c r="A330" s="34"/>
      <c r="B330" s="35"/>
      <c r="C330" s="195" t="s">
        <v>1056</v>
      </c>
      <c r="D330" s="195" t="s">
        <v>315</v>
      </c>
      <c r="E330" s="196" t="s">
        <v>3075</v>
      </c>
      <c r="F330" s="197" t="s">
        <v>3076</v>
      </c>
      <c r="G330" s="198" t="s">
        <v>2843</v>
      </c>
      <c r="H330" s="199">
        <v>1</v>
      </c>
      <c r="I330" s="200"/>
      <c r="J330" s="201">
        <f>ROUND(I330*H330,2)</f>
        <v>0</v>
      </c>
      <c r="K330" s="202"/>
      <c r="L330" s="39"/>
      <c r="M330" s="203" t="s">
        <v>19</v>
      </c>
      <c r="N330" s="204" t="s">
        <v>45</v>
      </c>
      <c r="O330" s="64"/>
      <c r="P330" s="205">
        <f>O330*H330</f>
        <v>0</v>
      </c>
      <c r="Q330" s="205">
        <v>0</v>
      </c>
      <c r="R330" s="205">
        <f>Q330*H330</f>
        <v>0</v>
      </c>
      <c r="S330" s="205">
        <v>0</v>
      </c>
      <c r="T330" s="206">
        <f>S330*H330</f>
        <v>0</v>
      </c>
      <c r="U330" s="34"/>
      <c r="V330" s="34"/>
      <c r="W330" s="34"/>
      <c r="X330" s="34"/>
      <c r="Y330" s="34"/>
      <c r="Z330" s="34"/>
      <c r="AA330" s="34"/>
      <c r="AB330" s="34"/>
      <c r="AC330" s="34"/>
      <c r="AD330" s="34"/>
      <c r="AE330" s="34"/>
      <c r="AR330" s="207" t="s">
        <v>402</v>
      </c>
      <c r="AT330" s="207" t="s">
        <v>315</v>
      </c>
      <c r="AU330" s="207" t="s">
        <v>83</v>
      </c>
      <c r="AY330" s="17" t="s">
        <v>313</v>
      </c>
      <c r="BE330" s="208">
        <f>IF(N330="základní",J330,0)</f>
        <v>0</v>
      </c>
      <c r="BF330" s="208">
        <f>IF(N330="snížená",J330,0)</f>
        <v>0</v>
      </c>
      <c r="BG330" s="208">
        <f>IF(N330="zákl. přenesená",J330,0)</f>
        <v>0</v>
      </c>
      <c r="BH330" s="208">
        <f>IF(N330="sníž. přenesená",J330,0)</f>
        <v>0</v>
      </c>
      <c r="BI330" s="208">
        <f>IF(N330="nulová",J330,0)</f>
        <v>0</v>
      </c>
      <c r="BJ330" s="17" t="s">
        <v>81</v>
      </c>
      <c r="BK330" s="208">
        <f>ROUND(I330*H330,2)</f>
        <v>0</v>
      </c>
      <c r="BL330" s="17" t="s">
        <v>402</v>
      </c>
      <c r="BM330" s="207" t="s">
        <v>1770</v>
      </c>
    </row>
    <row r="331" spans="1:65" s="1" customFormat="1">
      <c r="A331" s="34"/>
      <c r="B331" s="35"/>
      <c r="C331" s="36"/>
      <c r="D331" s="209" t="s">
        <v>321</v>
      </c>
      <c r="E331" s="36"/>
      <c r="F331" s="210" t="s">
        <v>3076</v>
      </c>
      <c r="G331" s="36"/>
      <c r="H331" s="36"/>
      <c r="I331" s="116"/>
      <c r="J331" s="36"/>
      <c r="K331" s="36"/>
      <c r="L331" s="39"/>
      <c r="M331" s="211"/>
      <c r="N331" s="212"/>
      <c r="O331" s="64"/>
      <c r="P331" s="64"/>
      <c r="Q331" s="64"/>
      <c r="R331" s="64"/>
      <c r="S331" s="64"/>
      <c r="T331" s="65"/>
      <c r="U331" s="34"/>
      <c r="V331" s="34"/>
      <c r="W331" s="34"/>
      <c r="X331" s="34"/>
      <c r="Y331" s="34"/>
      <c r="Z331" s="34"/>
      <c r="AA331" s="34"/>
      <c r="AB331" s="34"/>
      <c r="AC331" s="34"/>
      <c r="AD331" s="34"/>
      <c r="AE331" s="34"/>
      <c r="AT331" s="17" t="s">
        <v>321</v>
      </c>
      <c r="AU331" s="17" t="s">
        <v>83</v>
      </c>
    </row>
    <row r="332" spans="1:65" s="1" customFormat="1" ht="14.45" customHeight="1">
      <c r="A332" s="34"/>
      <c r="B332" s="35"/>
      <c r="C332" s="195" t="s">
        <v>1064</v>
      </c>
      <c r="D332" s="195" t="s">
        <v>315</v>
      </c>
      <c r="E332" s="196" t="s">
        <v>3077</v>
      </c>
      <c r="F332" s="197" t="s">
        <v>3036</v>
      </c>
      <c r="G332" s="198" t="s">
        <v>2843</v>
      </c>
      <c r="H332" s="199">
        <v>2</v>
      </c>
      <c r="I332" s="200"/>
      <c r="J332" s="201">
        <f>ROUND(I332*H332,2)</f>
        <v>0</v>
      </c>
      <c r="K332" s="202"/>
      <c r="L332" s="39"/>
      <c r="M332" s="203" t="s">
        <v>19</v>
      </c>
      <c r="N332" s="204" t="s">
        <v>45</v>
      </c>
      <c r="O332" s="64"/>
      <c r="P332" s="205">
        <f>O332*H332</f>
        <v>0</v>
      </c>
      <c r="Q332" s="205">
        <v>0</v>
      </c>
      <c r="R332" s="205">
        <f>Q332*H332</f>
        <v>0</v>
      </c>
      <c r="S332" s="205">
        <v>0</v>
      </c>
      <c r="T332" s="206">
        <f>S332*H332</f>
        <v>0</v>
      </c>
      <c r="U332" s="34"/>
      <c r="V332" s="34"/>
      <c r="W332" s="34"/>
      <c r="X332" s="34"/>
      <c r="Y332" s="34"/>
      <c r="Z332" s="34"/>
      <c r="AA332" s="34"/>
      <c r="AB332" s="34"/>
      <c r="AC332" s="34"/>
      <c r="AD332" s="34"/>
      <c r="AE332" s="34"/>
      <c r="AR332" s="207" t="s">
        <v>402</v>
      </c>
      <c r="AT332" s="207" t="s">
        <v>315</v>
      </c>
      <c r="AU332" s="207" t="s">
        <v>83</v>
      </c>
      <c r="AY332" s="17" t="s">
        <v>313</v>
      </c>
      <c r="BE332" s="208">
        <f>IF(N332="základní",J332,0)</f>
        <v>0</v>
      </c>
      <c r="BF332" s="208">
        <f>IF(N332="snížená",J332,0)</f>
        <v>0</v>
      </c>
      <c r="BG332" s="208">
        <f>IF(N332="zákl. přenesená",J332,0)</f>
        <v>0</v>
      </c>
      <c r="BH332" s="208">
        <f>IF(N332="sníž. přenesená",J332,0)</f>
        <v>0</v>
      </c>
      <c r="BI332" s="208">
        <f>IF(N332="nulová",J332,0)</f>
        <v>0</v>
      </c>
      <c r="BJ332" s="17" t="s">
        <v>81</v>
      </c>
      <c r="BK332" s="208">
        <f>ROUND(I332*H332,2)</f>
        <v>0</v>
      </c>
      <c r="BL332" s="17" t="s">
        <v>402</v>
      </c>
      <c r="BM332" s="207" t="s">
        <v>1782</v>
      </c>
    </row>
    <row r="333" spans="1:65" s="1" customFormat="1">
      <c r="A333" s="34"/>
      <c r="B333" s="35"/>
      <c r="C333" s="36"/>
      <c r="D333" s="209" t="s">
        <v>321</v>
      </c>
      <c r="E333" s="36"/>
      <c r="F333" s="210" t="s">
        <v>3036</v>
      </c>
      <c r="G333" s="36"/>
      <c r="H333" s="36"/>
      <c r="I333" s="116"/>
      <c r="J333" s="36"/>
      <c r="K333" s="36"/>
      <c r="L333" s="39"/>
      <c r="M333" s="211"/>
      <c r="N333" s="212"/>
      <c r="O333" s="64"/>
      <c r="P333" s="64"/>
      <c r="Q333" s="64"/>
      <c r="R333" s="64"/>
      <c r="S333" s="64"/>
      <c r="T333" s="65"/>
      <c r="U333" s="34"/>
      <c r="V333" s="34"/>
      <c r="W333" s="34"/>
      <c r="X333" s="34"/>
      <c r="Y333" s="34"/>
      <c r="Z333" s="34"/>
      <c r="AA333" s="34"/>
      <c r="AB333" s="34"/>
      <c r="AC333" s="34"/>
      <c r="AD333" s="34"/>
      <c r="AE333" s="34"/>
      <c r="AT333" s="17" t="s">
        <v>321</v>
      </c>
      <c r="AU333" s="17" t="s">
        <v>83</v>
      </c>
    </row>
    <row r="334" spans="1:65" s="1" customFormat="1" ht="14.45" customHeight="1">
      <c r="A334" s="34"/>
      <c r="B334" s="35"/>
      <c r="C334" s="195" t="s">
        <v>1069</v>
      </c>
      <c r="D334" s="195" t="s">
        <v>315</v>
      </c>
      <c r="E334" s="196" t="s">
        <v>3078</v>
      </c>
      <c r="F334" s="197" t="s">
        <v>3079</v>
      </c>
      <c r="G334" s="198" t="s">
        <v>2843</v>
      </c>
      <c r="H334" s="199">
        <v>1</v>
      </c>
      <c r="I334" s="200"/>
      <c r="J334" s="201">
        <f>ROUND(I334*H334,2)</f>
        <v>0</v>
      </c>
      <c r="K334" s="202"/>
      <c r="L334" s="39"/>
      <c r="M334" s="203" t="s">
        <v>19</v>
      </c>
      <c r="N334" s="204" t="s">
        <v>45</v>
      </c>
      <c r="O334" s="64"/>
      <c r="P334" s="205">
        <f>O334*H334</f>
        <v>0</v>
      </c>
      <c r="Q334" s="205">
        <v>0</v>
      </c>
      <c r="R334" s="205">
        <f>Q334*H334</f>
        <v>0</v>
      </c>
      <c r="S334" s="205">
        <v>0</v>
      </c>
      <c r="T334" s="206">
        <f>S334*H334</f>
        <v>0</v>
      </c>
      <c r="U334" s="34"/>
      <c r="V334" s="34"/>
      <c r="W334" s="34"/>
      <c r="X334" s="34"/>
      <c r="Y334" s="34"/>
      <c r="Z334" s="34"/>
      <c r="AA334" s="34"/>
      <c r="AB334" s="34"/>
      <c r="AC334" s="34"/>
      <c r="AD334" s="34"/>
      <c r="AE334" s="34"/>
      <c r="AR334" s="207" t="s">
        <v>402</v>
      </c>
      <c r="AT334" s="207" t="s">
        <v>315</v>
      </c>
      <c r="AU334" s="207" t="s">
        <v>83</v>
      </c>
      <c r="AY334" s="17" t="s">
        <v>313</v>
      </c>
      <c r="BE334" s="208">
        <f>IF(N334="základní",J334,0)</f>
        <v>0</v>
      </c>
      <c r="BF334" s="208">
        <f>IF(N334="snížená",J334,0)</f>
        <v>0</v>
      </c>
      <c r="BG334" s="208">
        <f>IF(N334="zákl. přenesená",J334,0)</f>
        <v>0</v>
      </c>
      <c r="BH334" s="208">
        <f>IF(N334="sníž. přenesená",J334,0)</f>
        <v>0</v>
      </c>
      <c r="BI334" s="208">
        <f>IF(N334="nulová",J334,0)</f>
        <v>0</v>
      </c>
      <c r="BJ334" s="17" t="s">
        <v>81</v>
      </c>
      <c r="BK334" s="208">
        <f>ROUND(I334*H334,2)</f>
        <v>0</v>
      </c>
      <c r="BL334" s="17" t="s">
        <v>402</v>
      </c>
      <c r="BM334" s="207" t="s">
        <v>1795</v>
      </c>
    </row>
    <row r="335" spans="1:65" s="1" customFormat="1">
      <c r="A335" s="34"/>
      <c r="B335" s="35"/>
      <c r="C335" s="36"/>
      <c r="D335" s="209" t="s">
        <v>321</v>
      </c>
      <c r="E335" s="36"/>
      <c r="F335" s="210" t="s">
        <v>3079</v>
      </c>
      <c r="G335" s="36"/>
      <c r="H335" s="36"/>
      <c r="I335" s="116"/>
      <c r="J335" s="36"/>
      <c r="K335" s="36"/>
      <c r="L335" s="39"/>
      <c r="M335" s="211"/>
      <c r="N335" s="212"/>
      <c r="O335" s="64"/>
      <c r="P335" s="64"/>
      <c r="Q335" s="64"/>
      <c r="R335" s="64"/>
      <c r="S335" s="64"/>
      <c r="T335" s="65"/>
      <c r="U335" s="34"/>
      <c r="V335" s="34"/>
      <c r="W335" s="34"/>
      <c r="X335" s="34"/>
      <c r="Y335" s="34"/>
      <c r="Z335" s="34"/>
      <c r="AA335" s="34"/>
      <c r="AB335" s="34"/>
      <c r="AC335" s="34"/>
      <c r="AD335" s="34"/>
      <c r="AE335" s="34"/>
      <c r="AT335" s="17" t="s">
        <v>321</v>
      </c>
      <c r="AU335" s="17" t="s">
        <v>83</v>
      </c>
    </row>
    <row r="336" spans="1:65" s="1" customFormat="1" ht="14.45" customHeight="1">
      <c r="A336" s="34"/>
      <c r="B336" s="35"/>
      <c r="C336" s="195" t="s">
        <v>1081</v>
      </c>
      <c r="D336" s="195" t="s">
        <v>315</v>
      </c>
      <c r="E336" s="196" t="s">
        <v>3080</v>
      </c>
      <c r="F336" s="197" t="s">
        <v>3081</v>
      </c>
      <c r="G336" s="198" t="s">
        <v>2843</v>
      </c>
      <c r="H336" s="199">
        <v>2</v>
      </c>
      <c r="I336" s="200"/>
      <c r="J336" s="201">
        <f>ROUND(I336*H336,2)</f>
        <v>0</v>
      </c>
      <c r="K336" s="202"/>
      <c r="L336" s="39"/>
      <c r="M336" s="203" t="s">
        <v>19</v>
      </c>
      <c r="N336" s="204" t="s">
        <v>45</v>
      </c>
      <c r="O336" s="64"/>
      <c r="P336" s="205">
        <f>O336*H336</f>
        <v>0</v>
      </c>
      <c r="Q336" s="205">
        <v>0</v>
      </c>
      <c r="R336" s="205">
        <f>Q336*H336</f>
        <v>0</v>
      </c>
      <c r="S336" s="205">
        <v>0</v>
      </c>
      <c r="T336" s="206">
        <f>S336*H336</f>
        <v>0</v>
      </c>
      <c r="U336" s="34"/>
      <c r="V336" s="34"/>
      <c r="W336" s="34"/>
      <c r="X336" s="34"/>
      <c r="Y336" s="34"/>
      <c r="Z336" s="34"/>
      <c r="AA336" s="34"/>
      <c r="AB336" s="34"/>
      <c r="AC336" s="34"/>
      <c r="AD336" s="34"/>
      <c r="AE336" s="34"/>
      <c r="AR336" s="207" t="s">
        <v>402</v>
      </c>
      <c r="AT336" s="207" t="s">
        <v>315</v>
      </c>
      <c r="AU336" s="207" t="s">
        <v>83</v>
      </c>
      <c r="AY336" s="17" t="s">
        <v>313</v>
      </c>
      <c r="BE336" s="208">
        <f>IF(N336="základní",J336,0)</f>
        <v>0</v>
      </c>
      <c r="BF336" s="208">
        <f>IF(N336="snížená",J336,0)</f>
        <v>0</v>
      </c>
      <c r="BG336" s="208">
        <f>IF(N336="zákl. přenesená",J336,0)</f>
        <v>0</v>
      </c>
      <c r="BH336" s="208">
        <f>IF(N336="sníž. přenesená",J336,0)</f>
        <v>0</v>
      </c>
      <c r="BI336" s="208">
        <f>IF(N336="nulová",J336,0)</f>
        <v>0</v>
      </c>
      <c r="BJ336" s="17" t="s">
        <v>81</v>
      </c>
      <c r="BK336" s="208">
        <f>ROUND(I336*H336,2)</f>
        <v>0</v>
      </c>
      <c r="BL336" s="17" t="s">
        <v>402</v>
      </c>
      <c r="BM336" s="207" t="s">
        <v>1807</v>
      </c>
    </row>
    <row r="337" spans="1:65" s="1" customFormat="1">
      <c r="A337" s="34"/>
      <c r="B337" s="35"/>
      <c r="C337" s="36"/>
      <c r="D337" s="209" t="s">
        <v>321</v>
      </c>
      <c r="E337" s="36"/>
      <c r="F337" s="210" t="s">
        <v>3081</v>
      </c>
      <c r="G337" s="36"/>
      <c r="H337" s="36"/>
      <c r="I337" s="116"/>
      <c r="J337" s="36"/>
      <c r="K337" s="36"/>
      <c r="L337" s="39"/>
      <c r="M337" s="211"/>
      <c r="N337" s="212"/>
      <c r="O337" s="64"/>
      <c r="P337" s="64"/>
      <c r="Q337" s="64"/>
      <c r="R337" s="64"/>
      <c r="S337" s="64"/>
      <c r="T337" s="65"/>
      <c r="U337" s="34"/>
      <c r="V337" s="34"/>
      <c r="W337" s="34"/>
      <c r="X337" s="34"/>
      <c r="Y337" s="34"/>
      <c r="Z337" s="34"/>
      <c r="AA337" s="34"/>
      <c r="AB337" s="34"/>
      <c r="AC337" s="34"/>
      <c r="AD337" s="34"/>
      <c r="AE337" s="34"/>
      <c r="AT337" s="17" t="s">
        <v>321</v>
      </c>
      <c r="AU337" s="17" t="s">
        <v>83</v>
      </c>
    </row>
    <row r="338" spans="1:65" s="1" customFormat="1" ht="14.45" customHeight="1">
      <c r="A338" s="34"/>
      <c r="B338" s="35"/>
      <c r="C338" s="195" t="s">
        <v>1086</v>
      </c>
      <c r="D338" s="195" t="s">
        <v>315</v>
      </c>
      <c r="E338" s="196" t="s">
        <v>3082</v>
      </c>
      <c r="F338" s="197" t="s">
        <v>3083</v>
      </c>
      <c r="G338" s="198" t="s">
        <v>2843</v>
      </c>
      <c r="H338" s="199">
        <v>2</v>
      </c>
      <c r="I338" s="200"/>
      <c r="J338" s="201">
        <f>ROUND(I338*H338,2)</f>
        <v>0</v>
      </c>
      <c r="K338" s="202"/>
      <c r="L338" s="39"/>
      <c r="M338" s="203" t="s">
        <v>19</v>
      </c>
      <c r="N338" s="204" t="s">
        <v>45</v>
      </c>
      <c r="O338" s="64"/>
      <c r="P338" s="205">
        <f>O338*H338</f>
        <v>0</v>
      </c>
      <c r="Q338" s="205">
        <v>0</v>
      </c>
      <c r="R338" s="205">
        <f>Q338*H338</f>
        <v>0</v>
      </c>
      <c r="S338" s="205">
        <v>0</v>
      </c>
      <c r="T338" s="206">
        <f>S338*H338</f>
        <v>0</v>
      </c>
      <c r="U338" s="34"/>
      <c r="V338" s="34"/>
      <c r="W338" s="34"/>
      <c r="X338" s="34"/>
      <c r="Y338" s="34"/>
      <c r="Z338" s="34"/>
      <c r="AA338" s="34"/>
      <c r="AB338" s="34"/>
      <c r="AC338" s="34"/>
      <c r="AD338" s="34"/>
      <c r="AE338" s="34"/>
      <c r="AR338" s="207" t="s">
        <v>402</v>
      </c>
      <c r="AT338" s="207" t="s">
        <v>315</v>
      </c>
      <c r="AU338" s="207" t="s">
        <v>83</v>
      </c>
      <c r="AY338" s="17" t="s">
        <v>313</v>
      </c>
      <c r="BE338" s="208">
        <f>IF(N338="základní",J338,0)</f>
        <v>0</v>
      </c>
      <c r="BF338" s="208">
        <f>IF(N338="snížená",J338,0)</f>
        <v>0</v>
      </c>
      <c r="BG338" s="208">
        <f>IF(N338="zákl. přenesená",J338,0)</f>
        <v>0</v>
      </c>
      <c r="BH338" s="208">
        <f>IF(N338="sníž. přenesená",J338,0)</f>
        <v>0</v>
      </c>
      <c r="BI338" s="208">
        <f>IF(N338="nulová",J338,0)</f>
        <v>0</v>
      </c>
      <c r="BJ338" s="17" t="s">
        <v>81</v>
      </c>
      <c r="BK338" s="208">
        <f>ROUND(I338*H338,2)</f>
        <v>0</v>
      </c>
      <c r="BL338" s="17" t="s">
        <v>402</v>
      </c>
      <c r="BM338" s="207" t="s">
        <v>1819</v>
      </c>
    </row>
    <row r="339" spans="1:65" s="1" customFormat="1">
      <c r="A339" s="34"/>
      <c r="B339" s="35"/>
      <c r="C339" s="36"/>
      <c r="D339" s="209" t="s">
        <v>321</v>
      </c>
      <c r="E339" s="36"/>
      <c r="F339" s="210" t="s">
        <v>3083</v>
      </c>
      <c r="G339" s="36"/>
      <c r="H339" s="36"/>
      <c r="I339" s="116"/>
      <c r="J339" s="36"/>
      <c r="K339" s="36"/>
      <c r="L339" s="39"/>
      <c r="M339" s="211"/>
      <c r="N339" s="212"/>
      <c r="O339" s="64"/>
      <c r="P339" s="64"/>
      <c r="Q339" s="64"/>
      <c r="R339" s="64"/>
      <c r="S339" s="64"/>
      <c r="T339" s="65"/>
      <c r="U339" s="34"/>
      <c r="V339" s="34"/>
      <c r="W339" s="34"/>
      <c r="X339" s="34"/>
      <c r="Y339" s="34"/>
      <c r="Z339" s="34"/>
      <c r="AA339" s="34"/>
      <c r="AB339" s="34"/>
      <c r="AC339" s="34"/>
      <c r="AD339" s="34"/>
      <c r="AE339" s="34"/>
      <c r="AT339" s="17" t="s">
        <v>321</v>
      </c>
      <c r="AU339" s="17" t="s">
        <v>83</v>
      </c>
    </row>
    <row r="340" spans="1:65" s="1" customFormat="1" ht="14.45" customHeight="1">
      <c r="A340" s="34"/>
      <c r="B340" s="35"/>
      <c r="C340" s="195" t="s">
        <v>1093</v>
      </c>
      <c r="D340" s="195" t="s">
        <v>315</v>
      </c>
      <c r="E340" s="196" t="s">
        <v>3084</v>
      </c>
      <c r="F340" s="197" t="s">
        <v>3085</v>
      </c>
      <c r="G340" s="198" t="s">
        <v>2843</v>
      </c>
      <c r="H340" s="199">
        <v>2</v>
      </c>
      <c r="I340" s="200"/>
      <c r="J340" s="201">
        <f>ROUND(I340*H340,2)</f>
        <v>0</v>
      </c>
      <c r="K340" s="202"/>
      <c r="L340" s="39"/>
      <c r="M340" s="203" t="s">
        <v>19</v>
      </c>
      <c r="N340" s="204" t="s">
        <v>45</v>
      </c>
      <c r="O340" s="64"/>
      <c r="P340" s="205">
        <f>O340*H340</f>
        <v>0</v>
      </c>
      <c r="Q340" s="205">
        <v>0</v>
      </c>
      <c r="R340" s="205">
        <f>Q340*H340</f>
        <v>0</v>
      </c>
      <c r="S340" s="205">
        <v>0</v>
      </c>
      <c r="T340" s="206">
        <f>S340*H340</f>
        <v>0</v>
      </c>
      <c r="U340" s="34"/>
      <c r="V340" s="34"/>
      <c r="W340" s="34"/>
      <c r="X340" s="34"/>
      <c r="Y340" s="34"/>
      <c r="Z340" s="34"/>
      <c r="AA340" s="34"/>
      <c r="AB340" s="34"/>
      <c r="AC340" s="34"/>
      <c r="AD340" s="34"/>
      <c r="AE340" s="34"/>
      <c r="AR340" s="207" t="s">
        <v>402</v>
      </c>
      <c r="AT340" s="207" t="s">
        <v>315</v>
      </c>
      <c r="AU340" s="207" t="s">
        <v>83</v>
      </c>
      <c r="AY340" s="17" t="s">
        <v>313</v>
      </c>
      <c r="BE340" s="208">
        <f>IF(N340="základní",J340,0)</f>
        <v>0</v>
      </c>
      <c r="BF340" s="208">
        <f>IF(N340="snížená",J340,0)</f>
        <v>0</v>
      </c>
      <c r="BG340" s="208">
        <f>IF(N340="zákl. přenesená",J340,0)</f>
        <v>0</v>
      </c>
      <c r="BH340" s="208">
        <f>IF(N340="sníž. přenesená",J340,0)</f>
        <v>0</v>
      </c>
      <c r="BI340" s="208">
        <f>IF(N340="nulová",J340,0)</f>
        <v>0</v>
      </c>
      <c r="BJ340" s="17" t="s">
        <v>81</v>
      </c>
      <c r="BK340" s="208">
        <f>ROUND(I340*H340,2)</f>
        <v>0</v>
      </c>
      <c r="BL340" s="17" t="s">
        <v>402</v>
      </c>
      <c r="BM340" s="207" t="s">
        <v>1830</v>
      </c>
    </row>
    <row r="341" spans="1:65" s="1" customFormat="1">
      <c r="A341" s="34"/>
      <c r="B341" s="35"/>
      <c r="C341" s="36"/>
      <c r="D341" s="209" t="s">
        <v>321</v>
      </c>
      <c r="E341" s="36"/>
      <c r="F341" s="210" t="s">
        <v>3085</v>
      </c>
      <c r="G341" s="36"/>
      <c r="H341" s="36"/>
      <c r="I341" s="116"/>
      <c r="J341" s="36"/>
      <c r="K341" s="36"/>
      <c r="L341" s="39"/>
      <c r="M341" s="211"/>
      <c r="N341" s="212"/>
      <c r="O341" s="64"/>
      <c r="P341" s="64"/>
      <c r="Q341" s="64"/>
      <c r="R341" s="64"/>
      <c r="S341" s="64"/>
      <c r="T341" s="65"/>
      <c r="U341" s="34"/>
      <c r="V341" s="34"/>
      <c r="W341" s="34"/>
      <c r="X341" s="34"/>
      <c r="Y341" s="34"/>
      <c r="Z341" s="34"/>
      <c r="AA341" s="34"/>
      <c r="AB341" s="34"/>
      <c r="AC341" s="34"/>
      <c r="AD341" s="34"/>
      <c r="AE341" s="34"/>
      <c r="AT341" s="17" t="s">
        <v>321</v>
      </c>
      <c r="AU341" s="17" t="s">
        <v>83</v>
      </c>
    </row>
    <row r="342" spans="1:65" s="1" customFormat="1" ht="14.45" customHeight="1">
      <c r="A342" s="34"/>
      <c r="B342" s="35"/>
      <c r="C342" s="195" t="s">
        <v>1098</v>
      </c>
      <c r="D342" s="195" t="s">
        <v>315</v>
      </c>
      <c r="E342" s="196" t="s">
        <v>3086</v>
      </c>
      <c r="F342" s="197" t="s">
        <v>3087</v>
      </c>
      <c r="G342" s="198" t="s">
        <v>2843</v>
      </c>
      <c r="H342" s="199">
        <v>3</v>
      </c>
      <c r="I342" s="200"/>
      <c r="J342" s="201">
        <f>ROUND(I342*H342,2)</f>
        <v>0</v>
      </c>
      <c r="K342" s="202"/>
      <c r="L342" s="39"/>
      <c r="M342" s="203" t="s">
        <v>19</v>
      </c>
      <c r="N342" s="204" t="s">
        <v>45</v>
      </c>
      <c r="O342" s="64"/>
      <c r="P342" s="205">
        <f>O342*H342</f>
        <v>0</v>
      </c>
      <c r="Q342" s="205">
        <v>0</v>
      </c>
      <c r="R342" s="205">
        <f>Q342*H342</f>
        <v>0</v>
      </c>
      <c r="S342" s="205">
        <v>0</v>
      </c>
      <c r="T342" s="206">
        <f>S342*H342</f>
        <v>0</v>
      </c>
      <c r="U342" s="34"/>
      <c r="V342" s="34"/>
      <c r="W342" s="34"/>
      <c r="X342" s="34"/>
      <c r="Y342" s="34"/>
      <c r="Z342" s="34"/>
      <c r="AA342" s="34"/>
      <c r="AB342" s="34"/>
      <c r="AC342" s="34"/>
      <c r="AD342" s="34"/>
      <c r="AE342" s="34"/>
      <c r="AR342" s="207" t="s">
        <v>402</v>
      </c>
      <c r="AT342" s="207" t="s">
        <v>315</v>
      </c>
      <c r="AU342" s="207" t="s">
        <v>83</v>
      </c>
      <c r="AY342" s="17" t="s">
        <v>313</v>
      </c>
      <c r="BE342" s="208">
        <f>IF(N342="základní",J342,0)</f>
        <v>0</v>
      </c>
      <c r="BF342" s="208">
        <f>IF(N342="snížená",J342,0)</f>
        <v>0</v>
      </c>
      <c r="BG342" s="208">
        <f>IF(N342="zákl. přenesená",J342,0)</f>
        <v>0</v>
      </c>
      <c r="BH342" s="208">
        <f>IF(N342="sníž. přenesená",J342,0)</f>
        <v>0</v>
      </c>
      <c r="BI342" s="208">
        <f>IF(N342="nulová",J342,0)</f>
        <v>0</v>
      </c>
      <c r="BJ342" s="17" t="s">
        <v>81</v>
      </c>
      <c r="BK342" s="208">
        <f>ROUND(I342*H342,2)</f>
        <v>0</v>
      </c>
      <c r="BL342" s="17" t="s">
        <v>402</v>
      </c>
      <c r="BM342" s="207" t="s">
        <v>1849</v>
      </c>
    </row>
    <row r="343" spans="1:65" s="1" customFormat="1">
      <c r="A343" s="34"/>
      <c r="B343" s="35"/>
      <c r="C343" s="36"/>
      <c r="D343" s="209" t="s">
        <v>321</v>
      </c>
      <c r="E343" s="36"/>
      <c r="F343" s="210" t="s">
        <v>3087</v>
      </c>
      <c r="G343" s="36"/>
      <c r="H343" s="36"/>
      <c r="I343" s="116"/>
      <c r="J343" s="36"/>
      <c r="K343" s="36"/>
      <c r="L343" s="39"/>
      <c r="M343" s="211"/>
      <c r="N343" s="212"/>
      <c r="O343" s="64"/>
      <c r="P343" s="64"/>
      <c r="Q343" s="64"/>
      <c r="R343" s="64"/>
      <c r="S343" s="64"/>
      <c r="T343" s="65"/>
      <c r="U343" s="34"/>
      <c r="V343" s="34"/>
      <c r="W343" s="34"/>
      <c r="X343" s="34"/>
      <c r="Y343" s="34"/>
      <c r="Z343" s="34"/>
      <c r="AA343" s="34"/>
      <c r="AB343" s="34"/>
      <c r="AC343" s="34"/>
      <c r="AD343" s="34"/>
      <c r="AE343" s="34"/>
      <c r="AT343" s="17" t="s">
        <v>321</v>
      </c>
      <c r="AU343" s="17" t="s">
        <v>83</v>
      </c>
    </row>
    <row r="344" spans="1:65" s="1" customFormat="1" ht="14.45" customHeight="1">
      <c r="A344" s="34"/>
      <c r="B344" s="35"/>
      <c r="C344" s="195" t="s">
        <v>1103</v>
      </c>
      <c r="D344" s="195" t="s">
        <v>315</v>
      </c>
      <c r="E344" s="196" t="s">
        <v>3088</v>
      </c>
      <c r="F344" s="197" t="s">
        <v>3044</v>
      </c>
      <c r="G344" s="198" t="s">
        <v>2843</v>
      </c>
      <c r="H344" s="199">
        <v>3</v>
      </c>
      <c r="I344" s="200"/>
      <c r="J344" s="201">
        <f>ROUND(I344*H344,2)</f>
        <v>0</v>
      </c>
      <c r="K344" s="202"/>
      <c r="L344" s="39"/>
      <c r="M344" s="203" t="s">
        <v>19</v>
      </c>
      <c r="N344" s="204" t="s">
        <v>45</v>
      </c>
      <c r="O344" s="64"/>
      <c r="P344" s="205">
        <f>O344*H344</f>
        <v>0</v>
      </c>
      <c r="Q344" s="205">
        <v>0</v>
      </c>
      <c r="R344" s="205">
        <f>Q344*H344</f>
        <v>0</v>
      </c>
      <c r="S344" s="205">
        <v>0</v>
      </c>
      <c r="T344" s="206">
        <f>S344*H344</f>
        <v>0</v>
      </c>
      <c r="U344" s="34"/>
      <c r="V344" s="34"/>
      <c r="W344" s="34"/>
      <c r="X344" s="34"/>
      <c r="Y344" s="34"/>
      <c r="Z344" s="34"/>
      <c r="AA344" s="34"/>
      <c r="AB344" s="34"/>
      <c r="AC344" s="34"/>
      <c r="AD344" s="34"/>
      <c r="AE344" s="34"/>
      <c r="AR344" s="207" t="s">
        <v>402</v>
      </c>
      <c r="AT344" s="207" t="s">
        <v>315</v>
      </c>
      <c r="AU344" s="207" t="s">
        <v>83</v>
      </c>
      <c r="AY344" s="17" t="s">
        <v>313</v>
      </c>
      <c r="BE344" s="208">
        <f>IF(N344="základní",J344,0)</f>
        <v>0</v>
      </c>
      <c r="BF344" s="208">
        <f>IF(N344="snížená",J344,0)</f>
        <v>0</v>
      </c>
      <c r="BG344" s="208">
        <f>IF(N344="zákl. přenesená",J344,0)</f>
        <v>0</v>
      </c>
      <c r="BH344" s="208">
        <f>IF(N344="sníž. přenesená",J344,0)</f>
        <v>0</v>
      </c>
      <c r="BI344" s="208">
        <f>IF(N344="nulová",J344,0)</f>
        <v>0</v>
      </c>
      <c r="BJ344" s="17" t="s">
        <v>81</v>
      </c>
      <c r="BK344" s="208">
        <f>ROUND(I344*H344,2)</f>
        <v>0</v>
      </c>
      <c r="BL344" s="17" t="s">
        <v>402</v>
      </c>
      <c r="BM344" s="207" t="s">
        <v>1865</v>
      </c>
    </row>
    <row r="345" spans="1:65" s="1" customFormat="1">
      <c r="A345" s="34"/>
      <c r="B345" s="35"/>
      <c r="C345" s="36"/>
      <c r="D345" s="209" t="s">
        <v>321</v>
      </c>
      <c r="E345" s="36"/>
      <c r="F345" s="210" t="s">
        <v>3044</v>
      </c>
      <c r="G345" s="36"/>
      <c r="H345" s="36"/>
      <c r="I345" s="116"/>
      <c r="J345" s="36"/>
      <c r="K345" s="36"/>
      <c r="L345" s="39"/>
      <c r="M345" s="211"/>
      <c r="N345" s="212"/>
      <c r="O345" s="64"/>
      <c r="P345" s="64"/>
      <c r="Q345" s="64"/>
      <c r="R345" s="64"/>
      <c r="S345" s="64"/>
      <c r="T345" s="65"/>
      <c r="U345" s="34"/>
      <c r="V345" s="34"/>
      <c r="W345" s="34"/>
      <c r="X345" s="34"/>
      <c r="Y345" s="34"/>
      <c r="Z345" s="34"/>
      <c r="AA345" s="34"/>
      <c r="AB345" s="34"/>
      <c r="AC345" s="34"/>
      <c r="AD345" s="34"/>
      <c r="AE345" s="34"/>
      <c r="AT345" s="17" t="s">
        <v>321</v>
      </c>
      <c r="AU345" s="17" t="s">
        <v>83</v>
      </c>
    </row>
    <row r="346" spans="1:65" s="1" customFormat="1" ht="14.45" customHeight="1">
      <c r="A346" s="34"/>
      <c r="B346" s="35"/>
      <c r="C346" s="195" t="s">
        <v>1108</v>
      </c>
      <c r="D346" s="195" t="s">
        <v>315</v>
      </c>
      <c r="E346" s="196" t="s">
        <v>3089</v>
      </c>
      <c r="F346" s="197" t="s">
        <v>3090</v>
      </c>
      <c r="G346" s="198" t="s">
        <v>2843</v>
      </c>
      <c r="H346" s="199">
        <v>1</v>
      </c>
      <c r="I346" s="200"/>
      <c r="J346" s="201">
        <f>ROUND(I346*H346,2)</f>
        <v>0</v>
      </c>
      <c r="K346" s="202"/>
      <c r="L346" s="39"/>
      <c r="M346" s="203" t="s">
        <v>19</v>
      </c>
      <c r="N346" s="204" t="s">
        <v>45</v>
      </c>
      <c r="O346" s="64"/>
      <c r="P346" s="205">
        <f>O346*H346</f>
        <v>0</v>
      </c>
      <c r="Q346" s="205">
        <v>0</v>
      </c>
      <c r="R346" s="205">
        <f>Q346*H346</f>
        <v>0</v>
      </c>
      <c r="S346" s="205">
        <v>0</v>
      </c>
      <c r="T346" s="206">
        <f>S346*H346</f>
        <v>0</v>
      </c>
      <c r="U346" s="34"/>
      <c r="V346" s="34"/>
      <c r="W346" s="34"/>
      <c r="X346" s="34"/>
      <c r="Y346" s="34"/>
      <c r="Z346" s="34"/>
      <c r="AA346" s="34"/>
      <c r="AB346" s="34"/>
      <c r="AC346" s="34"/>
      <c r="AD346" s="34"/>
      <c r="AE346" s="34"/>
      <c r="AR346" s="207" t="s">
        <v>402</v>
      </c>
      <c r="AT346" s="207" t="s">
        <v>315</v>
      </c>
      <c r="AU346" s="207" t="s">
        <v>83</v>
      </c>
      <c r="AY346" s="17" t="s">
        <v>313</v>
      </c>
      <c r="BE346" s="208">
        <f>IF(N346="základní",J346,0)</f>
        <v>0</v>
      </c>
      <c r="BF346" s="208">
        <f>IF(N346="snížená",J346,0)</f>
        <v>0</v>
      </c>
      <c r="BG346" s="208">
        <f>IF(N346="zákl. přenesená",J346,0)</f>
        <v>0</v>
      </c>
      <c r="BH346" s="208">
        <f>IF(N346="sníž. přenesená",J346,0)</f>
        <v>0</v>
      </c>
      <c r="BI346" s="208">
        <f>IF(N346="nulová",J346,0)</f>
        <v>0</v>
      </c>
      <c r="BJ346" s="17" t="s">
        <v>81</v>
      </c>
      <c r="BK346" s="208">
        <f>ROUND(I346*H346,2)</f>
        <v>0</v>
      </c>
      <c r="BL346" s="17" t="s">
        <v>402</v>
      </c>
      <c r="BM346" s="207" t="s">
        <v>1877</v>
      </c>
    </row>
    <row r="347" spans="1:65" s="1" customFormat="1">
      <c r="A347" s="34"/>
      <c r="B347" s="35"/>
      <c r="C347" s="36"/>
      <c r="D347" s="209" t="s">
        <v>321</v>
      </c>
      <c r="E347" s="36"/>
      <c r="F347" s="210" t="s">
        <v>3090</v>
      </c>
      <c r="G347" s="36"/>
      <c r="H347" s="36"/>
      <c r="I347" s="116"/>
      <c r="J347" s="36"/>
      <c r="K347" s="36"/>
      <c r="L347" s="39"/>
      <c r="M347" s="211"/>
      <c r="N347" s="212"/>
      <c r="O347" s="64"/>
      <c r="P347" s="64"/>
      <c r="Q347" s="64"/>
      <c r="R347" s="64"/>
      <c r="S347" s="64"/>
      <c r="T347" s="65"/>
      <c r="U347" s="34"/>
      <c r="V347" s="34"/>
      <c r="W347" s="34"/>
      <c r="X347" s="34"/>
      <c r="Y347" s="34"/>
      <c r="Z347" s="34"/>
      <c r="AA347" s="34"/>
      <c r="AB347" s="34"/>
      <c r="AC347" s="34"/>
      <c r="AD347" s="34"/>
      <c r="AE347" s="34"/>
      <c r="AT347" s="17" t="s">
        <v>321</v>
      </c>
      <c r="AU347" s="17" t="s">
        <v>83</v>
      </c>
    </row>
    <row r="348" spans="1:65" s="1" customFormat="1" ht="14.45" customHeight="1">
      <c r="A348" s="34"/>
      <c r="B348" s="35"/>
      <c r="C348" s="195" t="s">
        <v>1114</v>
      </c>
      <c r="D348" s="195" t="s">
        <v>315</v>
      </c>
      <c r="E348" s="196" t="s">
        <v>3091</v>
      </c>
      <c r="F348" s="197" t="s">
        <v>3049</v>
      </c>
      <c r="G348" s="198" t="s">
        <v>318</v>
      </c>
      <c r="H348" s="199">
        <v>2</v>
      </c>
      <c r="I348" s="200"/>
      <c r="J348" s="201">
        <f>ROUND(I348*H348,2)</f>
        <v>0</v>
      </c>
      <c r="K348" s="202"/>
      <c r="L348" s="39"/>
      <c r="M348" s="203" t="s">
        <v>19</v>
      </c>
      <c r="N348" s="204" t="s">
        <v>45</v>
      </c>
      <c r="O348" s="64"/>
      <c r="P348" s="205">
        <f>O348*H348</f>
        <v>0</v>
      </c>
      <c r="Q348" s="205">
        <v>0</v>
      </c>
      <c r="R348" s="205">
        <f>Q348*H348</f>
        <v>0</v>
      </c>
      <c r="S348" s="205">
        <v>0</v>
      </c>
      <c r="T348" s="206">
        <f>S348*H348</f>
        <v>0</v>
      </c>
      <c r="U348" s="34"/>
      <c r="V348" s="34"/>
      <c r="W348" s="34"/>
      <c r="X348" s="34"/>
      <c r="Y348" s="34"/>
      <c r="Z348" s="34"/>
      <c r="AA348" s="34"/>
      <c r="AB348" s="34"/>
      <c r="AC348" s="34"/>
      <c r="AD348" s="34"/>
      <c r="AE348" s="34"/>
      <c r="AR348" s="207" t="s">
        <v>402</v>
      </c>
      <c r="AT348" s="207" t="s">
        <v>315</v>
      </c>
      <c r="AU348" s="207" t="s">
        <v>83</v>
      </c>
      <c r="AY348" s="17" t="s">
        <v>313</v>
      </c>
      <c r="BE348" s="208">
        <f>IF(N348="základní",J348,0)</f>
        <v>0</v>
      </c>
      <c r="BF348" s="208">
        <f>IF(N348="snížená",J348,0)</f>
        <v>0</v>
      </c>
      <c r="BG348" s="208">
        <f>IF(N348="zákl. přenesená",J348,0)</f>
        <v>0</v>
      </c>
      <c r="BH348" s="208">
        <f>IF(N348="sníž. přenesená",J348,0)</f>
        <v>0</v>
      </c>
      <c r="BI348" s="208">
        <f>IF(N348="nulová",J348,0)</f>
        <v>0</v>
      </c>
      <c r="BJ348" s="17" t="s">
        <v>81</v>
      </c>
      <c r="BK348" s="208">
        <f>ROUND(I348*H348,2)</f>
        <v>0</v>
      </c>
      <c r="BL348" s="17" t="s">
        <v>402</v>
      </c>
      <c r="BM348" s="207" t="s">
        <v>1887</v>
      </c>
    </row>
    <row r="349" spans="1:65" s="1" customFormat="1">
      <c r="A349" s="34"/>
      <c r="B349" s="35"/>
      <c r="C349" s="36"/>
      <c r="D349" s="209" t="s">
        <v>321</v>
      </c>
      <c r="E349" s="36"/>
      <c r="F349" s="210" t="s">
        <v>3050</v>
      </c>
      <c r="G349" s="36"/>
      <c r="H349" s="36"/>
      <c r="I349" s="116"/>
      <c r="J349" s="36"/>
      <c r="K349" s="36"/>
      <c r="L349" s="39"/>
      <c r="M349" s="211"/>
      <c r="N349" s="212"/>
      <c r="O349" s="64"/>
      <c r="P349" s="64"/>
      <c r="Q349" s="64"/>
      <c r="R349" s="64"/>
      <c r="S349" s="64"/>
      <c r="T349" s="65"/>
      <c r="U349" s="34"/>
      <c r="V349" s="34"/>
      <c r="W349" s="34"/>
      <c r="X349" s="34"/>
      <c r="Y349" s="34"/>
      <c r="Z349" s="34"/>
      <c r="AA349" s="34"/>
      <c r="AB349" s="34"/>
      <c r="AC349" s="34"/>
      <c r="AD349" s="34"/>
      <c r="AE349" s="34"/>
      <c r="AT349" s="17" t="s">
        <v>321</v>
      </c>
      <c r="AU349" s="17" t="s">
        <v>83</v>
      </c>
    </row>
    <row r="350" spans="1:65" s="1" customFormat="1" ht="14.45" customHeight="1">
      <c r="A350" s="34"/>
      <c r="B350" s="35"/>
      <c r="C350" s="195" t="s">
        <v>1119</v>
      </c>
      <c r="D350" s="195" t="s">
        <v>315</v>
      </c>
      <c r="E350" s="196" t="s">
        <v>3092</v>
      </c>
      <c r="F350" s="197" t="s">
        <v>2907</v>
      </c>
      <c r="G350" s="198" t="s">
        <v>1571</v>
      </c>
      <c r="H350" s="199">
        <v>15</v>
      </c>
      <c r="I350" s="200"/>
      <c r="J350" s="201">
        <f>ROUND(I350*H350,2)</f>
        <v>0</v>
      </c>
      <c r="K350" s="202"/>
      <c r="L350" s="39"/>
      <c r="M350" s="203" t="s">
        <v>19</v>
      </c>
      <c r="N350" s="204" t="s">
        <v>45</v>
      </c>
      <c r="O350" s="64"/>
      <c r="P350" s="205">
        <f>O350*H350</f>
        <v>0</v>
      </c>
      <c r="Q350" s="205">
        <v>0</v>
      </c>
      <c r="R350" s="205">
        <f>Q350*H350</f>
        <v>0</v>
      </c>
      <c r="S350" s="205">
        <v>0</v>
      </c>
      <c r="T350" s="206">
        <f>S350*H350</f>
        <v>0</v>
      </c>
      <c r="U350" s="34"/>
      <c r="V350" s="34"/>
      <c r="W350" s="34"/>
      <c r="X350" s="34"/>
      <c r="Y350" s="34"/>
      <c r="Z350" s="34"/>
      <c r="AA350" s="34"/>
      <c r="AB350" s="34"/>
      <c r="AC350" s="34"/>
      <c r="AD350" s="34"/>
      <c r="AE350" s="34"/>
      <c r="AR350" s="207" t="s">
        <v>402</v>
      </c>
      <c r="AT350" s="207" t="s">
        <v>315</v>
      </c>
      <c r="AU350" s="207" t="s">
        <v>83</v>
      </c>
      <c r="AY350" s="17" t="s">
        <v>313</v>
      </c>
      <c r="BE350" s="208">
        <f>IF(N350="základní",J350,0)</f>
        <v>0</v>
      </c>
      <c r="BF350" s="208">
        <f>IF(N350="snížená",J350,0)</f>
        <v>0</v>
      </c>
      <c r="BG350" s="208">
        <f>IF(N350="zákl. přenesená",J350,0)</f>
        <v>0</v>
      </c>
      <c r="BH350" s="208">
        <f>IF(N350="sníž. přenesená",J350,0)</f>
        <v>0</v>
      </c>
      <c r="BI350" s="208">
        <f>IF(N350="nulová",J350,0)</f>
        <v>0</v>
      </c>
      <c r="BJ350" s="17" t="s">
        <v>81</v>
      </c>
      <c r="BK350" s="208">
        <f>ROUND(I350*H350,2)</f>
        <v>0</v>
      </c>
      <c r="BL350" s="17" t="s">
        <v>402</v>
      </c>
      <c r="BM350" s="207" t="s">
        <v>1897</v>
      </c>
    </row>
    <row r="351" spans="1:65" s="1" customFormat="1">
      <c r="A351" s="34"/>
      <c r="B351" s="35"/>
      <c r="C351" s="36"/>
      <c r="D351" s="209" t="s">
        <v>321</v>
      </c>
      <c r="E351" s="36"/>
      <c r="F351" s="210" t="s">
        <v>2907</v>
      </c>
      <c r="G351" s="36"/>
      <c r="H351" s="36"/>
      <c r="I351" s="116"/>
      <c r="J351" s="36"/>
      <c r="K351" s="36"/>
      <c r="L351" s="39"/>
      <c r="M351" s="211"/>
      <c r="N351" s="212"/>
      <c r="O351" s="64"/>
      <c r="P351" s="64"/>
      <c r="Q351" s="64"/>
      <c r="R351" s="64"/>
      <c r="S351" s="64"/>
      <c r="T351" s="65"/>
      <c r="U351" s="34"/>
      <c r="V351" s="34"/>
      <c r="W351" s="34"/>
      <c r="X351" s="34"/>
      <c r="Y351" s="34"/>
      <c r="Z351" s="34"/>
      <c r="AA351" s="34"/>
      <c r="AB351" s="34"/>
      <c r="AC351" s="34"/>
      <c r="AD351" s="34"/>
      <c r="AE351" s="34"/>
      <c r="AT351" s="17" t="s">
        <v>321</v>
      </c>
      <c r="AU351" s="17" t="s">
        <v>83</v>
      </c>
    </row>
    <row r="352" spans="1:65" s="1" customFormat="1" ht="14.45" customHeight="1">
      <c r="A352" s="34"/>
      <c r="B352" s="35"/>
      <c r="C352" s="195" t="s">
        <v>1124</v>
      </c>
      <c r="D352" s="195" t="s">
        <v>315</v>
      </c>
      <c r="E352" s="196" t="s">
        <v>3093</v>
      </c>
      <c r="F352" s="197" t="s">
        <v>2909</v>
      </c>
      <c r="G352" s="198" t="s">
        <v>2910</v>
      </c>
      <c r="H352" s="199">
        <v>2</v>
      </c>
      <c r="I352" s="200"/>
      <c r="J352" s="201">
        <f>ROUND(I352*H352,2)</f>
        <v>0</v>
      </c>
      <c r="K352" s="202"/>
      <c r="L352" s="39"/>
      <c r="M352" s="203" t="s">
        <v>19</v>
      </c>
      <c r="N352" s="204" t="s">
        <v>45</v>
      </c>
      <c r="O352" s="64"/>
      <c r="P352" s="205">
        <f>O352*H352</f>
        <v>0</v>
      </c>
      <c r="Q352" s="205">
        <v>0</v>
      </c>
      <c r="R352" s="205">
        <f>Q352*H352</f>
        <v>0</v>
      </c>
      <c r="S352" s="205">
        <v>0</v>
      </c>
      <c r="T352" s="206">
        <f>S352*H352</f>
        <v>0</v>
      </c>
      <c r="U352" s="34"/>
      <c r="V352" s="34"/>
      <c r="W352" s="34"/>
      <c r="X352" s="34"/>
      <c r="Y352" s="34"/>
      <c r="Z352" s="34"/>
      <c r="AA352" s="34"/>
      <c r="AB352" s="34"/>
      <c r="AC352" s="34"/>
      <c r="AD352" s="34"/>
      <c r="AE352" s="34"/>
      <c r="AR352" s="207" t="s">
        <v>402</v>
      </c>
      <c r="AT352" s="207" t="s">
        <v>315</v>
      </c>
      <c r="AU352" s="207" t="s">
        <v>83</v>
      </c>
      <c r="AY352" s="17" t="s">
        <v>313</v>
      </c>
      <c r="BE352" s="208">
        <f>IF(N352="základní",J352,0)</f>
        <v>0</v>
      </c>
      <c r="BF352" s="208">
        <f>IF(N352="snížená",J352,0)</f>
        <v>0</v>
      </c>
      <c r="BG352" s="208">
        <f>IF(N352="zákl. přenesená",J352,0)</f>
        <v>0</v>
      </c>
      <c r="BH352" s="208">
        <f>IF(N352="sníž. přenesená",J352,0)</f>
        <v>0</v>
      </c>
      <c r="BI352" s="208">
        <f>IF(N352="nulová",J352,0)</f>
        <v>0</v>
      </c>
      <c r="BJ352" s="17" t="s">
        <v>81</v>
      </c>
      <c r="BK352" s="208">
        <f>ROUND(I352*H352,2)</f>
        <v>0</v>
      </c>
      <c r="BL352" s="17" t="s">
        <v>402</v>
      </c>
      <c r="BM352" s="207" t="s">
        <v>1909</v>
      </c>
    </row>
    <row r="353" spans="1:47" s="1" customFormat="1">
      <c r="A353" s="34"/>
      <c r="B353" s="35"/>
      <c r="C353" s="36"/>
      <c r="D353" s="209" t="s">
        <v>321</v>
      </c>
      <c r="E353" s="36"/>
      <c r="F353" s="210" t="s">
        <v>2909</v>
      </c>
      <c r="G353" s="36"/>
      <c r="H353" s="36"/>
      <c r="I353" s="116"/>
      <c r="J353" s="36"/>
      <c r="K353" s="36"/>
      <c r="L353" s="39"/>
      <c r="M353" s="271"/>
      <c r="N353" s="272"/>
      <c r="O353" s="273"/>
      <c r="P353" s="273"/>
      <c r="Q353" s="273"/>
      <c r="R353" s="273"/>
      <c r="S353" s="273"/>
      <c r="T353" s="274"/>
      <c r="U353" s="34"/>
      <c r="V353" s="34"/>
      <c r="W353" s="34"/>
      <c r="X353" s="34"/>
      <c r="Y353" s="34"/>
      <c r="Z353" s="34"/>
      <c r="AA353" s="34"/>
      <c r="AB353" s="34"/>
      <c r="AC353" s="34"/>
      <c r="AD353" s="34"/>
      <c r="AE353" s="34"/>
      <c r="AT353" s="17" t="s">
        <v>321</v>
      </c>
      <c r="AU353" s="17" t="s">
        <v>83</v>
      </c>
    </row>
    <row r="354" spans="1:47" s="1" customFormat="1" ht="6.95" customHeight="1">
      <c r="A354" s="34"/>
      <c r="B354" s="47"/>
      <c r="C354" s="48"/>
      <c r="D354" s="48"/>
      <c r="E354" s="48"/>
      <c r="F354" s="48"/>
      <c r="G354" s="48"/>
      <c r="H354" s="48"/>
      <c r="I354" s="144"/>
      <c r="J354" s="48"/>
      <c r="K354" s="48"/>
      <c r="L354" s="39"/>
      <c r="M354" s="34"/>
      <c r="O354" s="34"/>
      <c r="P354" s="34"/>
      <c r="Q354" s="34"/>
      <c r="R354" s="34"/>
      <c r="S354" s="34"/>
      <c r="T354" s="34"/>
      <c r="U354" s="34"/>
      <c r="V354" s="34"/>
      <c r="W354" s="34"/>
      <c r="X354" s="34"/>
      <c r="Y354" s="34"/>
      <c r="Z354" s="34"/>
      <c r="AA354" s="34"/>
      <c r="AB354" s="34"/>
      <c r="AC354" s="34"/>
      <c r="AD354" s="34"/>
      <c r="AE354" s="34"/>
    </row>
  </sheetData>
  <sheetProtection sheet="1" objects="1" scenarios="1" formatColumns="0" formatRows="0" autoFilter="0"/>
  <autoFilter ref="C90:K353"/>
  <mergeCells count="12">
    <mergeCell ref="E20:H20"/>
    <mergeCell ref="E29:H29"/>
    <mergeCell ref="E83:H83"/>
    <mergeCell ref="L2:V2"/>
    <mergeCell ref="E50:H50"/>
    <mergeCell ref="E52:H52"/>
    <mergeCell ref="E54:H54"/>
    <mergeCell ref="E79:H79"/>
    <mergeCell ref="E81:H81"/>
    <mergeCell ref="E7:H7"/>
    <mergeCell ref="E9:H9"/>
    <mergeCell ref="E11:H11"/>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1"/>
  <sheetViews>
    <sheetView showGridLines="0" workbookViewId="0"/>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108" customWidth="1"/>
    <col min="10" max="10" width="17.33203125" customWidth="1"/>
    <col min="11" max="11" width="17.33203125" hidden="1"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c r="L2" s="481"/>
      <c r="M2" s="481"/>
      <c r="N2" s="481"/>
      <c r="O2" s="481"/>
      <c r="P2" s="481"/>
      <c r="Q2" s="481"/>
      <c r="R2" s="481"/>
      <c r="S2" s="481"/>
      <c r="T2" s="481"/>
      <c r="U2" s="481"/>
      <c r="V2" s="481"/>
      <c r="AT2" s="17" t="s">
        <v>97</v>
      </c>
    </row>
    <row r="3" spans="1:46" ht="6.95" customHeight="1">
      <c r="B3" s="110"/>
      <c r="C3" s="111"/>
      <c r="D3" s="111"/>
      <c r="E3" s="111"/>
      <c r="F3" s="111"/>
      <c r="G3" s="111"/>
      <c r="H3" s="111"/>
      <c r="I3" s="112"/>
      <c r="J3" s="111"/>
      <c r="K3" s="111"/>
      <c r="L3" s="20"/>
      <c r="AT3" s="17" t="s">
        <v>83</v>
      </c>
    </row>
    <row r="4" spans="1:46" ht="24.95" customHeight="1">
      <c r="B4" s="20"/>
      <c r="D4" s="113" t="s">
        <v>124</v>
      </c>
      <c r="L4" s="20"/>
      <c r="M4" s="114" t="s">
        <v>10</v>
      </c>
      <c r="AT4" s="17" t="s">
        <v>4</v>
      </c>
    </row>
    <row r="5" spans="1:46" ht="6.95" customHeight="1">
      <c r="B5" s="20"/>
      <c r="L5" s="20"/>
    </row>
    <row r="6" spans="1:46" ht="12" customHeight="1">
      <c r="B6" s="20"/>
      <c r="D6" s="115" t="s">
        <v>16</v>
      </c>
      <c r="L6" s="20"/>
    </row>
    <row r="7" spans="1:46" ht="14.45" customHeight="1">
      <c r="B7" s="20"/>
      <c r="E7" s="501" t="str">
        <f>'Rekapitulace stavby'!K6</f>
        <v>Tribuna a šatny atletického stadionu Na Skalce</v>
      </c>
      <c r="F7" s="502"/>
      <c r="G7" s="502"/>
      <c r="H7" s="502"/>
      <c r="L7" s="20"/>
    </row>
    <row r="8" spans="1:46" ht="12" customHeight="1">
      <c r="B8" s="20"/>
      <c r="D8" s="115" t="s">
        <v>137</v>
      </c>
      <c r="L8" s="20"/>
    </row>
    <row r="9" spans="1:46" s="1" customFormat="1" ht="14.45" customHeight="1">
      <c r="A9" s="34"/>
      <c r="B9" s="39"/>
      <c r="C9" s="34"/>
      <c r="D9" s="34"/>
      <c r="E9" s="501" t="s">
        <v>141</v>
      </c>
      <c r="F9" s="503"/>
      <c r="G9" s="503"/>
      <c r="H9" s="503"/>
      <c r="I9" s="116"/>
      <c r="J9" s="34"/>
      <c r="K9" s="34"/>
      <c r="L9" s="117"/>
      <c r="S9" s="34"/>
      <c r="T9" s="34"/>
      <c r="U9" s="34"/>
      <c r="V9" s="34"/>
      <c r="W9" s="34"/>
      <c r="X9" s="34"/>
      <c r="Y9" s="34"/>
      <c r="Z9" s="34"/>
      <c r="AA9" s="34"/>
      <c r="AB9" s="34"/>
      <c r="AC9" s="34"/>
      <c r="AD9" s="34"/>
      <c r="AE9" s="34"/>
    </row>
    <row r="10" spans="1:46" s="1" customFormat="1" ht="12" customHeight="1">
      <c r="A10" s="34"/>
      <c r="B10" s="39"/>
      <c r="C10" s="34"/>
      <c r="D10" s="115" t="s">
        <v>145</v>
      </c>
      <c r="E10" s="34"/>
      <c r="F10" s="34"/>
      <c r="G10" s="34"/>
      <c r="H10" s="34"/>
      <c r="I10" s="116"/>
      <c r="J10" s="34"/>
      <c r="K10" s="34"/>
      <c r="L10" s="117"/>
      <c r="S10" s="34"/>
      <c r="T10" s="34"/>
      <c r="U10" s="34"/>
      <c r="V10" s="34"/>
      <c r="W10" s="34"/>
      <c r="X10" s="34"/>
      <c r="Y10" s="34"/>
      <c r="Z10" s="34"/>
      <c r="AA10" s="34"/>
      <c r="AB10" s="34"/>
      <c r="AC10" s="34"/>
      <c r="AD10" s="34"/>
      <c r="AE10" s="34"/>
    </row>
    <row r="11" spans="1:46" s="1" customFormat="1" ht="14.45" customHeight="1">
      <c r="A11" s="34"/>
      <c r="B11" s="39"/>
      <c r="C11" s="34"/>
      <c r="D11" s="34"/>
      <c r="E11" s="504" t="s">
        <v>3426</v>
      </c>
      <c r="F11" s="503"/>
      <c r="G11" s="503"/>
      <c r="H11" s="503"/>
      <c r="I11" s="116"/>
      <c r="J11" s="34"/>
      <c r="K11" s="34"/>
      <c r="L11" s="117"/>
      <c r="S11" s="34"/>
      <c r="T11" s="34"/>
      <c r="U11" s="34"/>
      <c r="V11" s="34"/>
      <c r="W11" s="34"/>
      <c r="X11" s="34"/>
      <c r="Y11" s="34"/>
      <c r="Z11" s="34"/>
      <c r="AA11" s="34"/>
      <c r="AB11" s="34"/>
      <c r="AC11" s="34"/>
      <c r="AD11" s="34"/>
      <c r="AE11" s="34"/>
    </row>
    <row r="12" spans="1:46" s="1" customFormat="1">
      <c r="A12" s="34"/>
      <c r="B12" s="39"/>
      <c r="C12" s="34"/>
      <c r="D12" s="34"/>
      <c r="E12" s="34"/>
      <c r="F12" s="34"/>
      <c r="G12" s="34"/>
      <c r="H12" s="34"/>
      <c r="I12" s="116"/>
      <c r="J12" s="34"/>
      <c r="K12" s="34"/>
      <c r="L12" s="117"/>
      <c r="S12" s="34"/>
      <c r="T12" s="34"/>
      <c r="U12" s="34"/>
      <c r="V12" s="34"/>
      <c r="W12" s="34"/>
      <c r="X12" s="34"/>
      <c r="Y12" s="34"/>
      <c r="Z12" s="34"/>
      <c r="AA12" s="34"/>
      <c r="AB12" s="34"/>
      <c r="AC12" s="34"/>
      <c r="AD12" s="34"/>
      <c r="AE12" s="34"/>
    </row>
    <row r="13" spans="1:46" s="1" customFormat="1" ht="12" customHeight="1">
      <c r="A13" s="34"/>
      <c r="B13" s="39"/>
      <c r="C13" s="34"/>
      <c r="D13" s="115" t="s">
        <v>18</v>
      </c>
      <c r="E13" s="34"/>
      <c r="F13" s="103" t="s">
        <v>19</v>
      </c>
      <c r="G13" s="34"/>
      <c r="H13" s="34"/>
      <c r="I13" s="118" t="s">
        <v>20</v>
      </c>
      <c r="J13" s="103" t="s">
        <v>19</v>
      </c>
      <c r="K13" s="34"/>
      <c r="L13" s="117"/>
      <c r="S13" s="34"/>
      <c r="T13" s="34"/>
      <c r="U13" s="34"/>
      <c r="V13" s="34"/>
      <c r="W13" s="34"/>
      <c r="X13" s="34"/>
      <c r="Y13" s="34"/>
      <c r="Z13" s="34"/>
      <c r="AA13" s="34"/>
      <c r="AB13" s="34"/>
      <c r="AC13" s="34"/>
      <c r="AD13" s="34"/>
      <c r="AE13" s="34"/>
    </row>
    <row r="14" spans="1:46" s="1" customFormat="1" ht="12" customHeight="1">
      <c r="A14" s="34"/>
      <c r="B14" s="39"/>
      <c r="C14" s="34"/>
      <c r="D14" s="115" t="s">
        <v>21</v>
      </c>
      <c r="E14" s="34"/>
      <c r="F14" s="103" t="s">
        <v>3427</v>
      </c>
      <c r="G14" s="34"/>
      <c r="H14" s="34"/>
      <c r="I14" s="118" t="s">
        <v>23</v>
      </c>
      <c r="J14" s="119" t="str">
        <f>'Rekapitulace stavby'!AN8</f>
        <v>25. 10. 2019</v>
      </c>
      <c r="K14" s="34"/>
      <c r="L14" s="117"/>
      <c r="S14" s="34"/>
      <c r="T14" s="34"/>
      <c r="U14" s="34"/>
      <c r="V14" s="34"/>
      <c r="W14" s="34"/>
      <c r="X14" s="34"/>
      <c r="Y14" s="34"/>
      <c r="Z14" s="34"/>
      <c r="AA14" s="34"/>
      <c r="AB14" s="34"/>
      <c r="AC14" s="34"/>
      <c r="AD14" s="34"/>
      <c r="AE14" s="34"/>
    </row>
    <row r="15" spans="1:46" s="1" customFormat="1" ht="10.9" customHeight="1">
      <c r="A15" s="34"/>
      <c r="B15" s="39"/>
      <c r="C15" s="34"/>
      <c r="D15" s="34"/>
      <c r="E15" s="34"/>
      <c r="F15" s="34"/>
      <c r="G15" s="34"/>
      <c r="H15" s="34"/>
      <c r="I15" s="116"/>
      <c r="J15" s="34"/>
      <c r="K15" s="34"/>
      <c r="L15" s="117"/>
      <c r="S15" s="34"/>
      <c r="T15" s="34"/>
      <c r="U15" s="34"/>
      <c r="V15" s="34"/>
      <c r="W15" s="34"/>
      <c r="X15" s="34"/>
      <c r="Y15" s="34"/>
      <c r="Z15" s="34"/>
      <c r="AA15" s="34"/>
      <c r="AB15" s="34"/>
      <c r="AC15" s="34"/>
      <c r="AD15" s="34"/>
      <c r="AE15" s="34"/>
    </row>
    <row r="16" spans="1:46" s="1" customFormat="1" ht="12" customHeight="1">
      <c r="A16" s="34"/>
      <c r="B16" s="39"/>
      <c r="C16" s="34"/>
      <c r="D16" s="115" t="s">
        <v>25</v>
      </c>
      <c r="E16" s="34"/>
      <c r="F16" s="34"/>
      <c r="G16" s="34"/>
      <c r="H16" s="34"/>
      <c r="I16" s="118" t="s">
        <v>26</v>
      </c>
      <c r="J16" s="103" t="s">
        <v>19</v>
      </c>
      <c r="K16" s="34"/>
      <c r="L16" s="117"/>
      <c r="S16" s="34"/>
      <c r="T16" s="34"/>
      <c r="U16" s="34"/>
      <c r="V16" s="34"/>
      <c r="W16" s="34"/>
      <c r="X16" s="34"/>
      <c r="Y16" s="34"/>
      <c r="Z16" s="34"/>
      <c r="AA16" s="34"/>
      <c r="AB16" s="34"/>
      <c r="AC16" s="34"/>
      <c r="AD16" s="34"/>
      <c r="AE16" s="34"/>
    </row>
    <row r="17" spans="1:31" s="1" customFormat="1" ht="18" customHeight="1">
      <c r="A17" s="34"/>
      <c r="B17" s="39"/>
      <c r="C17" s="34"/>
      <c r="D17" s="34"/>
      <c r="E17" s="103" t="s">
        <v>28</v>
      </c>
      <c r="F17" s="34"/>
      <c r="G17" s="34"/>
      <c r="H17" s="34"/>
      <c r="I17" s="118" t="s">
        <v>29</v>
      </c>
      <c r="J17" s="103" t="s">
        <v>19</v>
      </c>
      <c r="K17" s="34"/>
      <c r="L17" s="117"/>
      <c r="S17" s="34"/>
      <c r="T17" s="34"/>
      <c r="U17" s="34"/>
      <c r="V17" s="34"/>
      <c r="W17" s="34"/>
      <c r="X17" s="34"/>
      <c r="Y17" s="34"/>
      <c r="Z17" s="34"/>
      <c r="AA17" s="34"/>
      <c r="AB17" s="34"/>
      <c r="AC17" s="34"/>
      <c r="AD17" s="34"/>
      <c r="AE17" s="34"/>
    </row>
    <row r="18" spans="1:31" s="1" customFormat="1" ht="6.95" customHeight="1">
      <c r="A18" s="34"/>
      <c r="B18" s="39"/>
      <c r="C18" s="34"/>
      <c r="D18" s="34"/>
      <c r="E18" s="34"/>
      <c r="F18" s="34"/>
      <c r="G18" s="34"/>
      <c r="H18" s="34"/>
      <c r="I18" s="116"/>
      <c r="J18" s="34"/>
      <c r="K18" s="34"/>
      <c r="L18" s="117"/>
      <c r="S18" s="34"/>
      <c r="T18" s="34"/>
      <c r="U18" s="34"/>
      <c r="V18" s="34"/>
      <c r="W18" s="34"/>
      <c r="X18" s="34"/>
      <c r="Y18" s="34"/>
      <c r="Z18" s="34"/>
      <c r="AA18" s="34"/>
      <c r="AB18" s="34"/>
      <c r="AC18" s="34"/>
      <c r="AD18" s="34"/>
      <c r="AE18" s="34"/>
    </row>
    <row r="19" spans="1:31" s="1" customFormat="1" ht="12" customHeight="1">
      <c r="A19" s="34"/>
      <c r="B19" s="39"/>
      <c r="C19" s="34"/>
      <c r="D19" s="115" t="s">
        <v>30</v>
      </c>
      <c r="E19" s="34"/>
      <c r="F19" s="34"/>
      <c r="G19" s="34"/>
      <c r="H19" s="34"/>
      <c r="I19" s="118" t="s">
        <v>26</v>
      </c>
      <c r="J19" s="30" t="str">
        <f>'Rekapitulace stavby'!AN13</f>
        <v>Vyplň údaj</v>
      </c>
      <c r="K19" s="34"/>
      <c r="L19" s="117"/>
      <c r="S19" s="34"/>
      <c r="T19" s="34"/>
      <c r="U19" s="34"/>
      <c r="V19" s="34"/>
      <c r="W19" s="34"/>
      <c r="X19" s="34"/>
      <c r="Y19" s="34"/>
      <c r="Z19" s="34"/>
      <c r="AA19" s="34"/>
      <c r="AB19" s="34"/>
      <c r="AC19" s="34"/>
      <c r="AD19" s="34"/>
      <c r="AE19" s="34"/>
    </row>
    <row r="20" spans="1:31" s="1" customFormat="1" ht="18" customHeight="1">
      <c r="A20" s="34"/>
      <c r="B20" s="39"/>
      <c r="C20" s="34"/>
      <c r="D20" s="34"/>
      <c r="E20" s="495" t="str">
        <f>'Rekapitulace stavby'!E14</f>
        <v>Vyplň údaj</v>
      </c>
      <c r="F20" s="496"/>
      <c r="G20" s="496"/>
      <c r="H20" s="496"/>
      <c r="I20" s="118" t="s">
        <v>29</v>
      </c>
      <c r="J20" s="30" t="str">
        <f>'Rekapitulace stavby'!AN14</f>
        <v>Vyplň údaj</v>
      </c>
      <c r="K20" s="34"/>
      <c r="L20" s="117"/>
      <c r="S20" s="34"/>
      <c r="T20" s="34"/>
      <c r="U20" s="34"/>
      <c r="V20" s="34"/>
      <c r="W20" s="34"/>
      <c r="X20" s="34"/>
      <c r="Y20" s="34"/>
      <c r="Z20" s="34"/>
      <c r="AA20" s="34"/>
      <c r="AB20" s="34"/>
      <c r="AC20" s="34"/>
      <c r="AD20" s="34"/>
      <c r="AE20" s="34"/>
    </row>
    <row r="21" spans="1:31" s="1" customFormat="1" ht="6.95" customHeight="1">
      <c r="A21" s="34"/>
      <c r="B21" s="39"/>
      <c r="C21" s="34"/>
      <c r="D21" s="34"/>
      <c r="E21" s="34"/>
      <c r="F21" s="34"/>
      <c r="G21" s="34"/>
      <c r="H21" s="34"/>
      <c r="I21" s="116"/>
      <c r="J21" s="34"/>
      <c r="K21" s="34"/>
      <c r="L21" s="117"/>
      <c r="S21" s="34"/>
      <c r="T21" s="34"/>
      <c r="U21" s="34"/>
      <c r="V21" s="34"/>
      <c r="W21" s="34"/>
      <c r="X21" s="34"/>
      <c r="Y21" s="34"/>
      <c r="Z21" s="34"/>
      <c r="AA21" s="34"/>
      <c r="AB21" s="34"/>
      <c r="AC21" s="34"/>
      <c r="AD21" s="34"/>
      <c r="AE21" s="34"/>
    </row>
    <row r="22" spans="1:31" s="1" customFormat="1" ht="12" customHeight="1">
      <c r="A22" s="34"/>
      <c r="B22" s="39"/>
      <c r="C22" s="34"/>
      <c r="D22" s="115" t="s">
        <v>32</v>
      </c>
      <c r="E22" s="34"/>
      <c r="F22" s="34"/>
      <c r="G22" s="34"/>
      <c r="H22" s="34"/>
      <c r="I22" s="118" t="s">
        <v>26</v>
      </c>
      <c r="J22" s="103" t="s">
        <v>19</v>
      </c>
      <c r="K22" s="34"/>
      <c r="L22" s="117"/>
      <c r="S22" s="34"/>
      <c r="T22" s="34"/>
      <c r="U22" s="34"/>
      <c r="V22" s="34"/>
      <c r="W22" s="34"/>
      <c r="X22" s="34"/>
      <c r="Y22" s="34"/>
      <c r="Z22" s="34"/>
      <c r="AA22" s="34"/>
      <c r="AB22" s="34"/>
      <c r="AC22" s="34"/>
      <c r="AD22" s="34"/>
      <c r="AE22" s="34"/>
    </row>
    <row r="23" spans="1:31" s="1" customFormat="1" ht="18" customHeight="1">
      <c r="A23" s="34"/>
      <c r="B23" s="39"/>
      <c r="C23" s="34"/>
      <c r="D23" s="34"/>
      <c r="E23" s="103" t="s">
        <v>3428</v>
      </c>
      <c r="F23" s="34"/>
      <c r="G23" s="34"/>
      <c r="H23" s="34"/>
      <c r="I23" s="118" t="s">
        <v>29</v>
      </c>
      <c r="J23" s="103" t="s">
        <v>19</v>
      </c>
      <c r="K23" s="34"/>
      <c r="L23" s="117"/>
      <c r="S23" s="34"/>
      <c r="T23" s="34"/>
      <c r="U23" s="34"/>
      <c r="V23" s="34"/>
      <c r="W23" s="34"/>
      <c r="X23" s="34"/>
      <c r="Y23" s="34"/>
      <c r="Z23" s="34"/>
      <c r="AA23" s="34"/>
      <c r="AB23" s="34"/>
      <c r="AC23" s="34"/>
      <c r="AD23" s="34"/>
      <c r="AE23" s="34"/>
    </row>
    <row r="24" spans="1:31" s="1" customFormat="1" ht="6.95" customHeight="1">
      <c r="A24" s="34"/>
      <c r="B24" s="39"/>
      <c r="C24" s="34"/>
      <c r="D24" s="34"/>
      <c r="E24" s="34"/>
      <c r="F24" s="34"/>
      <c r="G24" s="34"/>
      <c r="H24" s="34"/>
      <c r="I24" s="116"/>
      <c r="J24" s="34"/>
      <c r="K24" s="34"/>
      <c r="L24" s="117"/>
      <c r="S24" s="34"/>
      <c r="T24" s="34"/>
      <c r="U24" s="34"/>
      <c r="V24" s="34"/>
      <c r="W24" s="34"/>
      <c r="X24" s="34"/>
      <c r="Y24" s="34"/>
      <c r="Z24" s="34"/>
      <c r="AA24" s="34"/>
      <c r="AB24" s="34"/>
      <c r="AC24" s="34"/>
      <c r="AD24" s="34"/>
      <c r="AE24" s="34"/>
    </row>
    <row r="25" spans="1:31" s="1" customFormat="1" ht="12" customHeight="1">
      <c r="A25" s="34"/>
      <c r="B25" s="39"/>
      <c r="C25" s="34"/>
      <c r="D25" s="115" t="s">
        <v>37</v>
      </c>
      <c r="E25" s="34"/>
      <c r="F25" s="34"/>
      <c r="G25" s="34"/>
      <c r="H25" s="34"/>
      <c r="I25" s="118" t="s">
        <v>26</v>
      </c>
      <c r="J25" s="103" t="str">
        <f>IF('Rekapitulace stavby'!AN19="","",'Rekapitulace stavby'!AN19)</f>
        <v/>
      </c>
      <c r="K25" s="34"/>
      <c r="L25" s="117"/>
      <c r="S25" s="34"/>
      <c r="T25" s="34"/>
      <c r="U25" s="34"/>
      <c r="V25" s="34"/>
      <c r="W25" s="34"/>
      <c r="X25" s="34"/>
      <c r="Y25" s="34"/>
      <c r="Z25" s="34"/>
      <c r="AA25" s="34"/>
      <c r="AB25" s="34"/>
      <c r="AC25" s="34"/>
      <c r="AD25" s="34"/>
      <c r="AE25" s="34"/>
    </row>
    <row r="26" spans="1:31" s="1" customFormat="1" ht="18" customHeight="1">
      <c r="A26" s="34"/>
      <c r="B26" s="39"/>
      <c r="C26" s="34"/>
      <c r="D26" s="34"/>
      <c r="E26" s="103" t="str">
        <f>IF('Rekapitulace stavby'!E20="","",'Rekapitulace stavby'!E20)</f>
        <v xml:space="preserve"> </v>
      </c>
      <c r="F26" s="34"/>
      <c r="G26" s="34"/>
      <c r="H26" s="34"/>
      <c r="I26" s="118" t="s">
        <v>29</v>
      </c>
      <c r="J26" s="103" t="str">
        <f>IF('Rekapitulace stavby'!AN20="","",'Rekapitulace stavby'!AN20)</f>
        <v/>
      </c>
      <c r="K26" s="34"/>
      <c r="L26" s="117"/>
      <c r="S26" s="34"/>
      <c r="T26" s="34"/>
      <c r="U26" s="34"/>
      <c r="V26" s="34"/>
      <c r="W26" s="34"/>
      <c r="X26" s="34"/>
      <c r="Y26" s="34"/>
      <c r="Z26" s="34"/>
      <c r="AA26" s="34"/>
      <c r="AB26" s="34"/>
      <c r="AC26" s="34"/>
      <c r="AD26" s="34"/>
      <c r="AE26" s="34"/>
    </row>
    <row r="27" spans="1:31" s="1" customFormat="1" ht="6.95" customHeight="1">
      <c r="A27" s="34"/>
      <c r="B27" s="39"/>
      <c r="C27" s="34"/>
      <c r="D27" s="34"/>
      <c r="E27" s="34"/>
      <c r="F27" s="34"/>
      <c r="G27" s="34"/>
      <c r="H27" s="34"/>
      <c r="I27" s="116"/>
      <c r="J27" s="34"/>
      <c r="K27" s="34"/>
      <c r="L27" s="117"/>
      <c r="S27" s="34"/>
      <c r="T27" s="34"/>
      <c r="U27" s="34"/>
      <c r="V27" s="34"/>
      <c r="W27" s="34"/>
      <c r="X27" s="34"/>
      <c r="Y27" s="34"/>
      <c r="Z27" s="34"/>
      <c r="AA27" s="34"/>
      <c r="AB27" s="34"/>
      <c r="AC27" s="34"/>
      <c r="AD27" s="34"/>
      <c r="AE27" s="34"/>
    </row>
    <row r="28" spans="1:31" s="1" customFormat="1" ht="12" customHeight="1">
      <c r="A28" s="34"/>
      <c r="B28" s="39"/>
      <c r="C28" s="34"/>
      <c r="D28" s="115" t="s">
        <v>38</v>
      </c>
      <c r="E28" s="34"/>
      <c r="F28" s="34"/>
      <c r="G28" s="34"/>
      <c r="H28" s="34"/>
      <c r="I28" s="116"/>
      <c r="J28" s="34"/>
      <c r="K28" s="34"/>
      <c r="L28" s="117"/>
      <c r="S28" s="34"/>
      <c r="T28" s="34"/>
      <c r="U28" s="34"/>
      <c r="V28" s="34"/>
      <c r="W28" s="34"/>
      <c r="X28" s="34"/>
      <c r="Y28" s="34"/>
      <c r="Z28" s="34"/>
      <c r="AA28" s="34"/>
      <c r="AB28" s="34"/>
      <c r="AC28" s="34"/>
      <c r="AD28" s="34"/>
      <c r="AE28" s="34"/>
    </row>
    <row r="29" spans="1:31" s="7" customFormat="1" ht="14.45" customHeight="1">
      <c r="A29" s="120"/>
      <c r="B29" s="121"/>
      <c r="C29" s="120"/>
      <c r="D29" s="120"/>
      <c r="E29" s="497" t="s">
        <v>19</v>
      </c>
      <c r="F29" s="497"/>
      <c r="G29" s="497"/>
      <c r="H29" s="497"/>
      <c r="I29" s="122"/>
      <c r="J29" s="120"/>
      <c r="K29" s="120"/>
      <c r="L29" s="123"/>
      <c r="S29" s="120"/>
      <c r="T29" s="120"/>
      <c r="U29" s="120"/>
      <c r="V29" s="120"/>
      <c r="W29" s="120"/>
      <c r="X29" s="120"/>
      <c r="Y29" s="120"/>
      <c r="Z29" s="120"/>
      <c r="AA29" s="120"/>
      <c r="AB29" s="120"/>
      <c r="AC29" s="120"/>
      <c r="AD29" s="120"/>
      <c r="AE29" s="120"/>
    </row>
    <row r="30" spans="1:31" s="1" customFormat="1" ht="6.95" customHeight="1">
      <c r="A30" s="34"/>
      <c r="B30" s="39"/>
      <c r="C30" s="34"/>
      <c r="D30" s="34"/>
      <c r="E30" s="34"/>
      <c r="F30" s="34"/>
      <c r="G30" s="34"/>
      <c r="H30" s="34"/>
      <c r="I30" s="116"/>
      <c r="J30" s="34"/>
      <c r="K30" s="34"/>
      <c r="L30" s="117"/>
      <c r="S30" s="34"/>
      <c r="T30" s="34"/>
      <c r="U30" s="34"/>
      <c r="V30" s="34"/>
      <c r="W30" s="34"/>
      <c r="X30" s="34"/>
      <c r="Y30" s="34"/>
      <c r="Z30" s="34"/>
      <c r="AA30" s="34"/>
      <c r="AB30" s="34"/>
      <c r="AC30" s="34"/>
      <c r="AD30" s="34"/>
      <c r="AE30" s="34"/>
    </row>
    <row r="31" spans="1:31" s="1" customFormat="1" ht="6.95" customHeight="1">
      <c r="A31" s="34"/>
      <c r="B31" s="39"/>
      <c r="C31" s="34"/>
      <c r="D31" s="125"/>
      <c r="E31" s="125"/>
      <c r="F31" s="125"/>
      <c r="G31" s="125"/>
      <c r="H31" s="125"/>
      <c r="I31" s="126"/>
      <c r="J31" s="125"/>
      <c r="K31" s="125"/>
      <c r="L31" s="117"/>
      <c r="S31" s="34"/>
      <c r="T31" s="34"/>
      <c r="U31" s="34"/>
      <c r="V31" s="34"/>
      <c r="W31" s="34"/>
      <c r="X31" s="34"/>
      <c r="Y31" s="34"/>
      <c r="Z31" s="34"/>
      <c r="AA31" s="34"/>
      <c r="AB31" s="34"/>
      <c r="AC31" s="34"/>
      <c r="AD31" s="34"/>
      <c r="AE31" s="34"/>
    </row>
    <row r="32" spans="1:31" s="1" customFormat="1" ht="25.35" customHeight="1">
      <c r="A32" s="34"/>
      <c r="B32" s="39"/>
      <c r="C32" s="34"/>
      <c r="D32" s="127" t="s">
        <v>40</v>
      </c>
      <c r="E32" s="34"/>
      <c r="F32" s="34"/>
      <c r="G32" s="34"/>
      <c r="H32" s="34"/>
      <c r="I32" s="116"/>
      <c r="J32" s="128">
        <f>ROUND(J93, 2)</f>
        <v>0</v>
      </c>
      <c r="K32" s="34"/>
      <c r="L32" s="117"/>
      <c r="S32" s="34"/>
      <c r="T32" s="34"/>
      <c r="U32" s="34"/>
      <c r="V32" s="34"/>
      <c r="W32" s="34"/>
      <c r="X32" s="34"/>
      <c r="Y32" s="34"/>
      <c r="Z32" s="34"/>
      <c r="AA32" s="34"/>
      <c r="AB32" s="34"/>
      <c r="AC32" s="34"/>
      <c r="AD32" s="34"/>
      <c r="AE32" s="34"/>
    </row>
    <row r="33" spans="1:31" s="1" customFormat="1" ht="6.95" customHeight="1">
      <c r="A33" s="34"/>
      <c r="B33" s="39"/>
      <c r="C33" s="34"/>
      <c r="D33" s="125"/>
      <c r="E33" s="125"/>
      <c r="F33" s="125"/>
      <c r="G33" s="125"/>
      <c r="H33" s="125"/>
      <c r="I33" s="126"/>
      <c r="J33" s="125"/>
      <c r="K33" s="125"/>
      <c r="L33" s="117"/>
      <c r="S33" s="34"/>
      <c r="T33" s="34"/>
      <c r="U33" s="34"/>
      <c r="V33" s="34"/>
      <c r="W33" s="34"/>
      <c r="X33" s="34"/>
      <c r="Y33" s="34"/>
      <c r="Z33" s="34"/>
      <c r="AA33" s="34"/>
      <c r="AB33" s="34"/>
      <c r="AC33" s="34"/>
      <c r="AD33" s="34"/>
      <c r="AE33" s="34"/>
    </row>
    <row r="34" spans="1:31" s="1" customFormat="1" ht="14.45" customHeight="1">
      <c r="A34" s="34"/>
      <c r="B34" s="39"/>
      <c r="C34" s="34"/>
      <c r="D34" s="34"/>
      <c r="E34" s="34"/>
      <c r="F34" s="129" t="s">
        <v>42</v>
      </c>
      <c r="G34" s="34"/>
      <c r="H34" s="34"/>
      <c r="I34" s="130" t="s">
        <v>41</v>
      </c>
      <c r="J34" s="129" t="s">
        <v>43</v>
      </c>
      <c r="K34" s="34"/>
      <c r="L34" s="117"/>
      <c r="S34" s="34"/>
      <c r="T34" s="34"/>
      <c r="U34" s="34"/>
      <c r="V34" s="34"/>
      <c r="W34" s="34"/>
      <c r="X34" s="34"/>
      <c r="Y34" s="34"/>
      <c r="Z34" s="34"/>
      <c r="AA34" s="34"/>
      <c r="AB34" s="34"/>
      <c r="AC34" s="34"/>
      <c r="AD34" s="34"/>
      <c r="AE34" s="34"/>
    </row>
    <row r="35" spans="1:31" s="1" customFormat="1" ht="14.45" customHeight="1">
      <c r="A35" s="34"/>
      <c r="B35" s="39"/>
      <c r="C35" s="34"/>
      <c r="D35" s="131" t="s">
        <v>44</v>
      </c>
      <c r="E35" s="115" t="s">
        <v>45</v>
      </c>
      <c r="F35" s="132">
        <f>ROUND((SUM(BE93:BE340)),  2)</f>
        <v>0</v>
      </c>
      <c r="G35" s="34"/>
      <c r="H35" s="34"/>
      <c r="I35" s="133">
        <v>0.21</v>
      </c>
      <c r="J35" s="132">
        <f>ROUND(((SUM(BE93:BE340))*I35),  2)</f>
        <v>0</v>
      </c>
      <c r="K35" s="34"/>
      <c r="L35" s="117"/>
      <c r="S35" s="34"/>
      <c r="T35" s="34"/>
      <c r="U35" s="34"/>
      <c r="V35" s="34"/>
      <c r="W35" s="34"/>
      <c r="X35" s="34"/>
      <c r="Y35" s="34"/>
      <c r="Z35" s="34"/>
      <c r="AA35" s="34"/>
      <c r="AB35" s="34"/>
      <c r="AC35" s="34"/>
      <c r="AD35" s="34"/>
      <c r="AE35" s="34"/>
    </row>
    <row r="36" spans="1:31" s="1" customFormat="1" ht="14.45" customHeight="1">
      <c r="A36" s="34"/>
      <c r="B36" s="39"/>
      <c r="C36" s="34"/>
      <c r="D36" s="34"/>
      <c r="E36" s="115" t="s">
        <v>46</v>
      </c>
      <c r="F36" s="132">
        <f>ROUND((SUM(BF93:BF340)),  2)</f>
        <v>0</v>
      </c>
      <c r="G36" s="34"/>
      <c r="H36" s="34"/>
      <c r="I36" s="133">
        <v>0.15</v>
      </c>
      <c r="J36" s="132">
        <f>ROUND(((SUM(BF93:BF340))*I36),  2)</f>
        <v>0</v>
      </c>
      <c r="K36" s="34"/>
      <c r="L36" s="117"/>
      <c r="S36" s="34"/>
      <c r="T36" s="34"/>
      <c r="U36" s="34"/>
      <c r="V36" s="34"/>
      <c r="W36" s="34"/>
      <c r="X36" s="34"/>
      <c r="Y36" s="34"/>
      <c r="Z36" s="34"/>
      <c r="AA36" s="34"/>
      <c r="AB36" s="34"/>
      <c r="AC36" s="34"/>
      <c r="AD36" s="34"/>
      <c r="AE36" s="34"/>
    </row>
    <row r="37" spans="1:31" s="1" customFormat="1" ht="14.45" hidden="1" customHeight="1">
      <c r="A37" s="34"/>
      <c r="B37" s="39"/>
      <c r="C37" s="34"/>
      <c r="D37" s="34"/>
      <c r="E37" s="115" t="s">
        <v>47</v>
      </c>
      <c r="F37" s="132">
        <f>ROUND((SUM(BG93:BG340)),  2)</f>
        <v>0</v>
      </c>
      <c r="G37" s="34"/>
      <c r="H37" s="34"/>
      <c r="I37" s="133">
        <v>0.21</v>
      </c>
      <c r="J37" s="132">
        <f>0</f>
        <v>0</v>
      </c>
      <c r="K37" s="34"/>
      <c r="L37" s="117"/>
      <c r="S37" s="34"/>
      <c r="T37" s="34"/>
      <c r="U37" s="34"/>
      <c r="V37" s="34"/>
      <c r="W37" s="34"/>
      <c r="X37" s="34"/>
      <c r="Y37" s="34"/>
      <c r="Z37" s="34"/>
      <c r="AA37" s="34"/>
      <c r="AB37" s="34"/>
      <c r="AC37" s="34"/>
      <c r="AD37" s="34"/>
      <c r="AE37" s="34"/>
    </row>
    <row r="38" spans="1:31" s="1" customFormat="1" ht="14.45" hidden="1" customHeight="1">
      <c r="A38" s="34"/>
      <c r="B38" s="39"/>
      <c r="C38" s="34"/>
      <c r="D38" s="34"/>
      <c r="E38" s="115" t="s">
        <v>48</v>
      </c>
      <c r="F38" s="132">
        <f>ROUND((SUM(BH93:BH340)),  2)</f>
        <v>0</v>
      </c>
      <c r="G38" s="34"/>
      <c r="H38" s="34"/>
      <c r="I38" s="133">
        <v>0.15</v>
      </c>
      <c r="J38" s="132">
        <f>0</f>
        <v>0</v>
      </c>
      <c r="K38" s="34"/>
      <c r="L38" s="117"/>
      <c r="S38" s="34"/>
      <c r="T38" s="34"/>
      <c r="U38" s="34"/>
      <c r="V38" s="34"/>
      <c r="W38" s="34"/>
      <c r="X38" s="34"/>
      <c r="Y38" s="34"/>
      <c r="Z38" s="34"/>
      <c r="AA38" s="34"/>
      <c r="AB38" s="34"/>
      <c r="AC38" s="34"/>
      <c r="AD38" s="34"/>
      <c r="AE38" s="34"/>
    </row>
    <row r="39" spans="1:31" s="1" customFormat="1" ht="14.45" hidden="1" customHeight="1">
      <c r="A39" s="34"/>
      <c r="B39" s="39"/>
      <c r="C39" s="34"/>
      <c r="D39" s="34"/>
      <c r="E39" s="115" t="s">
        <v>49</v>
      </c>
      <c r="F39" s="132">
        <f>ROUND((SUM(BI93:BI340)),  2)</f>
        <v>0</v>
      </c>
      <c r="G39" s="34"/>
      <c r="H39" s="34"/>
      <c r="I39" s="133">
        <v>0</v>
      </c>
      <c r="J39" s="132">
        <f>0</f>
        <v>0</v>
      </c>
      <c r="K39" s="34"/>
      <c r="L39" s="117"/>
      <c r="S39" s="34"/>
      <c r="T39" s="34"/>
      <c r="U39" s="34"/>
      <c r="V39" s="34"/>
      <c r="W39" s="34"/>
      <c r="X39" s="34"/>
      <c r="Y39" s="34"/>
      <c r="Z39" s="34"/>
      <c r="AA39" s="34"/>
      <c r="AB39" s="34"/>
      <c r="AC39" s="34"/>
      <c r="AD39" s="34"/>
      <c r="AE39" s="34"/>
    </row>
    <row r="40" spans="1:31" s="1" customFormat="1" ht="6.95" customHeight="1">
      <c r="A40" s="34"/>
      <c r="B40" s="39"/>
      <c r="C40" s="34"/>
      <c r="D40" s="34"/>
      <c r="E40" s="34"/>
      <c r="F40" s="34"/>
      <c r="G40" s="34"/>
      <c r="H40" s="34"/>
      <c r="I40" s="116"/>
      <c r="J40" s="34"/>
      <c r="K40" s="34"/>
      <c r="L40" s="117"/>
      <c r="S40" s="34"/>
      <c r="T40" s="34"/>
      <c r="U40" s="34"/>
      <c r="V40" s="34"/>
      <c r="W40" s="34"/>
      <c r="X40" s="34"/>
      <c r="Y40" s="34"/>
      <c r="Z40" s="34"/>
      <c r="AA40" s="34"/>
      <c r="AB40" s="34"/>
      <c r="AC40" s="34"/>
      <c r="AD40" s="34"/>
      <c r="AE40" s="34"/>
    </row>
    <row r="41" spans="1:31" s="1" customFormat="1" ht="25.35" customHeight="1">
      <c r="A41" s="34"/>
      <c r="B41" s="39"/>
      <c r="C41" s="134"/>
      <c r="D41" s="135" t="s">
        <v>50</v>
      </c>
      <c r="E41" s="136"/>
      <c r="F41" s="136"/>
      <c r="G41" s="137" t="s">
        <v>51</v>
      </c>
      <c r="H41" s="138" t="s">
        <v>52</v>
      </c>
      <c r="I41" s="139"/>
      <c r="J41" s="140">
        <f>SUM(J32:J39)</f>
        <v>0</v>
      </c>
      <c r="K41" s="141"/>
      <c r="L41" s="117"/>
      <c r="S41" s="34"/>
      <c r="T41" s="34"/>
      <c r="U41" s="34"/>
      <c r="V41" s="34"/>
      <c r="W41" s="34"/>
      <c r="X41" s="34"/>
      <c r="Y41" s="34"/>
      <c r="Z41" s="34"/>
      <c r="AA41" s="34"/>
      <c r="AB41" s="34"/>
      <c r="AC41" s="34"/>
      <c r="AD41" s="34"/>
      <c r="AE41" s="34"/>
    </row>
    <row r="42" spans="1:31" s="1" customFormat="1" ht="14.45" customHeight="1">
      <c r="A42" s="34"/>
      <c r="B42" s="142"/>
      <c r="C42" s="143"/>
      <c r="D42" s="143"/>
      <c r="E42" s="143"/>
      <c r="F42" s="143"/>
      <c r="G42" s="143"/>
      <c r="H42" s="143"/>
      <c r="I42" s="144"/>
      <c r="J42" s="143"/>
      <c r="K42" s="143"/>
      <c r="L42" s="117"/>
      <c r="S42" s="34"/>
      <c r="T42" s="34"/>
      <c r="U42" s="34"/>
      <c r="V42" s="34"/>
      <c r="W42" s="34"/>
      <c r="X42" s="34"/>
      <c r="Y42" s="34"/>
      <c r="Z42" s="34"/>
      <c r="AA42" s="34"/>
      <c r="AB42" s="34"/>
      <c r="AC42" s="34"/>
      <c r="AD42" s="34"/>
      <c r="AE42" s="34"/>
    </row>
    <row r="46" spans="1:31" s="1" customFormat="1" ht="6.95" hidden="1" customHeight="1">
      <c r="A46" s="34"/>
      <c r="B46" s="145"/>
      <c r="C46" s="146"/>
      <c r="D46" s="146"/>
      <c r="E46" s="146"/>
      <c r="F46" s="146"/>
      <c r="G46" s="146"/>
      <c r="H46" s="146"/>
      <c r="I46" s="147"/>
      <c r="J46" s="146"/>
      <c r="K46" s="146"/>
      <c r="L46" s="117"/>
      <c r="S46" s="34"/>
      <c r="T46" s="34"/>
      <c r="U46" s="34"/>
      <c r="V46" s="34"/>
      <c r="W46" s="34"/>
      <c r="X46" s="34"/>
      <c r="Y46" s="34"/>
      <c r="Z46" s="34"/>
      <c r="AA46" s="34"/>
      <c r="AB46" s="34"/>
      <c r="AC46" s="34"/>
      <c r="AD46" s="34"/>
      <c r="AE46" s="34"/>
    </row>
    <row r="47" spans="1:31" s="1" customFormat="1" ht="24.95" hidden="1" customHeight="1">
      <c r="A47" s="34"/>
      <c r="B47" s="35"/>
      <c r="C47" s="23" t="s">
        <v>258</v>
      </c>
      <c r="D47" s="36"/>
      <c r="E47" s="36"/>
      <c r="F47" s="36"/>
      <c r="G47" s="36"/>
      <c r="H47" s="36"/>
      <c r="I47" s="116"/>
      <c r="J47" s="36"/>
      <c r="K47" s="36"/>
      <c r="L47" s="117"/>
      <c r="S47" s="34"/>
      <c r="T47" s="34"/>
      <c r="U47" s="34"/>
      <c r="V47" s="34"/>
      <c r="W47" s="34"/>
      <c r="X47" s="34"/>
      <c r="Y47" s="34"/>
      <c r="Z47" s="34"/>
      <c r="AA47" s="34"/>
      <c r="AB47" s="34"/>
      <c r="AC47" s="34"/>
      <c r="AD47" s="34"/>
      <c r="AE47" s="34"/>
    </row>
    <row r="48" spans="1:31" s="1" customFormat="1" ht="6.95" hidden="1" customHeight="1">
      <c r="A48" s="34"/>
      <c r="B48" s="35"/>
      <c r="C48" s="36"/>
      <c r="D48" s="36"/>
      <c r="E48" s="36"/>
      <c r="F48" s="36"/>
      <c r="G48" s="36"/>
      <c r="H48" s="36"/>
      <c r="I48" s="116"/>
      <c r="J48" s="36"/>
      <c r="K48" s="36"/>
      <c r="L48" s="117"/>
      <c r="S48" s="34"/>
      <c r="T48" s="34"/>
      <c r="U48" s="34"/>
      <c r="V48" s="34"/>
      <c r="W48" s="34"/>
      <c r="X48" s="34"/>
      <c r="Y48" s="34"/>
      <c r="Z48" s="34"/>
      <c r="AA48" s="34"/>
      <c r="AB48" s="34"/>
      <c r="AC48" s="34"/>
      <c r="AD48" s="34"/>
      <c r="AE48" s="34"/>
    </row>
    <row r="49" spans="1:47" s="1" customFormat="1" ht="12" hidden="1" customHeight="1">
      <c r="A49" s="34"/>
      <c r="B49" s="35"/>
      <c r="C49" s="29" t="s">
        <v>16</v>
      </c>
      <c r="D49" s="36"/>
      <c r="E49" s="36"/>
      <c r="F49" s="36"/>
      <c r="G49" s="36"/>
      <c r="H49" s="36"/>
      <c r="I49" s="116"/>
      <c r="J49" s="36"/>
      <c r="K49" s="36"/>
      <c r="L49" s="117"/>
      <c r="S49" s="34"/>
      <c r="T49" s="34"/>
      <c r="U49" s="34"/>
      <c r="V49" s="34"/>
      <c r="W49" s="34"/>
      <c r="X49" s="34"/>
      <c r="Y49" s="34"/>
      <c r="Z49" s="34"/>
      <c r="AA49" s="34"/>
      <c r="AB49" s="34"/>
      <c r="AC49" s="34"/>
      <c r="AD49" s="34"/>
      <c r="AE49" s="34"/>
    </row>
    <row r="50" spans="1:47" s="1" customFormat="1" ht="14.45" hidden="1" customHeight="1">
      <c r="A50" s="34"/>
      <c r="B50" s="35"/>
      <c r="C50" s="36"/>
      <c r="D50" s="36"/>
      <c r="E50" s="499" t="str">
        <f>E7</f>
        <v>Tribuna a šatny atletického stadionu Na Skalce</v>
      </c>
      <c r="F50" s="500"/>
      <c r="G50" s="500"/>
      <c r="H50" s="500"/>
      <c r="I50" s="116"/>
      <c r="J50" s="36"/>
      <c r="K50" s="36"/>
      <c r="L50" s="117"/>
      <c r="S50" s="34"/>
      <c r="T50" s="34"/>
      <c r="U50" s="34"/>
      <c r="V50" s="34"/>
      <c r="W50" s="34"/>
      <c r="X50" s="34"/>
      <c r="Y50" s="34"/>
      <c r="Z50" s="34"/>
      <c r="AA50" s="34"/>
      <c r="AB50" s="34"/>
      <c r="AC50" s="34"/>
      <c r="AD50" s="34"/>
      <c r="AE50" s="34"/>
    </row>
    <row r="51" spans="1:47" ht="12" hidden="1" customHeight="1">
      <c r="B51" s="21"/>
      <c r="C51" s="29" t="s">
        <v>137</v>
      </c>
      <c r="D51" s="22"/>
      <c r="E51" s="22"/>
      <c r="F51" s="22"/>
      <c r="G51" s="22"/>
      <c r="H51" s="22"/>
      <c r="J51" s="22"/>
      <c r="K51" s="22"/>
      <c r="L51" s="20"/>
    </row>
    <row r="52" spans="1:47" s="1" customFormat="1" ht="14.45" hidden="1" customHeight="1">
      <c r="A52" s="34"/>
      <c r="B52" s="35"/>
      <c r="C52" s="36"/>
      <c r="D52" s="36"/>
      <c r="E52" s="499" t="s">
        <v>141</v>
      </c>
      <c r="F52" s="498"/>
      <c r="G52" s="498"/>
      <c r="H52" s="498"/>
      <c r="I52" s="116"/>
      <c r="J52" s="36"/>
      <c r="K52" s="36"/>
      <c r="L52" s="117"/>
      <c r="S52" s="34"/>
      <c r="T52" s="34"/>
      <c r="U52" s="34"/>
      <c r="V52" s="34"/>
      <c r="W52" s="34"/>
      <c r="X52" s="34"/>
      <c r="Y52" s="34"/>
      <c r="Z52" s="34"/>
      <c r="AA52" s="34"/>
      <c r="AB52" s="34"/>
      <c r="AC52" s="34"/>
      <c r="AD52" s="34"/>
      <c r="AE52" s="34"/>
    </row>
    <row r="53" spans="1:47" s="1" customFormat="1" ht="12" hidden="1" customHeight="1">
      <c r="A53" s="34"/>
      <c r="B53" s="35"/>
      <c r="C53" s="29" t="s">
        <v>145</v>
      </c>
      <c r="D53" s="36"/>
      <c r="E53" s="36"/>
      <c r="F53" s="36"/>
      <c r="G53" s="36"/>
      <c r="H53" s="36"/>
      <c r="I53" s="116"/>
      <c r="J53" s="36"/>
      <c r="K53" s="36"/>
      <c r="L53" s="117"/>
      <c r="S53" s="34"/>
      <c r="T53" s="34"/>
      <c r="U53" s="34"/>
      <c r="V53" s="34"/>
      <c r="W53" s="34"/>
      <c r="X53" s="34"/>
      <c r="Y53" s="34"/>
      <c r="Z53" s="34"/>
      <c r="AA53" s="34"/>
      <c r="AB53" s="34"/>
      <c r="AC53" s="34"/>
      <c r="AD53" s="34"/>
      <c r="AE53" s="34"/>
    </row>
    <row r="54" spans="1:47" s="1" customFormat="1" ht="14.45" hidden="1" customHeight="1">
      <c r="A54" s="34"/>
      <c r="B54" s="35"/>
      <c r="C54" s="36"/>
      <c r="D54" s="36"/>
      <c r="E54" s="470" t="str">
        <f>E11</f>
        <v>D.02.1.4.3 - Ústřední vytápění</v>
      </c>
      <c r="F54" s="498"/>
      <c r="G54" s="498"/>
      <c r="H54" s="498"/>
      <c r="I54" s="116"/>
      <c r="J54" s="36"/>
      <c r="K54" s="36"/>
      <c r="L54" s="117"/>
      <c r="S54" s="34"/>
      <c r="T54" s="34"/>
      <c r="U54" s="34"/>
      <c r="V54" s="34"/>
      <c r="W54" s="34"/>
      <c r="X54" s="34"/>
      <c r="Y54" s="34"/>
      <c r="Z54" s="34"/>
      <c r="AA54" s="34"/>
      <c r="AB54" s="34"/>
      <c r="AC54" s="34"/>
      <c r="AD54" s="34"/>
      <c r="AE54" s="34"/>
    </row>
    <row r="55" spans="1:47" s="1" customFormat="1" ht="6.95" hidden="1" customHeight="1">
      <c r="A55" s="34"/>
      <c r="B55" s="35"/>
      <c r="C55" s="36"/>
      <c r="D55" s="36"/>
      <c r="E55" s="36"/>
      <c r="F55" s="36"/>
      <c r="G55" s="36"/>
      <c r="H55" s="36"/>
      <c r="I55" s="116"/>
      <c r="J55" s="36"/>
      <c r="K55" s="36"/>
      <c r="L55" s="117"/>
      <c r="S55" s="34"/>
      <c r="T55" s="34"/>
      <c r="U55" s="34"/>
      <c r="V55" s="34"/>
      <c r="W55" s="34"/>
      <c r="X55" s="34"/>
      <c r="Y55" s="34"/>
      <c r="Z55" s="34"/>
      <c r="AA55" s="34"/>
      <c r="AB55" s="34"/>
      <c r="AC55" s="34"/>
      <c r="AD55" s="34"/>
      <c r="AE55" s="34"/>
    </row>
    <row r="56" spans="1:47" s="1" customFormat="1" ht="12" hidden="1" customHeight="1">
      <c r="A56" s="34"/>
      <c r="B56" s="35"/>
      <c r="C56" s="29" t="s">
        <v>21</v>
      </c>
      <c r="D56" s="36"/>
      <c r="E56" s="36"/>
      <c r="F56" s="27" t="str">
        <f>F14</f>
        <v xml:space="preserve"> ČESKÁ TŘEBOVÁ</v>
      </c>
      <c r="G56" s="36"/>
      <c r="H56" s="36"/>
      <c r="I56" s="118" t="s">
        <v>23</v>
      </c>
      <c r="J56" s="59" t="str">
        <f>IF(J14="","",J14)</f>
        <v>25. 10. 2019</v>
      </c>
      <c r="K56" s="36"/>
      <c r="L56" s="117"/>
      <c r="S56" s="34"/>
      <c r="T56" s="34"/>
      <c r="U56" s="34"/>
      <c r="V56" s="34"/>
      <c r="W56" s="34"/>
      <c r="X56" s="34"/>
      <c r="Y56" s="34"/>
      <c r="Z56" s="34"/>
      <c r="AA56" s="34"/>
      <c r="AB56" s="34"/>
      <c r="AC56" s="34"/>
      <c r="AD56" s="34"/>
      <c r="AE56" s="34"/>
    </row>
    <row r="57" spans="1:47" s="1" customFormat="1" ht="6.95" hidden="1" customHeight="1">
      <c r="A57" s="34"/>
      <c r="B57" s="35"/>
      <c r="C57" s="36"/>
      <c r="D57" s="36"/>
      <c r="E57" s="36"/>
      <c r="F57" s="36"/>
      <c r="G57" s="36"/>
      <c r="H57" s="36"/>
      <c r="I57" s="116"/>
      <c r="J57" s="36"/>
      <c r="K57" s="36"/>
      <c r="L57" s="117"/>
      <c r="S57" s="34"/>
      <c r="T57" s="34"/>
      <c r="U57" s="34"/>
      <c r="V57" s="34"/>
      <c r="W57" s="34"/>
      <c r="X57" s="34"/>
      <c r="Y57" s="34"/>
      <c r="Z57" s="34"/>
      <c r="AA57" s="34"/>
      <c r="AB57" s="34"/>
      <c r="AC57" s="34"/>
      <c r="AD57" s="34"/>
      <c r="AE57" s="34"/>
    </row>
    <row r="58" spans="1:47" s="1" customFormat="1" ht="55.15" hidden="1" customHeight="1">
      <c r="A58" s="34"/>
      <c r="B58" s="35"/>
      <c r="C58" s="29" t="s">
        <v>25</v>
      </c>
      <c r="D58" s="36"/>
      <c r="E58" s="36"/>
      <c r="F58" s="27" t="str">
        <f>E17</f>
        <v>Město Česká Třebová</v>
      </c>
      <c r="G58" s="36"/>
      <c r="H58" s="36"/>
      <c r="I58" s="118" t="s">
        <v>32</v>
      </c>
      <c r="J58" s="32" t="str">
        <f>E23</f>
        <v>Jiří Kamenický, Na Špici 211, 561 17 Dlouhá Třebov</v>
      </c>
      <c r="K58" s="36"/>
      <c r="L58" s="117"/>
      <c r="S58" s="34"/>
      <c r="T58" s="34"/>
      <c r="U58" s="34"/>
      <c r="V58" s="34"/>
      <c r="W58" s="34"/>
      <c r="X58" s="34"/>
      <c r="Y58" s="34"/>
      <c r="Z58" s="34"/>
      <c r="AA58" s="34"/>
      <c r="AB58" s="34"/>
      <c r="AC58" s="34"/>
      <c r="AD58" s="34"/>
      <c r="AE58" s="34"/>
    </row>
    <row r="59" spans="1:47" s="1" customFormat="1" ht="15.6" hidden="1" customHeight="1">
      <c r="A59" s="34"/>
      <c r="B59" s="35"/>
      <c r="C59" s="29" t="s">
        <v>30</v>
      </c>
      <c r="D59" s="36"/>
      <c r="E59" s="36"/>
      <c r="F59" s="27" t="str">
        <f>IF(E20="","",E20)</f>
        <v>Vyplň údaj</v>
      </c>
      <c r="G59" s="36"/>
      <c r="H59" s="36"/>
      <c r="I59" s="118" t="s">
        <v>37</v>
      </c>
      <c r="J59" s="32" t="str">
        <f>E26</f>
        <v xml:space="preserve"> </v>
      </c>
      <c r="K59" s="36"/>
      <c r="L59" s="117"/>
      <c r="S59" s="34"/>
      <c r="T59" s="34"/>
      <c r="U59" s="34"/>
      <c r="V59" s="34"/>
      <c r="W59" s="34"/>
      <c r="X59" s="34"/>
      <c r="Y59" s="34"/>
      <c r="Z59" s="34"/>
      <c r="AA59" s="34"/>
      <c r="AB59" s="34"/>
      <c r="AC59" s="34"/>
      <c r="AD59" s="34"/>
      <c r="AE59" s="34"/>
    </row>
    <row r="60" spans="1:47" s="1" customFormat="1" ht="10.35" hidden="1" customHeight="1">
      <c r="A60" s="34"/>
      <c r="B60" s="35"/>
      <c r="C60" s="36"/>
      <c r="D60" s="36"/>
      <c r="E60" s="36"/>
      <c r="F60" s="36"/>
      <c r="G60" s="36"/>
      <c r="H60" s="36"/>
      <c r="I60" s="116"/>
      <c r="J60" s="36"/>
      <c r="K60" s="36"/>
      <c r="L60" s="117"/>
      <c r="S60" s="34"/>
      <c r="T60" s="34"/>
      <c r="U60" s="34"/>
      <c r="V60" s="34"/>
      <c r="W60" s="34"/>
      <c r="X60" s="34"/>
      <c r="Y60" s="34"/>
      <c r="Z60" s="34"/>
      <c r="AA60" s="34"/>
      <c r="AB60" s="34"/>
      <c r="AC60" s="34"/>
      <c r="AD60" s="34"/>
      <c r="AE60" s="34"/>
    </row>
    <row r="61" spans="1:47" s="1" customFormat="1" ht="29.25" hidden="1" customHeight="1">
      <c r="A61" s="34"/>
      <c r="B61" s="35"/>
      <c r="C61" s="148" t="s">
        <v>268</v>
      </c>
      <c r="D61" s="149"/>
      <c r="E61" s="149"/>
      <c r="F61" s="149"/>
      <c r="G61" s="149"/>
      <c r="H61" s="149"/>
      <c r="I61" s="150"/>
      <c r="J61" s="151" t="s">
        <v>269</v>
      </c>
      <c r="K61" s="149"/>
      <c r="L61" s="117"/>
      <c r="S61" s="34"/>
      <c r="T61" s="34"/>
      <c r="U61" s="34"/>
      <c r="V61" s="34"/>
      <c r="W61" s="34"/>
      <c r="X61" s="34"/>
      <c r="Y61" s="34"/>
      <c r="Z61" s="34"/>
      <c r="AA61" s="34"/>
      <c r="AB61" s="34"/>
      <c r="AC61" s="34"/>
      <c r="AD61" s="34"/>
      <c r="AE61" s="34"/>
    </row>
    <row r="62" spans="1:47" s="1" customFormat="1" ht="10.35" hidden="1" customHeight="1">
      <c r="A62" s="34"/>
      <c r="B62" s="35"/>
      <c r="C62" s="36"/>
      <c r="D62" s="36"/>
      <c r="E62" s="36"/>
      <c r="F62" s="36"/>
      <c r="G62" s="36"/>
      <c r="H62" s="36"/>
      <c r="I62" s="116"/>
      <c r="J62" s="36"/>
      <c r="K62" s="36"/>
      <c r="L62" s="117"/>
      <c r="S62" s="34"/>
      <c r="T62" s="34"/>
      <c r="U62" s="34"/>
      <c r="V62" s="34"/>
      <c r="W62" s="34"/>
      <c r="X62" s="34"/>
      <c r="Y62" s="34"/>
      <c r="Z62" s="34"/>
      <c r="AA62" s="34"/>
      <c r="AB62" s="34"/>
      <c r="AC62" s="34"/>
      <c r="AD62" s="34"/>
      <c r="AE62" s="34"/>
    </row>
    <row r="63" spans="1:47" s="1" customFormat="1" ht="22.9" hidden="1" customHeight="1">
      <c r="A63" s="34"/>
      <c r="B63" s="35"/>
      <c r="C63" s="152" t="s">
        <v>72</v>
      </c>
      <c r="D63" s="36"/>
      <c r="E63" s="36"/>
      <c r="F63" s="36"/>
      <c r="G63" s="36"/>
      <c r="H63" s="36"/>
      <c r="I63" s="116"/>
      <c r="J63" s="77">
        <f>J93</f>
        <v>0</v>
      </c>
      <c r="K63" s="36"/>
      <c r="L63" s="117"/>
      <c r="S63" s="34"/>
      <c r="T63" s="34"/>
      <c r="U63" s="34"/>
      <c r="V63" s="34"/>
      <c r="W63" s="34"/>
      <c r="X63" s="34"/>
      <c r="Y63" s="34"/>
      <c r="Z63" s="34"/>
      <c r="AA63" s="34"/>
      <c r="AB63" s="34"/>
      <c r="AC63" s="34"/>
      <c r="AD63" s="34"/>
      <c r="AE63" s="34"/>
      <c r="AU63" s="17" t="s">
        <v>270</v>
      </c>
    </row>
    <row r="64" spans="1:47" s="8" customFormat="1" ht="24.95" hidden="1" customHeight="1">
      <c r="B64" s="153"/>
      <c r="C64" s="154"/>
      <c r="D64" s="155" t="s">
        <v>282</v>
      </c>
      <c r="E64" s="156"/>
      <c r="F64" s="156"/>
      <c r="G64" s="156"/>
      <c r="H64" s="156"/>
      <c r="I64" s="157"/>
      <c r="J64" s="158">
        <f>J94</f>
        <v>0</v>
      </c>
      <c r="K64" s="154"/>
      <c r="L64" s="159"/>
    </row>
    <row r="65" spans="1:31" s="9" customFormat="1" ht="19.899999999999999" hidden="1" customHeight="1">
      <c r="B65" s="160"/>
      <c r="C65" s="97"/>
      <c r="D65" s="161" t="s">
        <v>285</v>
      </c>
      <c r="E65" s="162"/>
      <c r="F65" s="162"/>
      <c r="G65" s="162"/>
      <c r="H65" s="162"/>
      <c r="I65" s="163"/>
      <c r="J65" s="164">
        <f>J95</f>
        <v>0</v>
      </c>
      <c r="K65" s="97"/>
      <c r="L65" s="165"/>
    </row>
    <row r="66" spans="1:31" s="9" customFormat="1" ht="19.899999999999999" hidden="1" customHeight="1">
      <c r="B66" s="160"/>
      <c r="C66" s="97"/>
      <c r="D66" s="161" t="s">
        <v>3429</v>
      </c>
      <c r="E66" s="162"/>
      <c r="F66" s="162"/>
      <c r="G66" s="162"/>
      <c r="H66" s="162"/>
      <c r="I66" s="163"/>
      <c r="J66" s="164">
        <f>J119</f>
        <v>0</v>
      </c>
      <c r="K66" s="97"/>
      <c r="L66" s="165"/>
    </row>
    <row r="67" spans="1:31" s="9" customFormat="1" ht="19.899999999999999" hidden="1" customHeight="1">
      <c r="B67" s="160"/>
      <c r="C67" s="97"/>
      <c r="D67" s="161" t="s">
        <v>3430</v>
      </c>
      <c r="E67" s="162"/>
      <c r="F67" s="162"/>
      <c r="G67" s="162"/>
      <c r="H67" s="162"/>
      <c r="I67" s="163"/>
      <c r="J67" s="164">
        <f>J171</f>
        <v>0</v>
      </c>
      <c r="K67" s="97"/>
      <c r="L67" s="165"/>
    </row>
    <row r="68" spans="1:31" s="9" customFormat="1" ht="19.899999999999999" hidden="1" customHeight="1">
      <c r="B68" s="160"/>
      <c r="C68" s="97"/>
      <c r="D68" s="161" t="s">
        <v>3431</v>
      </c>
      <c r="E68" s="162"/>
      <c r="F68" s="162"/>
      <c r="G68" s="162"/>
      <c r="H68" s="162"/>
      <c r="I68" s="163"/>
      <c r="J68" s="164">
        <f>J214</f>
        <v>0</v>
      </c>
      <c r="K68" s="97"/>
      <c r="L68" s="165"/>
    </row>
    <row r="69" spans="1:31" s="9" customFormat="1" ht="19.899999999999999" hidden="1" customHeight="1">
      <c r="B69" s="160"/>
      <c r="C69" s="97"/>
      <c r="D69" s="161" t="s">
        <v>3432</v>
      </c>
      <c r="E69" s="162"/>
      <c r="F69" s="162"/>
      <c r="G69" s="162"/>
      <c r="H69" s="162"/>
      <c r="I69" s="163"/>
      <c r="J69" s="164">
        <f>J253</f>
        <v>0</v>
      </c>
      <c r="K69" s="97"/>
      <c r="L69" s="165"/>
    </row>
    <row r="70" spans="1:31" s="9" customFormat="1" ht="19.899999999999999" hidden="1" customHeight="1">
      <c r="B70" s="160"/>
      <c r="C70" s="97"/>
      <c r="D70" s="161" t="s">
        <v>3433</v>
      </c>
      <c r="E70" s="162"/>
      <c r="F70" s="162"/>
      <c r="G70" s="162"/>
      <c r="H70" s="162"/>
      <c r="I70" s="163"/>
      <c r="J70" s="164">
        <f>J288</f>
        <v>0</v>
      </c>
      <c r="K70" s="97"/>
      <c r="L70" s="165"/>
    </row>
    <row r="71" spans="1:31" s="9" customFormat="1" ht="19.899999999999999" hidden="1" customHeight="1">
      <c r="B71" s="160"/>
      <c r="C71" s="97"/>
      <c r="D71" s="161" t="s">
        <v>3434</v>
      </c>
      <c r="E71" s="162"/>
      <c r="F71" s="162"/>
      <c r="G71" s="162"/>
      <c r="H71" s="162"/>
      <c r="I71" s="163"/>
      <c r="J71" s="164">
        <f>J338</f>
        <v>0</v>
      </c>
      <c r="K71" s="97"/>
      <c r="L71" s="165"/>
    </row>
    <row r="72" spans="1:31" s="1" customFormat="1" ht="21.75" hidden="1" customHeight="1">
      <c r="A72" s="34"/>
      <c r="B72" s="35"/>
      <c r="C72" s="36"/>
      <c r="D72" s="36"/>
      <c r="E72" s="36"/>
      <c r="F72" s="36"/>
      <c r="G72" s="36"/>
      <c r="H72" s="36"/>
      <c r="I72" s="116"/>
      <c r="J72" s="36"/>
      <c r="K72" s="36"/>
      <c r="L72" s="117"/>
      <c r="S72" s="34"/>
      <c r="T72" s="34"/>
      <c r="U72" s="34"/>
      <c r="V72" s="34"/>
      <c r="W72" s="34"/>
      <c r="X72" s="34"/>
      <c r="Y72" s="34"/>
      <c r="Z72" s="34"/>
      <c r="AA72" s="34"/>
      <c r="AB72" s="34"/>
      <c r="AC72" s="34"/>
      <c r="AD72" s="34"/>
      <c r="AE72" s="34"/>
    </row>
    <row r="73" spans="1:31" s="1" customFormat="1" ht="6.95" hidden="1" customHeight="1">
      <c r="A73" s="34"/>
      <c r="B73" s="47"/>
      <c r="C73" s="48"/>
      <c r="D73" s="48"/>
      <c r="E73" s="48"/>
      <c r="F73" s="48"/>
      <c r="G73" s="48"/>
      <c r="H73" s="48"/>
      <c r="I73" s="144"/>
      <c r="J73" s="48"/>
      <c r="K73" s="48"/>
      <c r="L73" s="117"/>
      <c r="S73" s="34"/>
      <c r="T73" s="34"/>
      <c r="U73" s="34"/>
      <c r="V73" s="34"/>
      <c r="W73" s="34"/>
      <c r="X73" s="34"/>
      <c r="Y73" s="34"/>
      <c r="Z73" s="34"/>
      <c r="AA73" s="34"/>
      <c r="AB73" s="34"/>
      <c r="AC73" s="34"/>
      <c r="AD73" s="34"/>
      <c r="AE73" s="34"/>
    </row>
    <row r="74" spans="1:31" hidden="1"/>
    <row r="75" spans="1:31" hidden="1"/>
    <row r="76" spans="1:31" hidden="1"/>
    <row r="77" spans="1:31" s="1" customFormat="1" ht="6.95" customHeight="1">
      <c r="A77" s="34"/>
      <c r="B77" s="49"/>
      <c r="C77" s="50"/>
      <c r="D77" s="50"/>
      <c r="E77" s="50"/>
      <c r="F77" s="50"/>
      <c r="G77" s="50"/>
      <c r="H77" s="50"/>
      <c r="I77" s="147"/>
      <c r="J77" s="50"/>
      <c r="K77" s="50"/>
      <c r="L77" s="117"/>
      <c r="S77" s="34"/>
      <c r="T77" s="34"/>
      <c r="U77" s="34"/>
      <c r="V77" s="34"/>
      <c r="W77" s="34"/>
      <c r="X77" s="34"/>
      <c r="Y77" s="34"/>
      <c r="Z77" s="34"/>
      <c r="AA77" s="34"/>
      <c r="AB77" s="34"/>
      <c r="AC77" s="34"/>
      <c r="AD77" s="34"/>
      <c r="AE77" s="34"/>
    </row>
    <row r="78" spans="1:31" s="1" customFormat="1" ht="24.95" customHeight="1">
      <c r="A78" s="34"/>
      <c r="B78" s="35"/>
      <c r="C78" s="23" t="s">
        <v>298</v>
      </c>
      <c r="D78" s="36"/>
      <c r="E78" s="36"/>
      <c r="F78" s="36"/>
      <c r="G78" s="36"/>
      <c r="H78" s="36"/>
      <c r="I78" s="116"/>
      <c r="J78" s="36"/>
      <c r="K78" s="36"/>
      <c r="L78" s="117"/>
      <c r="S78" s="34"/>
      <c r="T78" s="34"/>
      <c r="U78" s="34"/>
      <c r="V78" s="34"/>
      <c r="W78" s="34"/>
      <c r="X78" s="34"/>
      <c r="Y78" s="34"/>
      <c r="Z78" s="34"/>
      <c r="AA78" s="34"/>
      <c r="AB78" s="34"/>
      <c r="AC78" s="34"/>
      <c r="AD78" s="34"/>
      <c r="AE78" s="34"/>
    </row>
    <row r="79" spans="1:31" s="1" customFormat="1" ht="6.95" customHeight="1">
      <c r="A79" s="34"/>
      <c r="B79" s="35"/>
      <c r="C79" s="36"/>
      <c r="D79" s="36"/>
      <c r="E79" s="36"/>
      <c r="F79" s="36"/>
      <c r="G79" s="36"/>
      <c r="H79" s="36"/>
      <c r="I79" s="116"/>
      <c r="J79" s="36"/>
      <c r="K79" s="36"/>
      <c r="L79" s="117"/>
      <c r="S79" s="34"/>
      <c r="T79" s="34"/>
      <c r="U79" s="34"/>
      <c r="V79" s="34"/>
      <c r="W79" s="34"/>
      <c r="X79" s="34"/>
      <c r="Y79" s="34"/>
      <c r="Z79" s="34"/>
      <c r="AA79" s="34"/>
      <c r="AB79" s="34"/>
      <c r="AC79" s="34"/>
      <c r="AD79" s="34"/>
      <c r="AE79" s="34"/>
    </row>
    <row r="80" spans="1:31" s="1" customFormat="1" ht="12" customHeight="1">
      <c r="A80" s="34"/>
      <c r="B80" s="35"/>
      <c r="C80" s="29" t="s">
        <v>16</v>
      </c>
      <c r="D80" s="36"/>
      <c r="E80" s="36"/>
      <c r="F80" s="36"/>
      <c r="G80" s="36"/>
      <c r="H80" s="36"/>
      <c r="I80" s="116"/>
      <c r="J80" s="36"/>
      <c r="K80" s="36"/>
      <c r="L80" s="117"/>
      <c r="S80" s="34"/>
      <c r="T80" s="34"/>
      <c r="U80" s="34"/>
      <c r="V80" s="34"/>
      <c r="W80" s="34"/>
      <c r="X80" s="34"/>
      <c r="Y80" s="34"/>
      <c r="Z80" s="34"/>
      <c r="AA80" s="34"/>
      <c r="AB80" s="34"/>
      <c r="AC80" s="34"/>
      <c r="AD80" s="34"/>
      <c r="AE80" s="34"/>
    </row>
    <row r="81" spans="1:65" s="1" customFormat="1" ht="14.45" customHeight="1">
      <c r="A81" s="34"/>
      <c r="B81" s="35"/>
      <c r="C81" s="36"/>
      <c r="D81" s="36"/>
      <c r="E81" s="499" t="str">
        <f>E7</f>
        <v>Tribuna a šatny atletického stadionu Na Skalce</v>
      </c>
      <c r="F81" s="500"/>
      <c r="G81" s="500"/>
      <c r="H81" s="500"/>
      <c r="I81" s="116"/>
      <c r="J81" s="36"/>
      <c r="K81" s="36"/>
      <c r="L81" s="117"/>
      <c r="S81" s="34"/>
      <c r="T81" s="34"/>
      <c r="U81" s="34"/>
      <c r="V81" s="34"/>
      <c r="W81" s="34"/>
      <c r="X81" s="34"/>
      <c r="Y81" s="34"/>
      <c r="Z81" s="34"/>
      <c r="AA81" s="34"/>
      <c r="AB81" s="34"/>
      <c r="AC81" s="34"/>
      <c r="AD81" s="34"/>
      <c r="AE81" s="34"/>
    </row>
    <row r="82" spans="1:65" ht="12" customHeight="1">
      <c r="B82" s="21"/>
      <c r="C82" s="29" t="s">
        <v>137</v>
      </c>
      <c r="D82" s="22"/>
      <c r="E82" s="22"/>
      <c r="F82" s="22"/>
      <c r="G82" s="22"/>
      <c r="H82" s="22"/>
      <c r="J82" s="22"/>
      <c r="K82" s="22"/>
      <c r="L82" s="20"/>
    </row>
    <row r="83" spans="1:65" s="1" customFormat="1" ht="14.45" customHeight="1">
      <c r="A83" s="34"/>
      <c r="B83" s="35"/>
      <c r="C83" s="36"/>
      <c r="D83" s="36"/>
      <c r="E83" s="499" t="s">
        <v>141</v>
      </c>
      <c r="F83" s="498"/>
      <c r="G83" s="498"/>
      <c r="H83" s="498"/>
      <c r="I83" s="116"/>
      <c r="J83" s="36"/>
      <c r="K83" s="36"/>
      <c r="L83" s="117"/>
      <c r="S83" s="34"/>
      <c r="T83" s="34"/>
      <c r="U83" s="34"/>
      <c r="V83" s="34"/>
      <c r="W83" s="34"/>
      <c r="X83" s="34"/>
      <c r="Y83" s="34"/>
      <c r="Z83" s="34"/>
      <c r="AA83" s="34"/>
      <c r="AB83" s="34"/>
      <c r="AC83" s="34"/>
      <c r="AD83" s="34"/>
      <c r="AE83" s="34"/>
    </row>
    <row r="84" spans="1:65" s="1" customFormat="1" ht="12" customHeight="1">
      <c r="A84" s="34"/>
      <c r="B84" s="35"/>
      <c r="C84" s="29" t="s">
        <v>145</v>
      </c>
      <c r="D84" s="36"/>
      <c r="E84" s="36"/>
      <c r="F84" s="36"/>
      <c r="G84" s="36"/>
      <c r="H84" s="36"/>
      <c r="I84" s="116"/>
      <c r="J84" s="36"/>
      <c r="K84" s="36"/>
      <c r="L84" s="117"/>
      <c r="S84" s="34"/>
      <c r="T84" s="34"/>
      <c r="U84" s="34"/>
      <c r="V84" s="34"/>
      <c r="W84" s="34"/>
      <c r="X84" s="34"/>
      <c r="Y84" s="34"/>
      <c r="Z84" s="34"/>
      <c r="AA84" s="34"/>
      <c r="AB84" s="34"/>
      <c r="AC84" s="34"/>
      <c r="AD84" s="34"/>
      <c r="AE84" s="34"/>
    </row>
    <row r="85" spans="1:65" s="1" customFormat="1" ht="14.45" customHeight="1">
      <c r="A85" s="34"/>
      <c r="B85" s="35"/>
      <c r="C85" s="36"/>
      <c r="D85" s="36"/>
      <c r="E85" s="470" t="str">
        <f>E11</f>
        <v>D.02.1.4.3 - Ústřední vytápění</v>
      </c>
      <c r="F85" s="498"/>
      <c r="G85" s="498"/>
      <c r="H85" s="498"/>
      <c r="I85" s="116"/>
      <c r="J85" s="36"/>
      <c r="K85" s="36"/>
      <c r="L85" s="117"/>
      <c r="S85" s="34"/>
      <c r="T85" s="34"/>
      <c r="U85" s="34"/>
      <c r="V85" s="34"/>
      <c r="W85" s="34"/>
      <c r="X85" s="34"/>
      <c r="Y85" s="34"/>
      <c r="Z85" s="34"/>
      <c r="AA85" s="34"/>
      <c r="AB85" s="34"/>
      <c r="AC85" s="34"/>
      <c r="AD85" s="34"/>
      <c r="AE85" s="34"/>
    </row>
    <row r="86" spans="1:65" s="1" customFormat="1" ht="6.95" customHeight="1">
      <c r="A86" s="34"/>
      <c r="B86" s="35"/>
      <c r="C86" s="36"/>
      <c r="D86" s="36"/>
      <c r="E86" s="36"/>
      <c r="F86" s="36"/>
      <c r="G86" s="36"/>
      <c r="H86" s="36"/>
      <c r="I86" s="116"/>
      <c r="J86" s="36"/>
      <c r="K86" s="36"/>
      <c r="L86" s="117"/>
      <c r="S86" s="34"/>
      <c r="T86" s="34"/>
      <c r="U86" s="34"/>
      <c r="V86" s="34"/>
      <c r="W86" s="34"/>
      <c r="X86" s="34"/>
      <c r="Y86" s="34"/>
      <c r="Z86" s="34"/>
      <c r="AA86" s="34"/>
      <c r="AB86" s="34"/>
      <c r="AC86" s="34"/>
      <c r="AD86" s="34"/>
      <c r="AE86" s="34"/>
    </row>
    <row r="87" spans="1:65" s="1" customFormat="1" ht="12" customHeight="1">
      <c r="A87" s="34"/>
      <c r="B87" s="35"/>
      <c r="C87" s="29" t="s">
        <v>21</v>
      </c>
      <c r="D87" s="36"/>
      <c r="E87" s="36"/>
      <c r="F87" s="27" t="str">
        <f>F14</f>
        <v xml:space="preserve"> ČESKÁ TŘEBOVÁ</v>
      </c>
      <c r="G87" s="36"/>
      <c r="H87" s="36"/>
      <c r="I87" s="118" t="s">
        <v>23</v>
      </c>
      <c r="J87" s="59" t="str">
        <f>IF(J14="","",J14)</f>
        <v>25. 10. 2019</v>
      </c>
      <c r="K87" s="36"/>
      <c r="L87" s="117"/>
      <c r="S87" s="34"/>
      <c r="T87" s="34"/>
      <c r="U87" s="34"/>
      <c r="V87" s="34"/>
      <c r="W87" s="34"/>
      <c r="X87" s="34"/>
      <c r="Y87" s="34"/>
      <c r="Z87" s="34"/>
      <c r="AA87" s="34"/>
      <c r="AB87" s="34"/>
      <c r="AC87" s="34"/>
      <c r="AD87" s="34"/>
      <c r="AE87" s="34"/>
    </row>
    <row r="88" spans="1:65" s="1" customFormat="1" ht="6.95" customHeight="1">
      <c r="A88" s="34"/>
      <c r="B88" s="35"/>
      <c r="C88" s="36"/>
      <c r="D88" s="36"/>
      <c r="E88" s="36"/>
      <c r="F88" s="36"/>
      <c r="G88" s="36"/>
      <c r="H88" s="36"/>
      <c r="I88" s="116"/>
      <c r="J88" s="36"/>
      <c r="K88" s="36"/>
      <c r="L88" s="117"/>
      <c r="S88" s="34"/>
      <c r="T88" s="34"/>
      <c r="U88" s="34"/>
      <c r="V88" s="34"/>
      <c r="W88" s="34"/>
      <c r="X88" s="34"/>
      <c r="Y88" s="34"/>
      <c r="Z88" s="34"/>
      <c r="AA88" s="34"/>
      <c r="AB88" s="34"/>
      <c r="AC88" s="34"/>
      <c r="AD88" s="34"/>
      <c r="AE88" s="34"/>
    </row>
    <row r="89" spans="1:65" s="1" customFormat="1" ht="55.15" customHeight="1">
      <c r="A89" s="34"/>
      <c r="B89" s="35"/>
      <c r="C89" s="29" t="s">
        <v>25</v>
      </c>
      <c r="D89" s="36"/>
      <c r="E89" s="36"/>
      <c r="F89" s="27" t="str">
        <f>E17</f>
        <v>Město Česká Třebová</v>
      </c>
      <c r="G89" s="36"/>
      <c r="H89" s="36"/>
      <c r="I89" s="118" t="s">
        <v>32</v>
      </c>
      <c r="J89" s="32" t="str">
        <f>E23</f>
        <v>Jiří Kamenický, Na Špici 211, 561 17 Dlouhá Třebov</v>
      </c>
      <c r="K89" s="36"/>
      <c r="L89" s="117"/>
      <c r="S89" s="34"/>
      <c r="T89" s="34"/>
      <c r="U89" s="34"/>
      <c r="V89" s="34"/>
      <c r="W89" s="34"/>
      <c r="X89" s="34"/>
      <c r="Y89" s="34"/>
      <c r="Z89" s="34"/>
      <c r="AA89" s="34"/>
      <c r="AB89" s="34"/>
      <c r="AC89" s="34"/>
      <c r="AD89" s="34"/>
      <c r="AE89" s="34"/>
    </row>
    <row r="90" spans="1:65" s="1" customFormat="1" ht="15.6" customHeight="1">
      <c r="A90" s="34"/>
      <c r="B90" s="35"/>
      <c r="C90" s="29" t="s">
        <v>30</v>
      </c>
      <c r="D90" s="36"/>
      <c r="E90" s="36"/>
      <c r="F90" s="27" t="str">
        <f>IF(E20="","",E20)</f>
        <v>Vyplň údaj</v>
      </c>
      <c r="G90" s="36"/>
      <c r="H90" s="36"/>
      <c r="I90" s="118" t="s">
        <v>37</v>
      </c>
      <c r="J90" s="32" t="str">
        <f>E26</f>
        <v xml:space="preserve"> </v>
      </c>
      <c r="K90" s="36"/>
      <c r="L90" s="117"/>
      <c r="S90" s="34"/>
      <c r="T90" s="34"/>
      <c r="U90" s="34"/>
      <c r="V90" s="34"/>
      <c r="W90" s="34"/>
      <c r="X90" s="34"/>
      <c r="Y90" s="34"/>
      <c r="Z90" s="34"/>
      <c r="AA90" s="34"/>
      <c r="AB90" s="34"/>
      <c r="AC90" s="34"/>
      <c r="AD90" s="34"/>
      <c r="AE90" s="34"/>
    </row>
    <row r="91" spans="1:65" s="1" customFormat="1" ht="10.35" customHeight="1">
      <c r="A91" s="34"/>
      <c r="B91" s="35"/>
      <c r="C91" s="36"/>
      <c r="D91" s="36"/>
      <c r="E91" s="36"/>
      <c r="F91" s="36"/>
      <c r="G91" s="36"/>
      <c r="H91" s="36"/>
      <c r="I91" s="116"/>
      <c r="J91" s="36"/>
      <c r="K91" s="36"/>
      <c r="L91" s="117"/>
      <c r="S91" s="34"/>
      <c r="T91" s="34"/>
      <c r="U91" s="34"/>
      <c r="V91" s="34"/>
      <c r="W91" s="34"/>
      <c r="X91" s="34"/>
      <c r="Y91" s="34"/>
      <c r="Z91" s="34"/>
      <c r="AA91" s="34"/>
      <c r="AB91" s="34"/>
      <c r="AC91" s="34"/>
      <c r="AD91" s="34"/>
      <c r="AE91" s="34"/>
    </row>
    <row r="92" spans="1:65" s="10" customFormat="1" ht="29.25" customHeight="1">
      <c r="A92" s="166"/>
      <c r="B92" s="167"/>
      <c r="C92" s="168" t="s">
        <v>299</v>
      </c>
      <c r="D92" s="169" t="s">
        <v>59</v>
      </c>
      <c r="E92" s="169" t="s">
        <v>55</v>
      </c>
      <c r="F92" s="169" t="s">
        <v>56</v>
      </c>
      <c r="G92" s="169" t="s">
        <v>300</v>
      </c>
      <c r="H92" s="169" t="s">
        <v>301</v>
      </c>
      <c r="I92" s="170" t="s">
        <v>302</v>
      </c>
      <c r="J92" s="171" t="s">
        <v>269</v>
      </c>
      <c r="K92" s="172" t="s">
        <v>303</v>
      </c>
      <c r="L92" s="173"/>
      <c r="M92" s="68" t="s">
        <v>19</v>
      </c>
      <c r="N92" s="69" t="s">
        <v>44</v>
      </c>
      <c r="O92" s="69" t="s">
        <v>304</v>
      </c>
      <c r="P92" s="69" t="s">
        <v>305</v>
      </c>
      <c r="Q92" s="69" t="s">
        <v>306</v>
      </c>
      <c r="R92" s="69" t="s">
        <v>307</v>
      </c>
      <c r="S92" s="69" t="s">
        <v>308</v>
      </c>
      <c r="T92" s="70" t="s">
        <v>309</v>
      </c>
      <c r="U92" s="166"/>
      <c r="V92" s="166"/>
      <c r="W92" s="166"/>
      <c r="X92" s="166"/>
      <c r="Y92" s="166"/>
      <c r="Z92" s="166"/>
      <c r="AA92" s="166"/>
      <c r="AB92" s="166"/>
      <c r="AC92" s="166"/>
      <c r="AD92" s="166"/>
      <c r="AE92" s="166"/>
    </row>
    <row r="93" spans="1:65" s="1" customFormat="1" ht="22.9" customHeight="1">
      <c r="A93" s="34"/>
      <c r="B93" s="35"/>
      <c r="C93" s="75" t="s">
        <v>310</v>
      </c>
      <c r="D93" s="36"/>
      <c r="E93" s="36"/>
      <c r="F93" s="36"/>
      <c r="G93" s="36"/>
      <c r="H93" s="36"/>
      <c r="I93" s="116"/>
      <c r="J93" s="174">
        <f>BK93</f>
        <v>0</v>
      </c>
      <c r="K93" s="36"/>
      <c r="L93" s="39"/>
      <c r="M93" s="71"/>
      <c r="N93" s="175"/>
      <c r="O93" s="72"/>
      <c r="P93" s="176">
        <f>P94</f>
        <v>0</v>
      </c>
      <c r="Q93" s="72"/>
      <c r="R93" s="176">
        <f>R94</f>
        <v>3.0891550204999998</v>
      </c>
      <c r="S93" s="72"/>
      <c r="T93" s="177">
        <f>T94</f>
        <v>0.14000000000000001</v>
      </c>
      <c r="U93" s="34"/>
      <c r="V93" s="34"/>
      <c r="W93" s="34"/>
      <c r="X93" s="34"/>
      <c r="Y93" s="34"/>
      <c r="Z93" s="34"/>
      <c r="AA93" s="34"/>
      <c r="AB93" s="34"/>
      <c r="AC93" s="34"/>
      <c r="AD93" s="34"/>
      <c r="AE93" s="34"/>
      <c r="AT93" s="17" t="s">
        <v>73</v>
      </c>
      <c r="AU93" s="17" t="s">
        <v>270</v>
      </c>
      <c r="BK93" s="178">
        <f>BK94</f>
        <v>0</v>
      </c>
    </row>
    <row r="94" spans="1:65" s="11" customFormat="1" ht="25.9" customHeight="1">
      <c r="B94" s="179"/>
      <c r="C94" s="180"/>
      <c r="D94" s="181" t="s">
        <v>73</v>
      </c>
      <c r="E94" s="182" t="s">
        <v>1495</v>
      </c>
      <c r="F94" s="182" t="s">
        <v>1496</v>
      </c>
      <c r="G94" s="180"/>
      <c r="H94" s="180"/>
      <c r="I94" s="183"/>
      <c r="J94" s="184">
        <f>BK94</f>
        <v>0</v>
      </c>
      <c r="K94" s="180"/>
      <c r="L94" s="185"/>
      <c r="M94" s="186"/>
      <c r="N94" s="187"/>
      <c r="O94" s="187"/>
      <c r="P94" s="188">
        <f>P95+P119+P171+P214+P253+P288+P338</f>
        <v>0</v>
      </c>
      <c r="Q94" s="187"/>
      <c r="R94" s="188">
        <f>R95+R119+R171+R214+R253+R288+R338</f>
        <v>3.0891550204999998</v>
      </c>
      <c r="S94" s="187"/>
      <c r="T94" s="189">
        <f>T95+T119+T171+T214+T253+T288+T338</f>
        <v>0.14000000000000001</v>
      </c>
      <c r="AR94" s="190" t="s">
        <v>83</v>
      </c>
      <c r="AT94" s="191" t="s">
        <v>73</v>
      </c>
      <c r="AU94" s="191" t="s">
        <v>74</v>
      </c>
      <c r="AY94" s="190" t="s">
        <v>313</v>
      </c>
      <c r="BK94" s="192">
        <f>BK95+BK119+BK171+BK214+BK253+BK288+BK338</f>
        <v>0</v>
      </c>
    </row>
    <row r="95" spans="1:65" s="11" customFormat="1" ht="22.9" customHeight="1">
      <c r="B95" s="179"/>
      <c r="C95" s="180"/>
      <c r="D95" s="181" t="s">
        <v>73</v>
      </c>
      <c r="E95" s="193" t="s">
        <v>1684</v>
      </c>
      <c r="F95" s="193" t="s">
        <v>1685</v>
      </c>
      <c r="G95" s="180"/>
      <c r="H95" s="180"/>
      <c r="I95" s="183"/>
      <c r="J95" s="194">
        <f>BK95</f>
        <v>0</v>
      </c>
      <c r="K95" s="180"/>
      <c r="L95" s="185"/>
      <c r="M95" s="186"/>
      <c r="N95" s="187"/>
      <c r="O95" s="187"/>
      <c r="P95" s="188">
        <f>SUM(P96:P118)</f>
        <v>0</v>
      </c>
      <c r="Q95" s="187"/>
      <c r="R95" s="188">
        <f>SUM(R96:R118)</f>
        <v>7.1874750000000001E-2</v>
      </c>
      <c r="S95" s="187"/>
      <c r="T95" s="189">
        <f>SUM(T96:T118)</f>
        <v>0</v>
      </c>
      <c r="AR95" s="190" t="s">
        <v>83</v>
      </c>
      <c r="AT95" s="191" t="s">
        <v>73</v>
      </c>
      <c r="AU95" s="191" t="s">
        <v>81</v>
      </c>
      <c r="AY95" s="190" t="s">
        <v>313</v>
      </c>
      <c r="BK95" s="192">
        <f>SUM(BK96:BK118)</f>
        <v>0</v>
      </c>
    </row>
    <row r="96" spans="1:65" s="1" customFormat="1" ht="21.6" customHeight="1">
      <c r="A96" s="34"/>
      <c r="B96" s="35"/>
      <c r="C96" s="195" t="s">
        <v>81</v>
      </c>
      <c r="D96" s="195" t="s">
        <v>315</v>
      </c>
      <c r="E96" s="196" t="s">
        <v>3435</v>
      </c>
      <c r="F96" s="197" t="s">
        <v>3436</v>
      </c>
      <c r="G96" s="198" t="s">
        <v>327</v>
      </c>
      <c r="H96" s="199">
        <v>75</v>
      </c>
      <c r="I96" s="200"/>
      <c r="J96" s="201">
        <f>ROUND(I96*H96,2)</f>
        <v>0</v>
      </c>
      <c r="K96" s="202"/>
      <c r="L96" s="39"/>
      <c r="M96" s="203" t="s">
        <v>19</v>
      </c>
      <c r="N96" s="204" t="s">
        <v>45</v>
      </c>
      <c r="O96" s="64"/>
      <c r="P96" s="205">
        <f>O96*H96</f>
        <v>0</v>
      </c>
      <c r="Q96" s="205">
        <v>1.9233E-4</v>
      </c>
      <c r="R96" s="205">
        <f>Q96*H96</f>
        <v>1.442475E-2</v>
      </c>
      <c r="S96" s="205">
        <v>0</v>
      </c>
      <c r="T96" s="206">
        <f>S96*H96</f>
        <v>0</v>
      </c>
      <c r="U96" s="34"/>
      <c r="V96" s="34"/>
      <c r="W96" s="34"/>
      <c r="X96" s="34"/>
      <c r="Y96" s="34"/>
      <c r="Z96" s="34"/>
      <c r="AA96" s="34"/>
      <c r="AB96" s="34"/>
      <c r="AC96" s="34"/>
      <c r="AD96" s="34"/>
      <c r="AE96" s="34"/>
      <c r="AR96" s="207" t="s">
        <v>402</v>
      </c>
      <c r="AT96" s="207" t="s">
        <v>315</v>
      </c>
      <c r="AU96" s="207" t="s">
        <v>83</v>
      </c>
      <c r="AY96" s="17" t="s">
        <v>313</v>
      </c>
      <c r="BE96" s="208">
        <f>IF(N96="základní",J96,0)</f>
        <v>0</v>
      </c>
      <c r="BF96" s="208">
        <f>IF(N96="snížená",J96,0)</f>
        <v>0</v>
      </c>
      <c r="BG96" s="208">
        <f>IF(N96="zákl. přenesená",J96,0)</f>
        <v>0</v>
      </c>
      <c r="BH96" s="208">
        <f>IF(N96="sníž. přenesená",J96,0)</f>
        <v>0</v>
      </c>
      <c r="BI96" s="208">
        <f>IF(N96="nulová",J96,0)</f>
        <v>0</v>
      </c>
      <c r="BJ96" s="17" t="s">
        <v>81</v>
      </c>
      <c r="BK96" s="208">
        <f>ROUND(I96*H96,2)</f>
        <v>0</v>
      </c>
      <c r="BL96" s="17" t="s">
        <v>402</v>
      </c>
      <c r="BM96" s="207" t="s">
        <v>3437</v>
      </c>
    </row>
    <row r="97" spans="1:65" s="1" customFormat="1" ht="29.25">
      <c r="A97" s="34"/>
      <c r="B97" s="35"/>
      <c r="C97" s="36"/>
      <c r="D97" s="209" t="s">
        <v>321</v>
      </c>
      <c r="E97" s="36"/>
      <c r="F97" s="210" t="s">
        <v>3438</v>
      </c>
      <c r="G97" s="36"/>
      <c r="H97" s="36"/>
      <c r="I97" s="116"/>
      <c r="J97" s="36"/>
      <c r="K97" s="36"/>
      <c r="L97" s="39"/>
      <c r="M97" s="211"/>
      <c r="N97" s="212"/>
      <c r="O97" s="64"/>
      <c r="P97" s="64"/>
      <c r="Q97" s="64"/>
      <c r="R97" s="64"/>
      <c r="S97" s="64"/>
      <c r="T97" s="65"/>
      <c r="U97" s="34"/>
      <c r="V97" s="34"/>
      <c r="W97" s="34"/>
      <c r="X97" s="34"/>
      <c r="Y97" s="34"/>
      <c r="Z97" s="34"/>
      <c r="AA97" s="34"/>
      <c r="AB97" s="34"/>
      <c r="AC97" s="34"/>
      <c r="AD97" s="34"/>
      <c r="AE97" s="34"/>
      <c r="AT97" s="17" t="s">
        <v>321</v>
      </c>
      <c r="AU97" s="17" t="s">
        <v>83</v>
      </c>
    </row>
    <row r="98" spans="1:65" s="1" customFormat="1" ht="87.75">
      <c r="A98" s="34"/>
      <c r="B98" s="35"/>
      <c r="C98" s="36"/>
      <c r="D98" s="209" t="s">
        <v>1282</v>
      </c>
      <c r="E98" s="36"/>
      <c r="F98" s="267" t="s">
        <v>3439</v>
      </c>
      <c r="G98" s="36"/>
      <c r="H98" s="36"/>
      <c r="I98" s="116"/>
      <c r="J98" s="36"/>
      <c r="K98" s="36"/>
      <c r="L98" s="39"/>
      <c r="M98" s="211"/>
      <c r="N98" s="212"/>
      <c r="O98" s="64"/>
      <c r="P98" s="64"/>
      <c r="Q98" s="64"/>
      <c r="R98" s="64"/>
      <c r="S98" s="64"/>
      <c r="T98" s="65"/>
      <c r="U98" s="34"/>
      <c r="V98" s="34"/>
      <c r="W98" s="34"/>
      <c r="X98" s="34"/>
      <c r="Y98" s="34"/>
      <c r="Z98" s="34"/>
      <c r="AA98" s="34"/>
      <c r="AB98" s="34"/>
      <c r="AC98" s="34"/>
      <c r="AD98" s="34"/>
      <c r="AE98" s="34"/>
      <c r="AT98" s="17" t="s">
        <v>1282</v>
      </c>
      <c r="AU98" s="17" t="s">
        <v>83</v>
      </c>
    </row>
    <row r="99" spans="1:65" s="1" customFormat="1" ht="14.45" customHeight="1">
      <c r="A99" s="34"/>
      <c r="B99" s="35"/>
      <c r="C99" s="245" t="s">
        <v>83</v>
      </c>
      <c r="D99" s="245" t="s">
        <v>473</v>
      </c>
      <c r="E99" s="246" t="s">
        <v>3440</v>
      </c>
      <c r="F99" s="247" t="s">
        <v>3441</v>
      </c>
      <c r="G99" s="248" t="s">
        <v>327</v>
      </c>
      <c r="H99" s="249">
        <v>30</v>
      </c>
      <c r="I99" s="250"/>
      <c r="J99" s="251">
        <f>ROUND(I99*H99,2)</f>
        <v>0</v>
      </c>
      <c r="K99" s="252"/>
      <c r="L99" s="253"/>
      <c r="M99" s="254" t="s">
        <v>19</v>
      </c>
      <c r="N99" s="255" t="s">
        <v>45</v>
      </c>
      <c r="O99" s="64"/>
      <c r="P99" s="205">
        <f>O99*H99</f>
        <v>0</v>
      </c>
      <c r="Q99" s="205">
        <v>2.7E-4</v>
      </c>
      <c r="R99" s="205">
        <f>Q99*H99</f>
        <v>8.0999999999999996E-3</v>
      </c>
      <c r="S99" s="205">
        <v>0</v>
      </c>
      <c r="T99" s="206">
        <f>S99*H99</f>
        <v>0</v>
      </c>
      <c r="U99" s="34"/>
      <c r="V99" s="34"/>
      <c r="W99" s="34"/>
      <c r="X99" s="34"/>
      <c r="Y99" s="34"/>
      <c r="Z99" s="34"/>
      <c r="AA99" s="34"/>
      <c r="AB99" s="34"/>
      <c r="AC99" s="34"/>
      <c r="AD99" s="34"/>
      <c r="AE99" s="34"/>
      <c r="AR99" s="207" t="s">
        <v>510</v>
      </c>
      <c r="AT99" s="207" t="s">
        <v>473</v>
      </c>
      <c r="AU99" s="207" t="s">
        <v>83</v>
      </c>
      <c r="AY99" s="17" t="s">
        <v>313</v>
      </c>
      <c r="BE99" s="208">
        <f>IF(N99="základní",J99,0)</f>
        <v>0</v>
      </c>
      <c r="BF99" s="208">
        <f>IF(N99="snížená",J99,0)</f>
        <v>0</v>
      </c>
      <c r="BG99" s="208">
        <f>IF(N99="zákl. přenesená",J99,0)</f>
        <v>0</v>
      </c>
      <c r="BH99" s="208">
        <f>IF(N99="sníž. přenesená",J99,0)</f>
        <v>0</v>
      </c>
      <c r="BI99" s="208">
        <f>IF(N99="nulová",J99,0)</f>
        <v>0</v>
      </c>
      <c r="BJ99" s="17" t="s">
        <v>81</v>
      </c>
      <c r="BK99" s="208">
        <f>ROUND(I99*H99,2)</f>
        <v>0</v>
      </c>
      <c r="BL99" s="17" t="s">
        <v>402</v>
      </c>
      <c r="BM99" s="207" t="s">
        <v>3442</v>
      </c>
    </row>
    <row r="100" spans="1:65" s="1" customFormat="1">
      <c r="A100" s="34"/>
      <c r="B100" s="35"/>
      <c r="C100" s="36"/>
      <c r="D100" s="209" t="s">
        <v>321</v>
      </c>
      <c r="E100" s="36"/>
      <c r="F100" s="210" t="s">
        <v>3441</v>
      </c>
      <c r="G100" s="36"/>
      <c r="H100" s="36"/>
      <c r="I100" s="116"/>
      <c r="J100" s="36"/>
      <c r="K100" s="36"/>
      <c r="L100" s="39"/>
      <c r="M100" s="211"/>
      <c r="N100" s="212"/>
      <c r="O100" s="64"/>
      <c r="P100" s="64"/>
      <c r="Q100" s="64"/>
      <c r="R100" s="64"/>
      <c r="S100" s="64"/>
      <c r="T100" s="65"/>
      <c r="U100" s="34"/>
      <c r="V100" s="34"/>
      <c r="W100" s="34"/>
      <c r="X100" s="34"/>
      <c r="Y100" s="34"/>
      <c r="Z100" s="34"/>
      <c r="AA100" s="34"/>
      <c r="AB100" s="34"/>
      <c r="AC100" s="34"/>
      <c r="AD100" s="34"/>
      <c r="AE100" s="34"/>
      <c r="AT100" s="17" t="s">
        <v>321</v>
      </c>
      <c r="AU100" s="17" t="s">
        <v>83</v>
      </c>
    </row>
    <row r="101" spans="1:65" s="1" customFormat="1" ht="14.45" customHeight="1">
      <c r="A101" s="34"/>
      <c r="B101" s="35"/>
      <c r="C101" s="245" t="s">
        <v>120</v>
      </c>
      <c r="D101" s="245" t="s">
        <v>473</v>
      </c>
      <c r="E101" s="246" t="s">
        <v>3443</v>
      </c>
      <c r="F101" s="247" t="s">
        <v>3444</v>
      </c>
      <c r="G101" s="248" t="s">
        <v>327</v>
      </c>
      <c r="H101" s="249">
        <v>20</v>
      </c>
      <c r="I101" s="250"/>
      <c r="J101" s="251">
        <f>ROUND(I101*H101,2)</f>
        <v>0</v>
      </c>
      <c r="K101" s="252"/>
      <c r="L101" s="253"/>
      <c r="M101" s="254" t="s">
        <v>19</v>
      </c>
      <c r="N101" s="255" t="s">
        <v>45</v>
      </c>
      <c r="O101" s="64"/>
      <c r="P101" s="205">
        <f>O101*H101</f>
        <v>0</v>
      </c>
      <c r="Q101" s="205">
        <v>5.9000000000000003E-4</v>
      </c>
      <c r="R101" s="205">
        <f>Q101*H101</f>
        <v>1.1800000000000001E-2</v>
      </c>
      <c r="S101" s="205">
        <v>0</v>
      </c>
      <c r="T101" s="206">
        <f>S101*H101</f>
        <v>0</v>
      </c>
      <c r="U101" s="34"/>
      <c r="V101" s="34"/>
      <c r="W101" s="34"/>
      <c r="X101" s="34"/>
      <c r="Y101" s="34"/>
      <c r="Z101" s="34"/>
      <c r="AA101" s="34"/>
      <c r="AB101" s="34"/>
      <c r="AC101" s="34"/>
      <c r="AD101" s="34"/>
      <c r="AE101" s="34"/>
      <c r="AR101" s="207" t="s">
        <v>510</v>
      </c>
      <c r="AT101" s="207" t="s">
        <v>473</v>
      </c>
      <c r="AU101" s="207" t="s">
        <v>83</v>
      </c>
      <c r="AY101" s="17" t="s">
        <v>313</v>
      </c>
      <c r="BE101" s="208">
        <f>IF(N101="základní",J101,0)</f>
        <v>0</v>
      </c>
      <c r="BF101" s="208">
        <f>IF(N101="snížená",J101,0)</f>
        <v>0</v>
      </c>
      <c r="BG101" s="208">
        <f>IF(N101="zákl. přenesená",J101,0)</f>
        <v>0</v>
      </c>
      <c r="BH101" s="208">
        <f>IF(N101="sníž. přenesená",J101,0)</f>
        <v>0</v>
      </c>
      <c r="BI101" s="208">
        <f>IF(N101="nulová",J101,0)</f>
        <v>0</v>
      </c>
      <c r="BJ101" s="17" t="s">
        <v>81</v>
      </c>
      <c r="BK101" s="208">
        <f>ROUND(I101*H101,2)</f>
        <v>0</v>
      </c>
      <c r="BL101" s="17" t="s">
        <v>402</v>
      </c>
      <c r="BM101" s="207" t="s">
        <v>3445</v>
      </c>
    </row>
    <row r="102" spans="1:65" s="1" customFormat="1">
      <c r="A102" s="34"/>
      <c r="B102" s="35"/>
      <c r="C102" s="36"/>
      <c r="D102" s="209" t="s">
        <v>321</v>
      </c>
      <c r="E102" s="36"/>
      <c r="F102" s="210" t="s">
        <v>3444</v>
      </c>
      <c r="G102" s="36"/>
      <c r="H102" s="36"/>
      <c r="I102" s="116"/>
      <c r="J102" s="36"/>
      <c r="K102" s="36"/>
      <c r="L102" s="39"/>
      <c r="M102" s="211"/>
      <c r="N102" s="212"/>
      <c r="O102" s="64"/>
      <c r="P102" s="64"/>
      <c r="Q102" s="64"/>
      <c r="R102" s="64"/>
      <c r="S102" s="64"/>
      <c r="T102" s="65"/>
      <c r="U102" s="34"/>
      <c r="V102" s="34"/>
      <c r="W102" s="34"/>
      <c r="X102" s="34"/>
      <c r="Y102" s="34"/>
      <c r="Z102" s="34"/>
      <c r="AA102" s="34"/>
      <c r="AB102" s="34"/>
      <c r="AC102" s="34"/>
      <c r="AD102" s="34"/>
      <c r="AE102" s="34"/>
      <c r="AT102" s="17" t="s">
        <v>321</v>
      </c>
      <c r="AU102" s="17" t="s">
        <v>83</v>
      </c>
    </row>
    <row r="103" spans="1:65" s="1" customFormat="1" ht="14.45" customHeight="1">
      <c r="A103" s="34"/>
      <c r="B103" s="35"/>
      <c r="C103" s="245" t="s">
        <v>319</v>
      </c>
      <c r="D103" s="245" t="s">
        <v>473</v>
      </c>
      <c r="E103" s="246" t="s">
        <v>3446</v>
      </c>
      <c r="F103" s="247" t="s">
        <v>3447</v>
      </c>
      <c r="G103" s="248" t="s">
        <v>327</v>
      </c>
      <c r="H103" s="249">
        <v>15</v>
      </c>
      <c r="I103" s="250"/>
      <c r="J103" s="251">
        <f>ROUND(I103*H103,2)</f>
        <v>0</v>
      </c>
      <c r="K103" s="252"/>
      <c r="L103" s="253"/>
      <c r="M103" s="254" t="s">
        <v>19</v>
      </c>
      <c r="N103" s="255" t="s">
        <v>45</v>
      </c>
      <c r="O103" s="64"/>
      <c r="P103" s="205">
        <f>O103*H103</f>
        <v>0</v>
      </c>
      <c r="Q103" s="205">
        <v>6.4999999999999997E-4</v>
      </c>
      <c r="R103" s="205">
        <f>Q103*H103</f>
        <v>9.75E-3</v>
      </c>
      <c r="S103" s="205">
        <v>0</v>
      </c>
      <c r="T103" s="206">
        <f>S103*H103</f>
        <v>0</v>
      </c>
      <c r="U103" s="34"/>
      <c r="V103" s="34"/>
      <c r="W103" s="34"/>
      <c r="X103" s="34"/>
      <c r="Y103" s="34"/>
      <c r="Z103" s="34"/>
      <c r="AA103" s="34"/>
      <c r="AB103" s="34"/>
      <c r="AC103" s="34"/>
      <c r="AD103" s="34"/>
      <c r="AE103" s="34"/>
      <c r="AR103" s="207" t="s">
        <v>510</v>
      </c>
      <c r="AT103" s="207" t="s">
        <v>473</v>
      </c>
      <c r="AU103" s="207" t="s">
        <v>83</v>
      </c>
      <c r="AY103" s="17" t="s">
        <v>313</v>
      </c>
      <c r="BE103" s="208">
        <f>IF(N103="základní",J103,0)</f>
        <v>0</v>
      </c>
      <c r="BF103" s="208">
        <f>IF(N103="snížená",J103,0)</f>
        <v>0</v>
      </c>
      <c r="BG103" s="208">
        <f>IF(N103="zákl. přenesená",J103,0)</f>
        <v>0</v>
      </c>
      <c r="BH103" s="208">
        <f>IF(N103="sníž. přenesená",J103,0)</f>
        <v>0</v>
      </c>
      <c r="BI103" s="208">
        <f>IF(N103="nulová",J103,0)</f>
        <v>0</v>
      </c>
      <c r="BJ103" s="17" t="s">
        <v>81</v>
      </c>
      <c r="BK103" s="208">
        <f>ROUND(I103*H103,2)</f>
        <v>0</v>
      </c>
      <c r="BL103" s="17" t="s">
        <v>402</v>
      </c>
      <c r="BM103" s="207" t="s">
        <v>3448</v>
      </c>
    </row>
    <row r="104" spans="1:65" s="1" customFormat="1">
      <c r="A104" s="34"/>
      <c r="B104" s="35"/>
      <c r="C104" s="36"/>
      <c r="D104" s="209" t="s">
        <v>321</v>
      </c>
      <c r="E104" s="36"/>
      <c r="F104" s="210" t="s">
        <v>3447</v>
      </c>
      <c r="G104" s="36"/>
      <c r="H104" s="36"/>
      <c r="I104" s="116"/>
      <c r="J104" s="36"/>
      <c r="K104" s="36"/>
      <c r="L104" s="39"/>
      <c r="M104" s="211"/>
      <c r="N104" s="212"/>
      <c r="O104" s="64"/>
      <c r="P104" s="64"/>
      <c r="Q104" s="64"/>
      <c r="R104" s="64"/>
      <c r="S104" s="64"/>
      <c r="T104" s="65"/>
      <c r="U104" s="34"/>
      <c r="V104" s="34"/>
      <c r="W104" s="34"/>
      <c r="X104" s="34"/>
      <c r="Y104" s="34"/>
      <c r="Z104" s="34"/>
      <c r="AA104" s="34"/>
      <c r="AB104" s="34"/>
      <c r="AC104" s="34"/>
      <c r="AD104" s="34"/>
      <c r="AE104" s="34"/>
      <c r="AT104" s="17" t="s">
        <v>321</v>
      </c>
      <c r="AU104" s="17" t="s">
        <v>83</v>
      </c>
    </row>
    <row r="105" spans="1:65" s="1" customFormat="1" ht="14.45" customHeight="1">
      <c r="A105" s="34"/>
      <c r="B105" s="35"/>
      <c r="C105" s="245" t="s">
        <v>340</v>
      </c>
      <c r="D105" s="245" t="s">
        <v>473</v>
      </c>
      <c r="E105" s="246" t="s">
        <v>3449</v>
      </c>
      <c r="F105" s="247" t="s">
        <v>3450</v>
      </c>
      <c r="G105" s="248" t="s">
        <v>327</v>
      </c>
      <c r="H105" s="249">
        <v>10</v>
      </c>
      <c r="I105" s="250"/>
      <c r="J105" s="251">
        <f>ROUND(I105*H105,2)</f>
        <v>0</v>
      </c>
      <c r="K105" s="252"/>
      <c r="L105" s="253"/>
      <c r="M105" s="254" t="s">
        <v>19</v>
      </c>
      <c r="N105" s="255" t="s">
        <v>45</v>
      </c>
      <c r="O105" s="64"/>
      <c r="P105" s="205">
        <f>O105*H105</f>
        <v>0</v>
      </c>
      <c r="Q105" s="205">
        <v>7.2000000000000005E-4</v>
      </c>
      <c r="R105" s="205">
        <f>Q105*H105</f>
        <v>7.2000000000000007E-3</v>
      </c>
      <c r="S105" s="205">
        <v>0</v>
      </c>
      <c r="T105" s="206">
        <f>S105*H105</f>
        <v>0</v>
      </c>
      <c r="U105" s="34"/>
      <c r="V105" s="34"/>
      <c r="W105" s="34"/>
      <c r="X105" s="34"/>
      <c r="Y105" s="34"/>
      <c r="Z105" s="34"/>
      <c r="AA105" s="34"/>
      <c r="AB105" s="34"/>
      <c r="AC105" s="34"/>
      <c r="AD105" s="34"/>
      <c r="AE105" s="34"/>
      <c r="AR105" s="207" t="s">
        <v>510</v>
      </c>
      <c r="AT105" s="207" t="s">
        <v>473</v>
      </c>
      <c r="AU105" s="207" t="s">
        <v>83</v>
      </c>
      <c r="AY105" s="17" t="s">
        <v>313</v>
      </c>
      <c r="BE105" s="208">
        <f>IF(N105="základní",J105,0)</f>
        <v>0</v>
      </c>
      <c r="BF105" s="208">
        <f>IF(N105="snížená",J105,0)</f>
        <v>0</v>
      </c>
      <c r="BG105" s="208">
        <f>IF(N105="zákl. přenesená",J105,0)</f>
        <v>0</v>
      </c>
      <c r="BH105" s="208">
        <f>IF(N105="sníž. přenesená",J105,0)</f>
        <v>0</v>
      </c>
      <c r="BI105" s="208">
        <f>IF(N105="nulová",J105,0)</f>
        <v>0</v>
      </c>
      <c r="BJ105" s="17" t="s">
        <v>81</v>
      </c>
      <c r="BK105" s="208">
        <f>ROUND(I105*H105,2)</f>
        <v>0</v>
      </c>
      <c r="BL105" s="17" t="s">
        <v>402</v>
      </c>
      <c r="BM105" s="207" t="s">
        <v>3451</v>
      </c>
    </row>
    <row r="106" spans="1:65" s="1" customFormat="1">
      <c r="A106" s="34"/>
      <c r="B106" s="35"/>
      <c r="C106" s="36"/>
      <c r="D106" s="209" t="s">
        <v>321</v>
      </c>
      <c r="E106" s="36"/>
      <c r="F106" s="210" t="s">
        <v>3450</v>
      </c>
      <c r="G106" s="36"/>
      <c r="H106" s="36"/>
      <c r="I106" s="116"/>
      <c r="J106" s="36"/>
      <c r="K106" s="36"/>
      <c r="L106" s="39"/>
      <c r="M106" s="211"/>
      <c r="N106" s="212"/>
      <c r="O106" s="64"/>
      <c r="P106" s="64"/>
      <c r="Q106" s="64"/>
      <c r="R106" s="64"/>
      <c r="S106" s="64"/>
      <c r="T106" s="65"/>
      <c r="U106" s="34"/>
      <c r="V106" s="34"/>
      <c r="W106" s="34"/>
      <c r="X106" s="34"/>
      <c r="Y106" s="34"/>
      <c r="Z106" s="34"/>
      <c r="AA106" s="34"/>
      <c r="AB106" s="34"/>
      <c r="AC106" s="34"/>
      <c r="AD106" s="34"/>
      <c r="AE106" s="34"/>
      <c r="AT106" s="17" t="s">
        <v>321</v>
      </c>
      <c r="AU106" s="17" t="s">
        <v>83</v>
      </c>
    </row>
    <row r="107" spans="1:65" s="1" customFormat="1" ht="14.45" customHeight="1">
      <c r="A107" s="34"/>
      <c r="B107" s="35"/>
      <c r="C107" s="195" t="s">
        <v>345</v>
      </c>
      <c r="D107" s="195" t="s">
        <v>315</v>
      </c>
      <c r="E107" s="196" t="s">
        <v>3452</v>
      </c>
      <c r="F107" s="197" t="s">
        <v>3453</v>
      </c>
      <c r="G107" s="198" t="s">
        <v>327</v>
      </c>
      <c r="H107" s="199">
        <v>420</v>
      </c>
      <c r="I107" s="200"/>
      <c r="J107" s="201">
        <f>ROUND(I107*H107,2)</f>
        <v>0</v>
      </c>
      <c r="K107" s="202"/>
      <c r="L107" s="39"/>
      <c r="M107" s="203" t="s">
        <v>19</v>
      </c>
      <c r="N107" s="204" t="s">
        <v>45</v>
      </c>
      <c r="O107" s="64"/>
      <c r="P107" s="205">
        <f>O107*H107</f>
        <v>0</v>
      </c>
      <c r="Q107" s="205">
        <v>0</v>
      </c>
      <c r="R107" s="205">
        <f>Q107*H107</f>
        <v>0</v>
      </c>
      <c r="S107" s="205">
        <v>0</v>
      </c>
      <c r="T107" s="206">
        <f>S107*H107</f>
        <v>0</v>
      </c>
      <c r="U107" s="34"/>
      <c r="V107" s="34"/>
      <c r="W107" s="34"/>
      <c r="X107" s="34"/>
      <c r="Y107" s="34"/>
      <c r="Z107" s="34"/>
      <c r="AA107" s="34"/>
      <c r="AB107" s="34"/>
      <c r="AC107" s="34"/>
      <c r="AD107" s="34"/>
      <c r="AE107" s="34"/>
      <c r="AR107" s="207" t="s">
        <v>402</v>
      </c>
      <c r="AT107" s="207" t="s">
        <v>315</v>
      </c>
      <c r="AU107" s="207" t="s">
        <v>83</v>
      </c>
      <c r="AY107" s="17" t="s">
        <v>313</v>
      </c>
      <c r="BE107" s="208">
        <f>IF(N107="základní",J107,0)</f>
        <v>0</v>
      </c>
      <c r="BF107" s="208">
        <f>IF(N107="snížená",J107,0)</f>
        <v>0</v>
      </c>
      <c r="BG107" s="208">
        <f>IF(N107="zákl. přenesená",J107,0)</f>
        <v>0</v>
      </c>
      <c r="BH107" s="208">
        <f>IF(N107="sníž. přenesená",J107,0)</f>
        <v>0</v>
      </c>
      <c r="BI107" s="208">
        <f>IF(N107="nulová",J107,0)</f>
        <v>0</v>
      </c>
      <c r="BJ107" s="17" t="s">
        <v>81</v>
      </c>
      <c r="BK107" s="208">
        <f>ROUND(I107*H107,2)</f>
        <v>0</v>
      </c>
      <c r="BL107" s="17" t="s">
        <v>402</v>
      </c>
      <c r="BM107" s="207" t="s">
        <v>3454</v>
      </c>
    </row>
    <row r="108" spans="1:65" s="1" customFormat="1" ht="19.5">
      <c r="A108" s="34"/>
      <c r="B108" s="35"/>
      <c r="C108" s="36"/>
      <c r="D108" s="209" t="s">
        <v>321</v>
      </c>
      <c r="E108" s="36"/>
      <c r="F108" s="210" t="s">
        <v>3455</v>
      </c>
      <c r="G108" s="36"/>
      <c r="H108" s="36"/>
      <c r="I108" s="116"/>
      <c r="J108" s="36"/>
      <c r="K108" s="36"/>
      <c r="L108" s="39"/>
      <c r="M108" s="211"/>
      <c r="N108" s="212"/>
      <c r="O108" s="64"/>
      <c r="P108" s="64"/>
      <c r="Q108" s="64"/>
      <c r="R108" s="64"/>
      <c r="S108" s="64"/>
      <c r="T108" s="65"/>
      <c r="U108" s="34"/>
      <c r="V108" s="34"/>
      <c r="W108" s="34"/>
      <c r="X108" s="34"/>
      <c r="Y108" s="34"/>
      <c r="Z108" s="34"/>
      <c r="AA108" s="34"/>
      <c r="AB108" s="34"/>
      <c r="AC108" s="34"/>
      <c r="AD108" s="34"/>
      <c r="AE108" s="34"/>
      <c r="AT108" s="17" t="s">
        <v>321</v>
      </c>
      <c r="AU108" s="17" t="s">
        <v>83</v>
      </c>
    </row>
    <row r="109" spans="1:65" s="1" customFormat="1" ht="87.75">
      <c r="A109" s="34"/>
      <c r="B109" s="35"/>
      <c r="C109" s="36"/>
      <c r="D109" s="209" t="s">
        <v>1282</v>
      </c>
      <c r="E109" s="36"/>
      <c r="F109" s="267" t="s">
        <v>3439</v>
      </c>
      <c r="G109" s="36"/>
      <c r="H109" s="36"/>
      <c r="I109" s="116"/>
      <c r="J109" s="36"/>
      <c r="K109" s="36"/>
      <c r="L109" s="39"/>
      <c r="M109" s="211"/>
      <c r="N109" s="212"/>
      <c r="O109" s="64"/>
      <c r="P109" s="64"/>
      <c r="Q109" s="64"/>
      <c r="R109" s="64"/>
      <c r="S109" s="64"/>
      <c r="T109" s="65"/>
      <c r="U109" s="34"/>
      <c r="V109" s="34"/>
      <c r="W109" s="34"/>
      <c r="X109" s="34"/>
      <c r="Y109" s="34"/>
      <c r="Z109" s="34"/>
      <c r="AA109" s="34"/>
      <c r="AB109" s="34"/>
      <c r="AC109" s="34"/>
      <c r="AD109" s="34"/>
      <c r="AE109" s="34"/>
      <c r="AT109" s="17" t="s">
        <v>1282</v>
      </c>
      <c r="AU109" s="17" t="s">
        <v>83</v>
      </c>
    </row>
    <row r="110" spans="1:65" s="1" customFormat="1" ht="14.45" customHeight="1">
      <c r="A110" s="34"/>
      <c r="B110" s="35"/>
      <c r="C110" s="245" t="s">
        <v>350</v>
      </c>
      <c r="D110" s="245" t="s">
        <v>473</v>
      </c>
      <c r="E110" s="246" t="s">
        <v>3456</v>
      </c>
      <c r="F110" s="247" t="s">
        <v>3457</v>
      </c>
      <c r="G110" s="248" t="s">
        <v>327</v>
      </c>
      <c r="H110" s="249">
        <v>220</v>
      </c>
      <c r="I110" s="250"/>
      <c r="J110" s="251">
        <f>ROUND(I110*H110,2)</f>
        <v>0</v>
      </c>
      <c r="K110" s="252"/>
      <c r="L110" s="253"/>
      <c r="M110" s="254" t="s">
        <v>19</v>
      </c>
      <c r="N110" s="255" t="s">
        <v>45</v>
      </c>
      <c r="O110" s="64"/>
      <c r="P110" s="205">
        <f>O110*H110</f>
        <v>0</v>
      </c>
      <c r="Q110" s="205">
        <v>3.0000000000000001E-5</v>
      </c>
      <c r="R110" s="205">
        <f>Q110*H110</f>
        <v>6.6E-3</v>
      </c>
      <c r="S110" s="205">
        <v>0</v>
      </c>
      <c r="T110" s="206">
        <f>S110*H110</f>
        <v>0</v>
      </c>
      <c r="U110" s="34"/>
      <c r="V110" s="34"/>
      <c r="W110" s="34"/>
      <c r="X110" s="34"/>
      <c r="Y110" s="34"/>
      <c r="Z110" s="34"/>
      <c r="AA110" s="34"/>
      <c r="AB110" s="34"/>
      <c r="AC110" s="34"/>
      <c r="AD110" s="34"/>
      <c r="AE110" s="34"/>
      <c r="AR110" s="207" t="s">
        <v>510</v>
      </c>
      <c r="AT110" s="207" t="s">
        <v>473</v>
      </c>
      <c r="AU110" s="207" t="s">
        <v>83</v>
      </c>
      <c r="AY110" s="17" t="s">
        <v>313</v>
      </c>
      <c r="BE110" s="208">
        <f>IF(N110="základní",J110,0)</f>
        <v>0</v>
      </c>
      <c r="BF110" s="208">
        <f>IF(N110="snížená",J110,0)</f>
        <v>0</v>
      </c>
      <c r="BG110" s="208">
        <f>IF(N110="zákl. přenesená",J110,0)</f>
        <v>0</v>
      </c>
      <c r="BH110" s="208">
        <f>IF(N110="sníž. přenesená",J110,0)</f>
        <v>0</v>
      </c>
      <c r="BI110" s="208">
        <f>IF(N110="nulová",J110,0)</f>
        <v>0</v>
      </c>
      <c r="BJ110" s="17" t="s">
        <v>81</v>
      </c>
      <c r="BK110" s="208">
        <f>ROUND(I110*H110,2)</f>
        <v>0</v>
      </c>
      <c r="BL110" s="17" t="s">
        <v>402</v>
      </c>
      <c r="BM110" s="207" t="s">
        <v>3458</v>
      </c>
    </row>
    <row r="111" spans="1:65" s="1" customFormat="1">
      <c r="A111" s="34"/>
      <c r="B111" s="35"/>
      <c r="C111" s="36"/>
      <c r="D111" s="209" t="s">
        <v>321</v>
      </c>
      <c r="E111" s="36"/>
      <c r="F111" s="210" t="s">
        <v>3457</v>
      </c>
      <c r="G111" s="36"/>
      <c r="H111" s="36"/>
      <c r="I111" s="116"/>
      <c r="J111" s="36"/>
      <c r="K111" s="36"/>
      <c r="L111" s="39"/>
      <c r="M111" s="211"/>
      <c r="N111" s="212"/>
      <c r="O111" s="64"/>
      <c r="P111" s="64"/>
      <c r="Q111" s="64"/>
      <c r="R111" s="64"/>
      <c r="S111" s="64"/>
      <c r="T111" s="65"/>
      <c r="U111" s="34"/>
      <c r="V111" s="34"/>
      <c r="W111" s="34"/>
      <c r="X111" s="34"/>
      <c r="Y111" s="34"/>
      <c r="Z111" s="34"/>
      <c r="AA111" s="34"/>
      <c r="AB111" s="34"/>
      <c r="AC111" s="34"/>
      <c r="AD111" s="34"/>
      <c r="AE111" s="34"/>
      <c r="AT111" s="17" t="s">
        <v>321</v>
      </c>
      <c r="AU111" s="17" t="s">
        <v>83</v>
      </c>
    </row>
    <row r="112" spans="1:65" s="1" customFormat="1" ht="14.45" customHeight="1">
      <c r="A112" s="34"/>
      <c r="B112" s="35"/>
      <c r="C112" s="245" t="s">
        <v>355</v>
      </c>
      <c r="D112" s="245" t="s">
        <v>473</v>
      </c>
      <c r="E112" s="246" t="s">
        <v>3459</v>
      </c>
      <c r="F112" s="247" t="s">
        <v>3460</v>
      </c>
      <c r="G112" s="248" t="s">
        <v>327</v>
      </c>
      <c r="H112" s="249">
        <v>50</v>
      </c>
      <c r="I112" s="250"/>
      <c r="J112" s="251">
        <f>ROUND(I112*H112,2)</f>
        <v>0</v>
      </c>
      <c r="K112" s="252"/>
      <c r="L112" s="253"/>
      <c r="M112" s="254" t="s">
        <v>19</v>
      </c>
      <c r="N112" s="255" t="s">
        <v>45</v>
      </c>
      <c r="O112" s="64"/>
      <c r="P112" s="205">
        <f>O112*H112</f>
        <v>0</v>
      </c>
      <c r="Q112" s="205">
        <v>4.0000000000000003E-5</v>
      </c>
      <c r="R112" s="205">
        <f>Q112*H112</f>
        <v>2E-3</v>
      </c>
      <c r="S112" s="205">
        <v>0</v>
      </c>
      <c r="T112" s="206">
        <f>S112*H112</f>
        <v>0</v>
      </c>
      <c r="U112" s="34"/>
      <c r="V112" s="34"/>
      <c r="W112" s="34"/>
      <c r="X112" s="34"/>
      <c r="Y112" s="34"/>
      <c r="Z112" s="34"/>
      <c r="AA112" s="34"/>
      <c r="AB112" s="34"/>
      <c r="AC112" s="34"/>
      <c r="AD112" s="34"/>
      <c r="AE112" s="34"/>
      <c r="AR112" s="207" t="s">
        <v>510</v>
      </c>
      <c r="AT112" s="207" t="s">
        <v>473</v>
      </c>
      <c r="AU112" s="207" t="s">
        <v>83</v>
      </c>
      <c r="AY112" s="17" t="s">
        <v>313</v>
      </c>
      <c r="BE112" s="208">
        <f>IF(N112="základní",J112,0)</f>
        <v>0</v>
      </c>
      <c r="BF112" s="208">
        <f>IF(N112="snížená",J112,0)</f>
        <v>0</v>
      </c>
      <c r="BG112" s="208">
        <f>IF(N112="zákl. přenesená",J112,0)</f>
        <v>0</v>
      </c>
      <c r="BH112" s="208">
        <f>IF(N112="sníž. přenesená",J112,0)</f>
        <v>0</v>
      </c>
      <c r="BI112" s="208">
        <f>IF(N112="nulová",J112,0)</f>
        <v>0</v>
      </c>
      <c r="BJ112" s="17" t="s">
        <v>81</v>
      </c>
      <c r="BK112" s="208">
        <f>ROUND(I112*H112,2)</f>
        <v>0</v>
      </c>
      <c r="BL112" s="17" t="s">
        <v>402</v>
      </c>
      <c r="BM112" s="207" t="s">
        <v>3461</v>
      </c>
    </row>
    <row r="113" spans="1:65" s="1" customFormat="1">
      <c r="A113" s="34"/>
      <c r="B113" s="35"/>
      <c r="C113" s="36"/>
      <c r="D113" s="209" t="s">
        <v>321</v>
      </c>
      <c r="E113" s="36"/>
      <c r="F113" s="210" t="s">
        <v>3460</v>
      </c>
      <c r="G113" s="36"/>
      <c r="H113" s="36"/>
      <c r="I113" s="116"/>
      <c r="J113" s="36"/>
      <c r="K113" s="36"/>
      <c r="L113" s="39"/>
      <c r="M113" s="211"/>
      <c r="N113" s="212"/>
      <c r="O113" s="64"/>
      <c r="P113" s="64"/>
      <c r="Q113" s="64"/>
      <c r="R113" s="64"/>
      <c r="S113" s="64"/>
      <c r="T113" s="65"/>
      <c r="U113" s="34"/>
      <c r="V113" s="34"/>
      <c r="W113" s="34"/>
      <c r="X113" s="34"/>
      <c r="Y113" s="34"/>
      <c r="Z113" s="34"/>
      <c r="AA113" s="34"/>
      <c r="AB113" s="34"/>
      <c r="AC113" s="34"/>
      <c r="AD113" s="34"/>
      <c r="AE113" s="34"/>
      <c r="AT113" s="17" t="s">
        <v>321</v>
      </c>
      <c r="AU113" s="17" t="s">
        <v>83</v>
      </c>
    </row>
    <row r="114" spans="1:65" s="1" customFormat="1" ht="14.45" customHeight="1">
      <c r="A114" s="34"/>
      <c r="B114" s="35"/>
      <c r="C114" s="245" t="s">
        <v>362</v>
      </c>
      <c r="D114" s="245" t="s">
        <v>473</v>
      </c>
      <c r="E114" s="246" t="s">
        <v>3462</v>
      </c>
      <c r="F114" s="247" t="s">
        <v>3463</v>
      </c>
      <c r="G114" s="248" t="s">
        <v>327</v>
      </c>
      <c r="H114" s="249">
        <v>150</v>
      </c>
      <c r="I114" s="250"/>
      <c r="J114" s="251">
        <f>ROUND(I114*H114,2)</f>
        <v>0</v>
      </c>
      <c r="K114" s="252"/>
      <c r="L114" s="253"/>
      <c r="M114" s="254" t="s">
        <v>19</v>
      </c>
      <c r="N114" s="255" t="s">
        <v>45</v>
      </c>
      <c r="O114" s="64"/>
      <c r="P114" s="205">
        <f>O114*H114</f>
        <v>0</v>
      </c>
      <c r="Q114" s="205">
        <v>8.0000000000000007E-5</v>
      </c>
      <c r="R114" s="205">
        <f>Q114*H114</f>
        <v>1.2E-2</v>
      </c>
      <c r="S114" s="205">
        <v>0</v>
      </c>
      <c r="T114" s="206">
        <f>S114*H114</f>
        <v>0</v>
      </c>
      <c r="U114" s="34"/>
      <c r="V114" s="34"/>
      <c r="W114" s="34"/>
      <c r="X114" s="34"/>
      <c r="Y114" s="34"/>
      <c r="Z114" s="34"/>
      <c r="AA114" s="34"/>
      <c r="AB114" s="34"/>
      <c r="AC114" s="34"/>
      <c r="AD114" s="34"/>
      <c r="AE114" s="34"/>
      <c r="AR114" s="207" t="s">
        <v>510</v>
      </c>
      <c r="AT114" s="207" t="s">
        <v>473</v>
      </c>
      <c r="AU114" s="207" t="s">
        <v>83</v>
      </c>
      <c r="AY114" s="17" t="s">
        <v>313</v>
      </c>
      <c r="BE114" s="208">
        <f>IF(N114="základní",J114,0)</f>
        <v>0</v>
      </c>
      <c r="BF114" s="208">
        <f>IF(N114="snížená",J114,0)</f>
        <v>0</v>
      </c>
      <c r="BG114" s="208">
        <f>IF(N114="zákl. přenesená",J114,0)</f>
        <v>0</v>
      </c>
      <c r="BH114" s="208">
        <f>IF(N114="sníž. přenesená",J114,0)</f>
        <v>0</v>
      </c>
      <c r="BI114" s="208">
        <f>IF(N114="nulová",J114,0)</f>
        <v>0</v>
      </c>
      <c r="BJ114" s="17" t="s">
        <v>81</v>
      </c>
      <c r="BK114" s="208">
        <f>ROUND(I114*H114,2)</f>
        <v>0</v>
      </c>
      <c r="BL114" s="17" t="s">
        <v>402</v>
      </c>
      <c r="BM114" s="207" t="s">
        <v>3464</v>
      </c>
    </row>
    <row r="115" spans="1:65" s="1" customFormat="1">
      <c r="A115" s="34"/>
      <c r="B115" s="35"/>
      <c r="C115" s="36"/>
      <c r="D115" s="209" t="s">
        <v>321</v>
      </c>
      <c r="E115" s="36"/>
      <c r="F115" s="210" t="s">
        <v>3463</v>
      </c>
      <c r="G115" s="36"/>
      <c r="H115" s="36"/>
      <c r="I115" s="116"/>
      <c r="J115" s="36"/>
      <c r="K115" s="36"/>
      <c r="L115" s="39"/>
      <c r="M115" s="211"/>
      <c r="N115" s="212"/>
      <c r="O115" s="64"/>
      <c r="P115" s="64"/>
      <c r="Q115" s="64"/>
      <c r="R115" s="64"/>
      <c r="S115" s="64"/>
      <c r="T115" s="65"/>
      <c r="U115" s="34"/>
      <c r="V115" s="34"/>
      <c r="W115" s="34"/>
      <c r="X115" s="34"/>
      <c r="Y115" s="34"/>
      <c r="Z115" s="34"/>
      <c r="AA115" s="34"/>
      <c r="AB115" s="34"/>
      <c r="AC115" s="34"/>
      <c r="AD115" s="34"/>
      <c r="AE115" s="34"/>
      <c r="AT115" s="17" t="s">
        <v>321</v>
      </c>
      <c r="AU115" s="17" t="s">
        <v>83</v>
      </c>
    </row>
    <row r="116" spans="1:65" s="1" customFormat="1" ht="14.45" customHeight="1">
      <c r="A116" s="34"/>
      <c r="B116" s="35"/>
      <c r="C116" s="195" t="s">
        <v>368</v>
      </c>
      <c r="D116" s="195" t="s">
        <v>315</v>
      </c>
      <c r="E116" s="196" t="s">
        <v>3465</v>
      </c>
      <c r="F116" s="197" t="s">
        <v>3466</v>
      </c>
      <c r="G116" s="198" t="s">
        <v>430</v>
      </c>
      <c r="H116" s="199">
        <v>7.1999999999999995E-2</v>
      </c>
      <c r="I116" s="200"/>
      <c r="J116" s="201">
        <f>ROUND(I116*H116,2)</f>
        <v>0</v>
      </c>
      <c r="K116" s="202"/>
      <c r="L116" s="39"/>
      <c r="M116" s="203" t="s">
        <v>19</v>
      </c>
      <c r="N116" s="204" t="s">
        <v>45</v>
      </c>
      <c r="O116" s="64"/>
      <c r="P116" s="205">
        <f>O116*H116</f>
        <v>0</v>
      </c>
      <c r="Q116" s="205">
        <v>0</v>
      </c>
      <c r="R116" s="205">
        <f>Q116*H116</f>
        <v>0</v>
      </c>
      <c r="S116" s="205">
        <v>0</v>
      </c>
      <c r="T116" s="206">
        <f>S116*H116</f>
        <v>0</v>
      </c>
      <c r="U116" s="34"/>
      <c r="V116" s="34"/>
      <c r="W116" s="34"/>
      <c r="X116" s="34"/>
      <c r="Y116" s="34"/>
      <c r="Z116" s="34"/>
      <c r="AA116" s="34"/>
      <c r="AB116" s="34"/>
      <c r="AC116" s="34"/>
      <c r="AD116" s="34"/>
      <c r="AE116" s="34"/>
      <c r="AR116" s="207" t="s">
        <v>402</v>
      </c>
      <c r="AT116" s="207" t="s">
        <v>315</v>
      </c>
      <c r="AU116" s="207" t="s">
        <v>83</v>
      </c>
      <c r="AY116" s="17" t="s">
        <v>313</v>
      </c>
      <c r="BE116" s="208">
        <f>IF(N116="základní",J116,0)</f>
        <v>0</v>
      </c>
      <c r="BF116" s="208">
        <f>IF(N116="snížená",J116,0)</f>
        <v>0</v>
      </c>
      <c r="BG116" s="208">
        <f>IF(N116="zákl. přenesená",J116,0)</f>
        <v>0</v>
      </c>
      <c r="BH116" s="208">
        <f>IF(N116="sníž. přenesená",J116,0)</f>
        <v>0</v>
      </c>
      <c r="BI116" s="208">
        <f>IF(N116="nulová",J116,0)</f>
        <v>0</v>
      </c>
      <c r="BJ116" s="17" t="s">
        <v>81</v>
      </c>
      <c r="BK116" s="208">
        <f>ROUND(I116*H116,2)</f>
        <v>0</v>
      </c>
      <c r="BL116" s="17" t="s">
        <v>402</v>
      </c>
      <c r="BM116" s="207" t="s">
        <v>3467</v>
      </c>
    </row>
    <row r="117" spans="1:65" s="1" customFormat="1" ht="19.5">
      <c r="A117" s="34"/>
      <c r="B117" s="35"/>
      <c r="C117" s="36"/>
      <c r="D117" s="209" t="s">
        <v>321</v>
      </c>
      <c r="E117" s="36"/>
      <c r="F117" s="210" t="s">
        <v>3468</v>
      </c>
      <c r="G117" s="36"/>
      <c r="H117" s="36"/>
      <c r="I117" s="116"/>
      <c r="J117" s="36"/>
      <c r="K117" s="36"/>
      <c r="L117" s="39"/>
      <c r="M117" s="211"/>
      <c r="N117" s="212"/>
      <c r="O117" s="64"/>
      <c r="P117" s="64"/>
      <c r="Q117" s="64"/>
      <c r="R117" s="64"/>
      <c r="S117" s="64"/>
      <c r="T117" s="65"/>
      <c r="U117" s="34"/>
      <c r="V117" s="34"/>
      <c r="W117" s="34"/>
      <c r="X117" s="34"/>
      <c r="Y117" s="34"/>
      <c r="Z117" s="34"/>
      <c r="AA117" s="34"/>
      <c r="AB117" s="34"/>
      <c r="AC117" s="34"/>
      <c r="AD117" s="34"/>
      <c r="AE117" s="34"/>
      <c r="AT117" s="17" t="s">
        <v>321</v>
      </c>
      <c r="AU117" s="17" t="s">
        <v>83</v>
      </c>
    </row>
    <row r="118" spans="1:65" s="1" customFormat="1" ht="87.75">
      <c r="A118" s="34"/>
      <c r="B118" s="35"/>
      <c r="C118" s="36"/>
      <c r="D118" s="209" t="s">
        <v>1282</v>
      </c>
      <c r="E118" s="36"/>
      <c r="F118" s="267" t="s">
        <v>3469</v>
      </c>
      <c r="G118" s="36"/>
      <c r="H118" s="36"/>
      <c r="I118" s="116"/>
      <c r="J118" s="36"/>
      <c r="K118" s="36"/>
      <c r="L118" s="39"/>
      <c r="M118" s="211"/>
      <c r="N118" s="212"/>
      <c r="O118" s="64"/>
      <c r="P118" s="64"/>
      <c r="Q118" s="64"/>
      <c r="R118" s="64"/>
      <c r="S118" s="64"/>
      <c r="T118" s="65"/>
      <c r="U118" s="34"/>
      <c r="V118" s="34"/>
      <c r="W118" s="34"/>
      <c r="X118" s="34"/>
      <c r="Y118" s="34"/>
      <c r="Z118" s="34"/>
      <c r="AA118" s="34"/>
      <c r="AB118" s="34"/>
      <c r="AC118" s="34"/>
      <c r="AD118" s="34"/>
      <c r="AE118" s="34"/>
      <c r="AT118" s="17" t="s">
        <v>1282</v>
      </c>
      <c r="AU118" s="17" t="s">
        <v>83</v>
      </c>
    </row>
    <row r="119" spans="1:65" s="11" customFormat="1" ht="22.9" customHeight="1">
      <c r="B119" s="179"/>
      <c r="C119" s="180"/>
      <c r="D119" s="181" t="s">
        <v>73</v>
      </c>
      <c r="E119" s="193" t="s">
        <v>3470</v>
      </c>
      <c r="F119" s="193" t="s">
        <v>3471</v>
      </c>
      <c r="G119" s="180"/>
      <c r="H119" s="180"/>
      <c r="I119" s="183"/>
      <c r="J119" s="194">
        <f>BK119</f>
        <v>0</v>
      </c>
      <c r="K119" s="180"/>
      <c r="L119" s="185"/>
      <c r="M119" s="186"/>
      <c r="N119" s="187"/>
      <c r="O119" s="187"/>
      <c r="P119" s="188">
        <f>SUM(P120:P170)</f>
        <v>0</v>
      </c>
      <c r="Q119" s="187"/>
      <c r="R119" s="188">
        <f>SUM(R120:R170)</f>
        <v>1.9928505999999999E-2</v>
      </c>
      <c r="S119" s="187"/>
      <c r="T119" s="189">
        <f>SUM(T120:T170)</f>
        <v>0</v>
      </c>
      <c r="AR119" s="190" t="s">
        <v>83</v>
      </c>
      <c r="AT119" s="191" t="s">
        <v>73</v>
      </c>
      <c r="AU119" s="191" t="s">
        <v>81</v>
      </c>
      <c r="AY119" s="190" t="s">
        <v>313</v>
      </c>
      <c r="BK119" s="192">
        <f>SUM(BK120:BK170)</f>
        <v>0</v>
      </c>
    </row>
    <row r="120" spans="1:65" s="1" customFormat="1" ht="14.45" customHeight="1">
      <c r="A120" s="34"/>
      <c r="B120" s="35"/>
      <c r="C120" s="195" t="s">
        <v>374</v>
      </c>
      <c r="D120" s="195" t="s">
        <v>315</v>
      </c>
      <c r="E120" s="196" t="s">
        <v>3472</v>
      </c>
      <c r="F120" s="197" t="s">
        <v>3473</v>
      </c>
      <c r="G120" s="198" t="s">
        <v>3474</v>
      </c>
      <c r="H120" s="199">
        <v>1</v>
      </c>
      <c r="I120" s="200"/>
      <c r="J120" s="201">
        <f>ROUND(I120*H120,2)</f>
        <v>0</v>
      </c>
      <c r="K120" s="202"/>
      <c r="L120" s="39"/>
      <c r="M120" s="203" t="s">
        <v>19</v>
      </c>
      <c r="N120" s="204" t="s">
        <v>45</v>
      </c>
      <c r="O120" s="64"/>
      <c r="P120" s="205">
        <f>O120*H120</f>
        <v>0</v>
      </c>
      <c r="Q120" s="205">
        <v>2.5500000000000002E-3</v>
      </c>
      <c r="R120" s="205">
        <f>Q120*H120</f>
        <v>2.5500000000000002E-3</v>
      </c>
      <c r="S120" s="205">
        <v>0</v>
      </c>
      <c r="T120" s="206">
        <f>S120*H120</f>
        <v>0</v>
      </c>
      <c r="U120" s="34"/>
      <c r="V120" s="34"/>
      <c r="W120" s="34"/>
      <c r="X120" s="34"/>
      <c r="Y120" s="34"/>
      <c r="Z120" s="34"/>
      <c r="AA120" s="34"/>
      <c r="AB120" s="34"/>
      <c r="AC120" s="34"/>
      <c r="AD120" s="34"/>
      <c r="AE120" s="34"/>
      <c r="AR120" s="207" t="s">
        <v>402</v>
      </c>
      <c r="AT120" s="207" t="s">
        <v>315</v>
      </c>
      <c r="AU120" s="207" t="s">
        <v>83</v>
      </c>
      <c r="AY120" s="17" t="s">
        <v>313</v>
      </c>
      <c r="BE120" s="208">
        <f>IF(N120="základní",J120,0)</f>
        <v>0</v>
      </c>
      <c r="BF120" s="208">
        <f>IF(N120="snížená",J120,0)</f>
        <v>0</v>
      </c>
      <c r="BG120" s="208">
        <f>IF(N120="zákl. přenesená",J120,0)</f>
        <v>0</v>
      </c>
      <c r="BH120" s="208">
        <f>IF(N120="sníž. přenesená",J120,0)</f>
        <v>0</v>
      </c>
      <c r="BI120" s="208">
        <f>IF(N120="nulová",J120,0)</f>
        <v>0</v>
      </c>
      <c r="BJ120" s="17" t="s">
        <v>81</v>
      </c>
      <c r="BK120" s="208">
        <f>ROUND(I120*H120,2)</f>
        <v>0</v>
      </c>
      <c r="BL120" s="17" t="s">
        <v>402</v>
      </c>
      <c r="BM120" s="207" t="s">
        <v>3475</v>
      </c>
    </row>
    <row r="121" spans="1:65" s="1" customFormat="1" ht="19.5">
      <c r="A121" s="34"/>
      <c r="B121" s="35"/>
      <c r="C121" s="36"/>
      <c r="D121" s="209" t="s">
        <v>321</v>
      </c>
      <c r="E121" s="36"/>
      <c r="F121" s="210" t="s">
        <v>3476</v>
      </c>
      <c r="G121" s="36"/>
      <c r="H121" s="36"/>
      <c r="I121" s="116"/>
      <c r="J121" s="36"/>
      <c r="K121" s="36"/>
      <c r="L121" s="39"/>
      <c r="M121" s="211"/>
      <c r="N121" s="212"/>
      <c r="O121" s="64"/>
      <c r="P121" s="64"/>
      <c r="Q121" s="64"/>
      <c r="R121" s="64"/>
      <c r="S121" s="64"/>
      <c r="T121" s="65"/>
      <c r="U121" s="34"/>
      <c r="V121" s="34"/>
      <c r="W121" s="34"/>
      <c r="X121" s="34"/>
      <c r="Y121" s="34"/>
      <c r="Z121" s="34"/>
      <c r="AA121" s="34"/>
      <c r="AB121" s="34"/>
      <c r="AC121" s="34"/>
      <c r="AD121" s="34"/>
      <c r="AE121" s="34"/>
      <c r="AT121" s="17" t="s">
        <v>321</v>
      </c>
      <c r="AU121" s="17" t="s">
        <v>83</v>
      </c>
    </row>
    <row r="122" spans="1:65" s="1" customFormat="1" ht="87.75">
      <c r="A122" s="34"/>
      <c r="B122" s="35"/>
      <c r="C122" s="36"/>
      <c r="D122" s="209" t="s">
        <v>1282</v>
      </c>
      <c r="E122" s="36"/>
      <c r="F122" s="267" t="s">
        <v>3477</v>
      </c>
      <c r="G122" s="36"/>
      <c r="H122" s="36"/>
      <c r="I122" s="116"/>
      <c r="J122" s="36"/>
      <c r="K122" s="36"/>
      <c r="L122" s="39"/>
      <c r="M122" s="211"/>
      <c r="N122" s="212"/>
      <c r="O122" s="64"/>
      <c r="P122" s="64"/>
      <c r="Q122" s="64"/>
      <c r="R122" s="64"/>
      <c r="S122" s="64"/>
      <c r="T122" s="65"/>
      <c r="U122" s="34"/>
      <c r="V122" s="34"/>
      <c r="W122" s="34"/>
      <c r="X122" s="34"/>
      <c r="Y122" s="34"/>
      <c r="Z122" s="34"/>
      <c r="AA122" s="34"/>
      <c r="AB122" s="34"/>
      <c r="AC122" s="34"/>
      <c r="AD122" s="34"/>
      <c r="AE122" s="34"/>
      <c r="AT122" s="17" t="s">
        <v>1282</v>
      </c>
      <c r="AU122" s="17" t="s">
        <v>83</v>
      </c>
    </row>
    <row r="123" spans="1:65" s="1" customFormat="1" ht="14.45" customHeight="1">
      <c r="A123" s="34"/>
      <c r="B123" s="35"/>
      <c r="C123" s="195" t="s">
        <v>379</v>
      </c>
      <c r="D123" s="195" t="s">
        <v>315</v>
      </c>
      <c r="E123" s="196" t="s">
        <v>3478</v>
      </c>
      <c r="F123" s="197" t="s">
        <v>3479</v>
      </c>
      <c r="G123" s="198" t="s">
        <v>3474</v>
      </c>
      <c r="H123" s="199">
        <v>2</v>
      </c>
      <c r="I123" s="200"/>
      <c r="J123" s="201">
        <f>ROUND(I123*H123,2)</f>
        <v>0</v>
      </c>
      <c r="K123" s="202"/>
      <c r="L123" s="39"/>
      <c r="M123" s="203" t="s">
        <v>19</v>
      </c>
      <c r="N123" s="204" t="s">
        <v>45</v>
      </c>
      <c r="O123" s="64"/>
      <c r="P123" s="205">
        <f>O123*H123</f>
        <v>0</v>
      </c>
      <c r="Q123" s="205">
        <v>2.5542529999999998E-3</v>
      </c>
      <c r="R123" s="205">
        <f>Q123*H123</f>
        <v>5.1085059999999996E-3</v>
      </c>
      <c r="S123" s="205">
        <v>0</v>
      </c>
      <c r="T123" s="206">
        <f>S123*H123</f>
        <v>0</v>
      </c>
      <c r="U123" s="34"/>
      <c r="V123" s="34"/>
      <c r="W123" s="34"/>
      <c r="X123" s="34"/>
      <c r="Y123" s="34"/>
      <c r="Z123" s="34"/>
      <c r="AA123" s="34"/>
      <c r="AB123" s="34"/>
      <c r="AC123" s="34"/>
      <c r="AD123" s="34"/>
      <c r="AE123" s="34"/>
      <c r="AR123" s="207" t="s">
        <v>402</v>
      </c>
      <c r="AT123" s="207" t="s">
        <v>315</v>
      </c>
      <c r="AU123" s="207" t="s">
        <v>83</v>
      </c>
      <c r="AY123" s="17" t="s">
        <v>313</v>
      </c>
      <c r="BE123" s="208">
        <f>IF(N123="základní",J123,0)</f>
        <v>0</v>
      </c>
      <c r="BF123" s="208">
        <f>IF(N123="snížená",J123,0)</f>
        <v>0</v>
      </c>
      <c r="BG123" s="208">
        <f>IF(N123="zákl. přenesená",J123,0)</f>
        <v>0</v>
      </c>
      <c r="BH123" s="208">
        <f>IF(N123="sníž. přenesená",J123,0)</f>
        <v>0</v>
      </c>
      <c r="BI123" s="208">
        <f>IF(N123="nulová",J123,0)</f>
        <v>0</v>
      </c>
      <c r="BJ123" s="17" t="s">
        <v>81</v>
      </c>
      <c r="BK123" s="208">
        <f>ROUND(I123*H123,2)</f>
        <v>0</v>
      </c>
      <c r="BL123" s="17" t="s">
        <v>402</v>
      </c>
      <c r="BM123" s="207" t="s">
        <v>3480</v>
      </c>
    </row>
    <row r="124" spans="1:65" s="1" customFormat="1" ht="19.5">
      <c r="A124" s="34"/>
      <c r="B124" s="35"/>
      <c r="C124" s="36"/>
      <c r="D124" s="209" t="s">
        <v>321</v>
      </c>
      <c r="E124" s="36"/>
      <c r="F124" s="210" t="s">
        <v>3481</v>
      </c>
      <c r="G124" s="36"/>
      <c r="H124" s="36"/>
      <c r="I124" s="116"/>
      <c r="J124" s="36"/>
      <c r="K124" s="36"/>
      <c r="L124" s="39"/>
      <c r="M124" s="211"/>
      <c r="N124" s="212"/>
      <c r="O124" s="64"/>
      <c r="P124" s="64"/>
      <c r="Q124" s="64"/>
      <c r="R124" s="64"/>
      <c r="S124" s="64"/>
      <c r="T124" s="65"/>
      <c r="U124" s="34"/>
      <c r="V124" s="34"/>
      <c r="W124" s="34"/>
      <c r="X124" s="34"/>
      <c r="Y124" s="34"/>
      <c r="Z124" s="34"/>
      <c r="AA124" s="34"/>
      <c r="AB124" s="34"/>
      <c r="AC124" s="34"/>
      <c r="AD124" s="34"/>
      <c r="AE124" s="34"/>
      <c r="AT124" s="17" t="s">
        <v>321</v>
      </c>
      <c r="AU124" s="17" t="s">
        <v>83</v>
      </c>
    </row>
    <row r="125" spans="1:65" s="1" customFormat="1" ht="87.75">
      <c r="A125" s="34"/>
      <c r="B125" s="35"/>
      <c r="C125" s="36"/>
      <c r="D125" s="209" t="s">
        <v>1282</v>
      </c>
      <c r="E125" s="36"/>
      <c r="F125" s="267" t="s">
        <v>3477</v>
      </c>
      <c r="G125" s="36"/>
      <c r="H125" s="36"/>
      <c r="I125" s="116"/>
      <c r="J125" s="36"/>
      <c r="K125" s="36"/>
      <c r="L125" s="39"/>
      <c r="M125" s="211"/>
      <c r="N125" s="212"/>
      <c r="O125" s="64"/>
      <c r="P125" s="64"/>
      <c r="Q125" s="64"/>
      <c r="R125" s="64"/>
      <c r="S125" s="64"/>
      <c r="T125" s="65"/>
      <c r="U125" s="34"/>
      <c r="V125" s="34"/>
      <c r="W125" s="34"/>
      <c r="X125" s="34"/>
      <c r="Y125" s="34"/>
      <c r="Z125" s="34"/>
      <c r="AA125" s="34"/>
      <c r="AB125" s="34"/>
      <c r="AC125" s="34"/>
      <c r="AD125" s="34"/>
      <c r="AE125" s="34"/>
      <c r="AT125" s="17" t="s">
        <v>1282</v>
      </c>
      <c r="AU125" s="17" t="s">
        <v>83</v>
      </c>
    </row>
    <row r="126" spans="1:65" s="1" customFormat="1" ht="21.6" customHeight="1">
      <c r="A126" s="34"/>
      <c r="B126" s="35"/>
      <c r="C126" s="245" t="s">
        <v>385</v>
      </c>
      <c r="D126" s="245" t="s">
        <v>473</v>
      </c>
      <c r="E126" s="246" t="s">
        <v>3482</v>
      </c>
      <c r="F126" s="247" t="s">
        <v>3483</v>
      </c>
      <c r="G126" s="248" t="s">
        <v>707</v>
      </c>
      <c r="H126" s="249">
        <v>2</v>
      </c>
      <c r="I126" s="250"/>
      <c r="J126" s="251">
        <f>ROUND(I126*H126,2)</f>
        <v>0</v>
      </c>
      <c r="K126" s="252"/>
      <c r="L126" s="253"/>
      <c r="M126" s="254" t="s">
        <v>19</v>
      </c>
      <c r="N126" s="255" t="s">
        <v>45</v>
      </c>
      <c r="O126" s="64"/>
      <c r="P126" s="205">
        <f>O126*H126</f>
        <v>0</v>
      </c>
      <c r="Q126" s="205">
        <v>0</v>
      </c>
      <c r="R126" s="205">
        <f>Q126*H126</f>
        <v>0</v>
      </c>
      <c r="S126" s="205">
        <v>0</v>
      </c>
      <c r="T126" s="206">
        <f>S126*H126</f>
        <v>0</v>
      </c>
      <c r="U126" s="34"/>
      <c r="V126" s="34"/>
      <c r="W126" s="34"/>
      <c r="X126" s="34"/>
      <c r="Y126" s="34"/>
      <c r="Z126" s="34"/>
      <c r="AA126" s="34"/>
      <c r="AB126" s="34"/>
      <c r="AC126" s="34"/>
      <c r="AD126" s="34"/>
      <c r="AE126" s="34"/>
      <c r="AR126" s="207" t="s">
        <v>1124</v>
      </c>
      <c r="AT126" s="207" t="s">
        <v>473</v>
      </c>
      <c r="AU126" s="207" t="s">
        <v>83</v>
      </c>
      <c r="AY126" s="17" t="s">
        <v>313</v>
      </c>
      <c r="BE126" s="208">
        <f>IF(N126="základní",J126,0)</f>
        <v>0</v>
      </c>
      <c r="BF126" s="208">
        <f>IF(N126="snížená",J126,0)</f>
        <v>0</v>
      </c>
      <c r="BG126" s="208">
        <f>IF(N126="zákl. přenesená",J126,0)</f>
        <v>0</v>
      </c>
      <c r="BH126" s="208">
        <f>IF(N126="sníž. přenesená",J126,0)</f>
        <v>0</v>
      </c>
      <c r="BI126" s="208">
        <f>IF(N126="nulová",J126,0)</f>
        <v>0</v>
      </c>
      <c r="BJ126" s="17" t="s">
        <v>81</v>
      </c>
      <c r="BK126" s="208">
        <f>ROUND(I126*H126,2)</f>
        <v>0</v>
      </c>
      <c r="BL126" s="17" t="s">
        <v>1124</v>
      </c>
      <c r="BM126" s="207" t="s">
        <v>3484</v>
      </c>
    </row>
    <row r="127" spans="1:65" s="1" customFormat="1" ht="29.25">
      <c r="A127" s="34"/>
      <c r="B127" s="35"/>
      <c r="C127" s="36"/>
      <c r="D127" s="209" t="s">
        <v>321</v>
      </c>
      <c r="E127" s="36"/>
      <c r="F127" s="210" t="s">
        <v>3485</v>
      </c>
      <c r="G127" s="36"/>
      <c r="H127" s="36"/>
      <c r="I127" s="116"/>
      <c r="J127" s="36"/>
      <c r="K127" s="36"/>
      <c r="L127" s="39"/>
      <c r="M127" s="211"/>
      <c r="N127" s="212"/>
      <c r="O127" s="64"/>
      <c r="P127" s="64"/>
      <c r="Q127" s="64"/>
      <c r="R127" s="64"/>
      <c r="S127" s="64"/>
      <c r="T127" s="65"/>
      <c r="U127" s="34"/>
      <c r="V127" s="34"/>
      <c r="W127" s="34"/>
      <c r="X127" s="34"/>
      <c r="Y127" s="34"/>
      <c r="Z127" s="34"/>
      <c r="AA127" s="34"/>
      <c r="AB127" s="34"/>
      <c r="AC127" s="34"/>
      <c r="AD127" s="34"/>
      <c r="AE127" s="34"/>
      <c r="AT127" s="17" t="s">
        <v>321</v>
      </c>
      <c r="AU127" s="17" t="s">
        <v>83</v>
      </c>
    </row>
    <row r="128" spans="1:65" s="1" customFormat="1" ht="21.6" customHeight="1">
      <c r="A128" s="34"/>
      <c r="B128" s="35"/>
      <c r="C128" s="245" t="s">
        <v>391</v>
      </c>
      <c r="D128" s="245" t="s">
        <v>473</v>
      </c>
      <c r="E128" s="246" t="s">
        <v>3486</v>
      </c>
      <c r="F128" s="247" t="s">
        <v>3487</v>
      </c>
      <c r="G128" s="248" t="s">
        <v>707</v>
      </c>
      <c r="H128" s="249">
        <v>2</v>
      </c>
      <c r="I128" s="250"/>
      <c r="J128" s="251">
        <f>ROUND(I128*H128,2)</f>
        <v>0</v>
      </c>
      <c r="K128" s="252"/>
      <c r="L128" s="253"/>
      <c r="M128" s="254" t="s">
        <v>19</v>
      </c>
      <c r="N128" s="255" t="s">
        <v>45</v>
      </c>
      <c r="O128" s="64"/>
      <c r="P128" s="205">
        <f>O128*H128</f>
        <v>0</v>
      </c>
      <c r="Q128" s="205">
        <v>0</v>
      </c>
      <c r="R128" s="205">
        <f>Q128*H128</f>
        <v>0</v>
      </c>
      <c r="S128" s="205">
        <v>0</v>
      </c>
      <c r="T128" s="206">
        <f>S128*H128</f>
        <v>0</v>
      </c>
      <c r="U128" s="34"/>
      <c r="V128" s="34"/>
      <c r="W128" s="34"/>
      <c r="X128" s="34"/>
      <c r="Y128" s="34"/>
      <c r="Z128" s="34"/>
      <c r="AA128" s="34"/>
      <c r="AB128" s="34"/>
      <c r="AC128" s="34"/>
      <c r="AD128" s="34"/>
      <c r="AE128" s="34"/>
      <c r="AR128" s="207" t="s">
        <v>1124</v>
      </c>
      <c r="AT128" s="207" t="s">
        <v>473</v>
      </c>
      <c r="AU128" s="207" t="s">
        <v>83</v>
      </c>
      <c r="AY128" s="17" t="s">
        <v>313</v>
      </c>
      <c r="BE128" s="208">
        <f>IF(N128="základní",J128,0)</f>
        <v>0</v>
      </c>
      <c r="BF128" s="208">
        <f>IF(N128="snížená",J128,0)</f>
        <v>0</v>
      </c>
      <c r="BG128" s="208">
        <f>IF(N128="zákl. přenesená",J128,0)</f>
        <v>0</v>
      </c>
      <c r="BH128" s="208">
        <f>IF(N128="sníž. přenesená",J128,0)</f>
        <v>0</v>
      </c>
      <c r="BI128" s="208">
        <f>IF(N128="nulová",J128,0)</f>
        <v>0</v>
      </c>
      <c r="BJ128" s="17" t="s">
        <v>81</v>
      </c>
      <c r="BK128" s="208">
        <f>ROUND(I128*H128,2)</f>
        <v>0</v>
      </c>
      <c r="BL128" s="17" t="s">
        <v>1124</v>
      </c>
      <c r="BM128" s="207" t="s">
        <v>3488</v>
      </c>
    </row>
    <row r="129" spans="1:65" s="1" customFormat="1" ht="19.5">
      <c r="A129" s="34"/>
      <c r="B129" s="35"/>
      <c r="C129" s="36"/>
      <c r="D129" s="209" t="s">
        <v>321</v>
      </c>
      <c r="E129" s="36"/>
      <c r="F129" s="210" t="s">
        <v>3489</v>
      </c>
      <c r="G129" s="36"/>
      <c r="H129" s="36"/>
      <c r="I129" s="116"/>
      <c r="J129" s="36"/>
      <c r="K129" s="36"/>
      <c r="L129" s="39"/>
      <c r="M129" s="211"/>
      <c r="N129" s="212"/>
      <c r="O129" s="64"/>
      <c r="P129" s="64"/>
      <c r="Q129" s="64"/>
      <c r="R129" s="64"/>
      <c r="S129" s="64"/>
      <c r="T129" s="65"/>
      <c r="U129" s="34"/>
      <c r="V129" s="34"/>
      <c r="W129" s="34"/>
      <c r="X129" s="34"/>
      <c r="Y129" s="34"/>
      <c r="Z129" s="34"/>
      <c r="AA129" s="34"/>
      <c r="AB129" s="34"/>
      <c r="AC129" s="34"/>
      <c r="AD129" s="34"/>
      <c r="AE129" s="34"/>
      <c r="AT129" s="17" t="s">
        <v>321</v>
      </c>
      <c r="AU129" s="17" t="s">
        <v>83</v>
      </c>
    </row>
    <row r="130" spans="1:65" s="1" customFormat="1" ht="14.45" customHeight="1">
      <c r="A130" s="34"/>
      <c r="B130" s="35"/>
      <c r="C130" s="245" t="s">
        <v>8</v>
      </c>
      <c r="D130" s="245" t="s">
        <v>473</v>
      </c>
      <c r="E130" s="246" t="s">
        <v>3490</v>
      </c>
      <c r="F130" s="247" t="s">
        <v>3491</v>
      </c>
      <c r="G130" s="248" t="s">
        <v>707</v>
      </c>
      <c r="H130" s="249">
        <v>2</v>
      </c>
      <c r="I130" s="250"/>
      <c r="J130" s="251">
        <f>ROUND(I130*H130,2)</f>
        <v>0</v>
      </c>
      <c r="K130" s="252"/>
      <c r="L130" s="253"/>
      <c r="M130" s="254" t="s">
        <v>19</v>
      </c>
      <c r="N130" s="255" t="s">
        <v>45</v>
      </c>
      <c r="O130" s="64"/>
      <c r="P130" s="205">
        <f>O130*H130</f>
        <v>0</v>
      </c>
      <c r="Q130" s="205">
        <v>0</v>
      </c>
      <c r="R130" s="205">
        <f>Q130*H130</f>
        <v>0</v>
      </c>
      <c r="S130" s="205">
        <v>0</v>
      </c>
      <c r="T130" s="206">
        <f>S130*H130</f>
        <v>0</v>
      </c>
      <c r="U130" s="34"/>
      <c r="V130" s="34"/>
      <c r="W130" s="34"/>
      <c r="X130" s="34"/>
      <c r="Y130" s="34"/>
      <c r="Z130" s="34"/>
      <c r="AA130" s="34"/>
      <c r="AB130" s="34"/>
      <c r="AC130" s="34"/>
      <c r="AD130" s="34"/>
      <c r="AE130" s="34"/>
      <c r="AR130" s="207" t="s">
        <v>1124</v>
      </c>
      <c r="AT130" s="207" t="s">
        <v>473</v>
      </c>
      <c r="AU130" s="207" t="s">
        <v>83</v>
      </c>
      <c r="AY130" s="17" t="s">
        <v>313</v>
      </c>
      <c r="BE130" s="208">
        <f>IF(N130="základní",J130,0)</f>
        <v>0</v>
      </c>
      <c r="BF130" s="208">
        <f>IF(N130="snížená",J130,0)</f>
        <v>0</v>
      </c>
      <c r="BG130" s="208">
        <f>IF(N130="zákl. přenesená",J130,0)</f>
        <v>0</v>
      </c>
      <c r="BH130" s="208">
        <f>IF(N130="sníž. přenesená",J130,0)</f>
        <v>0</v>
      </c>
      <c r="BI130" s="208">
        <f>IF(N130="nulová",J130,0)</f>
        <v>0</v>
      </c>
      <c r="BJ130" s="17" t="s">
        <v>81</v>
      </c>
      <c r="BK130" s="208">
        <f>ROUND(I130*H130,2)</f>
        <v>0</v>
      </c>
      <c r="BL130" s="17" t="s">
        <v>1124</v>
      </c>
      <c r="BM130" s="207" t="s">
        <v>3492</v>
      </c>
    </row>
    <row r="131" spans="1:65" s="1" customFormat="1" ht="156">
      <c r="A131" s="34"/>
      <c r="B131" s="35"/>
      <c r="C131" s="36"/>
      <c r="D131" s="209" t="s">
        <v>321</v>
      </c>
      <c r="E131" s="36"/>
      <c r="F131" s="210" t="s">
        <v>3493</v>
      </c>
      <c r="G131" s="36"/>
      <c r="H131" s="36"/>
      <c r="I131" s="116"/>
      <c r="J131" s="36"/>
      <c r="K131" s="36"/>
      <c r="L131" s="39"/>
      <c r="M131" s="211"/>
      <c r="N131" s="212"/>
      <c r="O131" s="64"/>
      <c r="P131" s="64"/>
      <c r="Q131" s="64"/>
      <c r="R131" s="64"/>
      <c r="S131" s="64"/>
      <c r="T131" s="65"/>
      <c r="U131" s="34"/>
      <c r="V131" s="34"/>
      <c r="W131" s="34"/>
      <c r="X131" s="34"/>
      <c r="Y131" s="34"/>
      <c r="Z131" s="34"/>
      <c r="AA131" s="34"/>
      <c r="AB131" s="34"/>
      <c r="AC131" s="34"/>
      <c r="AD131" s="34"/>
      <c r="AE131" s="34"/>
      <c r="AT131" s="17" t="s">
        <v>321</v>
      </c>
      <c r="AU131" s="17" t="s">
        <v>83</v>
      </c>
    </row>
    <row r="132" spans="1:65" s="1" customFormat="1" ht="14.45" customHeight="1">
      <c r="A132" s="34"/>
      <c r="B132" s="35"/>
      <c r="C132" s="245" t="s">
        <v>402</v>
      </c>
      <c r="D132" s="245" t="s">
        <v>473</v>
      </c>
      <c r="E132" s="246" t="s">
        <v>3494</v>
      </c>
      <c r="F132" s="247" t="s">
        <v>3495</v>
      </c>
      <c r="G132" s="248" t="s">
        <v>707</v>
      </c>
      <c r="H132" s="249">
        <v>2</v>
      </c>
      <c r="I132" s="250"/>
      <c r="J132" s="251">
        <f>ROUND(I132*H132,2)</f>
        <v>0</v>
      </c>
      <c r="K132" s="252"/>
      <c r="L132" s="253"/>
      <c r="M132" s="254" t="s">
        <v>19</v>
      </c>
      <c r="N132" s="255" t="s">
        <v>45</v>
      </c>
      <c r="O132" s="64"/>
      <c r="P132" s="205">
        <f>O132*H132</f>
        <v>0</v>
      </c>
      <c r="Q132" s="205">
        <v>0</v>
      </c>
      <c r="R132" s="205">
        <f>Q132*H132</f>
        <v>0</v>
      </c>
      <c r="S132" s="205">
        <v>0</v>
      </c>
      <c r="T132" s="206">
        <f>S132*H132</f>
        <v>0</v>
      </c>
      <c r="U132" s="34"/>
      <c r="V132" s="34"/>
      <c r="W132" s="34"/>
      <c r="X132" s="34"/>
      <c r="Y132" s="34"/>
      <c r="Z132" s="34"/>
      <c r="AA132" s="34"/>
      <c r="AB132" s="34"/>
      <c r="AC132" s="34"/>
      <c r="AD132" s="34"/>
      <c r="AE132" s="34"/>
      <c r="AR132" s="207" t="s">
        <v>1124</v>
      </c>
      <c r="AT132" s="207" t="s">
        <v>473</v>
      </c>
      <c r="AU132" s="207" t="s">
        <v>83</v>
      </c>
      <c r="AY132" s="17" t="s">
        <v>313</v>
      </c>
      <c r="BE132" s="208">
        <f>IF(N132="základní",J132,0)</f>
        <v>0</v>
      </c>
      <c r="BF132" s="208">
        <f>IF(N132="snížená",J132,0)</f>
        <v>0</v>
      </c>
      <c r="BG132" s="208">
        <f>IF(N132="zákl. přenesená",J132,0)</f>
        <v>0</v>
      </c>
      <c r="BH132" s="208">
        <f>IF(N132="sníž. přenesená",J132,0)</f>
        <v>0</v>
      </c>
      <c r="BI132" s="208">
        <f>IF(N132="nulová",J132,0)</f>
        <v>0</v>
      </c>
      <c r="BJ132" s="17" t="s">
        <v>81</v>
      </c>
      <c r="BK132" s="208">
        <f>ROUND(I132*H132,2)</f>
        <v>0</v>
      </c>
      <c r="BL132" s="17" t="s">
        <v>1124</v>
      </c>
      <c r="BM132" s="207" t="s">
        <v>3496</v>
      </c>
    </row>
    <row r="133" spans="1:65" s="1" customFormat="1" ht="204.75">
      <c r="A133" s="34"/>
      <c r="B133" s="35"/>
      <c r="C133" s="36"/>
      <c r="D133" s="209" t="s">
        <v>321</v>
      </c>
      <c r="E133" s="36"/>
      <c r="F133" s="210" t="s">
        <v>3497</v>
      </c>
      <c r="G133" s="36"/>
      <c r="H133" s="36"/>
      <c r="I133" s="116"/>
      <c r="J133" s="36"/>
      <c r="K133" s="36"/>
      <c r="L133" s="39"/>
      <c r="M133" s="211"/>
      <c r="N133" s="212"/>
      <c r="O133" s="64"/>
      <c r="P133" s="64"/>
      <c r="Q133" s="64"/>
      <c r="R133" s="64"/>
      <c r="S133" s="64"/>
      <c r="T133" s="65"/>
      <c r="U133" s="34"/>
      <c r="V133" s="34"/>
      <c r="W133" s="34"/>
      <c r="X133" s="34"/>
      <c r="Y133" s="34"/>
      <c r="Z133" s="34"/>
      <c r="AA133" s="34"/>
      <c r="AB133" s="34"/>
      <c r="AC133" s="34"/>
      <c r="AD133" s="34"/>
      <c r="AE133" s="34"/>
      <c r="AT133" s="17" t="s">
        <v>321</v>
      </c>
      <c r="AU133" s="17" t="s">
        <v>83</v>
      </c>
    </row>
    <row r="134" spans="1:65" s="1" customFormat="1" ht="14.45" customHeight="1">
      <c r="A134" s="34"/>
      <c r="B134" s="35"/>
      <c r="C134" s="245" t="s">
        <v>411</v>
      </c>
      <c r="D134" s="245" t="s">
        <v>473</v>
      </c>
      <c r="E134" s="246" t="s">
        <v>3498</v>
      </c>
      <c r="F134" s="247" t="s">
        <v>3499</v>
      </c>
      <c r="G134" s="248" t="s">
        <v>707</v>
      </c>
      <c r="H134" s="249">
        <v>1</v>
      </c>
      <c r="I134" s="250"/>
      <c r="J134" s="251">
        <f>ROUND(I134*H134,2)</f>
        <v>0</v>
      </c>
      <c r="K134" s="252"/>
      <c r="L134" s="253"/>
      <c r="M134" s="254" t="s">
        <v>19</v>
      </c>
      <c r="N134" s="255" t="s">
        <v>45</v>
      </c>
      <c r="O134" s="64"/>
      <c r="P134" s="205">
        <f>O134*H134</f>
        <v>0</v>
      </c>
      <c r="Q134" s="205">
        <v>0</v>
      </c>
      <c r="R134" s="205">
        <f>Q134*H134</f>
        <v>0</v>
      </c>
      <c r="S134" s="205">
        <v>0</v>
      </c>
      <c r="T134" s="206">
        <f>S134*H134</f>
        <v>0</v>
      </c>
      <c r="U134" s="34"/>
      <c r="V134" s="34"/>
      <c r="W134" s="34"/>
      <c r="X134" s="34"/>
      <c r="Y134" s="34"/>
      <c r="Z134" s="34"/>
      <c r="AA134" s="34"/>
      <c r="AB134" s="34"/>
      <c r="AC134" s="34"/>
      <c r="AD134" s="34"/>
      <c r="AE134" s="34"/>
      <c r="AR134" s="207" t="s">
        <v>1124</v>
      </c>
      <c r="AT134" s="207" t="s">
        <v>473</v>
      </c>
      <c r="AU134" s="207" t="s">
        <v>83</v>
      </c>
      <c r="AY134" s="17" t="s">
        <v>313</v>
      </c>
      <c r="BE134" s="208">
        <f>IF(N134="základní",J134,0)</f>
        <v>0</v>
      </c>
      <c r="BF134" s="208">
        <f>IF(N134="snížená",J134,0)</f>
        <v>0</v>
      </c>
      <c r="BG134" s="208">
        <f>IF(N134="zákl. přenesená",J134,0)</f>
        <v>0</v>
      </c>
      <c r="BH134" s="208">
        <f>IF(N134="sníž. přenesená",J134,0)</f>
        <v>0</v>
      </c>
      <c r="BI134" s="208">
        <f>IF(N134="nulová",J134,0)</f>
        <v>0</v>
      </c>
      <c r="BJ134" s="17" t="s">
        <v>81</v>
      </c>
      <c r="BK134" s="208">
        <f>ROUND(I134*H134,2)</f>
        <v>0</v>
      </c>
      <c r="BL134" s="17" t="s">
        <v>1124</v>
      </c>
      <c r="BM134" s="207" t="s">
        <v>3500</v>
      </c>
    </row>
    <row r="135" spans="1:65" s="1" customFormat="1" ht="19.5">
      <c r="A135" s="34"/>
      <c r="B135" s="35"/>
      <c r="C135" s="36"/>
      <c r="D135" s="209" t="s">
        <v>321</v>
      </c>
      <c r="E135" s="36"/>
      <c r="F135" s="210" t="s">
        <v>3501</v>
      </c>
      <c r="G135" s="36"/>
      <c r="H135" s="36"/>
      <c r="I135" s="116"/>
      <c r="J135" s="36"/>
      <c r="K135" s="36"/>
      <c r="L135" s="39"/>
      <c r="M135" s="211"/>
      <c r="N135" s="212"/>
      <c r="O135" s="64"/>
      <c r="P135" s="64"/>
      <c r="Q135" s="64"/>
      <c r="R135" s="64"/>
      <c r="S135" s="64"/>
      <c r="T135" s="65"/>
      <c r="U135" s="34"/>
      <c r="V135" s="34"/>
      <c r="W135" s="34"/>
      <c r="X135" s="34"/>
      <c r="Y135" s="34"/>
      <c r="Z135" s="34"/>
      <c r="AA135" s="34"/>
      <c r="AB135" s="34"/>
      <c r="AC135" s="34"/>
      <c r="AD135" s="34"/>
      <c r="AE135" s="34"/>
      <c r="AT135" s="17" t="s">
        <v>321</v>
      </c>
      <c r="AU135" s="17" t="s">
        <v>83</v>
      </c>
    </row>
    <row r="136" spans="1:65" s="1" customFormat="1" ht="14.45" customHeight="1">
      <c r="A136" s="34"/>
      <c r="B136" s="35"/>
      <c r="C136" s="245" t="s">
        <v>417</v>
      </c>
      <c r="D136" s="245" t="s">
        <v>473</v>
      </c>
      <c r="E136" s="246" t="s">
        <v>3502</v>
      </c>
      <c r="F136" s="247" t="s">
        <v>3499</v>
      </c>
      <c r="G136" s="248" t="s">
        <v>707</v>
      </c>
      <c r="H136" s="249">
        <v>1</v>
      </c>
      <c r="I136" s="250"/>
      <c r="J136" s="251">
        <f>ROUND(I136*H136,2)</f>
        <v>0</v>
      </c>
      <c r="K136" s="252"/>
      <c r="L136" s="253"/>
      <c r="M136" s="254" t="s">
        <v>19</v>
      </c>
      <c r="N136" s="255" t="s">
        <v>45</v>
      </c>
      <c r="O136" s="64"/>
      <c r="P136" s="205">
        <f>O136*H136</f>
        <v>0</v>
      </c>
      <c r="Q136" s="205">
        <v>0</v>
      </c>
      <c r="R136" s="205">
        <f>Q136*H136</f>
        <v>0</v>
      </c>
      <c r="S136" s="205">
        <v>0</v>
      </c>
      <c r="T136" s="206">
        <f>S136*H136</f>
        <v>0</v>
      </c>
      <c r="U136" s="34"/>
      <c r="V136" s="34"/>
      <c r="W136" s="34"/>
      <c r="X136" s="34"/>
      <c r="Y136" s="34"/>
      <c r="Z136" s="34"/>
      <c r="AA136" s="34"/>
      <c r="AB136" s="34"/>
      <c r="AC136" s="34"/>
      <c r="AD136" s="34"/>
      <c r="AE136" s="34"/>
      <c r="AR136" s="207" t="s">
        <v>1124</v>
      </c>
      <c r="AT136" s="207" t="s">
        <v>473</v>
      </c>
      <c r="AU136" s="207" t="s">
        <v>83</v>
      </c>
      <c r="AY136" s="17" t="s">
        <v>313</v>
      </c>
      <c r="BE136" s="208">
        <f>IF(N136="základní",J136,0)</f>
        <v>0</v>
      </c>
      <c r="BF136" s="208">
        <f>IF(N136="snížená",J136,0)</f>
        <v>0</v>
      </c>
      <c r="BG136" s="208">
        <f>IF(N136="zákl. přenesená",J136,0)</f>
        <v>0</v>
      </c>
      <c r="BH136" s="208">
        <f>IF(N136="sníž. přenesená",J136,0)</f>
        <v>0</v>
      </c>
      <c r="BI136" s="208">
        <f>IF(N136="nulová",J136,0)</f>
        <v>0</v>
      </c>
      <c r="BJ136" s="17" t="s">
        <v>81</v>
      </c>
      <c r="BK136" s="208">
        <f>ROUND(I136*H136,2)</f>
        <v>0</v>
      </c>
      <c r="BL136" s="17" t="s">
        <v>1124</v>
      </c>
      <c r="BM136" s="207" t="s">
        <v>3503</v>
      </c>
    </row>
    <row r="137" spans="1:65" s="1" customFormat="1" ht="19.5">
      <c r="A137" s="34"/>
      <c r="B137" s="35"/>
      <c r="C137" s="36"/>
      <c r="D137" s="209" t="s">
        <v>321</v>
      </c>
      <c r="E137" s="36"/>
      <c r="F137" s="210" t="s">
        <v>3504</v>
      </c>
      <c r="G137" s="36"/>
      <c r="H137" s="36"/>
      <c r="I137" s="116"/>
      <c r="J137" s="36"/>
      <c r="K137" s="36"/>
      <c r="L137" s="39"/>
      <c r="M137" s="211"/>
      <c r="N137" s="212"/>
      <c r="O137" s="64"/>
      <c r="P137" s="64"/>
      <c r="Q137" s="64"/>
      <c r="R137" s="64"/>
      <c r="S137" s="64"/>
      <c r="T137" s="65"/>
      <c r="U137" s="34"/>
      <c r="V137" s="34"/>
      <c r="W137" s="34"/>
      <c r="X137" s="34"/>
      <c r="Y137" s="34"/>
      <c r="Z137" s="34"/>
      <c r="AA137" s="34"/>
      <c r="AB137" s="34"/>
      <c r="AC137" s="34"/>
      <c r="AD137" s="34"/>
      <c r="AE137" s="34"/>
      <c r="AT137" s="17" t="s">
        <v>321</v>
      </c>
      <c r="AU137" s="17" t="s">
        <v>83</v>
      </c>
    </row>
    <row r="138" spans="1:65" s="1" customFormat="1" ht="21.6" customHeight="1">
      <c r="A138" s="34"/>
      <c r="B138" s="35"/>
      <c r="C138" s="245" t="s">
        <v>422</v>
      </c>
      <c r="D138" s="245" t="s">
        <v>473</v>
      </c>
      <c r="E138" s="246" t="s">
        <v>3505</v>
      </c>
      <c r="F138" s="247" t="s">
        <v>3483</v>
      </c>
      <c r="G138" s="248" t="s">
        <v>707</v>
      </c>
      <c r="H138" s="249">
        <v>1</v>
      </c>
      <c r="I138" s="250"/>
      <c r="J138" s="251">
        <f>ROUND(I138*H138,2)</f>
        <v>0</v>
      </c>
      <c r="K138" s="252"/>
      <c r="L138" s="253"/>
      <c r="M138" s="254" t="s">
        <v>19</v>
      </c>
      <c r="N138" s="255" t="s">
        <v>45</v>
      </c>
      <c r="O138" s="64"/>
      <c r="P138" s="205">
        <f>O138*H138</f>
        <v>0</v>
      </c>
      <c r="Q138" s="205">
        <v>0</v>
      </c>
      <c r="R138" s="205">
        <f>Q138*H138</f>
        <v>0</v>
      </c>
      <c r="S138" s="205">
        <v>0</v>
      </c>
      <c r="T138" s="206">
        <f>S138*H138</f>
        <v>0</v>
      </c>
      <c r="U138" s="34"/>
      <c r="V138" s="34"/>
      <c r="W138" s="34"/>
      <c r="X138" s="34"/>
      <c r="Y138" s="34"/>
      <c r="Z138" s="34"/>
      <c r="AA138" s="34"/>
      <c r="AB138" s="34"/>
      <c r="AC138" s="34"/>
      <c r="AD138" s="34"/>
      <c r="AE138" s="34"/>
      <c r="AR138" s="207" t="s">
        <v>1124</v>
      </c>
      <c r="AT138" s="207" t="s">
        <v>473</v>
      </c>
      <c r="AU138" s="207" t="s">
        <v>83</v>
      </c>
      <c r="AY138" s="17" t="s">
        <v>313</v>
      </c>
      <c r="BE138" s="208">
        <f>IF(N138="základní",J138,0)</f>
        <v>0</v>
      </c>
      <c r="BF138" s="208">
        <f>IF(N138="snížená",J138,0)</f>
        <v>0</v>
      </c>
      <c r="BG138" s="208">
        <f>IF(N138="zákl. přenesená",J138,0)</f>
        <v>0</v>
      </c>
      <c r="BH138" s="208">
        <f>IF(N138="sníž. přenesená",J138,0)</f>
        <v>0</v>
      </c>
      <c r="BI138" s="208">
        <f>IF(N138="nulová",J138,0)</f>
        <v>0</v>
      </c>
      <c r="BJ138" s="17" t="s">
        <v>81</v>
      </c>
      <c r="BK138" s="208">
        <f>ROUND(I138*H138,2)</f>
        <v>0</v>
      </c>
      <c r="BL138" s="17" t="s">
        <v>1124</v>
      </c>
      <c r="BM138" s="207" t="s">
        <v>3506</v>
      </c>
    </row>
    <row r="139" spans="1:65" s="1" customFormat="1" ht="48.75">
      <c r="A139" s="34"/>
      <c r="B139" s="35"/>
      <c r="C139" s="36"/>
      <c r="D139" s="209" t="s">
        <v>321</v>
      </c>
      <c r="E139" s="36"/>
      <c r="F139" s="210" t="s">
        <v>3507</v>
      </c>
      <c r="G139" s="36"/>
      <c r="H139" s="36"/>
      <c r="I139" s="116"/>
      <c r="J139" s="36"/>
      <c r="K139" s="36"/>
      <c r="L139" s="39"/>
      <c r="M139" s="211"/>
      <c r="N139" s="212"/>
      <c r="O139" s="64"/>
      <c r="P139" s="64"/>
      <c r="Q139" s="64"/>
      <c r="R139" s="64"/>
      <c r="S139" s="64"/>
      <c r="T139" s="65"/>
      <c r="U139" s="34"/>
      <c r="V139" s="34"/>
      <c r="W139" s="34"/>
      <c r="X139" s="34"/>
      <c r="Y139" s="34"/>
      <c r="Z139" s="34"/>
      <c r="AA139" s="34"/>
      <c r="AB139" s="34"/>
      <c r="AC139" s="34"/>
      <c r="AD139" s="34"/>
      <c r="AE139" s="34"/>
      <c r="AT139" s="17" t="s">
        <v>321</v>
      </c>
      <c r="AU139" s="17" t="s">
        <v>83</v>
      </c>
    </row>
    <row r="140" spans="1:65" s="1" customFormat="1" ht="21.6" customHeight="1">
      <c r="A140" s="34"/>
      <c r="B140" s="35"/>
      <c r="C140" s="245" t="s">
        <v>427</v>
      </c>
      <c r="D140" s="245" t="s">
        <v>473</v>
      </c>
      <c r="E140" s="246" t="s">
        <v>3508</v>
      </c>
      <c r="F140" s="247" t="s">
        <v>3509</v>
      </c>
      <c r="G140" s="248" t="s">
        <v>707</v>
      </c>
      <c r="H140" s="249">
        <v>1</v>
      </c>
      <c r="I140" s="250"/>
      <c r="J140" s="251">
        <f>ROUND(I140*H140,2)</f>
        <v>0</v>
      </c>
      <c r="K140" s="252"/>
      <c r="L140" s="253"/>
      <c r="M140" s="254" t="s">
        <v>19</v>
      </c>
      <c r="N140" s="255" t="s">
        <v>45</v>
      </c>
      <c r="O140" s="64"/>
      <c r="P140" s="205">
        <f>O140*H140</f>
        <v>0</v>
      </c>
      <c r="Q140" s="205">
        <v>0</v>
      </c>
      <c r="R140" s="205">
        <f>Q140*H140</f>
        <v>0</v>
      </c>
      <c r="S140" s="205">
        <v>0</v>
      </c>
      <c r="T140" s="206">
        <f>S140*H140</f>
        <v>0</v>
      </c>
      <c r="U140" s="34"/>
      <c r="V140" s="34"/>
      <c r="W140" s="34"/>
      <c r="X140" s="34"/>
      <c r="Y140" s="34"/>
      <c r="Z140" s="34"/>
      <c r="AA140" s="34"/>
      <c r="AB140" s="34"/>
      <c r="AC140" s="34"/>
      <c r="AD140" s="34"/>
      <c r="AE140" s="34"/>
      <c r="AR140" s="207" t="s">
        <v>1124</v>
      </c>
      <c r="AT140" s="207" t="s">
        <v>473</v>
      </c>
      <c r="AU140" s="207" t="s">
        <v>83</v>
      </c>
      <c r="AY140" s="17" t="s">
        <v>313</v>
      </c>
      <c r="BE140" s="208">
        <f>IF(N140="základní",J140,0)</f>
        <v>0</v>
      </c>
      <c r="BF140" s="208">
        <f>IF(N140="snížená",J140,0)</f>
        <v>0</v>
      </c>
      <c r="BG140" s="208">
        <f>IF(N140="zákl. přenesená",J140,0)</f>
        <v>0</v>
      </c>
      <c r="BH140" s="208">
        <f>IF(N140="sníž. přenesená",J140,0)</f>
        <v>0</v>
      </c>
      <c r="BI140" s="208">
        <f>IF(N140="nulová",J140,0)</f>
        <v>0</v>
      </c>
      <c r="BJ140" s="17" t="s">
        <v>81</v>
      </c>
      <c r="BK140" s="208">
        <f>ROUND(I140*H140,2)</f>
        <v>0</v>
      </c>
      <c r="BL140" s="17" t="s">
        <v>1124</v>
      </c>
      <c r="BM140" s="207" t="s">
        <v>3510</v>
      </c>
    </row>
    <row r="141" spans="1:65" s="1" customFormat="1" ht="19.5">
      <c r="A141" s="34"/>
      <c r="B141" s="35"/>
      <c r="C141" s="36"/>
      <c r="D141" s="209" t="s">
        <v>321</v>
      </c>
      <c r="E141" s="36"/>
      <c r="F141" s="210" t="s">
        <v>3511</v>
      </c>
      <c r="G141" s="36"/>
      <c r="H141" s="36"/>
      <c r="I141" s="116"/>
      <c r="J141" s="36"/>
      <c r="K141" s="36"/>
      <c r="L141" s="39"/>
      <c r="M141" s="211"/>
      <c r="N141" s="212"/>
      <c r="O141" s="64"/>
      <c r="P141" s="64"/>
      <c r="Q141" s="64"/>
      <c r="R141" s="64"/>
      <c r="S141" s="64"/>
      <c r="T141" s="65"/>
      <c r="U141" s="34"/>
      <c r="V141" s="34"/>
      <c r="W141" s="34"/>
      <c r="X141" s="34"/>
      <c r="Y141" s="34"/>
      <c r="Z141" s="34"/>
      <c r="AA141" s="34"/>
      <c r="AB141" s="34"/>
      <c r="AC141" s="34"/>
      <c r="AD141" s="34"/>
      <c r="AE141" s="34"/>
      <c r="AT141" s="17" t="s">
        <v>321</v>
      </c>
      <c r="AU141" s="17" t="s">
        <v>83</v>
      </c>
    </row>
    <row r="142" spans="1:65" s="1" customFormat="1" ht="14.45" customHeight="1">
      <c r="A142" s="34"/>
      <c r="B142" s="35"/>
      <c r="C142" s="245" t="s">
        <v>7</v>
      </c>
      <c r="D142" s="245" t="s">
        <v>473</v>
      </c>
      <c r="E142" s="246" t="s">
        <v>3512</v>
      </c>
      <c r="F142" s="247" t="s">
        <v>3513</v>
      </c>
      <c r="G142" s="248" t="s">
        <v>707</v>
      </c>
      <c r="H142" s="249">
        <v>1</v>
      </c>
      <c r="I142" s="250"/>
      <c r="J142" s="251">
        <f>ROUND(I142*H142,2)</f>
        <v>0</v>
      </c>
      <c r="K142" s="252"/>
      <c r="L142" s="253"/>
      <c r="M142" s="254" t="s">
        <v>19</v>
      </c>
      <c r="N142" s="255" t="s">
        <v>45</v>
      </c>
      <c r="O142" s="64"/>
      <c r="P142" s="205">
        <f>O142*H142</f>
        <v>0</v>
      </c>
      <c r="Q142" s="205">
        <v>0</v>
      </c>
      <c r="R142" s="205">
        <f>Q142*H142</f>
        <v>0</v>
      </c>
      <c r="S142" s="205">
        <v>0</v>
      </c>
      <c r="T142" s="206">
        <f>S142*H142</f>
        <v>0</v>
      </c>
      <c r="U142" s="34"/>
      <c r="V142" s="34"/>
      <c r="W142" s="34"/>
      <c r="X142" s="34"/>
      <c r="Y142" s="34"/>
      <c r="Z142" s="34"/>
      <c r="AA142" s="34"/>
      <c r="AB142" s="34"/>
      <c r="AC142" s="34"/>
      <c r="AD142" s="34"/>
      <c r="AE142" s="34"/>
      <c r="AR142" s="207" t="s">
        <v>1124</v>
      </c>
      <c r="AT142" s="207" t="s">
        <v>473</v>
      </c>
      <c r="AU142" s="207" t="s">
        <v>83</v>
      </c>
      <c r="AY142" s="17" t="s">
        <v>313</v>
      </c>
      <c r="BE142" s="208">
        <f>IF(N142="základní",J142,0)</f>
        <v>0</v>
      </c>
      <c r="BF142" s="208">
        <f>IF(N142="snížená",J142,0)</f>
        <v>0</v>
      </c>
      <c r="BG142" s="208">
        <f>IF(N142="zákl. přenesená",J142,0)</f>
        <v>0</v>
      </c>
      <c r="BH142" s="208">
        <f>IF(N142="sníž. přenesená",J142,0)</f>
        <v>0</v>
      </c>
      <c r="BI142" s="208">
        <f>IF(N142="nulová",J142,0)</f>
        <v>0</v>
      </c>
      <c r="BJ142" s="17" t="s">
        <v>81</v>
      </c>
      <c r="BK142" s="208">
        <f>ROUND(I142*H142,2)</f>
        <v>0</v>
      </c>
      <c r="BL142" s="17" t="s">
        <v>1124</v>
      </c>
      <c r="BM142" s="207" t="s">
        <v>3514</v>
      </c>
    </row>
    <row r="143" spans="1:65" s="1" customFormat="1">
      <c r="A143" s="34"/>
      <c r="B143" s="35"/>
      <c r="C143" s="36"/>
      <c r="D143" s="209" t="s">
        <v>321</v>
      </c>
      <c r="E143" s="36"/>
      <c r="F143" s="210" t="s">
        <v>3513</v>
      </c>
      <c r="G143" s="36"/>
      <c r="H143" s="36"/>
      <c r="I143" s="116"/>
      <c r="J143" s="36"/>
      <c r="K143" s="36"/>
      <c r="L143" s="39"/>
      <c r="M143" s="211"/>
      <c r="N143" s="212"/>
      <c r="O143" s="64"/>
      <c r="P143" s="64"/>
      <c r="Q143" s="64"/>
      <c r="R143" s="64"/>
      <c r="S143" s="64"/>
      <c r="T143" s="65"/>
      <c r="U143" s="34"/>
      <c r="V143" s="34"/>
      <c r="W143" s="34"/>
      <c r="X143" s="34"/>
      <c r="Y143" s="34"/>
      <c r="Z143" s="34"/>
      <c r="AA143" s="34"/>
      <c r="AB143" s="34"/>
      <c r="AC143" s="34"/>
      <c r="AD143" s="34"/>
      <c r="AE143" s="34"/>
      <c r="AT143" s="17" t="s">
        <v>321</v>
      </c>
      <c r="AU143" s="17" t="s">
        <v>83</v>
      </c>
    </row>
    <row r="144" spans="1:65" s="1" customFormat="1" ht="14.45" customHeight="1">
      <c r="A144" s="34"/>
      <c r="B144" s="35"/>
      <c r="C144" s="245" t="s">
        <v>439</v>
      </c>
      <c r="D144" s="245" t="s">
        <v>473</v>
      </c>
      <c r="E144" s="246" t="s">
        <v>3515</v>
      </c>
      <c r="F144" s="247" t="s">
        <v>3516</v>
      </c>
      <c r="G144" s="248" t="s">
        <v>707</v>
      </c>
      <c r="H144" s="249">
        <v>1</v>
      </c>
      <c r="I144" s="250"/>
      <c r="J144" s="251">
        <f>ROUND(I144*H144,2)</f>
        <v>0</v>
      </c>
      <c r="K144" s="252"/>
      <c r="L144" s="253"/>
      <c r="M144" s="254" t="s">
        <v>19</v>
      </c>
      <c r="N144" s="255" t="s">
        <v>45</v>
      </c>
      <c r="O144" s="64"/>
      <c r="P144" s="205">
        <f>O144*H144</f>
        <v>0</v>
      </c>
      <c r="Q144" s="205">
        <v>0</v>
      </c>
      <c r="R144" s="205">
        <f>Q144*H144</f>
        <v>0</v>
      </c>
      <c r="S144" s="205">
        <v>0</v>
      </c>
      <c r="T144" s="206">
        <f>S144*H144</f>
        <v>0</v>
      </c>
      <c r="U144" s="34"/>
      <c r="V144" s="34"/>
      <c r="W144" s="34"/>
      <c r="X144" s="34"/>
      <c r="Y144" s="34"/>
      <c r="Z144" s="34"/>
      <c r="AA144" s="34"/>
      <c r="AB144" s="34"/>
      <c r="AC144" s="34"/>
      <c r="AD144" s="34"/>
      <c r="AE144" s="34"/>
      <c r="AR144" s="207" t="s">
        <v>1124</v>
      </c>
      <c r="AT144" s="207" t="s">
        <v>473</v>
      </c>
      <c r="AU144" s="207" t="s">
        <v>83</v>
      </c>
      <c r="AY144" s="17" t="s">
        <v>313</v>
      </c>
      <c r="BE144" s="208">
        <f>IF(N144="základní",J144,0)</f>
        <v>0</v>
      </c>
      <c r="BF144" s="208">
        <f>IF(N144="snížená",J144,0)</f>
        <v>0</v>
      </c>
      <c r="BG144" s="208">
        <f>IF(N144="zákl. přenesená",J144,0)</f>
        <v>0</v>
      </c>
      <c r="BH144" s="208">
        <f>IF(N144="sníž. přenesená",J144,0)</f>
        <v>0</v>
      </c>
      <c r="BI144" s="208">
        <f>IF(N144="nulová",J144,0)</f>
        <v>0</v>
      </c>
      <c r="BJ144" s="17" t="s">
        <v>81</v>
      </c>
      <c r="BK144" s="208">
        <f>ROUND(I144*H144,2)</f>
        <v>0</v>
      </c>
      <c r="BL144" s="17" t="s">
        <v>1124</v>
      </c>
      <c r="BM144" s="207" t="s">
        <v>3517</v>
      </c>
    </row>
    <row r="145" spans="1:65" s="1" customFormat="1">
      <c r="A145" s="34"/>
      <c r="B145" s="35"/>
      <c r="C145" s="36"/>
      <c r="D145" s="209" t="s">
        <v>321</v>
      </c>
      <c r="E145" s="36"/>
      <c r="F145" s="210" t="s">
        <v>3516</v>
      </c>
      <c r="G145" s="36"/>
      <c r="H145" s="36"/>
      <c r="I145" s="116"/>
      <c r="J145" s="36"/>
      <c r="K145" s="36"/>
      <c r="L145" s="39"/>
      <c r="M145" s="211"/>
      <c r="N145" s="212"/>
      <c r="O145" s="64"/>
      <c r="P145" s="64"/>
      <c r="Q145" s="64"/>
      <c r="R145" s="64"/>
      <c r="S145" s="64"/>
      <c r="T145" s="65"/>
      <c r="U145" s="34"/>
      <c r="V145" s="34"/>
      <c r="W145" s="34"/>
      <c r="X145" s="34"/>
      <c r="Y145" s="34"/>
      <c r="Z145" s="34"/>
      <c r="AA145" s="34"/>
      <c r="AB145" s="34"/>
      <c r="AC145" s="34"/>
      <c r="AD145" s="34"/>
      <c r="AE145" s="34"/>
      <c r="AT145" s="17" t="s">
        <v>321</v>
      </c>
      <c r="AU145" s="17" t="s">
        <v>83</v>
      </c>
    </row>
    <row r="146" spans="1:65" s="1" customFormat="1" ht="14.45" customHeight="1">
      <c r="A146" s="34"/>
      <c r="B146" s="35"/>
      <c r="C146" s="245" t="s">
        <v>446</v>
      </c>
      <c r="D146" s="245" t="s">
        <v>473</v>
      </c>
      <c r="E146" s="246" t="s">
        <v>3518</v>
      </c>
      <c r="F146" s="247" t="s">
        <v>3519</v>
      </c>
      <c r="G146" s="248" t="s">
        <v>707</v>
      </c>
      <c r="H146" s="249">
        <v>1</v>
      </c>
      <c r="I146" s="250"/>
      <c r="J146" s="251">
        <f>ROUND(I146*H146,2)</f>
        <v>0</v>
      </c>
      <c r="K146" s="252"/>
      <c r="L146" s="253"/>
      <c r="M146" s="254" t="s">
        <v>19</v>
      </c>
      <c r="N146" s="255" t="s">
        <v>45</v>
      </c>
      <c r="O146" s="64"/>
      <c r="P146" s="205">
        <f>O146*H146</f>
        <v>0</v>
      </c>
      <c r="Q146" s="205">
        <v>0</v>
      </c>
      <c r="R146" s="205">
        <f>Q146*H146</f>
        <v>0</v>
      </c>
      <c r="S146" s="205">
        <v>0</v>
      </c>
      <c r="T146" s="206">
        <f>S146*H146</f>
        <v>0</v>
      </c>
      <c r="U146" s="34"/>
      <c r="V146" s="34"/>
      <c r="W146" s="34"/>
      <c r="X146" s="34"/>
      <c r="Y146" s="34"/>
      <c r="Z146" s="34"/>
      <c r="AA146" s="34"/>
      <c r="AB146" s="34"/>
      <c r="AC146" s="34"/>
      <c r="AD146" s="34"/>
      <c r="AE146" s="34"/>
      <c r="AR146" s="207" t="s">
        <v>1124</v>
      </c>
      <c r="AT146" s="207" t="s">
        <v>473</v>
      </c>
      <c r="AU146" s="207" t="s">
        <v>83</v>
      </c>
      <c r="AY146" s="17" t="s">
        <v>313</v>
      </c>
      <c r="BE146" s="208">
        <f>IF(N146="základní",J146,0)</f>
        <v>0</v>
      </c>
      <c r="BF146" s="208">
        <f>IF(N146="snížená",J146,0)</f>
        <v>0</v>
      </c>
      <c r="BG146" s="208">
        <f>IF(N146="zákl. přenesená",J146,0)</f>
        <v>0</v>
      </c>
      <c r="BH146" s="208">
        <f>IF(N146="sníž. přenesená",J146,0)</f>
        <v>0</v>
      </c>
      <c r="BI146" s="208">
        <f>IF(N146="nulová",J146,0)</f>
        <v>0</v>
      </c>
      <c r="BJ146" s="17" t="s">
        <v>81</v>
      </c>
      <c r="BK146" s="208">
        <f>ROUND(I146*H146,2)</f>
        <v>0</v>
      </c>
      <c r="BL146" s="17" t="s">
        <v>1124</v>
      </c>
      <c r="BM146" s="207" t="s">
        <v>3520</v>
      </c>
    </row>
    <row r="147" spans="1:65" s="1" customFormat="1">
      <c r="A147" s="34"/>
      <c r="B147" s="35"/>
      <c r="C147" s="36"/>
      <c r="D147" s="209" t="s">
        <v>321</v>
      </c>
      <c r="E147" s="36"/>
      <c r="F147" s="210" t="s">
        <v>3519</v>
      </c>
      <c r="G147" s="36"/>
      <c r="H147" s="36"/>
      <c r="I147" s="116"/>
      <c r="J147" s="36"/>
      <c r="K147" s="36"/>
      <c r="L147" s="39"/>
      <c r="M147" s="211"/>
      <c r="N147" s="212"/>
      <c r="O147" s="64"/>
      <c r="P147" s="64"/>
      <c r="Q147" s="64"/>
      <c r="R147" s="64"/>
      <c r="S147" s="64"/>
      <c r="T147" s="65"/>
      <c r="U147" s="34"/>
      <c r="V147" s="34"/>
      <c r="W147" s="34"/>
      <c r="X147" s="34"/>
      <c r="Y147" s="34"/>
      <c r="Z147" s="34"/>
      <c r="AA147" s="34"/>
      <c r="AB147" s="34"/>
      <c r="AC147" s="34"/>
      <c r="AD147" s="34"/>
      <c r="AE147" s="34"/>
      <c r="AT147" s="17" t="s">
        <v>321</v>
      </c>
      <c r="AU147" s="17" t="s">
        <v>83</v>
      </c>
    </row>
    <row r="148" spans="1:65" s="1" customFormat="1" ht="14.45" customHeight="1">
      <c r="A148" s="34"/>
      <c r="B148" s="35"/>
      <c r="C148" s="245" t="s">
        <v>452</v>
      </c>
      <c r="D148" s="245" t="s">
        <v>473</v>
      </c>
      <c r="E148" s="246" t="s">
        <v>3521</v>
      </c>
      <c r="F148" s="247" t="s">
        <v>3522</v>
      </c>
      <c r="G148" s="248" t="s">
        <v>707</v>
      </c>
      <c r="H148" s="249">
        <v>1</v>
      </c>
      <c r="I148" s="250"/>
      <c r="J148" s="251">
        <f>ROUND(I148*H148,2)</f>
        <v>0</v>
      </c>
      <c r="K148" s="252"/>
      <c r="L148" s="253"/>
      <c r="M148" s="254" t="s">
        <v>19</v>
      </c>
      <c r="N148" s="255" t="s">
        <v>45</v>
      </c>
      <c r="O148" s="64"/>
      <c r="P148" s="205">
        <f>O148*H148</f>
        <v>0</v>
      </c>
      <c r="Q148" s="205">
        <v>0</v>
      </c>
      <c r="R148" s="205">
        <f>Q148*H148</f>
        <v>0</v>
      </c>
      <c r="S148" s="205">
        <v>0</v>
      </c>
      <c r="T148" s="206">
        <f>S148*H148</f>
        <v>0</v>
      </c>
      <c r="U148" s="34"/>
      <c r="V148" s="34"/>
      <c r="W148" s="34"/>
      <c r="X148" s="34"/>
      <c r="Y148" s="34"/>
      <c r="Z148" s="34"/>
      <c r="AA148" s="34"/>
      <c r="AB148" s="34"/>
      <c r="AC148" s="34"/>
      <c r="AD148" s="34"/>
      <c r="AE148" s="34"/>
      <c r="AR148" s="207" t="s">
        <v>1124</v>
      </c>
      <c r="AT148" s="207" t="s">
        <v>473</v>
      </c>
      <c r="AU148" s="207" t="s">
        <v>83</v>
      </c>
      <c r="AY148" s="17" t="s">
        <v>313</v>
      </c>
      <c r="BE148" s="208">
        <f>IF(N148="základní",J148,0)</f>
        <v>0</v>
      </c>
      <c r="BF148" s="208">
        <f>IF(N148="snížená",J148,0)</f>
        <v>0</v>
      </c>
      <c r="BG148" s="208">
        <f>IF(N148="zákl. přenesená",J148,0)</f>
        <v>0</v>
      </c>
      <c r="BH148" s="208">
        <f>IF(N148="sníž. přenesená",J148,0)</f>
        <v>0</v>
      </c>
      <c r="BI148" s="208">
        <f>IF(N148="nulová",J148,0)</f>
        <v>0</v>
      </c>
      <c r="BJ148" s="17" t="s">
        <v>81</v>
      </c>
      <c r="BK148" s="208">
        <f>ROUND(I148*H148,2)</f>
        <v>0</v>
      </c>
      <c r="BL148" s="17" t="s">
        <v>1124</v>
      </c>
      <c r="BM148" s="207" t="s">
        <v>3523</v>
      </c>
    </row>
    <row r="149" spans="1:65" s="1" customFormat="1">
      <c r="A149" s="34"/>
      <c r="B149" s="35"/>
      <c r="C149" s="36"/>
      <c r="D149" s="209" t="s">
        <v>321</v>
      </c>
      <c r="E149" s="36"/>
      <c r="F149" s="210" t="s">
        <v>3522</v>
      </c>
      <c r="G149" s="36"/>
      <c r="H149" s="36"/>
      <c r="I149" s="116"/>
      <c r="J149" s="36"/>
      <c r="K149" s="36"/>
      <c r="L149" s="39"/>
      <c r="M149" s="211"/>
      <c r="N149" s="212"/>
      <c r="O149" s="64"/>
      <c r="P149" s="64"/>
      <c r="Q149" s="64"/>
      <c r="R149" s="64"/>
      <c r="S149" s="64"/>
      <c r="T149" s="65"/>
      <c r="U149" s="34"/>
      <c r="V149" s="34"/>
      <c r="W149" s="34"/>
      <c r="X149" s="34"/>
      <c r="Y149" s="34"/>
      <c r="Z149" s="34"/>
      <c r="AA149" s="34"/>
      <c r="AB149" s="34"/>
      <c r="AC149" s="34"/>
      <c r="AD149" s="34"/>
      <c r="AE149" s="34"/>
      <c r="AT149" s="17" t="s">
        <v>321</v>
      </c>
      <c r="AU149" s="17" t="s">
        <v>83</v>
      </c>
    </row>
    <row r="150" spans="1:65" s="1" customFormat="1" ht="14.45" customHeight="1">
      <c r="A150" s="34"/>
      <c r="B150" s="35"/>
      <c r="C150" s="245" t="s">
        <v>459</v>
      </c>
      <c r="D150" s="245" t="s">
        <v>473</v>
      </c>
      <c r="E150" s="246" t="s">
        <v>3524</v>
      </c>
      <c r="F150" s="247" t="s">
        <v>3522</v>
      </c>
      <c r="G150" s="248" t="s">
        <v>707</v>
      </c>
      <c r="H150" s="249">
        <v>1</v>
      </c>
      <c r="I150" s="250"/>
      <c r="J150" s="251">
        <f>ROUND(I150*H150,2)</f>
        <v>0</v>
      </c>
      <c r="K150" s="252"/>
      <c r="L150" s="253"/>
      <c r="M150" s="254" t="s">
        <v>19</v>
      </c>
      <c r="N150" s="255" t="s">
        <v>45</v>
      </c>
      <c r="O150" s="64"/>
      <c r="P150" s="205">
        <f>O150*H150</f>
        <v>0</v>
      </c>
      <c r="Q150" s="205">
        <v>0</v>
      </c>
      <c r="R150" s="205">
        <f>Q150*H150</f>
        <v>0</v>
      </c>
      <c r="S150" s="205">
        <v>0</v>
      </c>
      <c r="T150" s="206">
        <f>S150*H150</f>
        <v>0</v>
      </c>
      <c r="U150" s="34"/>
      <c r="V150" s="34"/>
      <c r="W150" s="34"/>
      <c r="X150" s="34"/>
      <c r="Y150" s="34"/>
      <c r="Z150" s="34"/>
      <c r="AA150" s="34"/>
      <c r="AB150" s="34"/>
      <c r="AC150" s="34"/>
      <c r="AD150" s="34"/>
      <c r="AE150" s="34"/>
      <c r="AR150" s="207" t="s">
        <v>1124</v>
      </c>
      <c r="AT150" s="207" t="s">
        <v>473</v>
      </c>
      <c r="AU150" s="207" t="s">
        <v>83</v>
      </c>
      <c r="AY150" s="17" t="s">
        <v>313</v>
      </c>
      <c r="BE150" s="208">
        <f>IF(N150="základní",J150,0)</f>
        <v>0</v>
      </c>
      <c r="BF150" s="208">
        <f>IF(N150="snížená",J150,0)</f>
        <v>0</v>
      </c>
      <c r="BG150" s="208">
        <f>IF(N150="zákl. přenesená",J150,0)</f>
        <v>0</v>
      </c>
      <c r="BH150" s="208">
        <f>IF(N150="sníž. přenesená",J150,0)</f>
        <v>0</v>
      </c>
      <c r="BI150" s="208">
        <f>IF(N150="nulová",J150,0)</f>
        <v>0</v>
      </c>
      <c r="BJ150" s="17" t="s">
        <v>81</v>
      </c>
      <c r="BK150" s="208">
        <f>ROUND(I150*H150,2)</f>
        <v>0</v>
      </c>
      <c r="BL150" s="17" t="s">
        <v>1124</v>
      </c>
      <c r="BM150" s="207" t="s">
        <v>3525</v>
      </c>
    </row>
    <row r="151" spans="1:65" s="1" customFormat="1">
      <c r="A151" s="34"/>
      <c r="B151" s="35"/>
      <c r="C151" s="36"/>
      <c r="D151" s="209" t="s">
        <v>321</v>
      </c>
      <c r="E151" s="36"/>
      <c r="F151" s="210" t="s">
        <v>3526</v>
      </c>
      <c r="G151" s="36"/>
      <c r="H151" s="36"/>
      <c r="I151" s="116"/>
      <c r="J151" s="36"/>
      <c r="K151" s="36"/>
      <c r="L151" s="39"/>
      <c r="M151" s="211"/>
      <c r="N151" s="212"/>
      <c r="O151" s="64"/>
      <c r="P151" s="64"/>
      <c r="Q151" s="64"/>
      <c r="R151" s="64"/>
      <c r="S151" s="64"/>
      <c r="T151" s="65"/>
      <c r="U151" s="34"/>
      <c r="V151" s="34"/>
      <c r="W151" s="34"/>
      <c r="X151" s="34"/>
      <c r="Y151" s="34"/>
      <c r="Z151" s="34"/>
      <c r="AA151" s="34"/>
      <c r="AB151" s="34"/>
      <c r="AC151" s="34"/>
      <c r="AD151" s="34"/>
      <c r="AE151" s="34"/>
      <c r="AT151" s="17" t="s">
        <v>321</v>
      </c>
      <c r="AU151" s="17" t="s">
        <v>83</v>
      </c>
    </row>
    <row r="152" spans="1:65" s="1" customFormat="1" ht="14.45" customHeight="1">
      <c r="A152" s="34"/>
      <c r="B152" s="35"/>
      <c r="C152" s="245" t="s">
        <v>466</v>
      </c>
      <c r="D152" s="245" t="s">
        <v>473</v>
      </c>
      <c r="E152" s="246" t="s">
        <v>3527</v>
      </c>
      <c r="F152" s="247" t="s">
        <v>3528</v>
      </c>
      <c r="G152" s="248" t="s">
        <v>707</v>
      </c>
      <c r="H152" s="249">
        <v>1</v>
      </c>
      <c r="I152" s="250"/>
      <c r="J152" s="251">
        <f>ROUND(I152*H152,2)</f>
        <v>0</v>
      </c>
      <c r="K152" s="252"/>
      <c r="L152" s="253"/>
      <c r="M152" s="254" t="s">
        <v>19</v>
      </c>
      <c r="N152" s="255" t="s">
        <v>45</v>
      </c>
      <c r="O152" s="64"/>
      <c r="P152" s="205">
        <f>O152*H152</f>
        <v>0</v>
      </c>
      <c r="Q152" s="205">
        <v>0</v>
      </c>
      <c r="R152" s="205">
        <f>Q152*H152</f>
        <v>0</v>
      </c>
      <c r="S152" s="205">
        <v>0</v>
      </c>
      <c r="T152" s="206">
        <f>S152*H152</f>
        <v>0</v>
      </c>
      <c r="U152" s="34"/>
      <c r="V152" s="34"/>
      <c r="W152" s="34"/>
      <c r="X152" s="34"/>
      <c r="Y152" s="34"/>
      <c r="Z152" s="34"/>
      <c r="AA152" s="34"/>
      <c r="AB152" s="34"/>
      <c r="AC152" s="34"/>
      <c r="AD152" s="34"/>
      <c r="AE152" s="34"/>
      <c r="AR152" s="207" t="s">
        <v>1124</v>
      </c>
      <c r="AT152" s="207" t="s">
        <v>473</v>
      </c>
      <c r="AU152" s="207" t="s">
        <v>83</v>
      </c>
      <c r="AY152" s="17" t="s">
        <v>313</v>
      </c>
      <c r="BE152" s="208">
        <f>IF(N152="základní",J152,0)</f>
        <v>0</v>
      </c>
      <c r="BF152" s="208">
        <f>IF(N152="snížená",J152,0)</f>
        <v>0</v>
      </c>
      <c r="BG152" s="208">
        <f>IF(N152="zákl. přenesená",J152,0)</f>
        <v>0</v>
      </c>
      <c r="BH152" s="208">
        <f>IF(N152="sníž. přenesená",J152,0)</f>
        <v>0</v>
      </c>
      <c r="BI152" s="208">
        <f>IF(N152="nulová",J152,0)</f>
        <v>0</v>
      </c>
      <c r="BJ152" s="17" t="s">
        <v>81</v>
      </c>
      <c r="BK152" s="208">
        <f>ROUND(I152*H152,2)</f>
        <v>0</v>
      </c>
      <c r="BL152" s="17" t="s">
        <v>1124</v>
      </c>
      <c r="BM152" s="207" t="s">
        <v>3529</v>
      </c>
    </row>
    <row r="153" spans="1:65" s="1" customFormat="1" ht="19.5">
      <c r="A153" s="34"/>
      <c r="B153" s="35"/>
      <c r="C153" s="36"/>
      <c r="D153" s="209" t="s">
        <v>321</v>
      </c>
      <c r="E153" s="36"/>
      <c r="F153" s="210" t="s">
        <v>3530</v>
      </c>
      <c r="G153" s="36"/>
      <c r="H153" s="36"/>
      <c r="I153" s="116"/>
      <c r="J153" s="36"/>
      <c r="K153" s="36"/>
      <c r="L153" s="39"/>
      <c r="M153" s="211"/>
      <c r="N153" s="212"/>
      <c r="O153" s="64"/>
      <c r="P153" s="64"/>
      <c r="Q153" s="64"/>
      <c r="R153" s="64"/>
      <c r="S153" s="64"/>
      <c r="T153" s="65"/>
      <c r="U153" s="34"/>
      <c r="V153" s="34"/>
      <c r="W153" s="34"/>
      <c r="X153" s="34"/>
      <c r="Y153" s="34"/>
      <c r="Z153" s="34"/>
      <c r="AA153" s="34"/>
      <c r="AB153" s="34"/>
      <c r="AC153" s="34"/>
      <c r="AD153" s="34"/>
      <c r="AE153" s="34"/>
      <c r="AT153" s="17" t="s">
        <v>321</v>
      </c>
      <c r="AU153" s="17" t="s">
        <v>83</v>
      </c>
    </row>
    <row r="154" spans="1:65" s="1" customFormat="1" ht="14.45" customHeight="1">
      <c r="A154" s="34"/>
      <c r="B154" s="35"/>
      <c r="C154" s="195" t="s">
        <v>472</v>
      </c>
      <c r="D154" s="195" t="s">
        <v>315</v>
      </c>
      <c r="E154" s="196" t="s">
        <v>3531</v>
      </c>
      <c r="F154" s="197" t="s">
        <v>3532</v>
      </c>
      <c r="G154" s="198" t="s">
        <v>327</v>
      </c>
      <c r="H154" s="199">
        <v>5</v>
      </c>
      <c r="I154" s="200"/>
      <c r="J154" s="201">
        <f>ROUND(I154*H154,2)</f>
        <v>0</v>
      </c>
      <c r="K154" s="202"/>
      <c r="L154" s="39"/>
      <c r="M154" s="203" t="s">
        <v>19</v>
      </c>
      <c r="N154" s="204" t="s">
        <v>45</v>
      </c>
      <c r="O154" s="64"/>
      <c r="P154" s="205">
        <f>O154*H154</f>
        <v>0</v>
      </c>
      <c r="Q154" s="205">
        <v>5.2999999999999998E-4</v>
      </c>
      <c r="R154" s="205">
        <f>Q154*H154</f>
        <v>2.65E-3</v>
      </c>
      <c r="S154" s="205">
        <v>0</v>
      </c>
      <c r="T154" s="206">
        <f>S154*H154</f>
        <v>0</v>
      </c>
      <c r="U154" s="34"/>
      <c r="V154" s="34"/>
      <c r="W154" s="34"/>
      <c r="X154" s="34"/>
      <c r="Y154" s="34"/>
      <c r="Z154" s="34"/>
      <c r="AA154" s="34"/>
      <c r="AB154" s="34"/>
      <c r="AC154" s="34"/>
      <c r="AD154" s="34"/>
      <c r="AE154" s="34"/>
      <c r="AR154" s="207" t="s">
        <v>731</v>
      </c>
      <c r="AT154" s="207" t="s">
        <v>315</v>
      </c>
      <c r="AU154" s="207" t="s">
        <v>83</v>
      </c>
      <c r="AY154" s="17" t="s">
        <v>313</v>
      </c>
      <c r="BE154" s="208">
        <f>IF(N154="základní",J154,0)</f>
        <v>0</v>
      </c>
      <c r="BF154" s="208">
        <f>IF(N154="snížená",J154,0)</f>
        <v>0</v>
      </c>
      <c r="BG154" s="208">
        <f>IF(N154="zákl. přenesená",J154,0)</f>
        <v>0</v>
      </c>
      <c r="BH154" s="208">
        <f>IF(N154="sníž. přenesená",J154,0)</f>
        <v>0</v>
      </c>
      <c r="BI154" s="208">
        <f>IF(N154="nulová",J154,0)</f>
        <v>0</v>
      </c>
      <c r="BJ154" s="17" t="s">
        <v>81</v>
      </c>
      <c r="BK154" s="208">
        <f>ROUND(I154*H154,2)</f>
        <v>0</v>
      </c>
      <c r="BL154" s="17" t="s">
        <v>731</v>
      </c>
      <c r="BM154" s="207" t="s">
        <v>3533</v>
      </c>
    </row>
    <row r="155" spans="1:65" s="1" customFormat="1">
      <c r="A155" s="34"/>
      <c r="B155" s="35"/>
      <c r="C155" s="36"/>
      <c r="D155" s="209" t="s">
        <v>321</v>
      </c>
      <c r="E155" s="36"/>
      <c r="F155" s="210" t="s">
        <v>3532</v>
      </c>
      <c r="G155" s="36"/>
      <c r="H155" s="36"/>
      <c r="I155" s="116"/>
      <c r="J155" s="36"/>
      <c r="K155" s="36"/>
      <c r="L155" s="39"/>
      <c r="M155" s="211"/>
      <c r="N155" s="212"/>
      <c r="O155" s="64"/>
      <c r="P155" s="64"/>
      <c r="Q155" s="64"/>
      <c r="R155" s="64"/>
      <c r="S155" s="64"/>
      <c r="T155" s="65"/>
      <c r="U155" s="34"/>
      <c r="V155" s="34"/>
      <c r="W155" s="34"/>
      <c r="X155" s="34"/>
      <c r="Y155" s="34"/>
      <c r="Z155" s="34"/>
      <c r="AA155" s="34"/>
      <c r="AB155" s="34"/>
      <c r="AC155" s="34"/>
      <c r="AD155" s="34"/>
      <c r="AE155" s="34"/>
      <c r="AT155" s="17" t="s">
        <v>321</v>
      </c>
      <c r="AU155" s="17" t="s">
        <v>83</v>
      </c>
    </row>
    <row r="156" spans="1:65" s="1" customFormat="1" ht="21.6" customHeight="1">
      <c r="A156" s="34"/>
      <c r="B156" s="35"/>
      <c r="C156" s="195" t="s">
        <v>479</v>
      </c>
      <c r="D156" s="195" t="s">
        <v>315</v>
      </c>
      <c r="E156" s="196" t="s">
        <v>3534</v>
      </c>
      <c r="F156" s="197" t="s">
        <v>3535</v>
      </c>
      <c r="G156" s="198" t="s">
        <v>3474</v>
      </c>
      <c r="H156" s="199">
        <v>3</v>
      </c>
      <c r="I156" s="200"/>
      <c r="J156" s="201">
        <f>ROUND(I156*H156,2)</f>
        <v>0</v>
      </c>
      <c r="K156" s="202"/>
      <c r="L156" s="39"/>
      <c r="M156" s="203" t="s">
        <v>19</v>
      </c>
      <c r="N156" s="204" t="s">
        <v>45</v>
      </c>
      <c r="O156" s="64"/>
      <c r="P156" s="205">
        <f>O156*H156</f>
        <v>0</v>
      </c>
      <c r="Q156" s="205">
        <v>1.5200000000000001E-3</v>
      </c>
      <c r="R156" s="205">
        <f>Q156*H156</f>
        <v>4.5599999999999998E-3</v>
      </c>
      <c r="S156" s="205">
        <v>0</v>
      </c>
      <c r="T156" s="206">
        <f>S156*H156</f>
        <v>0</v>
      </c>
      <c r="U156" s="34"/>
      <c r="V156" s="34"/>
      <c r="W156" s="34"/>
      <c r="X156" s="34"/>
      <c r="Y156" s="34"/>
      <c r="Z156" s="34"/>
      <c r="AA156" s="34"/>
      <c r="AB156" s="34"/>
      <c r="AC156" s="34"/>
      <c r="AD156" s="34"/>
      <c r="AE156" s="34"/>
      <c r="AR156" s="207" t="s">
        <v>402</v>
      </c>
      <c r="AT156" s="207" t="s">
        <v>315</v>
      </c>
      <c r="AU156" s="207" t="s">
        <v>83</v>
      </c>
      <c r="AY156" s="17" t="s">
        <v>313</v>
      </c>
      <c r="BE156" s="208">
        <f>IF(N156="základní",J156,0)</f>
        <v>0</v>
      </c>
      <c r="BF156" s="208">
        <f>IF(N156="snížená",J156,0)</f>
        <v>0</v>
      </c>
      <c r="BG156" s="208">
        <f>IF(N156="zákl. přenesená",J156,0)</f>
        <v>0</v>
      </c>
      <c r="BH156" s="208">
        <f>IF(N156="sníž. přenesená",J156,0)</f>
        <v>0</v>
      </c>
      <c r="BI156" s="208">
        <f>IF(N156="nulová",J156,0)</f>
        <v>0</v>
      </c>
      <c r="BJ156" s="17" t="s">
        <v>81</v>
      </c>
      <c r="BK156" s="208">
        <f>ROUND(I156*H156,2)</f>
        <v>0</v>
      </c>
      <c r="BL156" s="17" t="s">
        <v>402</v>
      </c>
      <c r="BM156" s="207" t="s">
        <v>3536</v>
      </c>
    </row>
    <row r="157" spans="1:65" s="1" customFormat="1">
      <c r="A157" s="34"/>
      <c r="B157" s="35"/>
      <c r="C157" s="36"/>
      <c r="D157" s="209" t="s">
        <v>321</v>
      </c>
      <c r="E157" s="36"/>
      <c r="F157" s="210" t="s">
        <v>3537</v>
      </c>
      <c r="G157" s="36"/>
      <c r="H157" s="36"/>
      <c r="I157" s="116"/>
      <c r="J157" s="36"/>
      <c r="K157" s="36"/>
      <c r="L157" s="39"/>
      <c r="M157" s="211"/>
      <c r="N157" s="212"/>
      <c r="O157" s="64"/>
      <c r="P157" s="64"/>
      <c r="Q157" s="64"/>
      <c r="R157" s="64"/>
      <c r="S157" s="64"/>
      <c r="T157" s="65"/>
      <c r="U157" s="34"/>
      <c r="V157" s="34"/>
      <c r="W157" s="34"/>
      <c r="X157" s="34"/>
      <c r="Y157" s="34"/>
      <c r="Z157" s="34"/>
      <c r="AA157" s="34"/>
      <c r="AB157" s="34"/>
      <c r="AC157" s="34"/>
      <c r="AD157" s="34"/>
      <c r="AE157" s="34"/>
      <c r="AT157" s="17" t="s">
        <v>321</v>
      </c>
      <c r="AU157" s="17" t="s">
        <v>83</v>
      </c>
    </row>
    <row r="158" spans="1:65" s="1" customFormat="1" ht="39">
      <c r="A158" s="34"/>
      <c r="B158" s="35"/>
      <c r="C158" s="36"/>
      <c r="D158" s="209" t="s">
        <v>1282</v>
      </c>
      <c r="E158" s="36"/>
      <c r="F158" s="267" t="s">
        <v>3538</v>
      </c>
      <c r="G158" s="36"/>
      <c r="H158" s="36"/>
      <c r="I158" s="116"/>
      <c r="J158" s="36"/>
      <c r="K158" s="36"/>
      <c r="L158" s="39"/>
      <c r="M158" s="211"/>
      <c r="N158" s="212"/>
      <c r="O158" s="64"/>
      <c r="P158" s="64"/>
      <c r="Q158" s="64"/>
      <c r="R158" s="64"/>
      <c r="S158" s="64"/>
      <c r="T158" s="65"/>
      <c r="U158" s="34"/>
      <c r="V158" s="34"/>
      <c r="W158" s="34"/>
      <c r="X158" s="34"/>
      <c r="Y158" s="34"/>
      <c r="Z158" s="34"/>
      <c r="AA158" s="34"/>
      <c r="AB158" s="34"/>
      <c r="AC158" s="34"/>
      <c r="AD158" s="34"/>
      <c r="AE158" s="34"/>
      <c r="AT158" s="17" t="s">
        <v>1282</v>
      </c>
      <c r="AU158" s="17" t="s">
        <v>83</v>
      </c>
    </row>
    <row r="159" spans="1:65" s="1" customFormat="1" ht="14.45" customHeight="1">
      <c r="A159" s="34"/>
      <c r="B159" s="35"/>
      <c r="C159" s="195" t="s">
        <v>485</v>
      </c>
      <c r="D159" s="195" t="s">
        <v>315</v>
      </c>
      <c r="E159" s="196" t="s">
        <v>3539</v>
      </c>
      <c r="F159" s="197" t="s">
        <v>3540</v>
      </c>
      <c r="G159" s="198" t="s">
        <v>327</v>
      </c>
      <c r="H159" s="199">
        <v>11</v>
      </c>
      <c r="I159" s="200"/>
      <c r="J159" s="201">
        <f>ROUND(I159*H159,2)</f>
        <v>0</v>
      </c>
      <c r="K159" s="202"/>
      <c r="L159" s="39"/>
      <c r="M159" s="203" t="s">
        <v>19</v>
      </c>
      <c r="N159" s="204" t="s">
        <v>45</v>
      </c>
      <c r="O159" s="64"/>
      <c r="P159" s="205">
        <f>O159*H159</f>
        <v>0</v>
      </c>
      <c r="Q159" s="205">
        <v>4.6000000000000001E-4</v>
      </c>
      <c r="R159" s="205">
        <f>Q159*H159</f>
        <v>5.0600000000000003E-3</v>
      </c>
      <c r="S159" s="205">
        <v>0</v>
      </c>
      <c r="T159" s="206">
        <f>S159*H159</f>
        <v>0</v>
      </c>
      <c r="U159" s="34"/>
      <c r="V159" s="34"/>
      <c r="W159" s="34"/>
      <c r="X159" s="34"/>
      <c r="Y159" s="34"/>
      <c r="Z159" s="34"/>
      <c r="AA159" s="34"/>
      <c r="AB159" s="34"/>
      <c r="AC159" s="34"/>
      <c r="AD159" s="34"/>
      <c r="AE159" s="34"/>
      <c r="AR159" s="207" t="s">
        <v>402</v>
      </c>
      <c r="AT159" s="207" t="s">
        <v>315</v>
      </c>
      <c r="AU159" s="207" t="s">
        <v>83</v>
      </c>
      <c r="AY159" s="17" t="s">
        <v>313</v>
      </c>
      <c r="BE159" s="208">
        <f>IF(N159="základní",J159,0)</f>
        <v>0</v>
      </c>
      <c r="BF159" s="208">
        <f>IF(N159="snížená",J159,0)</f>
        <v>0</v>
      </c>
      <c r="BG159" s="208">
        <f>IF(N159="zákl. přenesená",J159,0)</f>
        <v>0</v>
      </c>
      <c r="BH159" s="208">
        <f>IF(N159="sníž. přenesená",J159,0)</f>
        <v>0</v>
      </c>
      <c r="BI159" s="208">
        <f>IF(N159="nulová",J159,0)</f>
        <v>0</v>
      </c>
      <c r="BJ159" s="17" t="s">
        <v>81</v>
      </c>
      <c r="BK159" s="208">
        <f>ROUND(I159*H159,2)</f>
        <v>0</v>
      </c>
      <c r="BL159" s="17" t="s">
        <v>402</v>
      </c>
      <c r="BM159" s="207" t="s">
        <v>3541</v>
      </c>
    </row>
    <row r="160" spans="1:65" s="1" customFormat="1">
      <c r="A160" s="34"/>
      <c r="B160" s="35"/>
      <c r="C160" s="36"/>
      <c r="D160" s="209" t="s">
        <v>321</v>
      </c>
      <c r="E160" s="36"/>
      <c r="F160" s="210" t="s">
        <v>3542</v>
      </c>
      <c r="G160" s="36"/>
      <c r="H160" s="36"/>
      <c r="I160" s="116"/>
      <c r="J160" s="36"/>
      <c r="K160" s="36"/>
      <c r="L160" s="39"/>
      <c r="M160" s="211"/>
      <c r="N160" s="212"/>
      <c r="O160" s="64"/>
      <c r="P160" s="64"/>
      <c r="Q160" s="64"/>
      <c r="R160" s="64"/>
      <c r="S160" s="64"/>
      <c r="T160" s="65"/>
      <c r="U160" s="34"/>
      <c r="V160" s="34"/>
      <c r="W160" s="34"/>
      <c r="X160" s="34"/>
      <c r="Y160" s="34"/>
      <c r="Z160" s="34"/>
      <c r="AA160" s="34"/>
      <c r="AB160" s="34"/>
      <c r="AC160" s="34"/>
      <c r="AD160" s="34"/>
      <c r="AE160" s="34"/>
      <c r="AT160" s="17" t="s">
        <v>321</v>
      </c>
      <c r="AU160" s="17" t="s">
        <v>83</v>
      </c>
    </row>
    <row r="161" spans="1:65" s="1" customFormat="1" ht="39">
      <c r="A161" s="34"/>
      <c r="B161" s="35"/>
      <c r="C161" s="36"/>
      <c r="D161" s="209" t="s">
        <v>1282</v>
      </c>
      <c r="E161" s="36"/>
      <c r="F161" s="267" t="s">
        <v>3538</v>
      </c>
      <c r="G161" s="36"/>
      <c r="H161" s="36"/>
      <c r="I161" s="116"/>
      <c r="J161" s="36"/>
      <c r="K161" s="36"/>
      <c r="L161" s="39"/>
      <c r="M161" s="211"/>
      <c r="N161" s="212"/>
      <c r="O161" s="64"/>
      <c r="P161" s="64"/>
      <c r="Q161" s="64"/>
      <c r="R161" s="64"/>
      <c r="S161" s="64"/>
      <c r="T161" s="65"/>
      <c r="U161" s="34"/>
      <c r="V161" s="34"/>
      <c r="W161" s="34"/>
      <c r="X161" s="34"/>
      <c r="Y161" s="34"/>
      <c r="Z161" s="34"/>
      <c r="AA161" s="34"/>
      <c r="AB161" s="34"/>
      <c r="AC161" s="34"/>
      <c r="AD161" s="34"/>
      <c r="AE161" s="34"/>
      <c r="AT161" s="17" t="s">
        <v>1282</v>
      </c>
      <c r="AU161" s="17" t="s">
        <v>83</v>
      </c>
    </row>
    <row r="162" spans="1:65" s="1" customFormat="1" ht="14.45" customHeight="1">
      <c r="A162" s="34"/>
      <c r="B162" s="35"/>
      <c r="C162" s="195" t="s">
        <v>494</v>
      </c>
      <c r="D162" s="195" t="s">
        <v>315</v>
      </c>
      <c r="E162" s="196" t="s">
        <v>3515</v>
      </c>
      <c r="F162" s="197" t="s">
        <v>3543</v>
      </c>
      <c r="G162" s="198" t="s">
        <v>3474</v>
      </c>
      <c r="H162" s="199">
        <v>3</v>
      </c>
      <c r="I162" s="200"/>
      <c r="J162" s="201">
        <f>ROUND(I162*H162,2)</f>
        <v>0</v>
      </c>
      <c r="K162" s="202"/>
      <c r="L162" s="39"/>
      <c r="M162" s="203" t="s">
        <v>19</v>
      </c>
      <c r="N162" s="204" t="s">
        <v>45</v>
      </c>
      <c r="O162" s="64"/>
      <c r="P162" s="205">
        <f>O162*H162</f>
        <v>0</v>
      </c>
      <c r="Q162" s="205">
        <v>0</v>
      </c>
      <c r="R162" s="205">
        <f>Q162*H162</f>
        <v>0</v>
      </c>
      <c r="S162" s="205">
        <v>0</v>
      </c>
      <c r="T162" s="206">
        <f>S162*H162</f>
        <v>0</v>
      </c>
      <c r="U162" s="34"/>
      <c r="V162" s="34"/>
      <c r="W162" s="34"/>
      <c r="X162" s="34"/>
      <c r="Y162" s="34"/>
      <c r="Z162" s="34"/>
      <c r="AA162" s="34"/>
      <c r="AB162" s="34"/>
      <c r="AC162" s="34"/>
      <c r="AD162" s="34"/>
      <c r="AE162" s="34"/>
      <c r="AR162" s="207" t="s">
        <v>402</v>
      </c>
      <c r="AT162" s="207" t="s">
        <v>315</v>
      </c>
      <c r="AU162" s="207" t="s">
        <v>83</v>
      </c>
      <c r="AY162" s="17" t="s">
        <v>313</v>
      </c>
      <c r="BE162" s="208">
        <f>IF(N162="základní",J162,0)</f>
        <v>0</v>
      </c>
      <c r="BF162" s="208">
        <f>IF(N162="snížená",J162,0)</f>
        <v>0</v>
      </c>
      <c r="BG162" s="208">
        <f>IF(N162="zákl. přenesená",J162,0)</f>
        <v>0</v>
      </c>
      <c r="BH162" s="208">
        <f>IF(N162="sníž. přenesená",J162,0)</f>
        <v>0</v>
      </c>
      <c r="BI162" s="208">
        <f>IF(N162="nulová",J162,0)</f>
        <v>0</v>
      </c>
      <c r="BJ162" s="17" t="s">
        <v>81</v>
      </c>
      <c r="BK162" s="208">
        <f>ROUND(I162*H162,2)</f>
        <v>0</v>
      </c>
      <c r="BL162" s="17" t="s">
        <v>402</v>
      </c>
      <c r="BM162" s="207" t="s">
        <v>3544</v>
      </c>
    </row>
    <row r="163" spans="1:65" s="1" customFormat="1">
      <c r="A163" s="34"/>
      <c r="B163" s="35"/>
      <c r="C163" s="36"/>
      <c r="D163" s="209" t="s">
        <v>321</v>
      </c>
      <c r="E163" s="36"/>
      <c r="F163" s="210" t="s">
        <v>3545</v>
      </c>
      <c r="G163" s="36"/>
      <c r="H163" s="36"/>
      <c r="I163" s="116"/>
      <c r="J163" s="36"/>
      <c r="K163" s="36"/>
      <c r="L163" s="39"/>
      <c r="M163" s="211"/>
      <c r="N163" s="212"/>
      <c r="O163" s="64"/>
      <c r="P163" s="64"/>
      <c r="Q163" s="64"/>
      <c r="R163" s="64"/>
      <c r="S163" s="64"/>
      <c r="T163" s="65"/>
      <c r="U163" s="34"/>
      <c r="V163" s="34"/>
      <c r="W163" s="34"/>
      <c r="X163" s="34"/>
      <c r="Y163" s="34"/>
      <c r="Z163" s="34"/>
      <c r="AA163" s="34"/>
      <c r="AB163" s="34"/>
      <c r="AC163" s="34"/>
      <c r="AD163" s="34"/>
      <c r="AE163" s="34"/>
      <c r="AT163" s="17" t="s">
        <v>321</v>
      </c>
      <c r="AU163" s="17" t="s">
        <v>83</v>
      </c>
    </row>
    <row r="164" spans="1:65" s="1" customFormat="1" ht="21.6" customHeight="1">
      <c r="A164" s="34"/>
      <c r="B164" s="35"/>
      <c r="C164" s="195" t="s">
        <v>504</v>
      </c>
      <c r="D164" s="195" t="s">
        <v>315</v>
      </c>
      <c r="E164" s="196" t="s">
        <v>3546</v>
      </c>
      <c r="F164" s="197" t="s">
        <v>3547</v>
      </c>
      <c r="G164" s="198" t="s">
        <v>707</v>
      </c>
      <c r="H164" s="199">
        <v>1</v>
      </c>
      <c r="I164" s="200"/>
      <c r="J164" s="201">
        <f>ROUND(I164*H164,2)</f>
        <v>0</v>
      </c>
      <c r="K164" s="202"/>
      <c r="L164" s="39"/>
      <c r="M164" s="203" t="s">
        <v>19</v>
      </c>
      <c r="N164" s="204" t="s">
        <v>45</v>
      </c>
      <c r="O164" s="64"/>
      <c r="P164" s="205">
        <f>O164*H164</f>
        <v>0</v>
      </c>
      <c r="Q164" s="205">
        <v>0</v>
      </c>
      <c r="R164" s="205">
        <f>Q164*H164</f>
        <v>0</v>
      </c>
      <c r="S164" s="205">
        <v>0</v>
      </c>
      <c r="T164" s="206">
        <f>S164*H164</f>
        <v>0</v>
      </c>
      <c r="U164" s="34"/>
      <c r="V164" s="34"/>
      <c r="W164" s="34"/>
      <c r="X164" s="34"/>
      <c r="Y164" s="34"/>
      <c r="Z164" s="34"/>
      <c r="AA164" s="34"/>
      <c r="AB164" s="34"/>
      <c r="AC164" s="34"/>
      <c r="AD164" s="34"/>
      <c r="AE164" s="34"/>
      <c r="AR164" s="207" t="s">
        <v>731</v>
      </c>
      <c r="AT164" s="207" t="s">
        <v>315</v>
      </c>
      <c r="AU164" s="207" t="s">
        <v>83</v>
      </c>
      <c r="AY164" s="17" t="s">
        <v>313</v>
      </c>
      <c r="BE164" s="208">
        <f>IF(N164="základní",J164,0)</f>
        <v>0</v>
      </c>
      <c r="BF164" s="208">
        <f>IF(N164="snížená",J164,0)</f>
        <v>0</v>
      </c>
      <c r="BG164" s="208">
        <f>IF(N164="zákl. přenesená",J164,0)</f>
        <v>0</v>
      </c>
      <c r="BH164" s="208">
        <f>IF(N164="sníž. přenesená",J164,0)</f>
        <v>0</v>
      </c>
      <c r="BI164" s="208">
        <f>IF(N164="nulová",J164,0)</f>
        <v>0</v>
      </c>
      <c r="BJ164" s="17" t="s">
        <v>81</v>
      </c>
      <c r="BK164" s="208">
        <f>ROUND(I164*H164,2)</f>
        <v>0</v>
      </c>
      <c r="BL164" s="17" t="s">
        <v>731</v>
      </c>
      <c r="BM164" s="207" t="s">
        <v>3548</v>
      </c>
    </row>
    <row r="165" spans="1:65" s="1" customFormat="1" ht="19.5">
      <c r="A165" s="34"/>
      <c r="B165" s="35"/>
      <c r="C165" s="36"/>
      <c r="D165" s="209" t="s">
        <v>321</v>
      </c>
      <c r="E165" s="36"/>
      <c r="F165" s="210" t="s">
        <v>3547</v>
      </c>
      <c r="G165" s="36"/>
      <c r="H165" s="36"/>
      <c r="I165" s="116"/>
      <c r="J165" s="36"/>
      <c r="K165" s="36"/>
      <c r="L165" s="39"/>
      <c r="M165" s="211"/>
      <c r="N165" s="212"/>
      <c r="O165" s="64"/>
      <c r="P165" s="64"/>
      <c r="Q165" s="64"/>
      <c r="R165" s="64"/>
      <c r="S165" s="64"/>
      <c r="T165" s="65"/>
      <c r="U165" s="34"/>
      <c r="V165" s="34"/>
      <c r="W165" s="34"/>
      <c r="X165" s="34"/>
      <c r="Y165" s="34"/>
      <c r="Z165" s="34"/>
      <c r="AA165" s="34"/>
      <c r="AB165" s="34"/>
      <c r="AC165" s="34"/>
      <c r="AD165" s="34"/>
      <c r="AE165" s="34"/>
      <c r="AT165" s="17" t="s">
        <v>321</v>
      </c>
      <c r="AU165" s="17" t="s">
        <v>83</v>
      </c>
    </row>
    <row r="166" spans="1:65" s="1" customFormat="1" ht="14.45" customHeight="1">
      <c r="A166" s="34"/>
      <c r="B166" s="35"/>
      <c r="C166" s="195" t="s">
        <v>510</v>
      </c>
      <c r="D166" s="195" t="s">
        <v>315</v>
      </c>
      <c r="E166" s="196" t="s">
        <v>3549</v>
      </c>
      <c r="F166" s="197" t="s">
        <v>3550</v>
      </c>
      <c r="G166" s="198" t="s">
        <v>3474</v>
      </c>
      <c r="H166" s="199">
        <v>3</v>
      </c>
      <c r="I166" s="200"/>
      <c r="J166" s="201">
        <f>ROUND(I166*H166,2)</f>
        <v>0</v>
      </c>
      <c r="K166" s="202"/>
      <c r="L166" s="39"/>
      <c r="M166" s="203" t="s">
        <v>19</v>
      </c>
      <c r="N166" s="204" t="s">
        <v>45</v>
      </c>
      <c r="O166" s="64"/>
      <c r="P166" s="205">
        <f>O166*H166</f>
        <v>0</v>
      </c>
      <c r="Q166" s="205">
        <v>0</v>
      </c>
      <c r="R166" s="205">
        <f>Q166*H166</f>
        <v>0</v>
      </c>
      <c r="S166" s="205">
        <v>0</v>
      </c>
      <c r="T166" s="206">
        <f>S166*H166</f>
        <v>0</v>
      </c>
      <c r="U166" s="34"/>
      <c r="V166" s="34"/>
      <c r="W166" s="34"/>
      <c r="X166" s="34"/>
      <c r="Y166" s="34"/>
      <c r="Z166" s="34"/>
      <c r="AA166" s="34"/>
      <c r="AB166" s="34"/>
      <c r="AC166" s="34"/>
      <c r="AD166" s="34"/>
      <c r="AE166" s="34"/>
      <c r="AR166" s="207" t="s">
        <v>731</v>
      </c>
      <c r="AT166" s="207" t="s">
        <v>315</v>
      </c>
      <c r="AU166" s="207" t="s">
        <v>83</v>
      </c>
      <c r="AY166" s="17" t="s">
        <v>313</v>
      </c>
      <c r="BE166" s="208">
        <f>IF(N166="základní",J166,0)</f>
        <v>0</v>
      </c>
      <c r="BF166" s="208">
        <f>IF(N166="snížená",J166,0)</f>
        <v>0</v>
      </c>
      <c r="BG166" s="208">
        <f>IF(N166="zákl. přenesená",J166,0)</f>
        <v>0</v>
      </c>
      <c r="BH166" s="208">
        <f>IF(N166="sníž. přenesená",J166,0)</f>
        <v>0</v>
      </c>
      <c r="BI166" s="208">
        <f>IF(N166="nulová",J166,0)</f>
        <v>0</v>
      </c>
      <c r="BJ166" s="17" t="s">
        <v>81</v>
      </c>
      <c r="BK166" s="208">
        <f>ROUND(I166*H166,2)</f>
        <v>0</v>
      </c>
      <c r="BL166" s="17" t="s">
        <v>731</v>
      </c>
      <c r="BM166" s="207" t="s">
        <v>3551</v>
      </c>
    </row>
    <row r="167" spans="1:65" s="1" customFormat="1">
      <c r="A167" s="34"/>
      <c r="B167" s="35"/>
      <c r="C167" s="36"/>
      <c r="D167" s="209" t="s">
        <v>321</v>
      </c>
      <c r="E167" s="36"/>
      <c r="F167" s="210" t="s">
        <v>3550</v>
      </c>
      <c r="G167" s="36"/>
      <c r="H167" s="36"/>
      <c r="I167" s="116"/>
      <c r="J167" s="36"/>
      <c r="K167" s="36"/>
      <c r="L167" s="39"/>
      <c r="M167" s="211"/>
      <c r="N167" s="212"/>
      <c r="O167" s="64"/>
      <c r="P167" s="64"/>
      <c r="Q167" s="64"/>
      <c r="R167" s="64"/>
      <c r="S167" s="64"/>
      <c r="T167" s="65"/>
      <c r="U167" s="34"/>
      <c r="V167" s="34"/>
      <c r="W167" s="34"/>
      <c r="X167" s="34"/>
      <c r="Y167" s="34"/>
      <c r="Z167" s="34"/>
      <c r="AA167" s="34"/>
      <c r="AB167" s="34"/>
      <c r="AC167" s="34"/>
      <c r="AD167" s="34"/>
      <c r="AE167" s="34"/>
      <c r="AT167" s="17" t="s">
        <v>321</v>
      </c>
      <c r="AU167" s="17" t="s">
        <v>83</v>
      </c>
    </row>
    <row r="168" spans="1:65" s="1" customFormat="1" ht="14.45" customHeight="1">
      <c r="A168" s="34"/>
      <c r="B168" s="35"/>
      <c r="C168" s="195" t="s">
        <v>516</v>
      </c>
      <c r="D168" s="195" t="s">
        <v>315</v>
      </c>
      <c r="E168" s="196" t="s">
        <v>3552</v>
      </c>
      <c r="F168" s="197" t="s">
        <v>3553</v>
      </c>
      <c r="G168" s="198" t="s">
        <v>430</v>
      </c>
      <c r="H168" s="199">
        <v>0.3</v>
      </c>
      <c r="I168" s="200"/>
      <c r="J168" s="201">
        <f>ROUND(I168*H168,2)</f>
        <v>0</v>
      </c>
      <c r="K168" s="202"/>
      <c r="L168" s="39"/>
      <c r="M168" s="203" t="s">
        <v>19</v>
      </c>
      <c r="N168" s="204" t="s">
        <v>45</v>
      </c>
      <c r="O168" s="64"/>
      <c r="P168" s="205">
        <f>O168*H168</f>
        <v>0</v>
      </c>
      <c r="Q168" s="205">
        <v>0</v>
      </c>
      <c r="R168" s="205">
        <f>Q168*H168</f>
        <v>0</v>
      </c>
      <c r="S168" s="205">
        <v>0</v>
      </c>
      <c r="T168" s="206">
        <f>S168*H168</f>
        <v>0</v>
      </c>
      <c r="U168" s="34"/>
      <c r="V168" s="34"/>
      <c r="W168" s="34"/>
      <c r="X168" s="34"/>
      <c r="Y168" s="34"/>
      <c r="Z168" s="34"/>
      <c r="AA168" s="34"/>
      <c r="AB168" s="34"/>
      <c r="AC168" s="34"/>
      <c r="AD168" s="34"/>
      <c r="AE168" s="34"/>
      <c r="AR168" s="207" t="s">
        <v>402</v>
      </c>
      <c r="AT168" s="207" t="s">
        <v>315</v>
      </c>
      <c r="AU168" s="207" t="s">
        <v>83</v>
      </c>
      <c r="AY168" s="17" t="s">
        <v>313</v>
      </c>
      <c r="BE168" s="208">
        <f>IF(N168="základní",J168,0)</f>
        <v>0</v>
      </c>
      <c r="BF168" s="208">
        <f>IF(N168="snížená",J168,0)</f>
        <v>0</v>
      </c>
      <c r="BG168" s="208">
        <f>IF(N168="zákl. přenesená",J168,0)</f>
        <v>0</v>
      </c>
      <c r="BH168" s="208">
        <f>IF(N168="sníž. přenesená",J168,0)</f>
        <v>0</v>
      </c>
      <c r="BI168" s="208">
        <f>IF(N168="nulová",J168,0)</f>
        <v>0</v>
      </c>
      <c r="BJ168" s="17" t="s">
        <v>81</v>
      </c>
      <c r="BK168" s="208">
        <f>ROUND(I168*H168,2)</f>
        <v>0</v>
      </c>
      <c r="BL168" s="17" t="s">
        <v>402</v>
      </c>
      <c r="BM168" s="207" t="s">
        <v>3554</v>
      </c>
    </row>
    <row r="169" spans="1:65" s="1" customFormat="1" ht="19.5">
      <c r="A169" s="34"/>
      <c r="B169" s="35"/>
      <c r="C169" s="36"/>
      <c r="D169" s="209" t="s">
        <v>321</v>
      </c>
      <c r="E169" s="36"/>
      <c r="F169" s="210" t="s">
        <v>3555</v>
      </c>
      <c r="G169" s="36"/>
      <c r="H169" s="36"/>
      <c r="I169" s="116"/>
      <c r="J169" s="36"/>
      <c r="K169" s="36"/>
      <c r="L169" s="39"/>
      <c r="M169" s="211"/>
      <c r="N169" s="212"/>
      <c r="O169" s="64"/>
      <c r="P169" s="64"/>
      <c r="Q169" s="64"/>
      <c r="R169" s="64"/>
      <c r="S169" s="64"/>
      <c r="T169" s="65"/>
      <c r="U169" s="34"/>
      <c r="V169" s="34"/>
      <c r="W169" s="34"/>
      <c r="X169" s="34"/>
      <c r="Y169" s="34"/>
      <c r="Z169" s="34"/>
      <c r="AA169" s="34"/>
      <c r="AB169" s="34"/>
      <c r="AC169" s="34"/>
      <c r="AD169" s="34"/>
      <c r="AE169" s="34"/>
      <c r="AT169" s="17" t="s">
        <v>321</v>
      </c>
      <c r="AU169" s="17" t="s">
        <v>83</v>
      </c>
    </row>
    <row r="170" spans="1:65" s="1" customFormat="1" ht="87.75">
      <c r="A170" s="34"/>
      <c r="B170" s="35"/>
      <c r="C170" s="36"/>
      <c r="D170" s="209" t="s">
        <v>1282</v>
      </c>
      <c r="E170" s="36"/>
      <c r="F170" s="267" t="s">
        <v>3556</v>
      </c>
      <c r="G170" s="36"/>
      <c r="H170" s="36"/>
      <c r="I170" s="116"/>
      <c r="J170" s="36"/>
      <c r="K170" s="36"/>
      <c r="L170" s="39"/>
      <c r="M170" s="211"/>
      <c r="N170" s="212"/>
      <c r="O170" s="64"/>
      <c r="P170" s="64"/>
      <c r="Q170" s="64"/>
      <c r="R170" s="64"/>
      <c r="S170" s="64"/>
      <c r="T170" s="65"/>
      <c r="U170" s="34"/>
      <c r="V170" s="34"/>
      <c r="W170" s="34"/>
      <c r="X170" s="34"/>
      <c r="Y170" s="34"/>
      <c r="Z170" s="34"/>
      <c r="AA170" s="34"/>
      <c r="AB170" s="34"/>
      <c r="AC170" s="34"/>
      <c r="AD170" s="34"/>
      <c r="AE170" s="34"/>
      <c r="AT170" s="17" t="s">
        <v>1282</v>
      </c>
      <c r="AU170" s="17" t="s">
        <v>83</v>
      </c>
    </row>
    <row r="171" spans="1:65" s="11" customFormat="1" ht="22.9" customHeight="1">
      <c r="B171" s="179"/>
      <c r="C171" s="180"/>
      <c r="D171" s="181" t="s">
        <v>73</v>
      </c>
      <c r="E171" s="193" t="s">
        <v>3557</v>
      </c>
      <c r="F171" s="193" t="s">
        <v>3558</v>
      </c>
      <c r="G171" s="180"/>
      <c r="H171" s="180"/>
      <c r="I171" s="183"/>
      <c r="J171" s="194">
        <f>BK171</f>
        <v>0</v>
      </c>
      <c r="K171" s="180"/>
      <c r="L171" s="185"/>
      <c r="M171" s="186"/>
      <c r="N171" s="187"/>
      <c r="O171" s="187"/>
      <c r="P171" s="188">
        <f>SUM(P172:P213)</f>
        <v>0</v>
      </c>
      <c r="Q171" s="187"/>
      <c r="R171" s="188">
        <f>SUM(R172:R213)</f>
        <v>1.1754417644999999</v>
      </c>
      <c r="S171" s="187"/>
      <c r="T171" s="189">
        <f>SUM(T172:T213)</f>
        <v>0.14000000000000001</v>
      </c>
      <c r="AR171" s="190" t="s">
        <v>83</v>
      </c>
      <c r="AT171" s="191" t="s">
        <v>73</v>
      </c>
      <c r="AU171" s="191" t="s">
        <v>81</v>
      </c>
      <c r="AY171" s="190" t="s">
        <v>313</v>
      </c>
      <c r="BK171" s="192">
        <f>SUM(BK172:BK213)</f>
        <v>0</v>
      </c>
    </row>
    <row r="172" spans="1:65" s="1" customFormat="1" ht="14.45" customHeight="1">
      <c r="A172" s="34"/>
      <c r="B172" s="35"/>
      <c r="C172" s="195" t="s">
        <v>522</v>
      </c>
      <c r="D172" s="195" t="s">
        <v>315</v>
      </c>
      <c r="E172" s="196" t="s">
        <v>3559</v>
      </c>
      <c r="F172" s="197" t="s">
        <v>3560</v>
      </c>
      <c r="G172" s="198" t="s">
        <v>3474</v>
      </c>
      <c r="H172" s="199">
        <v>2</v>
      </c>
      <c r="I172" s="200"/>
      <c r="J172" s="201">
        <f>ROUND(I172*H172,2)</f>
        <v>0</v>
      </c>
      <c r="K172" s="202"/>
      <c r="L172" s="39"/>
      <c r="M172" s="203" t="s">
        <v>19</v>
      </c>
      <c r="N172" s="204" t="s">
        <v>45</v>
      </c>
      <c r="O172" s="64"/>
      <c r="P172" s="205">
        <f>O172*H172</f>
        <v>0</v>
      </c>
      <c r="Q172" s="205">
        <v>1.023E-2</v>
      </c>
      <c r="R172" s="205">
        <f>Q172*H172</f>
        <v>2.0459999999999999E-2</v>
      </c>
      <c r="S172" s="205">
        <v>0</v>
      </c>
      <c r="T172" s="206">
        <f>S172*H172</f>
        <v>0</v>
      </c>
      <c r="U172" s="34"/>
      <c r="V172" s="34"/>
      <c r="W172" s="34"/>
      <c r="X172" s="34"/>
      <c r="Y172" s="34"/>
      <c r="Z172" s="34"/>
      <c r="AA172" s="34"/>
      <c r="AB172" s="34"/>
      <c r="AC172" s="34"/>
      <c r="AD172" s="34"/>
      <c r="AE172" s="34"/>
      <c r="AR172" s="207" t="s">
        <v>402</v>
      </c>
      <c r="AT172" s="207" t="s">
        <v>315</v>
      </c>
      <c r="AU172" s="207" t="s">
        <v>83</v>
      </c>
      <c r="AY172" s="17" t="s">
        <v>313</v>
      </c>
      <c r="BE172" s="208">
        <f>IF(N172="základní",J172,0)</f>
        <v>0</v>
      </c>
      <c r="BF172" s="208">
        <f>IF(N172="snížená",J172,0)</f>
        <v>0</v>
      </c>
      <c r="BG172" s="208">
        <f>IF(N172="zákl. přenesená",J172,0)</f>
        <v>0</v>
      </c>
      <c r="BH172" s="208">
        <f>IF(N172="sníž. přenesená",J172,0)</f>
        <v>0</v>
      </c>
      <c r="BI172" s="208">
        <f>IF(N172="nulová",J172,0)</f>
        <v>0</v>
      </c>
      <c r="BJ172" s="17" t="s">
        <v>81</v>
      </c>
      <c r="BK172" s="208">
        <f>ROUND(I172*H172,2)</f>
        <v>0</v>
      </c>
      <c r="BL172" s="17" t="s">
        <v>402</v>
      </c>
      <c r="BM172" s="207" t="s">
        <v>3561</v>
      </c>
    </row>
    <row r="173" spans="1:65" s="1" customFormat="1">
      <c r="A173" s="34"/>
      <c r="B173" s="35"/>
      <c r="C173" s="36"/>
      <c r="D173" s="209" t="s">
        <v>321</v>
      </c>
      <c r="E173" s="36"/>
      <c r="F173" s="210" t="s">
        <v>3562</v>
      </c>
      <c r="G173" s="36"/>
      <c r="H173" s="36"/>
      <c r="I173" s="116"/>
      <c r="J173" s="36"/>
      <c r="K173" s="36"/>
      <c r="L173" s="39"/>
      <c r="M173" s="211"/>
      <c r="N173" s="212"/>
      <c r="O173" s="64"/>
      <c r="P173" s="64"/>
      <c r="Q173" s="64"/>
      <c r="R173" s="64"/>
      <c r="S173" s="64"/>
      <c r="T173" s="65"/>
      <c r="U173" s="34"/>
      <c r="V173" s="34"/>
      <c r="W173" s="34"/>
      <c r="X173" s="34"/>
      <c r="Y173" s="34"/>
      <c r="Z173" s="34"/>
      <c r="AA173" s="34"/>
      <c r="AB173" s="34"/>
      <c r="AC173" s="34"/>
      <c r="AD173" s="34"/>
      <c r="AE173" s="34"/>
      <c r="AT173" s="17" t="s">
        <v>321</v>
      </c>
      <c r="AU173" s="17" t="s">
        <v>83</v>
      </c>
    </row>
    <row r="174" spans="1:65" s="1" customFormat="1" ht="39">
      <c r="A174" s="34"/>
      <c r="B174" s="35"/>
      <c r="C174" s="36"/>
      <c r="D174" s="209" t="s">
        <v>1282</v>
      </c>
      <c r="E174" s="36"/>
      <c r="F174" s="267" t="s">
        <v>3563</v>
      </c>
      <c r="G174" s="36"/>
      <c r="H174" s="36"/>
      <c r="I174" s="116"/>
      <c r="J174" s="36"/>
      <c r="K174" s="36"/>
      <c r="L174" s="39"/>
      <c r="M174" s="211"/>
      <c r="N174" s="212"/>
      <c r="O174" s="64"/>
      <c r="P174" s="64"/>
      <c r="Q174" s="64"/>
      <c r="R174" s="64"/>
      <c r="S174" s="64"/>
      <c r="T174" s="65"/>
      <c r="U174" s="34"/>
      <c r="V174" s="34"/>
      <c r="W174" s="34"/>
      <c r="X174" s="34"/>
      <c r="Y174" s="34"/>
      <c r="Z174" s="34"/>
      <c r="AA174" s="34"/>
      <c r="AB174" s="34"/>
      <c r="AC174" s="34"/>
      <c r="AD174" s="34"/>
      <c r="AE174" s="34"/>
      <c r="AT174" s="17" t="s">
        <v>1282</v>
      </c>
      <c r="AU174" s="17" t="s">
        <v>83</v>
      </c>
    </row>
    <row r="175" spans="1:65" s="1" customFormat="1" ht="14.45" customHeight="1">
      <c r="A175" s="34"/>
      <c r="B175" s="35"/>
      <c r="C175" s="245" t="s">
        <v>528</v>
      </c>
      <c r="D175" s="245" t="s">
        <v>473</v>
      </c>
      <c r="E175" s="246" t="s">
        <v>3564</v>
      </c>
      <c r="F175" s="247" t="s">
        <v>3565</v>
      </c>
      <c r="G175" s="248" t="s">
        <v>707</v>
      </c>
      <c r="H175" s="249">
        <v>2</v>
      </c>
      <c r="I175" s="250"/>
      <c r="J175" s="251">
        <f>ROUND(I175*H175,2)</f>
        <v>0</v>
      </c>
      <c r="K175" s="252"/>
      <c r="L175" s="253"/>
      <c r="M175" s="254" t="s">
        <v>19</v>
      </c>
      <c r="N175" s="255" t="s">
        <v>45</v>
      </c>
      <c r="O175" s="64"/>
      <c r="P175" s="205">
        <f>O175*H175</f>
        <v>0</v>
      </c>
      <c r="Q175" s="205">
        <v>0.19800000000000001</v>
      </c>
      <c r="R175" s="205">
        <f>Q175*H175</f>
        <v>0.39600000000000002</v>
      </c>
      <c r="S175" s="205">
        <v>0</v>
      </c>
      <c r="T175" s="206">
        <f>S175*H175</f>
        <v>0</v>
      </c>
      <c r="U175" s="34"/>
      <c r="V175" s="34"/>
      <c r="W175" s="34"/>
      <c r="X175" s="34"/>
      <c r="Y175" s="34"/>
      <c r="Z175" s="34"/>
      <c r="AA175" s="34"/>
      <c r="AB175" s="34"/>
      <c r="AC175" s="34"/>
      <c r="AD175" s="34"/>
      <c r="AE175" s="34"/>
      <c r="AR175" s="207" t="s">
        <v>510</v>
      </c>
      <c r="AT175" s="207" t="s">
        <v>473</v>
      </c>
      <c r="AU175" s="207" t="s">
        <v>83</v>
      </c>
      <c r="AY175" s="17" t="s">
        <v>313</v>
      </c>
      <c r="BE175" s="208">
        <f>IF(N175="základní",J175,0)</f>
        <v>0</v>
      </c>
      <c r="BF175" s="208">
        <f>IF(N175="snížená",J175,0)</f>
        <v>0</v>
      </c>
      <c r="BG175" s="208">
        <f>IF(N175="zákl. přenesená",J175,0)</f>
        <v>0</v>
      </c>
      <c r="BH175" s="208">
        <f>IF(N175="sníž. přenesená",J175,0)</f>
        <v>0</v>
      </c>
      <c r="BI175" s="208">
        <f>IF(N175="nulová",J175,0)</f>
        <v>0</v>
      </c>
      <c r="BJ175" s="17" t="s">
        <v>81</v>
      </c>
      <c r="BK175" s="208">
        <f>ROUND(I175*H175,2)</f>
        <v>0</v>
      </c>
      <c r="BL175" s="17" t="s">
        <v>402</v>
      </c>
      <c r="BM175" s="207" t="s">
        <v>3566</v>
      </c>
    </row>
    <row r="176" spans="1:65" s="1" customFormat="1" ht="29.25">
      <c r="A176" s="34"/>
      <c r="B176" s="35"/>
      <c r="C176" s="36"/>
      <c r="D176" s="209" t="s">
        <v>321</v>
      </c>
      <c r="E176" s="36"/>
      <c r="F176" s="210" t="s">
        <v>3567</v>
      </c>
      <c r="G176" s="36"/>
      <c r="H176" s="36"/>
      <c r="I176" s="116"/>
      <c r="J176" s="36"/>
      <c r="K176" s="36"/>
      <c r="L176" s="39"/>
      <c r="M176" s="211"/>
      <c r="N176" s="212"/>
      <c r="O176" s="64"/>
      <c r="P176" s="64"/>
      <c r="Q176" s="64"/>
      <c r="R176" s="64"/>
      <c r="S176" s="64"/>
      <c r="T176" s="65"/>
      <c r="U176" s="34"/>
      <c r="V176" s="34"/>
      <c r="W176" s="34"/>
      <c r="X176" s="34"/>
      <c r="Y176" s="34"/>
      <c r="Z176" s="34"/>
      <c r="AA176" s="34"/>
      <c r="AB176" s="34"/>
      <c r="AC176" s="34"/>
      <c r="AD176" s="34"/>
      <c r="AE176" s="34"/>
      <c r="AT176" s="17" t="s">
        <v>321</v>
      </c>
      <c r="AU176" s="17" t="s">
        <v>83</v>
      </c>
    </row>
    <row r="177" spans="1:65" s="1" customFormat="1" ht="14.45" customHeight="1">
      <c r="A177" s="34"/>
      <c r="B177" s="35"/>
      <c r="C177" s="245" t="s">
        <v>548</v>
      </c>
      <c r="D177" s="245" t="s">
        <v>473</v>
      </c>
      <c r="E177" s="246" t="s">
        <v>3568</v>
      </c>
      <c r="F177" s="247" t="s">
        <v>3569</v>
      </c>
      <c r="G177" s="248" t="s">
        <v>707</v>
      </c>
      <c r="H177" s="249">
        <v>2</v>
      </c>
      <c r="I177" s="250"/>
      <c r="J177" s="251">
        <f>ROUND(I177*H177,2)</f>
        <v>0</v>
      </c>
      <c r="K177" s="252"/>
      <c r="L177" s="253"/>
      <c r="M177" s="254" t="s">
        <v>19</v>
      </c>
      <c r="N177" s="255" t="s">
        <v>45</v>
      </c>
      <c r="O177" s="64"/>
      <c r="P177" s="205">
        <f>O177*H177</f>
        <v>0</v>
      </c>
      <c r="Q177" s="205">
        <v>0.19800000000000001</v>
      </c>
      <c r="R177" s="205">
        <f>Q177*H177</f>
        <v>0.39600000000000002</v>
      </c>
      <c r="S177" s="205">
        <v>0</v>
      </c>
      <c r="T177" s="206">
        <f>S177*H177</f>
        <v>0</v>
      </c>
      <c r="U177" s="34"/>
      <c r="V177" s="34"/>
      <c r="W177" s="34"/>
      <c r="X177" s="34"/>
      <c r="Y177" s="34"/>
      <c r="Z177" s="34"/>
      <c r="AA177" s="34"/>
      <c r="AB177" s="34"/>
      <c r="AC177" s="34"/>
      <c r="AD177" s="34"/>
      <c r="AE177" s="34"/>
      <c r="AR177" s="207" t="s">
        <v>510</v>
      </c>
      <c r="AT177" s="207" t="s">
        <v>473</v>
      </c>
      <c r="AU177" s="207" t="s">
        <v>83</v>
      </c>
      <c r="AY177" s="17" t="s">
        <v>313</v>
      </c>
      <c r="BE177" s="208">
        <f>IF(N177="základní",J177,0)</f>
        <v>0</v>
      </c>
      <c r="BF177" s="208">
        <f>IF(N177="snížená",J177,0)</f>
        <v>0</v>
      </c>
      <c r="BG177" s="208">
        <f>IF(N177="zákl. přenesená",J177,0)</f>
        <v>0</v>
      </c>
      <c r="BH177" s="208">
        <f>IF(N177="sníž. přenesená",J177,0)</f>
        <v>0</v>
      </c>
      <c r="BI177" s="208">
        <f>IF(N177="nulová",J177,0)</f>
        <v>0</v>
      </c>
      <c r="BJ177" s="17" t="s">
        <v>81</v>
      </c>
      <c r="BK177" s="208">
        <f>ROUND(I177*H177,2)</f>
        <v>0</v>
      </c>
      <c r="BL177" s="17" t="s">
        <v>402</v>
      </c>
      <c r="BM177" s="207" t="s">
        <v>3570</v>
      </c>
    </row>
    <row r="178" spans="1:65" s="1" customFormat="1">
      <c r="A178" s="34"/>
      <c r="B178" s="35"/>
      <c r="C178" s="36"/>
      <c r="D178" s="209" t="s">
        <v>321</v>
      </c>
      <c r="E178" s="36"/>
      <c r="F178" s="210" t="s">
        <v>3569</v>
      </c>
      <c r="G178" s="36"/>
      <c r="H178" s="36"/>
      <c r="I178" s="116"/>
      <c r="J178" s="36"/>
      <c r="K178" s="36"/>
      <c r="L178" s="39"/>
      <c r="M178" s="211"/>
      <c r="N178" s="212"/>
      <c r="O178" s="64"/>
      <c r="P178" s="64"/>
      <c r="Q178" s="64"/>
      <c r="R178" s="64"/>
      <c r="S178" s="64"/>
      <c r="T178" s="65"/>
      <c r="U178" s="34"/>
      <c r="V178" s="34"/>
      <c r="W178" s="34"/>
      <c r="X178" s="34"/>
      <c r="Y178" s="34"/>
      <c r="Z178" s="34"/>
      <c r="AA178" s="34"/>
      <c r="AB178" s="34"/>
      <c r="AC178" s="34"/>
      <c r="AD178" s="34"/>
      <c r="AE178" s="34"/>
      <c r="AT178" s="17" t="s">
        <v>321</v>
      </c>
      <c r="AU178" s="17" t="s">
        <v>83</v>
      </c>
    </row>
    <row r="179" spans="1:65" s="1" customFormat="1" ht="14.45" customHeight="1">
      <c r="A179" s="34"/>
      <c r="B179" s="35"/>
      <c r="C179" s="195" t="s">
        <v>568</v>
      </c>
      <c r="D179" s="195" t="s">
        <v>315</v>
      </c>
      <c r="E179" s="196" t="s">
        <v>3571</v>
      </c>
      <c r="F179" s="197" t="s">
        <v>3572</v>
      </c>
      <c r="G179" s="198" t="s">
        <v>3474</v>
      </c>
      <c r="H179" s="199">
        <v>1</v>
      </c>
      <c r="I179" s="200"/>
      <c r="J179" s="201">
        <f>ROUND(I179*H179,2)</f>
        <v>0</v>
      </c>
      <c r="K179" s="202"/>
      <c r="L179" s="39"/>
      <c r="M179" s="203" t="s">
        <v>19</v>
      </c>
      <c r="N179" s="204" t="s">
        <v>45</v>
      </c>
      <c r="O179" s="64"/>
      <c r="P179" s="205">
        <f>O179*H179</f>
        <v>0</v>
      </c>
      <c r="Q179" s="205">
        <v>5.1399999999999996E-3</v>
      </c>
      <c r="R179" s="205">
        <f>Q179*H179</f>
        <v>5.1399999999999996E-3</v>
      </c>
      <c r="S179" s="205">
        <v>0</v>
      </c>
      <c r="T179" s="206">
        <f>S179*H179</f>
        <v>0</v>
      </c>
      <c r="U179" s="34"/>
      <c r="V179" s="34"/>
      <c r="W179" s="34"/>
      <c r="X179" s="34"/>
      <c r="Y179" s="34"/>
      <c r="Z179" s="34"/>
      <c r="AA179" s="34"/>
      <c r="AB179" s="34"/>
      <c r="AC179" s="34"/>
      <c r="AD179" s="34"/>
      <c r="AE179" s="34"/>
      <c r="AR179" s="207" t="s">
        <v>402</v>
      </c>
      <c r="AT179" s="207" t="s">
        <v>315</v>
      </c>
      <c r="AU179" s="207" t="s">
        <v>83</v>
      </c>
      <c r="AY179" s="17" t="s">
        <v>313</v>
      </c>
      <c r="BE179" s="208">
        <f>IF(N179="základní",J179,0)</f>
        <v>0</v>
      </c>
      <c r="BF179" s="208">
        <f>IF(N179="snížená",J179,0)</f>
        <v>0</v>
      </c>
      <c r="BG179" s="208">
        <f>IF(N179="zákl. přenesená",J179,0)</f>
        <v>0</v>
      </c>
      <c r="BH179" s="208">
        <f>IF(N179="sníž. přenesená",J179,0)</f>
        <v>0</v>
      </c>
      <c r="BI179" s="208">
        <f>IF(N179="nulová",J179,0)</f>
        <v>0</v>
      </c>
      <c r="BJ179" s="17" t="s">
        <v>81</v>
      </c>
      <c r="BK179" s="208">
        <f>ROUND(I179*H179,2)</f>
        <v>0</v>
      </c>
      <c r="BL179" s="17" t="s">
        <v>402</v>
      </c>
      <c r="BM179" s="207" t="s">
        <v>3573</v>
      </c>
    </row>
    <row r="180" spans="1:65" s="1" customFormat="1">
      <c r="A180" s="34"/>
      <c r="B180" s="35"/>
      <c r="C180" s="36"/>
      <c r="D180" s="209" t="s">
        <v>321</v>
      </c>
      <c r="E180" s="36"/>
      <c r="F180" s="210" t="s">
        <v>3574</v>
      </c>
      <c r="G180" s="36"/>
      <c r="H180" s="36"/>
      <c r="I180" s="116"/>
      <c r="J180" s="36"/>
      <c r="K180" s="36"/>
      <c r="L180" s="39"/>
      <c r="M180" s="211"/>
      <c r="N180" s="212"/>
      <c r="O180" s="64"/>
      <c r="P180" s="64"/>
      <c r="Q180" s="64"/>
      <c r="R180" s="64"/>
      <c r="S180" s="64"/>
      <c r="T180" s="65"/>
      <c r="U180" s="34"/>
      <c r="V180" s="34"/>
      <c r="W180" s="34"/>
      <c r="X180" s="34"/>
      <c r="Y180" s="34"/>
      <c r="Z180" s="34"/>
      <c r="AA180" s="34"/>
      <c r="AB180" s="34"/>
      <c r="AC180" s="34"/>
      <c r="AD180" s="34"/>
      <c r="AE180" s="34"/>
      <c r="AT180" s="17" t="s">
        <v>321</v>
      </c>
      <c r="AU180" s="17" t="s">
        <v>83</v>
      </c>
    </row>
    <row r="181" spans="1:65" s="1" customFormat="1" ht="14.45" customHeight="1">
      <c r="A181" s="34"/>
      <c r="B181" s="35"/>
      <c r="C181" s="195" t="s">
        <v>573</v>
      </c>
      <c r="D181" s="195" t="s">
        <v>315</v>
      </c>
      <c r="E181" s="196" t="s">
        <v>3575</v>
      </c>
      <c r="F181" s="197" t="s">
        <v>3576</v>
      </c>
      <c r="G181" s="198" t="s">
        <v>3474</v>
      </c>
      <c r="H181" s="199">
        <v>1</v>
      </c>
      <c r="I181" s="200"/>
      <c r="J181" s="201">
        <f>ROUND(I181*H181,2)</f>
        <v>0</v>
      </c>
      <c r="K181" s="202"/>
      <c r="L181" s="39"/>
      <c r="M181" s="203" t="s">
        <v>19</v>
      </c>
      <c r="N181" s="204" t="s">
        <v>45</v>
      </c>
      <c r="O181" s="64"/>
      <c r="P181" s="205">
        <f>O181*H181</f>
        <v>0</v>
      </c>
      <c r="Q181" s="205">
        <v>1.0868764499999999E-2</v>
      </c>
      <c r="R181" s="205">
        <f>Q181*H181</f>
        <v>1.0868764499999999E-2</v>
      </c>
      <c r="S181" s="205">
        <v>0</v>
      </c>
      <c r="T181" s="206">
        <f>S181*H181</f>
        <v>0</v>
      </c>
      <c r="U181" s="34"/>
      <c r="V181" s="34"/>
      <c r="W181" s="34"/>
      <c r="X181" s="34"/>
      <c r="Y181" s="34"/>
      <c r="Z181" s="34"/>
      <c r="AA181" s="34"/>
      <c r="AB181" s="34"/>
      <c r="AC181" s="34"/>
      <c r="AD181" s="34"/>
      <c r="AE181" s="34"/>
      <c r="AR181" s="207" t="s">
        <v>402</v>
      </c>
      <c r="AT181" s="207" t="s">
        <v>315</v>
      </c>
      <c r="AU181" s="207" t="s">
        <v>83</v>
      </c>
      <c r="AY181" s="17" t="s">
        <v>313</v>
      </c>
      <c r="BE181" s="208">
        <f>IF(N181="základní",J181,0)</f>
        <v>0</v>
      </c>
      <c r="BF181" s="208">
        <f>IF(N181="snížená",J181,0)</f>
        <v>0</v>
      </c>
      <c r="BG181" s="208">
        <f>IF(N181="zákl. přenesená",J181,0)</f>
        <v>0</v>
      </c>
      <c r="BH181" s="208">
        <f>IF(N181="sníž. přenesená",J181,0)</f>
        <v>0</v>
      </c>
      <c r="BI181" s="208">
        <f>IF(N181="nulová",J181,0)</f>
        <v>0</v>
      </c>
      <c r="BJ181" s="17" t="s">
        <v>81</v>
      </c>
      <c r="BK181" s="208">
        <f>ROUND(I181*H181,2)</f>
        <v>0</v>
      </c>
      <c r="BL181" s="17" t="s">
        <v>402</v>
      </c>
      <c r="BM181" s="207" t="s">
        <v>3577</v>
      </c>
    </row>
    <row r="182" spans="1:65" s="1" customFormat="1">
      <c r="A182" s="34"/>
      <c r="B182" s="35"/>
      <c r="C182" s="36"/>
      <c r="D182" s="209" t="s">
        <v>321</v>
      </c>
      <c r="E182" s="36"/>
      <c r="F182" s="210" t="s">
        <v>3578</v>
      </c>
      <c r="G182" s="36"/>
      <c r="H182" s="36"/>
      <c r="I182" s="116"/>
      <c r="J182" s="36"/>
      <c r="K182" s="36"/>
      <c r="L182" s="39"/>
      <c r="M182" s="211"/>
      <c r="N182" s="212"/>
      <c r="O182" s="64"/>
      <c r="P182" s="64"/>
      <c r="Q182" s="64"/>
      <c r="R182" s="64"/>
      <c r="S182" s="64"/>
      <c r="T182" s="65"/>
      <c r="U182" s="34"/>
      <c r="V182" s="34"/>
      <c r="W182" s="34"/>
      <c r="X182" s="34"/>
      <c r="Y182" s="34"/>
      <c r="Z182" s="34"/>
      <c r="AA182" s="34"/>
      <c r="AB182" s="34"/>
      <c r="AC182" s="34"/>
      <c r="AD182" s="34"/>
      <c r="AE182" s="34"/>
      <c r="AT182" s="17" t="s">
        <v>321</v>
      </c>
      <c r="AU182" s="17" t="s">
        <v>83</v>
      </c>
    </row>
    <row r="183" spans="1:65" s="1" customFormat="1" ht="14.45" customHeight="1">
      <c r="A183" s="34"/>
      <c r="B183" s="35"/>
      <c r="C183" s="195" t="s">
        <v>579</v>
      </c>
      <c r="D183" s="195" t="s">
        <v>315</v>
      </c>
      <c r="E183" s="196" t="s">
        <v>3579</v>
      </c>
      <c r="F183" s="197" t="s">
        <v>3580</v>
      </c>
      <c r="G183" s="198" t="s">
        <v>707</v>
      </c>
      <c r="H183" s="199">
        <v>2</v>
      </c>
      <c r="I183" s="200"/>
      <c r="J183" s="201">
        <f>ROUND(I183*H183,2)</f>
        <v>0</v>
      </c>
      <c r="K183" s="202"/>
      <c r="L183" s="39"/>
      <c r="M183" s="203" t="s">
        <v>19</v>
      </c>
      <c r="N183" s="204" t="s">
        <v>45</v>
      </c>
      <c r="O183" s="64"/>
      <c r="P183" s="205">
        <f>O183*H183</f>
        <v>0</v>
      </c>
      <c r="Q183" s="205">
        <v>6.8000000000000005E-4</v>
      </c>
      <c r="R183" s="205">
        <f>Q183*H183</f>
        <v>1.3600000000000001E-3</v>
      </c>
      <c r="S183" s="205">
        <v>0</v>
      </c>
      <c r="T183" s="206">
        <f>S183*H183</f>
        <v>0</v>
      </c>
      <c r="U183" s="34"/>
      <c r="V183" s="34"/>
      <c r="W183" s="34"/>
      <c r="X183" s="34"/>
      <c r="Y183" s="34"/>
      <c r="Z183" s="34"/>
      <c r="AA183" s="34"/>
      <c r="AB183" s="34"/>
      <c r="AC183" s="34"/>
      <c r="AD183" s="34"/>
      <c r="AE183" s="34"/>
      <c r="AR183" s="207" t="s">
        <v>402</v>
      </c>
      <c r="AT183" s="207" t="s">
        <v>315</v>
      </c>
      <c r="AU183" s="207" t="s">
        <v>83</v>
      </c>
      <c r="AY183" s="17" t="s">
        <v>313</v>
      </c>
      <c r="BE183" s="208">
        <f>IF(N183="základní",J183,0)</f>
        <v>0</v>
      </c>
      <c r="BF183" s="208">
        <f>IF(N183="snížená",J183,0)</f>
        <v>0</v>
      </c>
      <c r="BG183" s="208">
        <f>IF(N183="zákl. přenesená",J183,0)</f>
        <v>0</v>
      </c>
      <c r="BH183" s="208">
        <f>IF(N183="sníž. přenesená",J183,0)</f>
        <v>0</v>
      </c>
      <c r="BI183" s="208">
        <f>IF(N183="nulová",J183,0)</f>
        <v>0</v>
      </c>
      <c r="BJ183" s="17" t="s">
        <v>81</v>
      </c>
      <c r="BK183" s="208">
        <f>ROUND(I183*H183,2)</f>
        <v>0</v>
      </c>
      <c r="BL183" s="17" t="s">
        <v>402</v>
      </c>
      <c r="BM183" s="207" t="s">
        <v>3581</v>
      </c>
    </row>
    <row r="184" spans="1:65" s="1" customFormat="1">
      <c r="A184" s="34"/>
      <c r="B184" s="35"/>
      <c r="C184" s="36"/>
      <c r="D184" s="209" t="s">
        <v>321</v>
      </c>
      <c r="E184" s="36"/>
      <c r="F184" s="210" t="s">
        <v>3582</v>
      </c>
      <c r="G184" s="36"/>
      <c r="H184" s="36"/>
      <c r="I184" s="116"/>
      <c r="J184" s="36"/>
      <c r="K184" s="36"/>
      <c r="L184" s="39"/>
      <c r="M184" s="211"/>
      <c r="N184" s="212"/>
      <c r="O184" s="64"/>
      <c r="P184" s="64"/>
      <c r="Q184" s="64"/>
      <c r="R184" s="64"/>
      <c r="S184" s="64"/>
      <c r="T184" s="65"/>
      <c r="U184" s="34"/>
      <c r="V184" s="34"/>
      <c r="W184" s="34"/>
      <c r="X184" s="34"/>
      <c r="Y184" s="34"/>
      <c r="Z184" s="34"/>
      <c r="AA184" s="34"/>
      <c r="AB184" s="34"/>
      <c r="AC184" s="34"/>
      <c r="AD184" s="34"/>
      <c r="AE184" s="34"/>
      <c r="AT184" s="17" t="s">
        <v>321</v>
      </c>
      <c r="AU184" s="17" t="s">
        <v>83</v>
      </c>
    </row>
    <row r="185" spans="1:65" s="1" customFormat="1" ht="32.450000000000003" customHeight="1">
      <c r="A185" s="34"/>
      <c r="B185" s="35"/>
      <c r="C185" s="245" t="s">
        <v>585</v>
      </c>
      <c r="D185" s="245" t="s">
        <v>473</v>
      </c>
      <c r="E185" s="246" t="s">
        <v>3583</v>
      </c>
      <c r="F185" s="247" t="s">
        <v>3584</v>
      </c>
      <c r="G185" s="248" t="s">
        <v>707</v>
      </c>
      <c r="H185" s="249">
        <v>1</v>
      </c>
      <c r="I185" s="250"/>
      <c r="J185" s="251">
        <f>ROUND(I185*H185,2)</f>
        <v>0</v>
      </c>
      <c r="K185" s="252"/>
      <c r="L185" s="253"/>
      <c r="M185" s="254" t="s">
        <v>19</v>
      </c>
      <c r="N185" s="255" t="s">
        <v>45</v>
      </c>
      <c r="O185" s="64"/>
      <c r="P185" s="205">
        <f>O185*H185</f>
        <v>0</v>
      </c>
      <c r="Q185" s="205">
        <v>3.039E-2</v>
      </c>
      <c r="R185" s="205">
        <f>Q185*H185</f>
        <v>3.039E-2</v>
      </c>
      <c r="S185" s="205">
        <v>0</v>
      </c>
      <c r="T185" s="206">
        <f>S185*H185</f>
        <v>0</v>
      </c>
      <c r="U185" s="34"/>
      <c r="V185" s="34"/>
      <c r="W185" s="34"/>
      <c r="X185" s="34"/>
      <c r="Y185" s="34"/>
      <c r="Z185" s="34"/>
      <c r="AA185" s="34"/>
      <c r="AB185" s="34"/>
      <c r="AC185" s="34"/>
      <c r="AD185" s="34"/>
      <c r="AE185" s="34"/>
      <c r="AR185" s="207" t="s">
        <v>510</v>
      </c>
      <c r="AT185" s="207" t="s">
        <v>473</v>
      </c>
      <c r="AU185" s="207" t="s">
        <v>83</v>
      </c>
      <c r="AY185" s="17" t="s">
        <v>313</v>
      </c>
      <c r="BE185" s="208">
        <f>IF(N185="základní",J185,0)</f>
        <v>0</v>
      </c>
      <c r="BF185" s="208">
        <f>IF(N185="snížená",J185,0)</f>
        <v>0</v>
      </c>
      <c r="BG185" s="208">
        <f>IF(N185="zákl. přenesená",J185,0)</f>
        <v>0</v>
      </c>
      <c r="BH185" s="208">
        <f>IF(N185="sníž. přenesená",J185,0)</f>
        <v>0</v>
      </c>
      <c r="BI185" s="208">
        <f>IF(N185="nulová",J185,0)</f>
        <v>0</v>
      </c>
      <c r="BJ185" s="17" t="s">
        <v>81</v>
      </c>
      <c r="BK185" s="208">
        <f>ROUND(I185*H185,2)</f>
        <v>0</v>
      </c>
      <c r="BL185" s="17" t="s">
        <v>402</v>
      </c>
      <c r="BM185" s="207" t="s">
        <v>3585</v>
      </c>
    </row>
    <row r="186" spans="1:65" s="1" customFormat="1" ht="39">
      <c r="A186" s="34"/>
      <c r="B186" s="35"/>
      <c r="C186" s="36"/>
      <c r="D186" s="209" t="s">
        <v>321</v>
      </c>
      <c r="E186" s="36"/>
      <c r="F186" s="210" t="s">
        <v>3586</v>
      </c>
      <c r="G186" s="36"/>
      <c r="H186" s="36"/>
      <c r="I186" s="116"/>
      <c r="J186" s="36"/>
      <c r="K186" s="36"/>
      <c r="L186" s="39"/>
      <c r="M186" s="211"/>
      <c r="N186" s="212"/>
      <c r="O186" s="64"/>
      <c r="P186" s="64"/>
      <c r="Q186" s="64"/>
      <c r="R186" s="64"/>
      <c r="S186" s="64"/>
      <c r="T186" s="65"/>
      <c r="U186" s="34"/>
      <c r="V186" s="34"/>
      <c r="W186" s="34"/>
      <c r="X186" s="34"/>
      <c r="Y186" s="34"/>
      <c r="Z186" s="34"/>
      <c r="AA186" s="34"/>
      <c r="AB186" s="34"/>
      <c r="AC186" s="34"/>
      <c r="AD186" s="34"/>
      <c r="AE186" s="34"/>
      <c r="AT186" s="17" t="s">
        <v>321</v>
      </c>
      <c r="AU186" s="17" t="s">
        <v>83</v>
      </c>
    </row>
    <row r="187" spans="1:65" s="1" customFormat="1" ht="21.6" customHeight="1">
      <c r="A187" s="34"/>
      <c r="B187" s="35"/>
      <c r="C187" s="245" t="s">
        <v>591</v>
      </c>
      <c r="D187" s="245" t="s">
        <v>473</v>
      </c>
      <c r="E187" s="246" t="s">
        <v>3587</v>
      </c>
      <c r="F187" s="247" t="s">
        <v>3588</v>
      </c>
      <c r="G187" s="248" t="s">
        <v>707</v>
      </c>
      <c r="H187" s="249">
        <v>1</v>
      </c>
      <c r="I187" s="250"/>
      <c r="J187" s="251">
        <f>ROUND(I187*H187,2)</f>
        <v>0</v>
      </c>
      <c r="K187" s="252"/>
      <c r="L187" s="253"/>
      <c r="M187" s="254" t="s">
        <v>19</v>
      </c>
      <c r="N187" s="255" t="s">
        <v>45</v>
      </c>
      <c r="O187" s="64"/>
      <c r="P187" s="205">
        <f>O187*H187</f>
        <v>0</v>
      </c>
      <c r="Q187" s="205">
        <v>3.039E-2</v>
      </c>
      <c r="R187" s="205">
        <f>Q187*H187</f>
        <v>3.039E-2</v>
      </c>
      <c r="S187" s="205">
        <v>0</v>
      </c>
      <c r="T187" s="206">
        <f>S187*H187</f>
        <v>0</v>
      </c>
      <c r="U187" s="34"/>
      <c r="V187" s="34"/>
      <c r="W187" s="34"/>
      <c r="X187" s="34"/>
      <c r="Y187" s="34"/>
      <c r="Z187" s="34"/>
      <c r="AA187" s="34"/>
      <c r="AB187" s="34"/>
      <c r="AC187" s="34"/>
      <c r="AD187" s="34"/>
      <c r="AE187" s="34"/>
      <c r="AR187" s="207" t="s">
        <v>510</v>
      </c>
      <c r="AT187" s="207" t="s">
        <v>473</v>
      </c>
      <c r="AU187" s="207" t="s">
        <v>83</v>
      </c>
      <c r="AY187" s="17" t="s">
        <v>313</v>
      </c>
      <c r="BE187" s="208">
        <f>IF(N187="základní",J187,0)</f>
        <v>0</v>
      </c>
      <c r="BF187" s="208">
        <f>IF(N187="snížená",J187,0)</f>
        <v>0</v>
      </c>
      <c r="BG187" s="208">
        <f>IF(N187="zákl. přenesená",J187,0)</f>
        <v>0</v>
      </c>
      <c r="BH187" s="208">
        <f>IF(N187="sníž. přenesená",J187,0)</f>
        <v>0</v>
      </c>
      <c r="BI187" s="208">
        <f>IF(N187="nulová",J187,0)</f>
        <v>0</v>
      </c>
      <c r="BJ187" s="17" t="s">
        <v>81</v>
      </c>
      <c r="BK187" s="208">
        <f>ROUND(I187*H187,2)</f>
        <v>0</v>
      </c>
      <c r="BL187" s="17" t="s">
        <v>402</v>
      </c>
      <c r="BM187" s="207" t="s">
        <v>3589</v>
      </c>
    </row>
    <row r="188" spans="1:65" s="1" customFormat="1">
      <c r="A188" s="34"/>
      <c r="B188" s="35"/>
      <c r="C188" s="36"/>
      <c r="D188" s="209" t="s">
        <v>321</v>
      </c>
      <c r="E188" s="36"/>
      <c r="F188" s="210" t="s">
        <v>3588</v>
      </c>
      <c r="G188" s="36"/>
      <c r="H188" s="36"/>
      <c r="I188" s="116"/>
      <c r="J188" s="36"/>
      <c r="K188" s="36"/>
      <c r="L188" s="39"/>
      <c r="M188" s="211"/>
      <c r="N188" s="212"/>
      <c r="O188" s="64"/>
      <c r="P188" s="64"/>
      <c r="Q188" s="64"/>
      <c r="R188" s="64"/>
      <c r="S188" s="64"/>
      <c r="T188" s="65"/>
      <c r="U188" s="34"/>
      <c r="V188" s="34"/>
      <c r="W188" s="34"/>
      <c r="X188" s="34"/>
      <c r="Y188" s="34"/>
      <c r="Z188" s="34"/>
      <c r="AA188" s="34"/>
      <c r="AB188" s="34"/>
      <c r="AC188" s="34"/>
      <c r="AD188" s="34"/>
      <c r="AE188" s="34"/>
      <c r="AT188" s="17" t="s">
        <v>321</v>
      </c>
      <c r="AU188" s="17" t="s">
        <v>83</v>
      </c>
    </row>
    <row r="189" spans="1:65" s="1" customFormat="1" ht="21.6" customHeight="1">
      <c r="A189" s="34"/>
      <c r="B189" s="35"/>
      <c r="C189" s="245" t="s">
        <v>596</v>
      </c>
      <c r="D189" s="245" t="s">
        <v>473</v>
      </c>
      <c r="E189" s="246" t="s">
        <v>3590</v>
      </c>
      <c r="F189" s="247" t="s">
        <v>3591</v>
      </c>
      <c r="G189" s="248" t="s">
        <v>707</v>
      </c>
      <c r="H189" s="249">
        <v>1</v>
      </c>
      <c r="I189" s="250"/>
      <c r="J189" s="251">
        <f>ROUND(I189*H189,2)</f>
        <v>0</v>
      </c>
      <c r="K189" s="252"/>
      <c r="L189" s="253"/>
      <c r="M189" s="254" t="s">
        <v>19</v>
      </c>
      <c r="N189" s="255" t="s">
        <v>45</v>
      </c>
      <c r="O189" s="64"/>
      <c r="P189" s="205">
        <f>O189*H189</f>
        <v>0</v>
      </c>
      <c r="Q189" s="205">
        <v>3.039E-2</v>
      </c>
      <c r="R189" s="205">
        <f>Q189*H189</f>
        <v>3.039E-2</v>
      </c>
      <c r="S189" s="205">
        <v>0</v>
      </c>
      <c r="T189" s="206">
        <f>S189*H189</f>
        <v>0</v>
      </c>
      <c r="U189" s="34"/>
      <c r="V189" s="34"/>
      <c r="W189" s="34"/>
      <c r="X189" s="34"/>
      <c r="Y189" s="34"/>
      <c r="Z189" s="34"/>
      <c r="AA189" s="34"/>
      <c r="AB189" s="34"/>
      <c r="AC189" s="34"/>
      <c r="AD189" s="34"/>
      <c r="AE189" s="34"/>
      <c r="AR189" s="207" t="s">
        <v>510</v>
      </c>
      <c r="AT189" s="207" t="s">
        <v>473</v>
      </c>
      <c r="AU189" s="207" t="s">
        <v>83</v>
      </c>
      <c r="AY189" s="17" t="s">
        <v>313</v>
      </c>
      <c r="BE189" s="208">
        <f>IF(N189="základní",J189,0)</f>
        <v>0</v>
      </c>
      <c r="BF189" s="208">
        <f>IF(N189="snížená",J189,0)</f>
        <v>0</v>
      </c>
      <c r="BG189" s="208">
        <f>IF(N189="zákl. přenesená",J189,0)</f>
        <v>0</v>
      </c>
      <c r="BH189" s="208">
        <f>IF(N189="sníž. přenesená",J189,0)</f>
        <v>0</v>
      </c>
      <c r="BI189" s="208">
        <f>IF(N189="nulová",J189,0)</f>
        <v>0</v>
      </c>
      <c r="BJ189" s="17" t="s">
        <v>81</v>
      </c>
      <c r="BK189" s="208">
        <f>ROUND(I189*H189,2)</f>
        <v>0</v>
      </c>
      <c r="BL189" s="17" t="s">
        <v>402</v>
      </c>
      <c r="BM189" s="207" t="s">
        <v>3592</v>
      </c>
    </row>
    <row r="190" spans="1:65" s="1" customFormat="1">
      <c r="A190" s="34"/>
      <c r="B190" s="35"/>
      <c r="C190" s="36"/>
      <c r="D190" s="209" t="s">
        <v>321</v>
      </c>
      <c r="E190" s="36"/>
      <c r="F190" s="210" t="s">
        <v>3591</v>
      </c>
      <c r="G190" s="36"/>
      <c r="H190" s="36"/>
      <c r="I190" s="116"/>
      <c r="J190" s="36"/>
      <c r="K190" s="36"/>
      <c r="L190" s="39"/>
      <c r="M190" s="211"/>
      <c r="N190" s="212"/>
      <c r="O190" s="64"/>
      <c r="P190" s="64"/>
      <c r="Q190" s="64"/>
      <c r="R190" s="64"/>
      <c r="S190" s="64"/>
      <c r="T190" s="65"/>
      <c r="U190" s="34"/>
      <c r="V190" s="34"/>
      <c r="W190" s="34"/>
      <c r="X190" s="34"/>
      <c r="Y190" s="34"/>
      <c r="Z190" s="34"/>
      <c r="AA190" s="34"/>
      <c r="AB190" s="34"/>
      <c r="AC190" s="34"/>
      <c r="AD190" s="34"/>
      <c r="AE190" s="34"/>
      <c r="AT190" s="17" t="s">
        <v>321</v>
      </c>
      <c r="AU190" s="17" t="s">
        <v>83</v>
      </c>
    </row>
    <row r="191" spans="1:65" s="1" customFormat="1" ht="14.45" customHeight="1">
      <c r="A191" s="34"/>
      <c r="B191" s="35"/>
      <c r="C191" s="245" t="s">
        <v>602</v>
      </c>
      <c r="D191" s="245" t="s">
        <v>473</v>
      </c>
      <c r="E191" s="246" t="s">
        <v>3593</v>
      </c>
      <c r="F191" s="247" t="s">
        <v>3594</v>
      </c>
      <c r="G191" s="248" t="s">
        <v>707</v>
      </c>
      <c r="H191" s="249">
        <v>1</v>
      </c>
      <c r="I191" s="250"/>
      <c r="J191" s="251">
        <f>ROUND(I191*H191,2)</f>
        <v>0</v>
      </c>
      <c r="K191" s="252"/>
      <c r="L191" s="253"/>
      <c r="M191" s="254" t="s">
        <v>19</v>
      </c>
      <c r="N191" s="255" t="s">
        <v>45</v>
      </c>
      <c r="O191" s="64"/>
      <c r="P191" s="205">
        <f>O191*H191</f>
        <v>0</v>
      </c>
      <c r="Q191" s="205">
        <v>3.039E-2</v>
      </c>
      <c r="R191" s="205">
        <f>Q191*H191</f>
        <v>3.039E-2</v>
      </c>
      <c r="S191" s="205">
        <v>0</v>
      </c>
      <c r="T191" s="206">
        <f>S191*H191</f>
        <v>0</v>
      </c>
      <c r="U191" s="34"/>
      <c r="V191" s="34"/>
      <c r="W191" s="34"/>
      <c r="X191" s="34"/>
      <c r="Y191" s="34"/>
      <c r="Z191" s="34"/>
      <c r="AA191" s="34"/>
      <c r="AB191" s="34"/>
      <c r="AC191" s="34"/>
      <c r="AD191" s="34"/>
      <c r="AE191" s="34"/>
      <c r="AR191" s="207" t="s">
        <v>510</v>
      </c>
      <c r="AT191" s="207" t="s">
        <v>473</v>
      </c>
      <c r="AU191" s="207" t="s">
        <v>83</v>
      </c>
      <c r="AY191" s="17" t="s">
        <v>313</v>
      </c>
      <c r="BE191" s="208">
        <f>IF(N191="základní",J191,0)</f>
        <v>0</v>
      </c>
      <c r="BF191" s="208">
        <f>IF(N191="snížená",J191,0)</f>
        <v>0</v>
      </c>
      <c r="BG191" s="208">
        <f>IF(N191="zákl. přenesená",J191,0)</f>
        <v>0</v>
      </c>
      <c r="BH191" s="208">
        <f>IF(N191="sníž. přenesená",J191,0)</f>
        <v>0</v>
      </c>
      <c r="BI191" s="208">
        <f>IF(N191="nulová",J191,0)</f>
        <v>0</v>
      </c>
      <c r="BJ191" s="17" t="s">
        <v>81</v>
      </c>
      <c r="BK191" s="208">
        <f>ROUND(I191*H191,2)</f>
        <v>0</v>
      </c>
      <c r="BL191" s="17" t="s">
        <v>402</v>
      </c>
      <c r="BM191" s="207" t="s">
        <v>3595</v>
      </c>
    </row>
    <row r="192" spans="1:65" s="1" customFormat="1" ht="48.75">
      <c r="A192" s="34"/>
      <c r="B192" s="35"/>
      <c r="C192" s="36"/>
      <c r="D192" s="209" t="s">
        <v>321</v>
      </c>
      <c r="E192" s="36"/>
      <c r="F192" s="210" t="s">
        <v>3596</v>
      </c>
      <c r="G192" s="36"/>
      <c r="H192" s="36"/>
      <c r="I192" s="116"/>
      <c r="J192" s="36"/>
      <c r="K192" s="36"/>
      <c r="L192" s="39"/>
      <c r="M192" s="211"/>
      <c r="N192" s="212"/>
      <c r="O192" s="64"/>
      <c r="P192" s="64"/>
      <c r="Q192" s="64"/>
      <c r="R192" s="64"/>
      <c r="S192" s="64"/>
      <c r="T192" s="65"/>
      <c r="U192" s="34"/>
      <c r="V192" s="34"/>
      <c r="W192" s="34"/>
      <c r="X192" s="34"/>
      <c r="Y192" s="34"/>
      <c r="Z192" s="34"/>
      <c r="AA192" s="34"/>
      <c r="AB192" s="34"/>
      <c r="AC192" s="34"/>
      <c r="AD192" s="34"/>
      <c r="AE192" s="34"/>
      <c r="AT192" s="17" t="s">
        <v>321</v>
      </c>
      <c r="AU192" s="17" t="s">
        <v>83</v>
      </c>
    </row>
    <row r="193" spans="1:65" s="1" customFormat="1" ht="21.6" customHeight="1">
      <c r="A193" s="34"/>
      <c r="B193" s="35"/>
      <c r="C193" s="245" t="s">
        <v>608</v>
      </c>
      <c r="D193" s="245" t="s">
        <v>473</v>
      </c>
      <c r="E193" s="246" t="s">
        <v>3597</v>
      </c>
      <c r="F193" s="247" t="s">
        <v>3598</v>
      </c>
      <c r="G193" s="248" t="s">
        <v>707</v>
      </c>
      <c r="H193" s="249">
        <v>1</v>
      </c>
      <c r="I193" s="250"/>
      <c r="J193" s="251">
        <f>ROUND(I193*H193,2)</f>
        <v>0</v>
      </c>
      <c r="K193" s="252"/>
      <c r="L193" s="253"/>
      <c r="M193" s="254" t="s">
        <v>19</v>
      </c>
      <c r="N193" s="255" t="s">
        <v>45</v>
      </c>
      <c r="O193" s="64"/>
      <c r="P193" s="205">
        <f>O193*H193</f>
        <v>0</v>
      </c>
      <c r="Q193" s="205">
        <v>3.039E-2</v>
      </c>
      <c r="R193" s="205">
        <f>Q193*H193</f>
        <v>3.039E-2</v>
      </c>
      <c r="S193" s="205">
        <v>0</v>
      </c>
      <c r="T193" s="206">
        <f>S193*H193</f>
        <v>0</v>
      </c>
      <c r="U193" s="34"/>
      <c r="V193" s="34"/>
      <c r="W193" s="34"/>
      <c r="X193" s="34"/>
      <c r="Y193" s="34"/>
      <c r="Z193" s="34"/>
      <c r="AA193" s="34"/>
      <c r="AB193" s="34"/>
      <c r="AC193" s="34"/>
      <c r="AD193" s="34"/>
      <c r="AE193" s="34"/>
      <c r="AR193" s="207" t="s">
        <v>510</v>
      </c>
      <c r="AT193" s="207" t="s">
        <v>473</v>
      </c>
      <c r="AU193" s="207" t="s">
        <v>83</v>
      </c>
      <c r="AY193" s="17" t="s">
        <v>313</v>
      </c>
      <c r="BE193" s="208">
        <f>IF(N193="základní",J193,0)</f>
        <v>0</v>
      </c>
      <c r="BF193" s="208">
        <f>IF(N193="snížená",J193,0)</f>
        <v>0</v>
      </c>
      <c r="BG193" s="208">
        <f>IF(N193="zákl. přenesená",J193,0)</f>
        <v>0</v>
      </c>
      <c r="BH193" s="208">
        <f>IF(N193="sníž. přenesená",J193,0)</f>
        <v>0</v>
      </c>
      <c r="BI193" s="208">
        <f>IF(N193="nulová",J193,0)</f>
        <v>0</v>
      </c>
      <c r="BJ193" s="17" t="s">
        <v>81</v>
      </c>
      <c r="BK193" s="208">
        <f>ROUND(I193*H193,2)</f>
        <v>0</v>
      </c>
      <c r="BL193" s="17" t="s">
        <v>402</v>
      </c>
      <c r="BM193" s="207" t="s">
        <v>3599</v>
      </c>
    </row>
    <row r="194" spans="1:65" s="1" customFormat="1" ht="78">
      <c r="A194" s="34"/>
      <c r="B194" s="35"/>
      <c r="C194" s="36"/>
      <c r="D194" s="209" t="s">
        <v>321</v>
      </c>
      <c r="E194" s="36"/>
      <c r="F194" s="210" t="s">
        <v>3600</v>
      </c>
      <c r="G194" s="36"/>
      <c r="H194" s="36"/>
      <c r="I194" s="116"/>
      <c r="J194" s="36"/>
      <c r="K194" s="36"/>
      <c r="L194" s="39"/>
      <c r="M194" s="211"/>
      <c r="N194" s="212"/>
      <c r="O194" s="64"/>
      <c r="P194" s="64"/>
      <c r="Q194" s="64"/>
      <c r="R194" s="64"/>
      <c r="S194" s="64"/>
      <c r="T194" s="65"/>
      <c r="U194" s="34"/>
      <c r="V194" s="34"/>
      <c r="W194" s="34"/>
      <c r="X194" s="34"/>
      <c r="Y194" s="34"/>
      <c r="Z194" s="34"/>
      <c r="AA194" s="34"/>
      <c r="AB194" s="34"/>
      <c r="AC194" s="34"/>
      <c r="AD194" s="34"/>
      <c r="AE194" s="34"/>
      <c r="AT194" s="17" t="s">
        <v>321</v>
      </c>
      <c r="AU194" s="17" t="s">
        <v>83</v>
      </c>
    </row>
    <row r="195" spans="1:65" s="1" customFormat="1" ht="21.6" customHeight="1">
      <c r="A195" s="34"/>
      <c r="B195" s="35"/>
      <c r="C195" s="245" t="s">
        <v>615</v>
      </c>
      <c r="D195" s="245" t="s">
        <v>473</v>
      </c>
      <c r="E195" s="246" t="s">
        <v>3601</v>
      </c>
      <c r="F195" s="247" t="s">
        <v>3602</v>
      </c>
      <c r="G195" s="248" t="s">
        <v>707</v>
      </c>
      <c r="H195" s="249">
        <v>1</v>
      </c>
      <c r="I195" s="250"/>
      <c r="J195" s="251">
        <f>ROUND(I195*H195,2)</f>
        <v>0</v>
      </c>
      <c r="K195" s="252"/>
      <c r="L195" s="253"/>
      <c r="M195" s="254" t="s">
        <v>19</v>
      </c>
      <c r="N195" s="255" t="s">
        <v>45</v>
      </c>
      <c r="O195" s="64"/>
      <c r="P195" s="205">
        <f>O195*H195</f>
        <v>0</v>
      </c>
      <c r="Q195" s="205">
        <v>3.039E-2</v>
      </c>
      <c r="R195" s="205">
        <f>Q195*H195</f>
        <v>3.039E-2</v>
      </c>
      <c r="S195" s="205">
        <v>0</v>
      </c>
      <c r="T195" s="206">
        <f>S195*H195</f>
        <v>0</v>
      </c>
      <c r="U195" s="34"/>
      <c r="V195" s="34"/>
      <c r="W195" s="34"/>
      <c r="X195" s="34"/>
      <c r="Y195" s="34"/>
      <c r="Z195" s="34"/>
      <c r="AA195" s="34"/>
      <c r="AB195" s="34"/>
      <c r="AC195" s="34"/>
      <c r="AD195" s="34"/>
      <c r="AE195" s="34"/>
      <c r="AR195" s="207" t="s">
        <v>510</v>
      </c>
      <c r="AT195" s="207" t="s">
        <v>473</v>
      </c>
      <c r="AU195" s="207" t="s">
        <v>83</v>
      </c>
      <c r="AY195" s="17" t="s">
        <v>313</v>
      </c>
      <c r="BE195" s="208">
        <f>IF(N195="základní",J195,0)</f>
        <v>0</v>
      </c>
      <c r="BF195" s="208">
        <f>IF(N195="snížená",J195,0)</f>
        <v>0</v>
      </c>
      <c r="BG195" s="208">
        <f>IF(N195="zákl. přenesená",J195,0)</f>
        <v>0</v>
      </c>
      <c r="BH195" s="208">
        <f>IF(N195="sníž. přenesená",J195,0)</f>
        <v>0</v>
      </c>
      <c r="BI195" s="208">
        <f>IF(N195="nulová",J195,0)</f>
        <v>0</v>
      </c>
      <c r="BJ195" s="17" t="s">
        <v>81</v>
      </c>
      <c r="BK195" s="208">
        <f>ROUND(I195*H195,2)</f>
        <v>0</v>
      </c>
      <c r="BL195" s="17" t="s">
        <v>402</v>
      </c>
      <c r="BM195" s="207" t="s">
        <v>3603</v>
      </c>
    </row>
    <row r="196" spans="1:65" s="1" customFormat="1" ht="78">
      <c r="A196" s="34"/>
      <c r="B196" s="35"/>
      <c r="C196" s="36"/>
      <c r="D196" s="209" t="s">
        <v>321</v>
      </c>
      <c r="E196" s="36"/>
      <c r="F196" s="210" t="s">
        <v>3604</v>
      </c>
      <c r="G196" s="36"/>
      <c r="H196" s="36"/>
      <c r="I196" s="116"/>
      <c r="J196" s="36"/>
      <c r="K196" s="36"/>
      <c r="L196" s="39"/>
      <c r="M196" s="211"/>
      <c r="N196" s="212"/>
      <c r="O196" s="64"/>
      <c r="P196" s="64"/>
      <c r="Q196" s="64"/>
      <c r="R196" s="64"/>
      <c r="S196" s="64"/>
      <c r="T196" s="65"/>
      <c r="U196" s="34"/>
      <c r="V196" s="34"/>
      <c r="W196" s="34"/>
      <c r="X196" s="34"/>
      <c r="Y196" s="34"/>
      <c r="Z196" s="34"/>
      <c r="AA196" s="34"/>
      <c r="AB196" s="34"/>
      <c r="AC196" s="34"/>
      <c r="AD196" s="34"/>
      <c r="AE196" s="34"/>
      <c r="AT196" s="17" t="s">
        <v>321</v>
      </c>
      <c r="AU196" s="17" t="s">
        <v>83</v>
      </c>
    </row>
    <row r="197" spans="1:65" s="1" customFormat="1" ht="21.6" customHeight="1">
      <c r="A197" s="34"/>
      <c r="B197" s="35"/>
      <c r="C197" s="245" t="s">
        <v>621</v>
      </c>
      <c r="D197" s="245" t="s">
        <v>473</v>
      </c>
      <c r="E197" s="246" t="s">
        <v>3605</v>
      </c>
      <c r="F197" s="247" t="s">
        <v>3606</v>
      </c>
      <c r="G197" s="248" t="s">
        <v>707</v>
      </c>
      <c r="H197" s="249">
        <v>1</v>
      </c>
      <c r="I197" s="250"/>
      <c r="J197" s="251">
        <f>ROUND(I197*H197,2)</f>
        <v>0</v>
      </c>
      <c r="K197" s="252"/>
      <c r="L197" s="253"/>
      <c r="M197" s="254" t="s">
        <v>19</v>
      </c>
      <c r="N197" s="255" t="s">
        <v>45</v>
      </c>
      <c r="O197" s="64"/>
      <c r="P197" s="205">
        <f>O197*H197</f>
        <v>0</v>
      </c>
      <c r="Q197" s="205">
        <v>3.039E-2</v>
      </c>
      <c r="R197" s="205">
        <f>Q197*H197</f>
        <v>3.039E-2</v>
      </c>
      <c r="S197" s="205">
        <v>0</v>
      </c>
      <c r="T197" s="206">
        <f>S197*H197</f>
        <v>0</v>
      </c>
      <c r="U197" s="34"/>
      <c r="V197" s="34"/>
      <c r="W197" s="34"/>
      <c r="X197" s="34"/>
      <c r="Y197" s="34"/>
      <c r="Z197" s="34"/>
      <c r="AA197" s="34"/>
      <c r="AB197" s="34"/>
      <c r="AC197" s="34"/>
      <c r="AD197" s="34"/>
      <c r="AE197" s="34"/>
      <c r="AR197" s="207" t="s">
        <v>510</v>
      </c>
      <c r="AT197" s="207" t="s">
        <v>473</v>
      </c>
      <c r="AU197" s="207" t="s">
        <v>83</v>
      </c>
      <c r="AY197" s="17" t="s">
        <v>313</v>
      </c>
      <c r="BE197" s="208">
        <f>IF(N197="základní",J197,0)</f>
        <v>0</v>
      </c>
      <c r="BF197" s="208">
        <f>IF(N197="snížená",J197,0)</f>
        <v>0</v>
      </c>
      <c r="BG197" s="208">
        <f>IF(N197="zákl. přenesená",J197,0)</f>
        <v>0</v>
      </c>
      <c r="BH197" s="208">
        <f>IF(N197="sníž. přenesená",J197,0)</f>
        <v>0</v>
      </c>
      <c r="BI197" s="208">
        <f>IF(N197="nulová",J197,0)</f>
        <v>0</v>
      </c>
      <c r="BJ197" s="17" t="s">
        <v>81</v>
      </c>
      <c r="BK197" s="208">
        <f>ROUND(I197*H197,2)</f>
        <v>0</v>
      </c>
      <c r="BL197" s="17" t="s">
        <v>402</v>
      </c>
      <c r="BM197" s="207" t="s">
        <v>3607</v>
      </c>
    </row>
    <row r="198" spans="1:65" s="1" customFormat="1" ht="68.25">
      <c r="A198" s="34"/>
      <c r="B198" s="35"/>
      <c r="C198" s="36"/>
      <c r="D198" s="209" t="s">
        <v>321</v>
      </c>
      <c r="E198" s="36"/>
      <c r="F198" s="210" t="s">
        <v>3608</v>
      </c>
      <c r="G198" s="36"/>
      <c r="H198" s="36"/>
      <c r="I198" s="116"/>
      <c r="J198" s="36"/>
      <c r="K198" s="36"/>
      <c r="L198" s="39"/>
      <c r="M198" s="211"/>
      <c r="N198" s="212"/>
      <c r="O198" s="64"/>
      <c r="P198" s="64"/>
      <c r="Q198" s="64"/>
      <c r="R198" s="64"/>
      <c r="S198" s="64"/>
      <c r="T198" s="65"/>
      <c r="U198" s="34"/>
      <c r="V198" s="34"/>
      <c r="W198" s="34"/>
      <c r="X198" s="34"/>
      <c r="Y198" s="34"/>
      <c r="Z198" s="34"/>
      <c r="AA198" s="34"/>
      <c r="AB198" s="34"/>
      <c r="AC198" s="34"/>
      <c r="AD198" s="34"/>
      <c r="AE198" s="34"/>
      <c r="AT198" s="17" t="s">
        <v>321</v>
      </c>
      <c r="AU198" s="17" t="s">
        <v>83</v>
      </c>
    </row>
    <row r="199" spans="1:65" s="1" customFormat="1" ht="14.45" customHeight="1">
      <c r="A199" s="34"/>
      <c r="B199" s="35"/>
      <c r="C199" s="195" t="s">
        <v>628</v>
      </c>
      <c r="D199" s="195" t="s">
        <v>315</v>
      </c>
      <c r="E199" s="196" t="s">
        <v>3609</v>
      </c>
      <c r="F199" s="197" t="s">
        <v>3610</v>
      </c>
      <c r="G199" s="198" t="s">
        <v>3474</v>
      </c>
      <c r="H199" s="199">
        <v>10</v>
      </c>
      <c r="I199" s="200"/>
      <c r="J199" s="201">
        <f>ROUND(I199*H199,2)</f>
        <v>0</v>
      </c>
      <c r="K199" s="202"/>
      <c r="L199" s="39"/>
      <c r="M199" s="203" t="s">
        <v>19</v>
      </c>
      <c r="N199" s="204" t="s">
        <v>45</v>
      </c>
      <c r="O199" s="64"/>
      <c r="P199" s="205">
        <f>O199*H199</f>
        <v>0</v>
      </c>
      <c r="Q199" s="205">
        <v>1.1272999999999999E-3</v>
      </c>
      <c r="R199" s="205">
        <f>Q199*H199</f>
        <v>1.1272999999999998E-2</v>
      </c>
      <c r="S199" s="205">
        <v>0</v>
      </c>
      <c r="T199" s="206">
        <f>S199*H199</f>
        <v>0</v>
      </c>
      <c r="U199" s="34"/>
      <c r="V199" s="34"/>
      <c r="W199" s="34"/>
      <c r="X199" s="34"/>
      <c r="Y199" s="34"/>
      <c r="Z199" s="34"/>
      <c r="AA199" s="34"/>
      <c r="AB199" s="34"/>
      <c r="AC199" s="34"/>
      <c r="AD199" s="34"/>
      <c r="AE199" s="34"/>
      <c r="AR199" s="207" t="s">
        <v>402</v>
      </c>
      <c r="AT199" s="207" t="s">
        <v>315</v>
      </c>
      <c r="AU199" s="207" t="s">
        <v>83</v>
      </c>
      <c r="AY199" s="17" t="s">
        <v>313</v>
      </c>
      <c r="BE199" s="208">
        <f>IF(N199="základní",J199,0)</f>
        <v>0</v>
      </c>
      <c r="BF199" s="208">
        <f>IF(N199="snížená",J199,0)</f>
        <v>0</v>
      </c>
      <c r="BG199" s="208">
        <f>IF(N199="zákl. přenesená",J199,0)</f>
        <v>0</v>
      </c>
      <c r="BH199" s="208">
        <f>IF(N199="sníž. přenesená",J199,0)</f>
        <v>0</v>
      </c>
      <c r="BI199" s="208">
        <f>IF(N199="nulová",J199,0)</f>
        <v>0</v>
      </c>
      <c r="BJ199" s="17" t="s">
        <v>81</v>
      </c>
      <c r="BK199" s="208">
        <f>ROUND(I199*H199,2)</f>
        <v>0</v>
      </c>
      <c r="BL199" s="17" t="s">
        <v>402</v>
      </c>
      <c r="BM199" s="207" t="s">
        <v>3611</v>
      </c>
    </row>
    <row r="200" spans="1:65" s="1" customFormat="1">
      <c r="A200" s="34"/>
      <c r="B200" s="35"/>
      <c r="C200" s="36"/>
      <c r="D200" s="209" t="s">
        <v>321</v>
      </c>
      <c r="E200" s="36"/>
      <c r="F200" s="210" t="s">
        <v>3612</v>
      </c>
      <c r="G200" s="36"/>
      <c r="H200" s="36"/>
      <c r="I200" s="116"/>
      <c r="J200" s="36"/>
      <c r="K200" s="36"/>
      <c r="L200" s="39"/>
      <c r="M200" s="211"/>
      <c r="N200" s="212"/>
      <c r="O200" s="64"/>
      <c r="P200" s="64"/>
      <c r="Q200" s="64"/>
      <c r="R200" s="64"/>
      <c r="S200" s="64"/>
      <c r="T200" s="65"/>
      <c r="U200" s="34"/>
      <c r="V200" s="34"/>
      <c r="W200" s="34"/>
      <c r="X200" s="34"/>
      <c r="Y200" s="34"/>
      <c r="Z200" s="34"/>
      <c r="AA200" s="34"/>
      <c r="AB200" s="34"/>
      <c r="AC200" s="34"/>
      <c r="AD200" s="34"/>
      <c r="AE200" s="34"/>
      <c r="AT200" s="17" t="s">
        <v>321</v>
      </c>
      <c r="AU200" s="17" t="s">
        <v>83</v>
      </c>
    </row>
    <row r="201" spans="1:65" s="1" customFormat="1" ht="21.6" customHeight="1">
      <c r="A201" s="34"/>
      <c r="B201" s="35"/>
      <c r="C201" s="245" t="s">
        <v>635</v>
      </c>
      <c r="D201" s="245" t="s">
        <v>473</v>
      </c>
      <c r="E201" s="246" t="s">
        <v>3613</v>
      </c>
      <c r="F201" s="247" t="s">
        <v>3614</v>
      </c>
      <c r="G201" s="248" t="s">
        <v>707</v>
      </c>
      <c r="H201" s="249">
        <v>1</v>
      </c>
      <c r="I201" s="250"/>
      <c r="J201" s="251">
        <f>ROUND(I201*H201,2)</f>
        <v>0</v>
      </c>
      <c r="K201" s="252"/>
      <c r="L201" s="253"/>
      <c r="M201" s="254" t="s">
        <v>19</v>
      </c>
      <c r="N201" s="255" t="s">
        <v>45</v>
      </c>
      <c r="O201" s="64"/>
      <c r="P201" s="205">
        <f>O201*H201</f>
        <v>0</v>
      </c>
      <c r="Q201" s="205">
        <v>3.039E-2</v>
      </c>
      <c r="R201" s="205">
        <f>Q201*H201</f>
        <v>3.039E-2</v>
      </c>
      <c r="S201" s="205">
        <v>0</v>
      </c>
      <c r="T201" s="206">
        <f>S201*H201</f>
        <v>0</v>
      </c>
      <c r="U201" s="34"/>
      <c r="V201" s="34"/>
      <c r="W201" s="34"/>
      <c r="X201" s="34"/>
      <c r="Y201" s="34"/>
      <c r="Z201" s="34"/>
      <c r="AA201" s="34"/>
      <c r="AB201" s="34"/>
      <c r="AC201" s="34"/>
      <c r="AD201" s="34"/>
      <c r="AE201" s="34"/>
      <c r="AR201" s="207" t="s">
        <v>510</v>
      </c>
      <c r="AT201" s="207" t="s">
        <v>473</v>
      </c>
      <c r="AU201" s="207" t="s">
        <v>83</v>
      </c>
      <c r="AY201" s="17" t="s">
        <v>313</v>
      </c>
      <c r="BE201" s="208">
        <f>IF(N201="základní",J201,0)</f>
        <v>0</v>
      </c>
      <c r="BF201" s="208">
        <f>IF(N201="snížená",J201,0)</f>
        <v>0</v>
      </c>
      <c r="BG201" s="208">
        <f>IF(N201="zákl. přenesená",J201,0)</f>
        <v>0</v>
      </c>
      <c r="BH201" s="208">
        <f>IF(N201="sníž. přenesená",J201,0)</f>
        <v>0</v>
      </c>
      <c r="BI201" s="208">
        <f>IF(N201="nulová",J201,0)</f>
        <v>0</v>
      </c>
      <c r="BJ201" s="17" t="s">
        <v>81</v>
      </c>
      <c r="BK201" s="208">
        <f>ROUND(I201*H201,2)</f>
        <v>0</v>
      </c>
      <c r="BL201" s="17" t="s">
        <v>402</v>
      </c>
      <c r="BM201" s="207" t="s">
        <v>3615</v>
      </c>
    </row>
    <row r="202" spans="1:65" s="1" customFormat="1" ht="19.5">
      <c r="A202" s="34"/>
      <c r="B202" s="35"/>
      <c r="C202" s="36"/>
      <c r="D202" s="209" t="s">
        <v>321</v>
      </c>
      <c r="E202" s="36"/>
      <c r="F202" s="210" t="s">
        <v>3616</v>
      </c>
      <c r="G202" s="36"/>
      <c r="H202" s="36"/>
      <c r="I202" s="116"/>
      <c r="J202" s="36"/>
      <c r="K202" s="36"/>
      <c r="L202" s="39"/>
      <c r="M202" s="211"/>
      <c r="N202" s="212"/>
      <c r="O202" s="64"/>
      <c r="P202" s="64"/>
      <c r="Q202" s="64"/>
      <c r="R202" s="64"/>
      <c r="S202" s="64"/>
      <c r="T202" s="65"/>
      <c r="U202" s="34"/>
      <c r="V202" s="34"/>
      <c r="W202" s="34"/>
      <c r="X202" s="34"/>
      <c r="Y202" s="34"/>
      <c r="Z202" s="34"/>
      <c r="AA202" s="34"/>
      <c r="AB202" s="34"/>
      <c r="AC202" s="34"/>
      <c r="AD202" s="34"/>
      <c r="AE202" s="34"/>
      <c r="AT202" s="17" t="s">
        <v>321</v>
      </c>
      <c r="AU202" s="17" t="s">
        <v>83</v>
      </c>
    </row>
    <row r="203" spans="1:65" s="1" customFormat="1" ht="21.6" customHeight="1">
      <c r="A203" s="34"/>
      <c r="B203" s="35"/>
      <c r="C203" s="245" t="s">
        <v>642</v>
      </c>
      <c r="D203" s="245" t="s">
        <v>473</v>
      </c>
      <c r="E203" s="246" t="s">
        <v>3617</v>
      </c>
      <c r="F203" s="247" t="s">
        <v>3614</v>
      </c>
      <c r="G203" s="248" t="s">
        <v>707</v>
      </c>
      <c r="H203" s="249">
        <v>1</v>
      </c>
      <c r="I203" s="250"/>
      <c r="J203" s="251">
        <f>ROUND(I203*H203,2)</f>
        <v>0</v>
      </c>
      <c r="K203" s="252"/>
      <c r="L203" s="253"/>
      <c r="M203" s="254" t="s">
        <v>19</v>
      </c>
      <c r="N203" s="255" t="s">
        <v>45</v>
      </c>
      <c r="O203" s="64"/>
      <c r="P203" s="205">
        <f>O203*H203</f>
        <v>0</v>
      </c>
      <c r="Q203" s="205">
        <v>3.039E-2</v>
      </c>
      <c r="R203" s="205">
        <f>Q203*H203</f>
        <v>3.039E-2</v>
      </c>
      <c r="S203" s="205">
        <v>0</v>
      </c>
      <c r="T203" s="206">
        <f>S203*H203</f>
        <v>0</v>
      </c>
      <c r="U203" s="34"/>
      <c r="V203" s="34"/>
      <c r="W203" s="34"/>
      <c r="X203" s="34"/>
      <c r="Y203" s="34"/>
      <c r="Z203" s="34"/>
      <c r="AA203" s="34"/>
      <c r="AB203" s="34"/>
      <c r="AC203" s="34"/>
      <c r="AD203" s="34"/>
      <c r="AE203" s="34"/>
      <c r="AR203" s="207" t="s">
        <v>510</v>
      </c>
      <c r="AT203" s="207" t="s">
        <v>473</v>
      </c>
      <c r="AU203" s="207" t="s">
        <v>83</v>
      </c>
      <c r="AY203" s="17" t="s">
        <v>313</v>
      </c>
      <c r="BE203" s="208">
        <f>IF(N203="základní",J203,0)</f>
        <v>0</v>
      </c>
      <c r="BF203" s="208">
        <f>IF(N203="snížená",J203,0)</f>
        <v>0</v>
      </c>
      <c r="BG203" s="208">
        <f>IF(N203="zákl. přenesená",J203,0)</f>
        <v>0</v>
      </c>
      <c r="BH203" s="208">
        <f>IF(N203="sníž. přenesená",J203,0)</f>
        <v>0</v>
      </c>
      <c r="BI203" s="208">
        <f>IF(N203="nulová",J203,0)</f>
        <v>0</v>
      </c>
      <c r="BJ203" s="17" t="s">
        <v>81</v>
      </c>
      <c r="BK203" s="208">
        <f>ROUND(I203*H203,2)</f>
        <v>0</v>
      </c>
      <c r="BL203" s="17" t="s">
        <v>402</v>
      </c>
      <c r="BM203" s="207" t="s">
        <v>3618</v>
      </c>
    </row>
    <row r="204" spans="1:65" s="1" customFormat="1" ht="19.5">
      <c r="A204" s="34"/>
      <c r="B204" s="35"/>
      <c r="C204" s="36"/>
      <c r="D204" s="209" t="s">
        <v>321</v>
      </c>
      <c r="E204" s="36"/>
      <c r="F204" s="210" t="s">
        <v>3619</v>
      </c>
      <c r="G204" s="36"/>
      <c r="H204" s="36"/>
      <c r="I204" s="116"/>
      <c r="J204" s="36"/>
      <c r="K204" s="36"/>
      <c r="L204" s="39"/>
      <c r="M204" s="211"/>
      <c r="N204" s="212"/>
      <c r="O204" s="64"/>
      <c r="P204" s="64"/>
      <c r="Q204" s="64"/>
      <c r="R204" s="64"/>
      <c r="S204" s="64"/>
      <c r="T204" s="65"/>
      <c r="U204" s="34"/>
      <c r="V204" s="34"/>
      <c r="W204" s="34"/>
      <c r="X204" s="34"/>
      <c r="Y204" s="34"/>
      <c r="Z204" s="34"/>
      <c r="AA204" s="34"/>
      <c r="AB204" s="34"/>
      <c r="AC204" s="34"/>
      <c r="AD204" s="34"/>
      <c r="AE204" s="34"/>
      <c r="AT204" s="17" t="s">
        <v>321</v>
      </c>
      <c r="AU204" s="17" t="s">
        <v>83</v>
      </c>
    </row>
    <row r="205" spans="1:65" s="1" customFormat="1" ht="14.45" customHeight="1">
      <c r="A205" s="34"/>
      <c r="B205" s="35"/>
      <c r="C205" s="245" t="s">
        <v>648</v>
      </c>
      <c r="D205" s="245" t="s">
        <v>473</v>
      </c>
      <c r="E205" s="246" t="s">
        <v>3620</v>
      </c>
      <c r="F205" s="247" t="s">
        <v>3621</v>
      </c>
      <c r="G205" s="248" t="s">
        <v>707</v>
      </c>
      <c r="H205" s="249">
        <v>1</v>
      </c>
      <c r="I205" s="250"/>
      <c r="J205" s="251">
        <f>ROUND(I205*H205,2)</f>
        <v>0</v>
      </c>
      <c r="K205" s="252"/>
      <c r="L205" s="253"/>
      <c r="M205" s="254" t="s">
        <v>19</v>
      </c>
      <c r="N205" s="255" t="s">
        <v>45</v>
      </c>
      <c r="O205" s="64"/>
      <c r="P205" s="205">
        <f>O205*H205</f>
        <v>0</v>
      </c>
      <c r="Q205" s="205">
        <v>3.039E-2</v>
      </c>
      <c r="R205" s="205">
        <f>Q205*H205</f>
        <v>3.039E-2</v>
      </c>
      <c r="S205" s="205">
        <v>0</v>
      </c>
      <c r="T205" s="206">
        <f>S205*H205</f>
        <v>0</v>
      </c>
      <c r="U205" s="34"/>
      <c r="V205" s="34"/>
      <c r="W205" s="34"/>
      <c r="X205" s="34"/>
      <c r="Y205" s="34"/>
      <c r="Z205" s="34"/>
      <c r="AA205" s="34"/>
      <c r="AB205" s="34"/>
      <c r="AC205" s="34"/>
      <c r="AD205" s="34"/>
      <c r="AE205" s="34"/>
      <c r="AR205" s="207" t="s">
        <v>510</v>
      </c>
      <c r="AT205" s="207" t="s">
        <v>473</v>
      </c>
      <c r="AU205" s="207" t="s">
        <v>83</v>
      </c>
      <c r="AY205" s="17" t="s">
        <v>313</v>
      </c>
      <c r="BE205" s="208">
        <f>IF(N205="základní",J205,0)</f>
        <v>0</v>
      </c>
      <c r="BF205" s="208">
        <f>IF(N205="snížená",J205,0)</f>
        <v>0</v>
      </c>
      <c r="BG205" s="208">
        <f>IF(N205="zákl. přenesená",J205,0)</f>
        <v>0</v>
      </c>
      <c r="BH205" s="208">
        <f>IF(N205="sníž. přenesená",J205,0)</f>
        <v>0</v>
      </c>
      <c r="BI205" s="208">
        <f>IF(N205="nulová",J205,0)</f>
        <v>0</v>
      </c>
      <c r="BJ205" s="17" t="s">
        <v>81</v>
      </c>
      <c r="BK205" s="208">
        <f>ROUND(I205*H205,2)</f>
        <v>0</v>
      </c>
      <c r="BL205" s="17" t="s">
        <v>402</v>
      </c>
      <c r="BM205" s="207" t="s">
        <v>3622</v>
      </c>
    </row>
    <row r="206" spans="1:65" s="1" customFormat="1">
      <c r="A206" s="34"/>
      <c r="B206" s="35"/>
      <c r="C206" s="36"/>
      <c r="D206" s="209" t="s">
        <v>321</v>
      </c>
      <c r="E206" s="36"/>
      <c r="F206" s="210" t="s">
        <v>3623</v>
      </c>
      <c r="G206" s="36"/>
      <c r="H206" s="36"/>
      <c r="I206" s="116"/>
      <c r="J206" s="36"/>
      <c r="K206" s="36"/>
      <c r="L206" s="39"/>
      <c r="M206" s="211"/>
      <c r="N206" s="212"/>
      <c r="O206" s="64"/>
      <c r="P206" s="64"/>
      <c r="Q206" s="64"/>
      <c r="R206" s="64"/>
      <c r="S206" s="64"/>
      <c r="T206" s="65"/>
      <c r="U206" s="34"/>
      <c r="V206" s="34"/>
      <c r="W206" s="34"/>
      <c r="X206" s="34"/>
      <c r="Y206" s="34"/>
      <c r="Z206" s="34"/>
      <c r="AA206" s="34"/>
      <c r="AB206" s="34"/>
      <c r="AC206" s="34"/>
      <c r="AD206" s="34"/>
      <c r="AE206" s="34"/>
      <c r="AT206" s="17" t="s">
        <v>321</v>
      </c>
      <c r="AU206" s="17" t="s">
        <v>83</v>
      </c>
    </row>
    <row r="207" spans="1:65" s="1" customFormat="1" ht="14.45" customHeight="1">
      <c r="A207" s="34"/>
      <c r="B207" s="35"/>
      <c r="C207" s="195" t="s">
        <v>654</v>
      </c>
      <c r="D207" s="195" t="s">
        <v>315</v>
      </c>
      <c r="E207" s="196" t="s">
        <v>3597</v>
      </c>
      <c r="F207" s="197" t="s">
        <v>3624</v>
      </c>
      <c r="G207" s="198" t="s">
        <v>3474</v>
      </c>
      <c r="H207" s="199">
        <v>5</v>
      </c>
      <c r="I207" s="200"/>
      <c r="J207" s="201">
        <f>ROUND(I207*H207,2)</f>
        <v>0</v>
      </c>
      <c r="K207" s="202"/>
      <c r="L207" s="39"/>
      <c r="M207" s="203" t="s">
        <v>19</v>
      </c>
      <c r="N207" s="204" t="s">
        <v>45</v>
      </c>
      <c r="O207" s="64"/>
      <c r="P207" s="205">
        <f>O207*H207</f>
        <v>0</v>
      </c>
      <c r="Q207" s="205">
        <v>1.0000000000000001E-5</v>
      </c>
      <c r="R207" s="205">
        <f>Q207*H207</f>
        <v>5.0000000000000002E-5</v>
      </c>
      <c r="S207" s="205">
        <v>2.8000000000000001E-2</v>
      </c>
      <c r="T207" s="206">
        <f>S207*H207</f>
        <v>0.14000000000000001</v>
      </c>
      <c r="U207" s="34"/>
      <c r="V207" s="34"/>
      <c r="W207" s="34"/>
      <c r="X207" s="34"/>
      <c r="Y207" s="34"/>
      <c r="Z207" s="34"/>
      <c r="AA207" s="34"/>
      <c r="AB207" s="34"/>
      <c r="AC207" s="34"/>
      <c r="AD207" s="34"/>
      <c r="AE207" s="34"/>
      <c r="AR207" s="207" t="s">
        <v>402</v>
      </c>
      <c r="AT207" s="207" t="s">
        <v>315</v>
      </c>
      <c r="AU207" s="207" t="s">
        <v>83</v>
      </c>
      <c r="AY207" s="17" t="s">
        <v>313</v>
      </c>
      <c r="BE207" s="208">
        <f>IF(N207="základní",J207,0)</f>
        <v>0</v>
      </c>
      <c r="BF207" s="208">
        <f>IF(N207="snížená",J207,0)</f>
        <v>0</v>
      </c>
      <c r="BG207" s="208">
        <f>IF(N207="zákl. přenesená",J207,0)</f>
        <v>0</v>
      </c>
      <c r="BH207" s="208">
        <f>IF(N207="sníž. přenesená",J207,0)</f>
        <v>0</v>
      </c>
      <c r="BI207" s="208">
        <f>IF(N207="nulová",J207,0)</f>
        <v>0</v>
      </c>
      <c r="BJ207" s="17" t="s">
        <v>81</v>
      </c>
      <c r="BK207" s="208">
        <f>ROUND(I207*H207,2)</f>
        <v>0</v>
      </c>
      <c r="BL207" s="17" t="s">
        <v>402</v>
      </c>
      <c r="BM207" s="207" t="s">
        <v>3625</v>
      </c>
    </row>
    <row r="208" spans="1:65" s="1" customFormat="1">
      <c r="A208" s="34"/>
      <c r="B208" s="35"/>
      <c r="C208" s="36"/>
      <c r="D208" s="209" t="s">
        <v>321</v>
      </c>
      <c r="E208" s="36"/>
      <c r="F208" s="210" t="s">
        <v>3626</v>
      </c>
      <c r="G208" s="36"/>
      <c r="H208" s="36"/>
      <c r="I208" s="116"/>
      <c r="J208" s="36"/>
      <c r="K208" s="36"/>
      <c r="L208" s="39"/>
      <c r="M208" s="211"/>
      <c r="N208" s="212"/>
      <c r="O208" s="64"/>
      <c r="P208" s="64"/>
      <c r="Q208" s="64"/>
      <c r="R208" s="64"/>
      <c r="S208" s="64"/>
      <c r="T208" s="65"/>
      <c r="U208" s="34"/>
      <c r="V208" s="34"/>
      <c r="W208" s="34"/>
      <c r="X208" s="34"/>
      <c r="Y208" s="34"/>
      <c r="Z208" s="34"/>
      <c r="AA208" s="34"/>
      <c r="AB208" s="34"/>
      <c r="AC208" s="34"/>
      <c r="AD208" s="34"/>
      <c r="AE208" s="34"/>
      <c r="AT208" s="17" t="s">
        <v>321</v>
      </c>
      <c r="AU208" s="17" t="s">
        <v>83</v>
      </c>
    </row>
    <row r="209" spans="1:65" s="1" customFormat="1" ht="14.45" customHeight="1">
      <c r="A209" s="34"/>
      <c r="B209" s="35"/>
      <c r="C209" s="195" t="s">
        <v>660</v>
      </c>
      <c r="D209" s="195" t="s">
        <v>315</v>
      </c>
      <c r="E209" s="196" t="s">
        <v>3627</v>
      </c>
      <c r="F209" s="197" t="s">
        <v>3628</v>
      </c>
      <c r="G209" s="198" t="s">
        <v>3474</v>
      </c>
      <c r="H209" s="199">
        <v>1</v>
      </c>
      <c r="I209" s="200"/>
      <c r="J209" s="201">
        <f>ROUND(I209*H209,2)</f>
        <v>0</v>
      </c>
      <c r="K209" s="202"/>
      <c r="L209" s="39"/>
      <c r="M209" s="203" t="s">
        <v>19</v>
      </c>
      <c r="N209" s="204" t="s">
        <v>45</v>
      </c>
      <c r="O209" s="64"/>
      <c r="P209" s="205">
        <f>O209*H209</f>
        <v>0</v>
      </c>
      <c r="Q209" s="205">
        <v>3.039E-2</v>
      </c>
      <c r="R209" s="205">
        <f>Q209*H209</f>
        <v>3.039E-2</v>
      </c>
      <c r="S209" s="205">
        <v>0</v>
      </c>
      <c r="T209" s="206">
        <f>S209*H209</f>
        <v>0</v>
      </c>
      <c r="U209" s="34"/>
      <c r="V209" s="34"/>
      <c r="W209" s="34"/>
      <c r="X209" s="34"/>
      <c r="Y209" s="34"/>
      <c r="Z209" s="34"/>
      <c r="AA209" s="34"/>
      <c r="AB209" s="34"/>
      <c r="AC209" s="34"/>
      <c r="AD209" s="34"/>
      <c r="AE209" s="34"/>
      <c r="AR209" s="207" t="s">
        <v>402</v>
      </c>
      <c r="AT209" s="207" t="s">
        <v>315</v>
      </c>
      <c r="AU209" s="207" t="s">
        <v>83</v>
      </c>
      <c r="AY209" s="17" t="s">
        <v>313</v>
      </c>
      <c r="BE209" s="208">
        <f>IF(N209="základní",J209,0)</f>
        <v>0</v>
      </c>
      <c r="BF209" s="208">
        <f>IF(N209="snížená",J209,0)</f>
        <v>0</v>
      </c>
      <c r="BG209" s="208">
        <f>IF(N209="zákl. přenesená",J209,0)</f>
        <v>0</v>
      </c>
      <c r="BH209" s="208">
        <f>IF(N209="sníž. přenesená",J209,0)</f>
        <v>0</v>
      </c>
      <c r="BI209" s="208">
        <f>IF(N209="nulová",J209,0)</f>
        <v>0</v>
      </c>
      <c r="BJ209" s="17" t="s">
        <v>81</v>
      </c>
      <c r="BK209" s="208">
        <f>ROUND(I209*H209,2)</f>
        <v>0</v>
      </c>
      <c r="BL209" s="17" t="s">
        <v>402</v>
      </c>
      <c r="BM209" s="207" t="s">
        <v>3629</v>
      </c>
    </row>
    <row r="210" spans="1:65" s="1" customFormat="1">
      <c r="A210" s="34"/>
      <c r="B210" s="35"/>
      <c r="C210" s="36"/>
      <c r="D210" s="209" t="s">
        <v>321</v>
      </c>
      <c r="E210" s="36"/>
      <c r="F210" s="210" t="s">
        <v>3628</v>
      </c>
      <c r="G210" s="36"/>
      <c r="H210" s="36"/>
      <c r="I210" s="116"/>
      <c r="J210" s="36"/>
      <c r="K210" s="36"/>
      <c r="L210" s="39"/>
      <c r="M210" s="211"/>
      <c r="N210" s="212"/>
      <c r="O210" s="64"/>
      <c r="P210" s="64"/>
      <c r="Q210" s="64"/>
      <c r="R210" s="64"/>
      <c r="S210" s="64"/>
      <c r="T210" s="65"/>
      <c r="U210" s="34"/>
      <c r="V210" s="34"/>
      <c r="W210" s="34"/>
      <c r="X210" s="34"/>
      <c r="Y210" s="34"/>
      <c r="Z210" s="34"/>
      <c r="AA210" s="34"/>
      <c r="AB210" s="34"/>
      <c r="AC210" s="34"/>
      <c r="AD210" s="34"/>
      <c r="AE210" s="34"/>
      <c r="AT210" s="17" t="s">
        <v>321</v>
      </c>
      <c r="AU210" s="17" t="s">
        <v>83</v>
      </c>
    </row>
    <row r="211" spans="1:65" s="1" customFormat="1" ht="14.45" customHeight="1">
      <c r="A211" s="34"/>
      <c r="B211" s="35"/>
      <c r="C211" s="195" t="s">
        <v>666</v>
      </c>
      <c r="D211" s="195" t="s">
        <v>315</v>
      </c>
      <c r="E211" s="196" t="s">
        <v>3630</v>
      </c>
      <c r="F211" s="197" t="s">
        <v>3631</v>
      </c>
      <c r="G211" s="198" t="s">
        <v>430</v>
      </c>
      <c r="H211" s="199">
        <v>1.175</v>
      </c>
      <c r="I211" s="200"/>
      <c r="J211" s="201">
        <f>ROUND(I211*H211,2)</f>
        <v>0</v>
      </c>
      <c r="K211" s="202"/>
      <c r="L211" s="39"/>
      <c r="M211" s="203" t="s">
        <v>19</v>
      </c>
      <c r="N211" s="204" t="s">
        <v>45</v>
      </c>
      <c r="O211" s="64"/>
      <c r="P211" s="205">
        <f>O211*H211</f>
        <v>0</v>
      </c>
      <c r="Q211" s="205">
        <v>0</v>
      </c>
      <c r="R211" s="205">
        <f>Q211*H211</f>
        <v>0</v>
      </c>
      <c r="S211" s="205">
        <v>0</v>
      </c>
      <c r="T211" s="206">
        <f>S211*H211</f>
        <v>0</v>
      </c>
      <c r="U211" s="34"/>
      <c r="V211" s="34"/>
      <c r="W211" s="34"/>
      <c r="X211" s="34"/>
      <c r="Y211" s="34"/>
      <c r="Z211" s="34"/>
      <c r="AA211" s="34"/>
      <c r="AB211" s="34"/>
      <c r="AC211" s="34"/>
      <c r="AD211" s="34"/>
      <c r="AE211" s="34"/>
      <c r="AR211" s="207" t="s">
        <v>402</v>
      </c>
      <c r="AT211" s="207" t="s">
        <v>315</v>
      </c>
      <c r="AU211" s="207" t="s">
        <v>83</v>
      </c>
      <c r="AY211" s="17" t="s">
        <v>313</v>
      </c>
      <c r="BE211" s="208">
        <f>IF(N211="základní",J211,0)</f>
        <v>0</v>
      </c>
      <c r="BF211" s="208">
        <f>IF(N211="snížená",J211,0)</f>
        <v>0</v>
      </c>
      <c r="BG211" s="208">
        <f>IF(N211="zákl. přenesená",J211,0)</f>
        <v>0</v>
      </c>
      <c r="BH211" s="208">
        <f>IF(N211="sníž. přenesená",J211,0)</f>
        <v>0</v>
      </c>
      <c r="BI211" s="208">
        <f>IF(N211="nulová",J211,0)</f>
        <v>0</v>
      </c>
      <c r="BJ211" s="17" t="s">
        <v>81</v>
      </c>
      <c r="BK211" s="208">
        <f>ROUND(I211*H211,2)</f>
        <v>0</v>
      </c>
      <c r="BL211" s="17" t="s">
        <v>402</v>
      </c>
      <c r="BM211" s="207" t="s">
        <v>3632</v>
      </c>
    </row>
    <row r="212" spans="1:65" s="1" customFormat="1" ht="19.5">
      <c r="A212" s="34"/>
      <c r="B212" s="35"/>
      <c r="C212" s="36"/>
      <c r="D212" s="209" t="s">
        <v>321</v>
      </c>
      <c r="E212" s="36"/>
      <c r="F212" s="210" t="s">
        <v>3633</v>
      </c>
      <c r="G212" s="36"/>
      <c r="H212" s="36"/>
      <c r="I212" s="116"/>
      <c r="J212" s="36"/>
      <c r="K212" s="36"/>
      <c r="L212" s="39"/>
      <c r="M212" s="211"/>
      <c r="N212" s="212"/>
      <c r="O212" s="64"/>
      <c r="P212" s="64"/>
      <c r="Q212" s="64"/>
      <c r="R212" s="64"/>
      <c r="S212" s="64"/>
      <c r="T212" s="65"/>
      <c r="U212" s="34"/>
      <c r="V212" s="34"/>
      <c r="W212" s="34"/>
      <c r="X212" s="34"/>
      <c r="Y212" s="34"/>
      <c r="Z212" s="34"/>
      <c r="AA212" s="34"/>
      <c r="AB212" s="34"/>
      <c r="AC212" s="34"/>
      <c r="AD212" s="34"/>
      <c r="AE212" s="34"/>
      <c r="AT212" s="17" t="s">
        <v>321</v>
      </c>
      <c r="AU212" s="17" t="s">
        <v>83</v>
      </c>
    </row>
    <row r="213" spans="1:65" s="1" customFormat="1" ht="87.75">
      <c r="A213" s="34"/>
      <c r="B213" s="35"/>
      <c r="C213" s="36"/>
      <c r="D213" s="209" t="s">
        <v>1282</v>
      </c>
      <c r="E213" s="36"/>
      <c r="F213" s="267" t="s">
        <v>3634</v>
      </c>
      <c r="G213" s="36"/>
      <c r="H213" s="36"/>
      <c r="I213" s="116"/>
      <c r="J213" s="36"/>
      <c r="K213" s="36"/>
      <c r="L213" s="39"/>
      <c r="M213" s="211"/>
      <c r="N213" s="212"/>
      <c r="O213" s="64"/>
      <c r="P213" s="64"/>
      <c r="Q213" s="64"/>
      <c r="R213" s="64"/>
      <c r="S213" s="64"/>
      <c r="T213" s="65"/>
      <c r="U213" s="34"/>
      <c r="V213" s="34"/>
      <c r="W213" s="34"/>
      <c r="X213" s="34"/>
      <c r="Y213" s="34"/>
      <c r="Z213" s="34"/>
      <c r="AA213" s="34"/>
      <c r="AB213" s="34"/>
      <c r="AC213" s="34"/>
      <c r="AD213" s="34"/>
      <c r="AE213" s="34"/>
      <c r="AT213" s="17" t="s">
        <v>1282</v>
      </c>
      <c r="AU213" s="17" t="s">
        <v>83</v>
      </c>
    </row>
    <row r="214" spans="1:65" s="11" customFormat="1" ht="22.9" customHeight="1">
      <c r="B214" s="179"/>
      <c r="C214" s="180"/>
      <c r="D214" s="181" t="s">
        <v>73</v>
      </c>
      <c r="E214" s="193" t="s">
        <v>3635</v>
      </c>
      <c r="F214" s="193" t="s">
        <v>3636</v>
      </c>
      <c r="G214" s="180"/>
      <c r="H214" s="180"/>
      <c r="I214" s="183"/>
      <c r="J214" s="194">
        <f>BK214</f>
        <v>0</v>
      </c>
      <c r="K214" s="180"/>
      <c r="L214" s="185"/>
      <c r="M214" s="186"/>
      <c r="N214" s="187"/>
      <c r="O214" s="187"/>
      <c r="P214" s="188">
        <f>SUM(P215:P252)</f>
        <v>0</v>
      </c>
      <c r="Q214" s="187"/>
      <c r="R214" s="188">
        <f>SUM(R215:R252)</f>
        <v>0.38544999999999996</v>
      </c>
      <c r="S214" s="187"/>
      <c r="T214" s="189">
        <f>SUM(T215:T252)</f>
        <v>0</v>
      </c>
      <c r="AR214" s="190" t="s">
        <v>83</v>
      </c>
      <c r="AT214" s="191" t="s">
        <v>73</v>
      </c>
      <c r="AU214" s="191" t="s">
        <v>81</v>
      </c>
      <c r="AY214" s="190" t="s">
        <v>313</v>
      </c>
      <c r="BK214" s="192">
        <f>SUM(BK215:BK252)</f>
        <v>0</v>
      </c>
    </row>
    <row r="215" spans="1:65" s="1" customFormat="1" ht="14.45" customHeight="1">
      <c r="A215" s="34"/>
      <c r="B215" s="35"/>
      <c r="C215" s="195" t="s">
        <v>672</v>
      </c>
      <c r="D215" s="195" t="s">
        <v>315</v>
      </c>
      <c r="E215" s="196" t="s">
        <v>3637</v>
      </c>
      <c r="F215" s="197" t="s">
        <v>3638</v>
      </c>
      <c r="G215" s="198" t="s">
        <v>707</v>
      </c>
      <c r="H215" s="199">
        <v>12</v>
      </c>
      <c r="I215" s="200"/>
      <c r="J215" s="201">
        <f>ROUND(I215*H215,2)</f>
        <v>0</v>
      </c>
      <c r="K215" s="202"/>
      <c r="L215" s="39"/>
      <c r="M215" s="203" t="s">
        <v>19</v>
      </c>
      <c r="N215" s="204" t="s">
        <v>45</v>
      </c>
      <c r="O215" s="64"/>
      <c r="P215" s="205">
        <f>O215*H215</f>
        <v>0</v>
      </c>
      <c r="Q215" s="205">
        <v>1.8799999999999999E-3</v>
      </c>
      <c r="R215" s="205">
        <f>Q215*H215</f>
        <v>2.256E-2</v>
      </c>
      <c r="S215" s="205">
        <v>0</v>
      </c>
      <c r="T215" s="206">
        <f>S215*H215</f>
        <v>0</v>
      </c>
      <c r="U215" s="34"/>
      <c r="V215" s="34"/>
      <c r="W215" s="34"/>
      <c r="X215" s="34"/>
      <c r="Y215" s="34"/>
      <c r="Z215" s="34"/>
      <c r="AA215" s="34"/>
      <c r="AB215" s="34"/>
      <c r="AC215" s="34"/>
      <c r="AD215" s="34"/>
      <c r="AE215" s="34"/>
      <c r="AR215" s="207" t="s">
        <v>402</v>
      </c>
      <c r="AT215" s="207" t="s">
        <v>315</v>
      </c>
      <c r="AU215" s="207" t="s">
        <v>83</v>
      </c>
      <c r="AY215" s="17" t="s">
        <v>313</v>
      </c>
      <c r="BE215" s="208">
        <f>IF(N215="základní",J215,0)</f>
        <v>0</v>
      </c>
      <c r="BF215" s="208">
        <f>IF(N215="snížená",J215,0)</f>
        <v>0</v>
      </c>
      <c r="BG215" s="208">
        <f>IF(N215="zákl. přenesená",J215,0)</f>
        <v>0</v>
      </c>
      <c r="BH215" s="208">
        <f>IF(N215="sníž. přenesená",J215,0)</f>
        <v>0</v>
      </c>
      <c r="BI215" s="208">
        <f>IF(N215="nulová",J215,0)</f>
        <v>0</v>
      </c>
      <c r="BJ215" s="17" t="s">
        <v>81</v>
      </c>
      <c r="BK215" s="208">
        <f>ROUND(I215*H215,2)</f>
        <v>0</v>
      </c>
      <c r="BL215" s="17" t="s">
        <v>402</v>
      </c>
      <c r="BM215" s="207" t="s">
        <v>3639</v>
      </c>
    </row>
    <row r="216" spans="1:65" s="1" customFormat="1">
      <c r="A216" s="34"/>
      <c r="B216" s="35"/>
      <c r="C216" s="36"/>
      <c r="D216" s="209" t="s">
        <v>321</v>
      </c>
      <c r="E216" s="36"/>
      <c r="F216" s="210" t="s">
        <v>3640</v>
      </c>
      <c r="G216" s="36"/>
      <c r="H216" s="36"/>
      <c r="I216" s="116"/>
      <c r="J216" s="36"/>
      <c r="K216" s="36"/>
      <c r="L216" s="39"/>
      <c r="M216" s="211"/>
      <c r="N216" s="212"/>
      <c r="O216" s="64"/>
      <c r="P216" s="64"/>
      <c r="Q216" s="64"/>
      <c r="R216" s="64"/>
      <c r="S216" s="64"/>
      <c r="T216" s="65"/>
      <c r="U216" s="34"/>
      <c r="V216" s="34"/>
      <c r="W216" s="34"/>
      <c r="X216" s="34"/>
      <c r="Y216" s="34"/>
      <c r="Z216" s="34"/>
      <c r="AA216" s="34"/>
      <c r="AB216" s="34"/>
      <c r="AC216" s="34"/>
      <c r="AD216" s="34"/>
      <c r="AE216" s="34"/>
      <c r="AT216" s="17" t="s">
        <v>321</v>
      </c>
      <c r="AU216" s="17" t="s">
        <v>83</v>
      </c>
    </row>
    <row r="217" spans="1:65" s="1" customFormat="1" ht="29.25">
      <c r="A217" s="34"/>
      <c r="B217" s="35"/>
      <c r="C217" s="36"/>
      <c r="D217" s="209" t="s">
        <v>1282</v>
      </c>
      <c r="E217" s="36"/>
      <c r="F217" s="267" t="s">
        <v>3641</v>
      </c>
      <c r="G217" s="36"/>
      <c r="H217" s="36"/>
      <c r="I217" s="116"/>
      <c r="J217" s="36"/>
      <c r="K217" s="36"/>
      <c r="L217" s="39"/>
      <c r="M217" s="211"/>
      <c r="N217" s="212"/>
      <c r="O217" s="64"/>
      <c r="P217" s="64"/>
      <c r="Q217" s="64"/>
      <c r="R217" s="64"/>
      <c r="S217" s="64"/>
      <c r="T217" s="65"/>
      <c r="U217" s="34"/>
      <c r="V217" s="34"/>
      <c r="W217" s="34"/>
      <c r="X217" s="34"/>
      <c r="Y217" s="34"/>
      <c r="Z217" s="34"/>
      <c r="AA217" s="34"/>
      <c r="AB217" s="34"/>
      <c r="AC217" s="34"/>
      <c r="AD217" s="34"/>
      <c r="AE217" s="34"/>
      <c r="AT217" s="17" t="s">
        <v>1282</v>
      </c>
      <c r="AU217" s="17" t="s">
        <v>83</v>
      </c>
    </row>
    <row r="218" spans="1:65" s="1" customFormat="1" ht="14.45" customHeight="1">
      <c r="A218" s="34"/>
      <c r="B218" s="35"/>
      <c r="C218" s="195" t="s">
        <v>678</v>
      </c>
      <c r="D218" s="195" t="s">
        <v>315</v>
      </c>
      <c r="E218" s="196" t="s">
        <v>3642</v>
      </c>
      <c r="F218" s="197" t="s">
        <v>3643</v>
      </c>
      <c r="G218" s="198" t="s">
        <v>327</v>
      </c>
      <c r="H218" s="199">
        <v>220</v>
      </c>
      <c r="I218" s="200"/>
      <c r="J218" s="201">
        <f>ROUND(I218*H218,2)</f>
        <v>0</v>
      </c>
      <c r="K218" s="202"/>
      <c r="L218" s="39"/>
      <c r="M218" s="203" t="s">
        <v>19</v>
      </c>
      <c r="N218" s="204" t="s">
        <v>45</v>
      </c>
      <c r="O218" s="64"/>
      <c r="P218" s="205">
        <f>O218*H218</f>
        <v>0</v>
      </c>
      <c r="Q218" s="205">
        <v>4.6999999999999999E-4</v>
      </c>
      <c r="R218" s="205">
        <f>Q218*H218</f>
        <v>0.10339999999999999</v>
      </c>
      <c r="S218" s="205">
        <v>0</v>
      </c>
      <c r="T218" s="206">
        <f>S218*H218</f>
        <v>0</v>
      </c>
      <c r="U218" s="34"/>
      <c r="V218" s="34"/>
      <c r="W218" s="34"/>
      <c r="X218" s="34"/>
      <c r="Y218" s="34"/>
      <c r="Z218" s="34"/>
      <c r="AA218" s="34"/>
      <c r="AB218" s="34"/>
      <c r="AC218" s="34"/>
      <c r="AD218" s="34"/>
      <c r="AE218" s="34"/>
      <c r="AR218" s="207" t="s">
        <v>402</v>
      </c>
      <c r="AT218" s="207" t="s">
        <v>315</v>
      </c>
      <c r="AU218" s="207" t="s">
        <v>83</v>
      </c>
      <c r="AY218" s="17" t="s">
        <v>313</v>
      </c>
      <c r="BE218" s="208">
        <f>IF(N218="základní",J218,0)</f>
        <v>0</v>
      </c>
      <c r="BF218" s="208">
        <f>IF(N218="snížená",J218,0)</f>
        <v>0</v>
      </c>
      <c r="BG218" s="208">
        <f>IF(N218="zákl. přenesená",J218,0)</f>
        <v>0</v>
      </c>
      <c r="BH218" s="208">
        <f>IF(N218="sníž. přenesená",J218,0)</f>
        <v>0</v>
      </c>
      <c r="BI218" s="208">
        <f>IF(N218="nulová",J218,0)</f>
        <v>0</v>
      </c>
      <c r="BJ218" s="17" t="s">
        <v>81</v>
      </c>
      <c r="BK218" s="208">
        <f>ROUND(I218*H218,2)</f>
        <v>0</v>
      </c>
      <c r="BL218" s="17" t="s">
        <v>402</v>
      </c>
      <c r="BM218" s="207" t="s">
        <v>3644</v>
      </c>
    </row>
    <row r="219" spans="1:65" s="1" customFormat="1">
      <c r="A219" s="34"/>
      <c r="B219" s="35"/>
      <c r="C219" s="36"/>
      <c r="D219" s="209" t="s">
        <v>321</v>
      </c>
      <c r="E219" s="36"/>
      <c r="F219" s="210" t="s">
        <v>3645</v>
      </c>
      <c r="G219" s="36"/>
      <c r="H219" s="36"/>
      <c r="I219" s="116"/>
      <c r="J219" s="36"/>
      <c r="K219" s="36"/>
      <c r="L219" s="39"/>
      <c r="M219" s="211"/>
      <c r="N219" s="212"/>
      <c r="O219" s="64"/>
      <c r="P219" s="64"/>
      <c r="Q219" s="64"/>
      <c r="R219" s="64"/>
      <c r="S219" s="64"/>
      <c r="T219" s="65"/>
      <c r="U219" s="34"/>
      <c r="V219" s="34"/>
      <c r="W219" s="34"/>
      <c r="X219" s="34"/>
      <c r="Y219" s="34"/>
      <c r="Z219" s="34"/>
      <c r="AA219" s="34"/>
      <c r="AB219" s="34"/>
      <c r="AC219" s="34"/>
      <c r="AD219" s="34"/>
      <c r="AE219" s="34"/>
      <c r="AT219" s="17" t="s">
        <v>321</v>
      </c>
      <c r="AU219" s="17" t="s">
        <v>83</v>
      </c>
    </row>
    <row r="220" spans="1:65" s="1" customFormat="1" ht="14.45" customHeight="1">
      <c r="A220" s="34"/>
      <c r="B220" s="35"/>
      <c r="C220" s="195" t="s">
        <v>686</v>
      </c>
      <c r="D220" s="195" t="s">
        <v>315</v>
      </c>
      <c r="E220" s="196" t="s">
        <v>3646</v>
      </c>
      <c r="F220" s="197" t="s">
        <v>3647</v>
      </c>
      <c r="G220" s="198" t="s">
        <v>327</v>
      </c>
      <c r="H220" s="199">
        <v>50</v>
      </c>
      <c r="I220" s="200"/>
      <c r="J220" s="201">
        <f>ROUND(I220*H220,2)</f>
        <v>0</v>
      </c>
      <c r="K220" s="202"/>
      <c r="L220" s="39"/>
      <c r="M220" s="203" t="s">
        <v>19</v>
      </c>
      <c r="N220" s="204" t="s">
        <v>45</v>
      </c>
      <c r="O220" s="64"/>
      <c r="P220" s="205">
        <f>O220*H220</f>
        <v>0</v>
      </c>
      <c r="Q220" s="205">
        <v>5.6999999999999998E-4</v>
      </c>
      <c r="R220" s="205">
        <f>Q220*H220</f>
        <v>2.8499999999999998E-2</v>
      </c>
      <c r="S220" s="205">
        <v>0</v>
      </c>
      <c r="T220" s="206">
        <f>S220*H220</f>
        <v>0</v>
      </c>
      <c r="U220" s="34"/>
      <c r="V220" s="34"/>
      <c r="W220" s="34"/>
      <c r="X220" s="34"/>
      <c r="Y220" s="34"/>
      <c r="Z220" s="34"/>
      <c r="AA220" s="34"/>
      <c r="AB220" s="34"/>
      <c r="AC220" s="34"/>
      <c r="AD220" s="34"/>
      <c r="AE220" s="34"/>
      <c r="AR220" s="207" t="s">
        <v>402</v>
      </c>
      <c r="AT220" s="207" t="s">
        <v>315</v>
      </c>
      <c r="AU220" s="207" t="s">
        <v>83</v>
      </c>
      <c r="AY220" s="17" t="s">
        <v>313</v>
      </c>
      <c r="BE220" s="208">
        <f>IF(N220="základní",J220,0)</f>
        <v>0</v>
      </c>
      <c r="BF220" s="208">
        <f>IF(N220="snížená",J220,0)</f>
        <v>0</v>
      </c>
      <c r="BG220" s="208">
        <f>IF(N220="zákl. přenesená",J220,0)</f>
        <v>0</v>
      </c>
      <c r="BH220" s="208">
        <f>IF(N220="sníž. přenesená",J220,0)</f>
        <v>0</v>
      </c>
      <c r="BI220" s="208">
        <f>IF(N220="nulová",J220,0)</f>
        <v>0</v>
      </c>
      <c r="BJ220" s="17" t="s">
        <v>81</v>
      </c>
      <c r="BK220" s="208">
        <f>ROUND(I220*H220,2)</f>
        <v>0</v>
      </c>
      <c r="BL220" s="17" t="s">
        <v>402</v>
      </c>
      <c r="BM220" s="207" t="s">
        <v>3648</v>
      </c>
    </row>
    <row r="221" spans="1:65" s="1" customFormat="1">
      <c r="A221" s="34"/>
      <c r="B221" s="35"/>
      <c r="C221" s="36"/>
      <c r="D221" s="209" t="s">
        <v>321</v>
      </c>
      <c r="E221" s="36"/>
      <c r="F221" s="210" t="s">
        <v>3649</v>
      </c>
      <c r="G221" s="36"/>
      <c r="H221" s="36"/>
      <c r="I221" s="116"/>
      <c r="J221" s="36"/>
      <c r="K221" s="36"/>
      <c r="L221" s="39"/>
      <c r="M221" s="211"/>
      <c r="N221" s="212"/>
      <c r="O221" s="64"/>
      <c r="P221" s="64"/>
      <c r="Q221" s="64"/>
      <c r="R221" s="64"/>
      <c r="S221" s="64"/>
      <c r="T221" s="65"/>
      <c r="U221" s="34"/>
      <c r="V221" s="34"/>
      <c r="W221" s="34"/>
      <c r="X221" s="34"/>
      <c r="Y221" s="34"/>
      <c r="Z221" s="34"/>
      <c r="AA221" s="34"/>
      <c r="AB221" s="34"/>
      <c r="AC221" s="34"/>
      <c r="AD221" s="34"/>
      <c r="AE221" s="34"/>
      <c r="AT221" s="17" t="s">
        <v>321</v>
      </c>
      <c r="AU221" s="17" t="s">
        <v>83</v>
      </c>
    </row>
    <row r="222" spans="1:65" s="1" customFormat="1" ht="14.45" customHeight="1">
      <c r="A222" s="34"/>
      <c r="B222" s="35"/>
      <c r="C222" s="195" t="s">
        <v>693</v>
      </c>
      <c r="D222" s="195" t="s">
        <v>315</v>
      </c>
      <c r="E222" s="196" t="s">
        <v>3650</v>
      </c>
      <c r="F222" s="197" t="s">
        <v>3651</v>
      </c>
      <c r="G222" s="198" t="s">
        <v>327</v>
      </c>
      <c r="H222" s="199">
        <v>180</v>
      </c>
      <c r="I222" s="200"/>
      <c r="J222" s="201">
        <f>ROUND(I222*H222,2)</f>
        <v>0</v>
      </c>
      <c r="K222" s="202"/>
      <c r="L222" s="39"/>
      <c r="M222" s="203" t="s">
        <v>19</v>
      </c>
      <c r="N222" s="204" t="s">
        <v>45</v>
      </c>
      <c r="O222" s="64"/>
      <c r="P222" s="205">
        <f>O222*H222</f>
        <v>0</v>
      </c>
      <c r="Q222" s="205">
        <v>7.1000000000000002E-4</v>
      </c>
      <c r="R222" s="205">
        <f>Q222*H222</f>
        <v>0.1278</v>
      </c>
      <c r="S222" s="205">
        <v>0</v>
      </c>
      <c r="T222" s="206">
        <f>S222*H222</f>
        <v>0</v>
      </c>
      <c r="U222" s="34"/>
      <c r="V222" s="34"/>
      <c r="W222" s="34"/>
      <c r="X222" s="34"/>
      <c r="Y222" s="34"/>
      <c r="Z222" s="34"/>
      <c r="AA222" s="34"/>
      <c r="AB222" s="34"/>
      <c r="AC222" s="34"/>
      <c r="AD222" s="34"/>
      <c r="AE222" s="34"/>
      <c r="AR222" s="207" t="s">
        <v>402</v>
      </c>
      <c r="AT222" s="207" t="s">
        <v>315</v>
      </c>
      <c r="AU222" s="207" t="s">
        <v>83</v>
      </c>
      <c r="AY222" s="17" t="s">
        <v>313</v>
      </c>
      <c r="BE222" s="208">
        <f>IF(N222="základní",J222,0)</f>
        <v>0</v>
      </c>
      <c r="BF222" s="208">
        <f>IF(N222="snížená",J222,0)</f>
        <v>0</v>
      </c>
      <c r="BG222" s="208">
        <f>IF(N222="zákl. přenesená",J222,0)</f>
        <v>0</v>
      </c>
      <c r="BH222" s="208">
        <f>IF(N222="sníž. přenesená",J222,0)</f>
        <v>0</v>
      </c>
      <c r="BI222" s="208">
        <f>IF(N222="nulová",J222,0)</f>
        <v>0</v>
      </c>
      <c r="BJ222" s="17" t="s">
        <v>81</v>
      </c>
      <c r="BK222" s="208">
        <f>ROUND(I222*H222,2)</f>
        <v>0</v>
      </c>
      <c r="BL222" s="17" t="s">
        <v>402</v>
      </c>
      <c r="BM222" s="207" t="s">
        <v>3652</v>
      </c>
    </row>
    <row r="223" spans="1:65" s="1" customFormat="1">
      <c r="A223" s="34"/>
      <c r="B223" s="35"/>
      <c r="C223" s="36"/>
      <c r="D223" s="209" t="s">
        <v>321</v>
      </c>
      <c r="E223" s="36"/>
      <c r="F223" s="210" t="s">
        <v>3653</v>
      </c>
      <c r="G223" s="36"/>
      <c r="H223" s="36"/>
      <c r="I223" s="116"/>
      <c r="J223" s="36"/>
      <c r="K223" s="36"/>
      <c r="L223" s="39"/>
      <c r="M223" s="211"/>
      <c r="N223" s="212"/>
      <c r="O223" s="64"/>
      <c r="P223" s="64"/>
      <c r="Q223" s="64"/>
      <c r="R223" s="64"/>
      <c r="S223" s="64"/>
      <c r="T223" s="65"/>
      <c r="U223" s="34"/>
      <c r="V223" s="34"/>
      <c r="W223" s="34"/>
      <c r="X223" s="34"/>
      <c r="Y223" s="34"/>
      <c r="Z223" s="34"/>
      <c r="AA223" s="34"/>
      <c r="AB223" s="34"/>
      <c r="AC223" s="34"/>
      <c r="AD223" s="34"/>
      <c r="AE223" s="34"/>
      <c r="AT223" s="17" t="s">
        <v>321</v>
      </c>
      <c r="AU223" s="17" t="s">
        <v>83</v>
      </c>
    </row>
    <row r="224" spans="1:65" s="1" customFormat="1" ht="14.45" customHeight="1">
      <c r="A224" s="34"/>
      <c r="B224" s="35"/>
      <c r="C224" s="195" t="s">
        <v>698</v>
      </c>
      <c r="D224" s="195" t="s">
        <v>315</v>
      </c>
      <c r="E224" s="196" t="s">
        <v>3654</v>
      </c>
      <c r="F224" s="197" t="s">
        <v>3655</v>
      </c>
      <c r="G224" s="198" t="s">
        <v>327</v>
      </c>
      <c r="H224" s="199">
        <v>20</v>
      </c>
      <c r="I224" s="200"/>
      <c r="J224" s="201">
        <f>ROUND(I224*H224,2)</f>
        <v>0</v>
      </c>
      <c r="K224" s="202"/>
      <c r="L224" s="39"/>
      <c r="M224" s="203" t="s">
        <v>19</v>
      </c>
      <c r="N224" s="204" t="s">
        <v>45</v>
      </c>
      <c r="O224" s="64"/>
      <c r="P224" s="205">
        <f>O224*H224</f>
        <v>0</v>
      </c>
      <c r="Q224" s="205">
        <v>1.2600000000000001E-3</v>
      </c>
      <c r="R224" s="205">
        <f>Q224*H224</f>
        <v>2.52E-2</v>
      </c>
      <c r="S224" s="205">
        <v>0</v>
      </c>
      <c r="T224" s="206">
        <f>S224*H224</f>
        <v>0</v>
      </c>
      <c r="U224" s="34"/>
      <c r="V224" s="34"/>
      <c r="W224" s="34"/>
      <c r="X224" s="34"/>
      <c r="Y224" s="34"/>
      <c r="Z224" s="34"/>
      <c r="AA224" s="34"/>
      <c r="AB224" s="34"/>
      <c r="AC224" s="34"/>
      <c r="AD224" s="34"/>
      <c r="AE224" s="34"/>
      <c r="AR224" s="207" t="s">
        <v>402</v>
      </c>
      <c r="AT224" s="207" t="s">
        <v>315</v>
      </c>
      <c r="AU224" s="207" t="s">
        <v>83</v>
      </c>
      <c r="AY224" s="17" t="s">
        <v>313</v>
      </c>
      <c r="BE224" s="208">
        <f>IF(N224="základní",J224,0)</f>
        <v>0</v>
      </c>
      <c r="BF224" s="208">
        <f>IF(N224="snížená",J224,0)</f>
        <v>0</v>
      </c>
      <c r="BG224" s="208">
        <f>IF(N224="zákl. přenesená",J224,0)</f>
        <v>0</v>
      </c>
      <c r="BH224" s="208">
        <f>IF(N224="sníž. přenesená",J224,0)</f>
        <v>0</v>
      </c>
      <c r="BI224" s="208">
        <f>IF(N224="nulová",J224,0)</f>
        <v>0</v>
      </c>
      <c r="BJ224" s="17" t="s">
        <v>81</v>
      </c>
      <c r="BK224" s="208">
        <f>ROUND(I224*H224,2)</f>
        <v>0</v>
      </c>
      <c r="BL224" s="17" t="s">
        <v>402</v>
      </c>
      <c r="BM224" s="207" t="s">
        <v>3656</v>
      </c>
    </row>
    <row r="225" spans="1:65" s="1" customFormat="1">
      <c r="A225" s="34"/>
      <c r="B225" s="35"/>
      <c r="C225" s="36"/>
      <c r="D225" s="209" t="s">
        <v>321</v>
      </c>
      <c r="E225" s="36"/>
      <c r="F225" s="210" t="s">
        <v>3657</v>
      </c>
      <c r="G225" s="36"/>
      <c r="H225" s="36"/>
      <c r="I225" s="116"/>
      <c r="J225" s="36"/>
      <c r="K225" s="36"/>
      <c r="L225" s="39"/>
      <c r="M225" s="211"/>
      <c r="N225" s="212"/>
      <c r="O225" s="64"/>
      <c r="P225" s="64"/>
      <c r="Q225" s="64"/>
      <c r="R225" s="64"/>
      <c r="S225" s="64"/>
      <c r="T225" s="65"/>
      <c r="U225" s="34"/>
      <c r="V225" s="34"/>
      <c r="W225" s="34"/>
      <c r="X225" s="34"/>
      <c r="Y225" s="34"/>
      <c r="Z225" s="34"/>
      <c r="AA225" s="34"/>
      <c r="AB225" s="34"/>
      <c r="AC225" s="34"/>
      <c r="AD225" s="34"/>
      <c r="AE225" s="34"/>
      <c r="AT225" s="17" t="s">
        <v>321</v>
      </c>
      <c r="AU225" s="17" t="s">
        <v>83</v>
      </c>
    </row>
    <row r="226" spans="1:65" s="1" customFormat="1" ht="14.45" customHeight="1">
      <c r="A226" s="34"/>
      <c r="B226" s="35"/>
      <c r="C226" s="195" t="s">
        <v>704</v>
      </c>
      <c r="D226" s="195" t="s">
        <v>315</v>
      </c>
      <c r="E226" s="196" t="s">
        <v>3658</v>
      </c>
      <c r="F226" s="197" t="s">
        <v>3659</v>
      </c>
      <c r="G226" s="198" t="s">
        <v>327</v>
      </c>
      <c r="H226" s="199">
        <v>15</v>
      </c>
      <c r="I226" s="200"/>
      <c r="J226" s="201">
        <f>ROUND(I226*H226,2)</f>
        <v>0</v>
      </c>
      <c r="K226" s="202"/>
      <c r="L226" s="39"/>
      <c r="M226" s="203" t="s">
        <v>19</v>
      </c>
      <c r="N226" s="204" t="s">
        <v>45</v>
      </c>
      <c r="O226" s="64"/>
      <c r="P226" s="205">
        <f>O226*H226</f>
        <v>0</v>
      </c>
      <c r="Q226" s="205">
        <v>1.5900000000000001E-3</v>
      </c>
      <c r="R226" s="205">
        <f>Q226*H226</f>
        <v>2.385E-2</v>
      </c>
      <c r="S226" s="205">
        <v>0</v>
      </c>
      <c r="T226" s="206">
        <f>S226*H226</f>
        <v>0</v>
      </c>
      <c r="U226" s="34"/>
      <c r="V226" s="34"/>
      <c r="W226" s="34"/>
      <c r="X226" s="34"/>
      <c r="Y226" s="34"/>
      <c r="Z226" s="34"/>
      <c r="AA226" s="34"/>
      <c r="AB226" s="34"/>
      <c r="AC226" s="34"/>
      <c r="AD226" s="34"/>
      <c r="AE226" s="34"/>
      <c r="AR226" s="207" t="s">
        <v>402</v>
      </c>
      <c r="AT226" s="207" t="s">
        <v>315</v>
      </c>
      <c r="AU226" s="207" t="s">
        <v>83</v>
      </c>
      <c r="AY226" s="17" t="s">
        <v>313</v>
      </c>
      <c r="BE226" s="208">
        <f>IF(N226="základní",J226,0)</f>
        <v>0</v>
      </c>
      <c r="BF226" s="208">
        <f>IF(N226="snížená",J226,0)</f>
        <v>0</v>
      </c>
      <c r="BG226" s="208">
        <f>IF(N226="zákl. přenesená",J226,0)</f>
        <v>0</v>
      </c>
      <c r="BH226" s="208">
        <f>IF(N226="sníž. přenesená",J226,0)</f>
        <v>0</v>
      </c>
      <c r="BI226" s="208">
        <f>IF(N226="nulová",J226,0)</f>
        <v>0</v>
      </c>
      <c r="BJ226" s="17" t="s">
        <v>81</v>
      </c>
      <c r="BK226" s="208">
        <f>ROUND(I226*H226,2)</f>
        <v>0</v>
      </c>
      <c r="BL226" s="17" t="s">
        <v>402</v>
      </c>
      <c r="BM226" s="207" t="s">
        <v>3660</v>
      </c>
    </row>
    <row r="227" spans="1:65" s="1" customFormat="1">
      <c r="A227" s="34"/>
      <c r="B227" s="35"/>
      <c r="C227" s="36"/>
      <c r="D227" s="209" t="s">
        <v>321</v>
      </c>
      <c r="E227" s="36"/>
      <c r="F227" s="210" t="s">
        <v>3661</v>
      </c>
      <c r="G227" s="36"/>
      <c r="H227" s="36"/>
      <c r="I227" s="116"/>
      <c r="J227" s="36"/>
      <c r="K227" s="36"/>
      <c r="L227" s="39"/>
      <c r="M227" s="211"/>
      <c r="N227" s="212"/>
      <c r="O227" s="64"/>
      <c r="P227" s="64"/>
      <c r="Q227" s="64"/>
      <c r="R227" s="64"/>
      <c r="S227" s="64"/>
      <c r="T227" s="65"/>
      <c r="U227" s="34"/>
      <c r="V227" s="34"/>
      <c r="W227" s="34"/>
      <c r="X227" s="34"/>
      <c r="Y227" s="34"/>
      <c r="Z227" s="34"/>
      <c r="AA227" s="34"/>
      <c r="AB227" s="34"/>
      <c r="AC227" s="34"/>
      <c r="AD227" s="34"/>
      <c r="AE227" s="34"/>
      <c r="AT227" s="17" t="s">
        <v>321</v>
      </c>
      <c r="AU227" s="17" t="s">
        <v>83</v>
      </c>
    </row>
    <row r="228" spans="1:65" s="1" customFormat="1" ht="14.45" customHeight="1">
      <c r="A228" s="34"/>
      <c r="B228" s="35"/>
      <c r="C228" s="195" t="s">
        <v>710</v>
      </c>
      <c r="D228" s="195" t="s">
        <v>315</v>
      </c>
      <c r="E228" s="196" t="s">
        <v>3662</v>
      </c>
      <c r="F228" s="197" t="s">
        <v>3663</v>
      </c>
      <c r="G228" s="198" t="s">
        <v>327</v>
      </c>
      <c r="H228" s="199">
        <v>10</v>
      </c>
      <c r="I228" s="200"/>
      <c r="J228" s="201">
        <f>ROUND(I228*H228,2)</f>
        <v>0</v>
      </c>
      <c r="K228" s="202"/>
      <c r="L228" s="39"/>
      <c r="M228" s="203" t="s">
        <v>19</v>
      </c>
      <c r="N228" s="204" t="s">
        <v>45</v>
      </c>
      <c r="O228" s="64"/>
      <c r="P228" s="205">
        <f>O228*H228</f>
        <v>0</v>
      </c>
      <c r="Q228" s="205">
        <v>1.9400000000000001E-3</v>
      </c>
      <c r="R228" s="205">
        <f>Q228*H228</f>
        <v>1.9400000000000001E-2</v>
      </c>
      <c r="S228" s="205">
        <v>0</v>
      </c>
      <c r="T228" s="206">
        <f>S228*H228</f>
        <v>0</v>
      </c>
      <c r="U228" s="34"/>
      <c r="V228" s="34"/>
      <c r="W228" s="34"/>
      <c r="X228" s="34"/>
      <c r="Y228" s="34"/>
      <c r="Z228" s="34"/>
      <c r="AA228" s="34"/>
      <c r="AB228" s="34"/>
      <c r="AC228" s="34"/>
      <c r="AD228" s="34"/>
      <c r="AE228" s="34"/>
      <c r="AR228" s="207" t="s">
        <v>402</v>
      </c>
      <c r="AT228" s="207" t="s">
        <v>315</v>
      </c>
      <c r="AU228" s="207" t="s">
        <v>83</v>
      </c>
      <c r="AY228" s="17" t="s">
        <v>313</v>
      </c>
      <c r="BE228" s="208">
        <f>IF(N228="základní",J228,0)</f>
        <v>0</v>
      </c>
      <c r="BF228" s="208">
        <f>IF(N228="snížená",J228,0)</f>
        <v>0</v>
      </c>
      <c r="BG228" s="208">
        <f>IF(N228="zákl. přenesená",J228,0)</f>
        <v>0</v>
      </c>
      <c r="BH228" s="208">
        <f>IF(N228="sníž. přenesená",J228,0)</f>
        <v>0</v>
      </c>
      <c r="BI228" s="208">
        <f>IF(N228="nulová",J228,0)</f>
        <v>0</v>
      </c>
      <c r="BJ228" s="17" t="s">
        <v>81</v>
      </c>
      <c r="BK228" s="208">
        <f>ROUND(I228*H228,2)</f>
        <v>0</v>
      </c>
      <c r="BL228" s="17" t="s">
        <v>402</v>
      </c>
      <c r="BM228" s="207" t="s">
        <v>3664</v>
      </c>
    </row>
    <row r="229" spans="1:65" s="1" customFormat="1">
      <c r="A229" s="34"/>
      <c r="B229" s="35"/>
      <c r="C229" s="36"/>
      <c r="D229" s="209" t="s">
        <v>321</v>
      </c>
      <c r="E229" s="36"/>
      <c r="F229" s="210" t="s">
        <v>3665</v>
      </c>
      <c r="G229" s="36"/>
      <c r="H229" s="36"/>
      <c r="I229" s="116"/>
      <c r="J229" s="36"/>
      <c r="K229" s="36"/>
      <c r="L229" s="39"/>
      <c r="M229" s="211"/>
      <c r="N229" s="212"/>
      <c r="O229" s="64"/>
      <c r="P229" s="64"/>
      <c r="Q229" s="64"/>
      <c r="R229" s="64"/>
      <c r="S229" s="64"/>
      <c r="T229" s="65"/>
      <c r="U229" s="34"/>
      <c r="V229" s="34"/>
      <c r="W229" s="34"/>
      <c r="X229" s="34"/>
      <c r="Y229" s="34"/>
      <c r="Z229" s="34"/>
      <c r="AA229" s="34"/>
      <c r="AB229" s="34"/>
      <c r="AC229" s="34"/>
      <c r="AD229" s="34"/>
      <c r="AE229" s="34"/>
      <c r="AT229" s="17" t="s">
        <v>321</v>
      </c>
      <c r="AU229" s="17" t="s">
        <v>83</v>
      </c>
    </row>
    <row r="230" spans="1:65" s="1" customFormat="1" ht="14.45" customHeight="1">
      <c r="A230" s="34"/>
      <c r="B230" s="35"/>
      <c r="C230" s="195" t="s">
        <v>715</v>
      </c>
      <c r="D230" s="195" t="s">
        <v>315</v>
      </c>
      <c r="E230" s="196" t="s">
        <v>3666</v>
      </c>
      <c r="F230" s="197" t="s">
        <v>3667</v>
      </c>
      <c r="G230" s="198" t="s">
        <v>327</v>
      </c>
      <c r="H230" s="199">
        <v>30</v>
      </c>
      <c r="I230" s="200"/>
      <c r="J230" s="201">
        <f>ROUND(I230*H230,2)</f>
        <v>0</v>
      </c>
      <c r="K230" s="202"/>
      <c r="L230" s="39"/>
      <c r="M230" s="203" t="s">
        <v>19</v>
      </c>
      <c r="N230" s="204" t="s">
        <v>45</v>
      </c>
      <c r="O230" s="64"/>
      <c r="P230" s="205">
        <f>O230*H230</f>
        <v>0</v>
      </c>
      <c r="Q230" s="205">
        <v>3.0000000000000001E-5</v>
      </c>
      <c r="R230" s="205">
        <f>Q230*H230</f>
        <v>8.9999999999999998E-4</v>
      </c>
      <c r="S230" s="205">
        <v>0</v>
      </c>
      <c r="T230" s="206">
        <f>S230*H230</f>
        <v>0</v>
      </c>
      <c r="U230" s="34"/>
      <c r="V230" s="34"/>
      <c r="W230" s="34"/>
      <c r="X230" s="34"/>
      <c r="Y230" s="34"/>
      <c r="Z230" s="34"/>
      <c r="AA230" s="34"/>
      <c r="AB230" s="34"/>
      <c r="AC230" s="34"/>
      <c r="AD230" s="34"/>
      <c r="AE230" s="34"/>
      <c r="AR230" s="207" t="s">
        <v>402</v>
      </c>
      <c r="AT230" s="207" t="s">
        <v>315</v>
      </c>
      <c r="AU230" s="207" t="s">
        <v>83</v>
      </c>
      <c r="AY230" s="17" t="s">
        <v>313</v>
      </c>
      <c r="BE230" s="208">
        <f>IF(N230="základní",J230,0)</f>
        <v>0</v>
      </c>
      <c r="BF230" s="208">
        <f>IF(N230="snížená",J230,0)</f>
        <v>0</v>
      </c>
      <c r="BG230" s="208">
        <f>IF(N230="zákl. přenesená",J230,0)</f>
        <v>0</v>
      </c>
      <c r="BH230" s="208">
        <f>IF(N230="sníž. přenesená",J230,0)</f>
        <v>0</v>
      </c>
      <c r="BI230" s="208">
        <f>IF(N230="nulová",J230,0)</f>
        <v>0</v>
      </c>
      <c r="BJ230" s="17" t="s">
        <v>81</v>
      </c>
      <c r="BK230" s="208">
        <f>ROUND(I230*H230,2)</f>
        <v>0</v>
      </c>
      <c r="BL230" s="17" t="s">
        <v>402</v>
      </c>
      <c r="BM230" s="207" t="s">
        <v>3668</v>
      </c>
    </row>
    <row r="231" spans="1:65" s="1" customFormat="1">
      <c r="A231" s="34"/>
      <c r="B231" s="35"/>
      <c r="C231" s="36"/>
      <c r="D231" s="209" t="s">
        <v>321</v>
      </c>
      <c r="E231" s="36"/>
      <c r="F231" s="210" t="s">
        <v>3669</v>
      </c>
      <c r="G231" s="36"/>
      <c r="H231" s="36"/>
      <c r="I231" s="116"/>
      <c r="J231" s="36"/>
      <c r="K231" s="36"/>
      <c r="L231" s="39"/>
      <c r="M231" s="211"/>
      <c r="N231" s="212"/>
      <c r="O231" s="64"/>
      <c r="P231" s="64"/>
      <c r="Q231" s="64"/>
      <c r="R231" s="64"/>
      <c r="S231" s="64"/>
      <c r="T231" s="65"/>
      <c r="U231" s="34"/>
      <c r="V231" s="34"/>
      <c r="W231" s="34"/>
      <c r="X231" s="34"/>
      <c r="Y231" s="34"/>
      <c r="Z231" s="34"/>
      <c r="AA231" s="34"/>
      <c r="AB231" s="34"/>
      <c r="AC231" s="34"/>
      <c r="AD231" s="34"/>
      <c r="AE231" s="34"/>
      <c r="AT231" s="17" t="s">
        <v>321</v>
      </c>
      <c r="AU231" s="17" t="s">
        <v>83</v>
      </c>
    </row>
    <row r="232" spans="1:65" s="1" customFormat="1" ht="14.45" customHeight="1">
      <c r="A232" s="34"/>
      <c r="B232" s="35"/>
      <c r="C232" s="195" t="s">
        <v>720</v>
      </c>
      <c r="D232" s="195" t="s">
        <v>315</v>
      </c>
      <c r="E232" s="196" t="s">
        <v>3670</v>
      </c>
      <c r="F232" s="197" t="s">
        <v>3671</v>
      </c>
      <c r="G232" s="198" t="s">
        <v>327</v>
      </c>
      <c r="H232" s="199">
        <v>20</v>
      </c>
      <c r="I232" s="200"/>
      <c r="J232" s="201">
        <f>ROUND(I232*H232,2)</f>
        <v>0</v>
      </c>
      <c r="K232" s="202"/>
      <c r="L232" s="39"/>
      <c r="M232" s="203" t="s">
        <v>19</v>
      </c>
      <c r="N232" s="204" t="s">
        <v>45</v>
      </c>
      <c r="O232" s="64"/>
      <c r="P232" s="205">
        <f>O232*H232</f>
        <v>0</v>
      </c>
      <c r="Q232" s="205">
        <v>5.0000000000000002E-5</v>
      </c>
      <c r="R232" s="205">
        <f>Q232*H232</f>
        <v>1E-3</v>
      </c>
      <c r="S232" s="205">
        <v>0</v>
      </c>
      <c r="T232" s="206">
        <f>S232*H232</f>
        <v>0</v>
      </c>
      <c r="U232" s="34"/>
      <c r="V232" s="34"/>
      <c r="W232" s="34"/>
      <c r="X232" s="34"/>
      <c r="Y232" s="34"/>
      <c r="Z232" s="34"/>
      <c r="AA232" s="34"/>
      <c r="AB232" s="34"/>
      <c r="AC232" s="34"/>
      <c r="AD232" s="34"/>
      <c r="AE232" s="34"/>
      <c r="AR232" s="207" t="s">
        <v>402</v>
      </c>
      <c r="AT232" s="207" t="s">
        <v>315</v>
      </c>
      <c r="AU232" s="207" t="s">
        <v>83</v>
      </c>
      <c r="AY232" s="17" t="s">
        <v>313</v>
      </c>
      <c r="BE232" s="208">
        <f>IF(N232="základní",J232,0)</f>
        <v>0</v>
      </c>
      <c r="BF232" s="208">
        <f>IF(N232="snížená",J232,0)</f>
        <v>0</v>
      </c>
      <c r="BG232" s="208">
        <f>IF(N232="zákl. přenesená",J232,0)</f>
        <v>0</v>
      </c>
      <c r="BH232" s="208">
        <f>IF(N232="sníž. přenesená",J232,0)</f>
        <v>0</v>
      </c>
      <c r="BI232" s="208">
        <f>IF(N232="nulová",J232,0)</f>
        <v>0</v>
      </c>
      <c r="BJ232" s="17" t="s">
        <v>81</v>
      </c>
      <c r="BK232" s="208">
        <f>ROUND(I232*H232,2)</f>
        <v>0</v>
      </c>
      <c r="BL232" s="17" t="s">
        <v>402</v>
      </c>
      <c r="BM232" s="207" t="s">
        <v>3672</v>
      </c>
    </row>
    <row r="233" spans="1:65" s="1" customFormat="1">
      <c r="A233" s="34"/>
      <c r="B233" s="35"/>
      <c r="C233" s="36"/>
      <c r="D233" s="209" t="s">
        <v>321</v>
      </c>
      <c r="E233" s="36"/>
      <c r="F233" s="210" t="s">
        <v>3673</v>
      </c>
      <c r="G233" s="36"/>
      <c r="H233" s="36"/>
      <c r="I233" s="116"/>
      <c r="J233" s="36"/>
      <c r="K233" s="36"/>
      <c r="L233" s="39"/>
      <c r="M233" s="211"/>
      <c r="N233" s="212"/>
      <c r="O233" s="64"/>
      <c r="P233" s="64"/>
      <c r="Q233" s="64"/>
      <c r="R233" s="64"/>
      <c r="S233" s="64"/>
      <c r="T233" s="65"/>
      <c r="U233" s="34"/>
      <c r="V233" s="34"/>
      <c r="W233" s="34"/>
      <c r="X233" s="34"/>
      <c r="Y233" s="34"/>
      <c r="Z233" s="34"/>
      <c r="AA233" s="34"/>
      <c r="AB233" s="34"/>
      <c r="AC233" s="34"/>
      <c r="AD233" s="34"/>
      <c r="AE233" s="34"/>
      <c r="AT233" s="17" t="s">
        <v>321</v>
      </c>
      <c r="AU233" s="17" t="s">
        <v>83</v>
      </c>
    </row>
    <row r="234" spans="1:65" s="1" customFormat="1" ht="14.45" customHeight="1">
      <c r="A234" s="34"/>
      <c r="B234" s="35"/>
      <c r="C234" s="195" t="s">
        <v>726</v>
      </c>
      <c r="D234" s="195" t="s">
        <v>315</v>
      </c>
      <c r="E234" s="196" t="s">
        <v>3674</v>
      </c>
      <c r="F234" s="197" t="s">
        <v>3675</v>
      </c>
      <c r="G234" s="198" t="s">
        <v>327</v>
      </c>
      <c r="H234" s="199">
        <v>15</v>
      </c>
      <c r="I234" s="200"/>
      <c r="J234" s="201">
        <f>ROUND(I234*H234,2)</f>
        <v>0</v>
      </c>
      <c r="K234" s="202"/>
      <c r="L234" s="39"/>
      <c r="M234" s="203" t="s">
        <v>19</v>
      </c>
      <c r="N234" s="204" t="s">
        <v>45</v>
      </c>
      <c r="O234" s="64"/>
      <c r="P234" s="205">
        <f>O234*H234</f>
        <v>0</v>
      </c>
      <c r="Q234" s="205">
        <v>6.0000000000000002E-5</v>
      </c>
      <c r="R234" s="205">
        <f>Q234*H234</f>
        <v>8.9999999999999998E-4</v>
      </c>
      <c r="S234" s="205">
        <v>0</v>
      </c>
      <c r="T234" s="206">
        <f>S234*H234</f>
        <v>0</v>
      </c>
      <c r="U234" s="34"/>
      <c r="V234" s="34"/>
      <c r="W234" s="34"/>
      <c r="X234" s="34"/>
      <c r="Y234" s="34"/>
      <c r="Z234" s="34"/>
      <c r="AA234" s="34"/>
      <c r="AB234" s="34"/>
      <c r="AC234" s="34"/>
      <c r="AD234" s="34"/>
      <c r="AE234" s="34"/>
      <c r="AR234" s="207" t="s">
        <v>402</v>
      </c>
      <c r="AT234" s="207" t="s">
        <v>315</v>
      </c>
      <c r="AU234" s="207" t="s">
        <v>83</v>
      </c>
      <c r="AY234" s="17" t="s">
        <v>313</v>
      </c>
      <c r="BE234" s="208">
        <f>IF(N234="základní",J234,0)</f>
        <v>0</v>
      </c>
      <c r="BF234" s="208">
        <f>IF(N234="snížená",J234,0)</f>
        <v>0</v>
      </c>
      <c r="BG234" s="208">
        <f>IF(N234="zákl. přenesená",J234,0)</f>
        <v>0</v>
      </c>
      <c r="BH234" s="208">
        <f>IF(N234="sníž. přenesená",J234,0)</f>
        <v>0</v>
      </c>
      <c r="BI234" s="208">
        <f>IF(N234="nulová",J234,0)</f>
        <v>0</v>
      </c>
      <c r="BJ234" s="17" t="s">
        <v>81</v>
      </c>
      <c r="BK234" s="208">
        <f>ROUND(I234*H234,2)</f>
        <v>0</v>
      </c>
      <c r="BL234" s="17" t="s">
        <v>402</v>
      </c>
      <c r="BM234" s="207" t="s">
        <v>3676</v>
      </c>
    </row>
    <row r="235" spans="1:65" s="1" customFormat="1">
      <c r="A235" s="34"/>
      <c r="B235" s="35"/>
      <c r="C235" s="36"/>
      <c r="D235" s="209" t="s">
        <v>321</v>
      </c>
      <c r="E235" s="36"/>
      <c r="F235" s="210" t="s">
        <v>3677</v>
      </c>
      <c r="G235" s="36"/>
      <c r="H235" s="36"/>
      <c r="I235" s="116"/>
      <c r="J235" s="36"/>
      <c r="K235" s="36"/>
      <c r="L235" s="39"/>
      <c r="M235" s="211"/>
      <c r="N235" s="212"/>
      <c r="O235" s="64"/>
      <c r="P235" s="64"/>
      <c r="Q235" s="64"/>
      <c r="R235" s="64"/>
      <c r="S235" s="64"/>
      <c r="T235" s="65"/>
      <c r="U235" s="34"/>
      <c r="V235" s="34"/>
      <c r="W235" s="34"/>
      <c r="X235" s="34"/>
      <c r="Y235" s="34"/>
      <c r="Z235" s="34"/>
      <c r="AA235" s="34"/>
      <c r="AB235" s="34"/>
      <c r="AC235" s="34"/>
      <c r="AD235" s="34"/>
      <c r="AE235" s="34"/>
      <c r="AT235" s="17" t="s">
        <v>321</v>
      </c>
      <c r="AU235" s="17" t="s">
        <v>83</v>
      </c>
    </row>
    <row r="236" spans="1:65" s="1" customFormat="1" ht="14.45" customHeight="1">
      <c r="A236" s="34"/>
      <c r="B236" s="35"/>
      <c r="C236" s="195" t="s">
        <v>731</v>
      </c>
      <c r="D236" s="195" t="s">
        <v>315</v>
      </c>
      <c r="E236" s="196" t="s">
        <v>3678</v>
      </c>
      <c r="F236" s="197" t="s">
        <v>3679</v>
      </c>
      <c r="G236" s="198" t="s">
        <v>327</v>
      </c>
      <c r="H236" s="199">
        <v>10</v>
      </c>
      <c r="I236" s="200"/>
      <c r="J236" s="201">
        <f>ROUND(I236*H236,2)</f>
        <v>0</v>
      </c>
      <c r="K236" s="202"/>
      <c r="L236" s="39"/>
      <c r="M236" s="203" t="s">
        <v>19</v>
      </c>
      <c r="N236" s="204" t="s">
        <v>45</v>
      </c>
      <c r="O236" s="64"/>
      <c r="P236" s="205">
        <f>O236*H236</f>
        <v>0</v>
      </c>
      <c r="Q236" s="205">
        <v>1E-4</v>
      </c>
      <c r="R236" s="205">
        <f>Q236*H236</f>
        <v>1E-3</v>
      </c>
      <c r="S236" s="205">
        <v>0</v>
      </c>
      <c r="T236" s="206">
        <f>S236*H236</f>
        <v>0</v>
      </c>
      <c r="U236" s="34"/>
      <c r="V236" s="34"/>
      <c r="W236" s="34"/>
      <c r="X236" s="34"/>
      <c r="Y236" s="34"/>
      <c r="Z236" s="34"/>
      <c r="AA236" s="34"/>
      <c r="AB236" s="34"/>
      <c r="AC236" s="34"/>
      <c r="AD236" s="34"/>
      <c r="AE236" s="34"/>
      <c r="AR236" s="207" t="s">
        <v>402</v>
      </c>
      <c r="AT236" s="207" t="s">
        <v>315</v>
      </c>
      <c r="AU236" s="207" t="s">
        <v>83</v>
      </c>
      <c r="AY236" s="17" t="s">
        <v>313</v>
      </c>
      <c r="BE236" s="208">
        <f>IF(N236="základní",J236,0)</f>
        <v>0</v>
      </c>
      <c r="BF236" s="208">
        <f>IF(N236="snížená",J236,0)</f>
        <v>0</v>
      </c>
      <c r="BG236" s="208">
        <f>IF(N236="zákl. přenesená",J236,0)</f>
        <v>0</v>
      </c>
      <c r="BH236" s="208">
        <f>IF(N236="sníž. přenesená",J236,0)</f>
        <v>0</v>
      </c>
      <c r="BI236" s="208">
        <f>IF(N236="nulová",J236,0)</f>
        <v>0</v>
      </c>
      <c r="BJ236" s="17" t="s">
        <v>81</v>
      </c>
      <c r="BK236" s="208">
        <f>ROUND(I236*H236,2)</f>
        <v>0</v>
      </c>
      <c r="BL236" s="17" t="s">
        <v>402</v>
      </c>
      <c r="BM236" s="207" t="s">
        <v>3680</v>
      </c>
    </row>
    <row r="237" spans="1:65" s="1" customFormat="1">
      <c r="A237" s="34"/>
      <c r="B237" s="35"/>
      <c r="C237" s="36"/>
      <c r="D237" s="209" t="s">
        <v>321</v>
      </c>
      <c r="E237" s="36"/>
      <c r="F237" s="210" t="s">
        <v>3681</v>
      </c>
      <c r="G237" s="36"/>
      <c r="H237" s="36"/>
      <c r="I237" s="116"/>
      <c r="J237" s="36"/>
      <c r="K237" s="36"/>
      <c r="L237" s="39"/>
      <c r="M237" s="211"/>
      <c r="N237" s="212"/>
      <c r="O237" s="64"/>
      <c r="P237" s="64"/>
      <c r="Q237" s="64"/>
      <c r="R237" s="64"/>
      <c r="S237" s="64"/>
      <c r="T237" s="65"/>
      <c r="U237" s="34"/>
      <c r="V237" s="34"/>
      <c r="W237" s="34"/>
      <c r="X237" s="34"/>
      <c r="Y237" s="34"/>
      <c r="Z237" s="34"/>
      <c r="AA237" s="34"/>
      <c r="AB237" s="34"/>
      <c r="AC237" s="34"/>
      <c r="AD237" s="34"/>
      <c r="AE237" s="34"/>
      <c r="AT237" s="17" t="s">
        <v>321</v>
      </c>
      <c r="AU237" s="17" t="s">
        <v>83</v>
      </c>
    </row>
    <row r="238" spans="1:65" s="1" customFormat="1" ht="14.45" customHeight="1">
      <c r="A238" s="34"/>
      <c r="B238" s="35"/>
      <c r="C238" s="195" t="s">
        <v>736</v>
      </c>
      <c r="D238" s="195" t="s">
        <v>315</v>
      </c>
      <c r="E238" s="196" t="s">
        <v>3682</v>
      </c>
      <c r="F238" s="197" t="s">
        <v>3683</v>
      </c>
      <c r="G238" s="198" t="s">
        <v>707</v>
      </c>
      <c r="H238" s="199">
        <v>70</v>
      </c>
      <c r="I238" s="200"/>
      <c r="J238" s="201">
        <f>ROUND(I238*H238,2)</f>
        <v>0</v>
      </c>
      <c r="K238" s="202"/>
      <c r="L238" s="39"/>
      <c r="M238" s="203" t="s">
        <v>19</v>
      </c>
      <c r="N238" s="204" t="s">
        <v>45</v>
      </c>
      <c r="O238" s="64"/>
      <c r="P238" s="205">
        <f>O238*H238</f>
        <v>0</v>
      </c>
      <c r="Q238" s="205">
        <v>1.0000000000000001E-5</v>
      </c>
      <c r="R238" s="205">
        <f>Q238*H238</f>
        <v>7.000000000000001E-4</v>
      </c>
      <c r="S238" s="205">
        <v>0</v>
      </c>
      <c r="T238" s="206">
        <f>S238*H238</f>
        <v>0</v>
      </c>
      <c r="U238" s="34"/>
      <c r="V238" s="34"/>
      <c r="W238" s="34"/>
      <c r="X238" s="34"/>
      <c r="Y238" s="34"/>
      <c r="Z238" s="34"/>
      <c r="AA238" s="34"/>
      <c r="AB238" s="34"/>
      <c r="AC238" s="34"/>
      <c r="AD238" s="34"/>
      <c r="AE238" s="34"/>
      <c r="AR238" s="207" t="s">
        <v>402</v>
      </c>
      <c r="AT238" s="207" t="s">
        <v>315</v>
      </c>
      <c r="AU238" s="207" t="s">
        <v>83</v>
      </c>
      <c r="AY238" s="17" t="s">
        <v>313</v>
      </c>
      <c r="BE238" s="208">
        <f>IF(N238="základní",J238,0)</f>
        <v>0</v>
      </c>
      <c r="BF238" s="208">
        <f>IF(N238="snížená",J238,0)</f>
        <v>0</v>
      </c>
      <c r="BG238" s="208">
        <f>IF(N238="zákl. přenesená",J238,0)</f>
        <v>0</v>
      </c>
      <c r="BH238" s="208">
        <f>IF(N238="sníž. přenesená",J238,0)</f>
        <v>0</v>
      </c>
      <c r="BI238" s="208">
        <f>IF(N238="nulová",J238,0)</f>
        <v>0</v>
      </c>
      <c r="BJ238" s="17" t="s">
        <v>81</v>
      </c>
      <c r="BK238" s="208">
        <f>ROUND(I238*H238,2)</f>
        <v>0</v>
      </c>
      <c r="BL238" s="17" t="s">
        <v>402</v>
      </c>
      <c r="BM238" s="207" t="s">
        <v>3684</v>
      </c>
    </row>
    <row r="239" spans="1:65" s="1" customFormat="1">
      <c r="A239" s="34"/>
      <c r="B239" s="35"/>
      <c r="C239" s="36"/>
      <c r="D239" s="209" t="s">
        <v>321</v>
      </c>
      <c r="E239" s="36"/>
      <c r="F239" s="210" t="s">
        <v>3685</v>
      </c>
      <c r="G239" s="36"/>
      <c r="H239" s="36"/>
      <c r="I239" s="116"/>
      <c r="J239" s="36"/>
      <c r="K239" s="36"/>
      <c r="L239" s="39"/>
      <c r="M239" s="211"/>
      <c r="N239" s="212"/>
      <c r="O239" s="64"/>
      <c r="P239" s="64"/>
      <c r="Q239" s="64"/>
      <c r="R239" s="64"/>
      <c r="S239" s="64"/>
      <c r="T239" s="65"/>
      <c r="U239" s="34"/>
      <c r="V239" s="34"/>
      <c r="W239" s="34"/>
      <c r="X239" s="34"/>
      <c r="Y239" s="34"/>
      <c r="Z239" s="34"/>
      <c r="AA239" s="34"/>
      <c r="AB239" s="34"/>
      <c r="AC239" s="34"/>
      <c r="AD239" s="34"/>
      <c r="AE239" s="34"/>
      <c r="AT239" s="17" t="s">
        <v>321</v>
      </c>
      <c r="AU239" s="17" t="s">
        <v>83</v>
      </c>
    </row>
    <row r="240" spans="1:65" s="1" customFormat="1" ht="14.45" customHeight="1">
      <c r="A240" s="34"/>
      <c r="B240" s="35"/>
      <c r="C240" s="195" t="s">
        <v>741</v>
      </c>
      <c r="D240" s="195" t="s">
        <v>315</v>
      </c>
      <c r="E240" s="196" t="s">
        <v>3686</v>
      </c>
      <c r="F240" s="197" t="s">
        <v>3687</v>
      </c>
      <c r="G240" s="198" t="s">
        <v>327</v>
      </c>
      <c r="H240" s="199">
        <v>485</v>
      </c>
      <c r="I240" s="200"/>
      <c r="J240" s="201">
        <f>ROUND(I240*H240,2)</f>
        <v>0</v>
      </c>
      <c r="K240" s="202"/>
      <c r="L240" s="39"/>
      <c r="M240" s="203" t="s">
        <v>19</v>
      </c>
      <c r="N240" s="204" t="s">
        <v>45</v>
      </c>
      <c r="O240" s="64"/>
      <c r="P240" s="205">
        <f>O240*H240</f>
        <v>0</v>
      </c>
      <c r="Q240" s="205">
        <v>0</v>
      </c>
      <c r="R240" s="205">
        <f>Q240*H240</f>
        <v>0</v>
      </c>
      <c r="S240" s="205">
        <v>0</v>
      </c>
      <c r="T240" s="206">
        <f>S240*H240</f>
        <v>0</v>
      </c>
      <c r="U240" s="34"/>
      <c r="V240" s="34"/>
      <c r="W240" s="34"/>
      <c r="X240" s="34"/>
      <c r="Y240" s="34"/>
      <c r="Z240" s="34"/>
      <c r="AA240" s="34"/>
      <c r="AB240" s="34"/>
      <c r="AC240" s="34"/>
      <c r="AD240" s="34"/>
      <c r="AE240" s="34"/>
      <c r="AR240" s="207" t="s">
        <v>402</v>
      </c>
      <c r="AT240" s="207" t="s">
        <v>315</v>
      </c>
      <c r="AU240" s="207" t="s">
        <v>83</v>
      </c>
      <c r="AY240" s="17" t="s">
        <v>313</v>
      </c>
      <c r="BE240" s="208">
        <f>IF(N240="základní",J240,0)</f>
        <v>0</v>
      </c>
      <c r="BF240" s="208">
        <f>IF(N240="snížená",J240,0)</f>
        <v>0</v>
      </c>
      <c r="BG240" s="208">
        <f>IF(N240="zákl. přenesená",J240,0)</f>
        <v>0</v>
      </c>
      <c r="BH240" s="208">
        <f>IF(N240="sníž. přenesená",J240,0)</f>
        <v>0</v>
      </c>
      <c r="BI240" s="208">
        <f>IF(N240="nulová",J240,0)</f>
        <v>0</v>
      </c>
      <c r="BJ240" s="17" t="s">
        <v>81</v>
      </c>
      <c r="BK240" s="208">
        <f>ROUND(I240*H240,2)</f>
        <v>0</v>
      </c>
      <c r="BL240" s="17" t="s">
        <v>402</v>
      </c>
      <c r="BM240" s="207" t="s">
        <v>3688</v>
      </c>
    </row>
    <row r="241" spans="1:65" s="1" customFormat="1">
      <c r="A241" s="34"/>
      <c r="B241" s="35"/>
      <c r="C241" s="36"/>
      <c r="D241" s="209" t="s">
        <v>321</v>
      </c>
      <c r="E241" s="36"/>
      <c r="F241" s="210" t="s">
        <v>3689</v>
      </c>
      <c r="G241" s="36"/>
      <c r="H241" s="36"/>
      <c r="I241" s="116"/>
      <c r="J241" s="36"/>
      <c r="K241" s="36"/>
      <c r="L241" s="39"/>
      <c r="M241" s="211"/>
      <c r="N241" s="212"/>
      <c r="O241" s="64"/>
      <c r="P241" s="64"/>
      <c r="Q241" s="64"/>
      <c r="R241" s="64"/>
      <c r="S241" s="64"/>
      <c r="T241" s="65"/>
      <c r="U241" s="34"/>
      <c r="V241" s="34"/>
      <c r="W241" s="34"/>
      <c r="X241" s="34"/>
      <c r="Y241" s="34"/>
      <c r="Z241" s="34"/>
      <c r="AA241" s="34"/>
      <c r="AB241" s="34"/>
      <c r="AC241" s="34"/>
      <c r="AD241" s="34"/>
      <c r="AE241" s="34"/>
      <c r="AT241" s="17" t="s">
        <v>321</v>
      </c>
      <c r="AU241" s="17" t="s">
        <v>83</v>
      </c>
    </row>
    <row r="242" spans="1:65" s="1" customFormat="1" ht="14.45" customHeight="1">
      <c r="A242" s="34"/>
      <c r="B242" s="35"/>
      <c r="C242" s="195" t="s">
        <v>747</v>
      </c>
      <c r="D242" s="195" t="s">
        <v>315</v>
      </c>
      <c r="E242" s="196" t="s">
        <v>3690</v>
      </c>
      <c r="F242" s="197" t="s">
        <v>3691</v>
      </c>
      <c r="G242" s="198" t="s">
        <v>327</v>
      </c>
      <c r="H242" s="199">
        <v>10</v>
      </c>
      <c r="I242" s="200"/>
      <c r="J242" s="201">
        <f>ROUND(I242*H242,2)</f>
        <v>0</v>
      </c>
      <c r="K242" s="202"/>
      <c r="L242" s="39"/>
      <c r="M242" s="203" t="s">
        <v>19</v>
      </c>
      <c r="N242" s="204" t="s">
        <v>45</v>
      </c>
      <c r="O242" s="64"/>
      <c r="P242" s="205">
        <f>O242*H242</f>
        <v>0</v>
      </c>
      <c r="Q242" s="205">
        <v>0</v>
      </c>
      <c r="R242" s="205">
        <f>Q242*H242</f>
        <v>0</v>
      </c>
      <c r="S242" s="205">
        <v>0</v>
      </c>
      <c r="T242" s="206">
        <f>S242*H242</f>
        <v>0</v>
      </c>
      <c r="U242" s="34"/>
      <c r="V242" s="34"/>
      <c r="W242" s="34"/>
      <c r="X242" s="34"/>
      <c r="Y242" s="34"/>
      <c r="Z242" s="34"/>
      <c r="AA242" s="34"/>
      <c r="AB242" s="34"/>
      <c r="AC242" s="34"/>
      <c r="AD242" s="34"/>
      <c r="AE242" s="34"/>
      <c r="AR242" s="207" t="s">
        <v>402</v>
      </c>
      <c r="AT242" s="207" t="s">
        <v>315</v>
      </c>
      <c r="AU242" s="207" t="s">
        <v>83</v>
      </c>
      <c r="AY242" s="17" t="s">
        <v>313</v>
      </c>
      <c r="BE242" s="208">
        <f>IF(N242="základní",J242,0)</f>
        <v>0</v>
      </c>
      <c r="BF242" s="208">
        <f>IF(N242="snížená",J242,0)</f>
        <v>0</v>
      </c>
      <c r="BG242" s="208">
        <f>IF(N242="zákl. přenesená",J242,0)</f>
        <v>0</v>
      </c>
      <c r="BH242" s="208">
        <f>IF(N242="sníž. přenesená",J242,0)</f>
        <v>0</v>
      </c>
      <c r="BI242" s="208">
        <f>IF(N242="nulová",J242,0)</f>
        <v>0</v>
      </c>
      <c r="BJ242" s="17" t="s">
        <v>81</v>
      </c>
      <c r="BK242" s="208">
        <f>ROUND(I242*H242,2)</f>
        <v>0</v>
      </c>
      <c r="BL242" s="17" t="s">
        <v>402</v>
      </c>
      <c r="BM242" s="207" t="s">
        <v>3692</v>
      </c>
    </row>
    <row r="243" spans="1:65" s="1" customFormat="1">
      <c r="A243" s="34"/>
      <c r="B243" s="35"/>
      <c r="C243" s="36"/>
      <c r="D243" s="209" t="s">
        <v>321</v>
      </c>
      <c r="E243" s="36"/>
      <c r="F243" s="210" t="s">
        <v>3693</v>
      </c>
      <c r="G243" s="36"/>
      <c r="H243" s="36"/>
      <c r="I243" s="116"/>
      <c r="J243" s="36"/>
      <c r="K243" s="36"/>
      <c r="L243" s="39"/>
      <c r="M243" s="211"/>
      <c r="N243" s="212"/>
      <c r="O243" s="64"/>
      <c r="P243" s="64"/>
      <c r="Q243" s="64"/>
      <c r="R243" s="64"/>
      <c r="S243" s="64"/>
      <c r="T243" s="65"/>
      <c r="U243" s="34"/>
      <c r="V243" s="34"/>
      <c r="W243" s="34"/>
      <c r="X243" s="34"/>
      <c r="Y243" s="34"/>
      <c r="Z243" s="34"/>
      <c r="AA243" s="34"/>
      <c r="AB243" s="34"/>
      <c r="AC243" s="34"/>
      <c r="AD243" s="34"/>
      <c r="AE243" s="34"/>
      <c r="AT243" s="17" t="s">
        <v>321</v>
      </c>
      <c r="AU243" s="17" t="s">
        <v>83</v>
      </c>
    </row>
    <row r="244" spans="1:65" s="1" customFormat="1" ht="14.45" customHeight="1">
      <c r="A244" s="34"/>
      <c r="B244" s="35"/>
      <c r="C244" s="195" t="s">
        <v>752</v>
      </c>
      <c r="D244" s="195" t="s">
        <v>315</v>
      </c>
      <c r="E244" s="196" t="s">
        <v>3694</v>
      </c>
      <c r="F244" s="197" t="s">
        <v>3695</v>
      </c>
      <c r="G244" s="198" t="s">
        <v>707</v>
      </c>
      <c r="H244" s="199">
        <v>12</v>
      </c>
      <c r="I244" s="200"/>
      <c r="J244" s="201">
        <f>ROUND(I244*H244,2)</f>
        <v>0</v>
      </c>
      <c r="K244" s="202"/>
      <c r="L244" s="39"/>
      <c r="M244" s="203" t="s">
        <v>19</v>
      </c>
      <c r="N244" s="204" t="s">
        <v>45</v>
      </c>
      <c r="O244" s="64"/>
      <c r="P244" s="205">
        <f>O244*H244</f>
        <v>0</v>
      </c>
      <c r="Q244" s="205">
        <v>1.08E-3</v>
      </c>
      <c r="R244" s="205">
        <f>Q244*H244</f>
        <v>1.2959999999999999E-2</v>
      </c>
      <c r="S244" s="205">
        <v>0</v>
      </c>
      <c r="T244" s="206">
        <f>S244*H244</f>
        <v>0</v>
      </c>
      <c r="U244" s="34"/>
      <c r="V244" s="34"/>
      <c r="W244" s="34"/>
      <c r="X244" s="34"/>
      <c r="Y244" s="34"/>
      <c r="Z244" s="34"/>
      <c r="AA244" s="34"/>
      <c r="AB244" s="34"/>
      <c r="AC244" s="34"/>
      <c r="AD244" s="34"/>
      <c r="AE244" s="34"/>
      <c r="AR244" s="207" t="s">
        <v>402</v>
      </c>
      <c r="AT244" s="207" t="s">
        <v>315</v>
      </c>
      <c r="AU244" s="207" t="s">
        <v>83</v>
      </c>
      <c r="AY244" s="17" t="s">
        <v>313</v>
      </c>
      <c r="BE244" s="208">
        <f>IF(N244="základní",J244,0)</f>
        <v>0</v>
      </c>
      <c r="BF244" s="208">
        <f>IF(N244="snížená",J244,0)</f>
        <v>0</v>
      </c>
      <c r="BG244" s="208">
        <f>IF(N244="zákl. přenesená",J244,0)</f>
        <v>0</v>
      </c>
      <c r="BH244" s="208">
        <f>IF(N244="sníž. přenesená",J244,0)</f>
        <v>0</v>
      </c>
      <c r="BI244" s="208">
        <f>IF(N244="nulová",J244,0)</f>
        <v>0</v>
      </c>
      <c r="BJ244" s="17" t="s">
        <v>81</v>
      </c>
      <c r="BK244" s="208">
        <f>ROUND(I244*H244,2)</f>
        <v>0</v>
      </c>
      <c r="BL244" s="17" t="s">
        <v>402</v>
      </c>
      <c r="BM244" s="207" t="s">
        <v>3696</v>
      </c>
    </row>
    <row r="245" spans="1:65" s="1" customFormat="1">
      <c r="A245" s="34"/>
      <c r="B245" s="35"/>
      <c r="C245" s="36"/>
      <c r="D245" s="209" t="s">
        <v>321</v>
      </c>
      <c r="E245" s="36"/>
      <c r="F245" s="210" t="s">
        <v>3697</v>
      </c>
      <c r="G245" s="36"/>
      <c r="H245" s="36"/>
      <c r="I245" s="116"/>
      <c r="J245" s="36"/>
      <c r="K245" s="36"/>
      <c r="L245" s="39"/>
      <c r="M245" s="211"/>
      <c r="N245" s="212"/>
      <c r="O245" s="64"/>
      <c r="P245" s="64"/>
      <c r="Q245" s="64"/>
      <c r="R245" s="64"/>
      <c r="S245" s="64"/>
      <c r="T245" s="65"/>
      <c r="U245" s="34"/>
      <c r="V245" s="34"/>
      <c r="W245" s="34"/>
      <c r="X245" s="34"/>
      <c r="Y245" s="34"/>
      <c r="Z245" s="34"/>
      <c r="AA245" s="34"/>
      <c r="AB245" s="34"/>
      <c r="AC245" s="34"/>
      <c r="AD245" s="34"/>
      <c r="AE245" s="34"/>
      <c r="AT245" s="17" t="s">
        <v>321</v>
      </c>
      <c r="AU245" s="17" t="s">
        <v>83</v>
      </c>
    </row>
    <row r="246" spans="1:65" s="1" customFormat="1" ht="21.6" customHeight="1">
      <c r="A246" s="34"/>
      <c r="B246" s="35"/>
      <c r="C246" s="195" t="s">
        <v>758</v>
      </c>
      <c r="D246" s="195" t="s">
        <v>315</v>
      </c>
      <c r="E246" s="196" t="s">
        <v>3698</v>
      </c>
      <c r="F246" s="197" t="s">
        <v>3699</v>
      </c>
      <c r="G246" s="198" t="s">
        <v>707</v>
      </c>
      <c r="H246" s="199">
        <v>4</v>
      </c>
      <c r="I246" s="200"/>
      <c r="J246" s="201">
        <f>ROUND(I246*H246,2)</f>
        <v>0</v>
      </c>
      <c r="K246" s="202"/>
      <c r="L246" s="39"/>
      <c r="M246" s="203" t="s">
        <v>19</v>
      </c>
      <c r="N246" s="204" t="s">
        <v>45</v>
      </c>
      <c r="O246" s="64"/>
      <c r="P246" s="205">
        <f>O246*H246</f>
        <v>0</v>
      </c>
      <c r="Q246" s="205">
        <v>1.08E-3</v>
      </c>
      <c r="R246" s="205">
        <f>Q246*H246</f>
        <v>4.3200000000000001E-3</v>
      </c>
      <c r="S246" s="205">
        <v>0</v>
      </c>
      <c r="T246" s="206">
        <f>S246*H246</f>
        <v>0</v>
      </c>
      <c r="U246" s="34"/>
      <c r="V246" s="34"/>
      <c r="W246" s="34"/>
      <c r="X246" s="34"/>
      <c r="Y246" s="34"/>
      <c r="Z246" s="34"/>
      <c r="AA246" s="34"/>
      <c r="AB246" s="34"/>
      <c r="AC246" s="34"/>
      <c r="AD246" s="34"/>
      <c r="AE246" s="34"/>
      <c r="AR246" s="207" t="s">
        <v>402</v>
      </c>
      <c r="AT246" s="207" t="s">
        <v>315</v>
      </c>
      <c r="AU246" s="207" t="s">
        <v>83</v>
      </c>
      <c r="AY246" s="17" t="s">
        <v>313</v>
      </c>
      <c r="BE246" s="208">
        <f>IF(N246="základní",J246,0)</f>
        <v>0</v>
      </c>
      <c r="BF246" s="208">
        <f>IF(N246="snížená",J246,0)</f>
        <v>0</v>
      </c>
      <c r="BG246" s="208">
        <f>IF(N246="zákl. přenesená",J246,0)</f>
        <v>0</v>
      </c>
      <c r="BH246" s="208">
        <f>IF(N246="sníž. přenesená",J246,0)</f>
        <v>0</v>
      </c>
      <c r="BI246" s="208">
        <f>IF(N246="nulová",J246,0)</f>
        <v>0</v>
      </c>
      <c r="BJ246" s="17" t="s">
        <v>81</v>
      </c>
      <c r="BK246" s="208">
        <f>ROUND(I246*H246,2)</f>
        <v>0</v>
      </c>
      <c r="BL246" s="17" t="s">
        <v>402</v>
      </c>
      <c r="BM246" s="207" t="s">
        <v>3700</v>
      </c>
    </row>
    <row r="247" spans="1:65" s="1" customFormat="1">
      <c r="A247" s="34"/>
      <c r="B247" s="35"/>
      <c r="C247" s="36"/>
      <c r="D247" s="209" t="s">
        <v>321</v>
      </c>
      <c r="E247" s="36"/>
      <c r="F247" s="210" t="s">
        <v>3701</v>
      </c>
      <c r="G247" s="36"/>
      <c r="H247" s="36"/>
      <c r="I247" s="116"/>
      <c r="J247" s="36"/>
      <c r="K247" s="36"/>
      <c r="L247" s="39"/>
      <c r="M247" s="211"/>
      <c r="N247" s="212"/>
      <c r="O247" s="64"/>
      <c r="P247" s="64"/>
      <c r="Q247" s="64"/>
      <c r="R247" s="64"/>
      <c r="S247" s="64"/>
      <c r="T247" s="65"/>
      <c r="U247" s="34"/>
      <c r="V247" s="34"/>
      <c r="W247" s="34"/>
      <c r="X247" s="34"/>
      <c r="Y247" s="34"/>
      <c r="Z247" s="34"/>
      <c r="AA247" s="34"/>
      <c r="AB247" s="34"/>
      <c r="AC247" s="34"/>
      <c r="AD247" s="34"/>
      <c r="AE247" s="34"/>
      <c r="AT247" s="17" t="s">
        <v>321</v>
      </c>
      <c r="AU247" s="17" t="s">
        <v>83</v>
      </c>
    </row>
    <row r="248" spans="1:65" s="1" customFormat="1" ht="14.45" customHeight="1">
      <c r="A248" s="34"/>
      <c r="B248" s="35"/>
      <c r="C248" s="195" t="s">
        <v>763</v>
      </c>
      <c r="D248" s="195" t="s">
        <v>315</v>
      </c>
      <c r="E248" s="196" t="s">
        <v>3702</v>
      </c>
      <c r="F248" s="197" t="s">
        <v>3703</v>
      </c>
      <c r="G248" s="198" t="s">
        <v>327</v>
      </c>
      <c r="H248" s="199">
        <v>12</v>
      </c>
      <c r="I248" s="200"/>
      <c r="J248" s="201">
        <f>ROUND(I248*H248,2)</f>
        <v>0</v>
      </c>
      <c r="K248" s="202"/>
      <c r="L248" s="39"/>
      <c r="M248" s="203" t="s">
        <v>19</v>
      </c>
      <c r="N248" s="204" t="s">
        <v>45</v>
      </c>
      <c r="O248" s="64"/>
      <c r="P248" s="205">
        <f>O248*H248</f>
        <v>0</v>
      </c>
      <c r="Q248" s="205">
        <v>1.08E-3</v>
      </c>
      <c r="R248" s="205">
        <f>Q248*H248</f>
        <v>1.2959999999999999E-2</v>
      </c>
      <c r="S248" s="205">
        <v>0</v>
      </c>
      <c r="T248" s="206">
        <f>S248*H248</f>
        <v>0</v>
      </c>
      <c r="U248" s="34"/>
      <c r="V248" s="34"/>
      <c r="W248" s="34"/>
      <c r="X248" s="34"/>
      <c r="Y248" s="34"/>
      <c r="Z248" s="34"/>
      <c r="AA248" s="34"/>
      <c r="AB248" s="34"/>
      <c r="AC248" s="34"/>
      <c r="AD248" s="34"/>
      <c r="AE248" s="34"/>
      <c r="AR248" s="207" t="s">
        <v>402</v>
      </c>
      <c r="AT248" s="207" t="s">
        <v>315</v>
      </c>
      <c r="AU248" s="207" t="s">
        <v>83</v>
      </c>
      <c r="AY248" s="17" t="s">
        <v>313</v>
      </c>
      <c r="BE248" s="208">
        <f>IF(N248="základní",J248,0)</f>
        <v>0</v>
      </c>
      <c r="BF248" s="208">
        <f>IF(N248="snížená",J248,0)</f>
        <v>0</v>
      </c>
      <c r="BG248" s="208">
        <f>IF(N248="zákl. přenesená",J248,0)</f>
        <v>0</v>
      </c>
      <c r="BH248" s="208">
        <f>IF(N248="sníž. přenesená",J248,0)</f>
        <v>0</v>
      </c>
      <c r="BI248" s="208">
        <f>IF(N248="nulová",J248,0)</f>
        <v>0</v>
      </c>
      <c r="BJ248" s="17" t="s">
        <v>81</v>
      </c>
      <c r="BK248" s="208">
        <f>ROUND(I248*H248,2)</f>
        <v>0</v>
      </c>
      <c r="BL248" s="17" t="s">
        <v>402</v>
      </c>
      <c r="BM248" s="207" t="s">
        <v>3704</v>
      </c>
    </row>
    <row r="249" spans="1:65" s="1" customFormat="1">
      <c r="A249" s="34"/>
      <c r="B249" s="35"/>
      <c r="C249" s="36"/>
      <c r="D249" s="209" t="s">
        <v>321</v>
      </c>
      <c r="E249" s="36"/>
      <c r="F249" s="210" t="s">
        <v>3705</v>
      </c>
      <c r="G249" s="36"/>
      <c r="H249" s="36"/>
      <c r="I249" s="116"/>
      <c r="J249" s="36"/>
      <c r="K249" s="36"/>
      <c r="L249" s="39"/>
      <c r="M249" s="211"/>
      <c r="N249" s="212"/>
      <c r="O249" s="64"/>
      <c r="P249" s="64"/>
      <c r="Q249" s="64"/>
      <c r="R249" s="64"/>
      <c r="S249" s="64"/>
      <c r="T249" s="65"/>
      <c r="U249" s="34"/>
      <c r="V249" s="34"/>
      <c r="W249" s="34"/>
      <c r="X249" s="34"/>
      <c r="Y249" s="34"/>
      <c r="Z249" s="34"/>
      <c r="AA249" s="34"/>
      <c r="AB249" s="34"/>
      <c r="AC249" s="34"/>
      <c r="AD249" s="34"/>
      <c r="AE249" s="34"/>
      <c r="AT249" s="17" t="s">
        <v>321</v>
      </c>
      <c r="AU249" s="17" t="s">
        <v>83</v>
      </c>
    </row>
    <row r="250" spans="1:65" s="1" customFormat="1" ht="14.45" customHeight="1">
      <c r="A250" s="34"/>
      <c r="B250" s="35"/>
      <c r="C250" s="195" t="s">
        <v>769</v>
      </c>
      <c r="D250" s="195" t="s">
        <v>315</v>
      </c>
      <c r="E250" s="196" t="s">
        <v>3706</v>
      </c>
      <c r="F250" s="197" t="s">
        <v>3707</v>
      </c>
      <c r="G250" s="198" t="s">
        <v>430</v>
      </c>
      <c r="H250" s="199">
        <v>0.38500000000000001</v>
      </c>
      <c r="I250" s="200"/>
      <c r="J250" s="201">
        <f>ROUND(I250*H250,2)</f>
        <v>0</v>
      </c>
      <c r="K250" s="202"/>
      <c r="L250" s="39"/>
      <c r="M250" s="203" t="s">
        <v>19</v>
      </c>
      <c r="N250" s="204" t="s">
        <v>45</v>
      </c>
      <c r="O250" s="64"/>
      <c r="P250" s="205">
        <f>O250*H250</f>
        <v>0</v>
      </c>
      <c r="Q250" s="205">
        <v>0</v>
      </c>
      <c r="R250" s="205">
        <f>Q250*H250</f>
        <v>0</v>
      </c>
      <c r="S250" s="205">
        <v>0</v>
      </c>
      <c r="T250" s="206">
        <f>S250*H250</f>
        <v>0</v>
      </c>
      <c r="U250" s="34"/>
      <c r="V250" s="34"/>
      <c r="W250" s="34"/>
      <c r="X250" s="34"/>
      <c r="Y250" s="34"/>
      <c r="Z250" s="34"/>
      <c r="AA250" s="34"/>
      <c r="AB250" s="34"/>
      <c r="AC250" s="34"/>
      <c r="AD250" s="34"/>
      <c r="AE250" s="34"/>
      <c r="AR250" s="207" t="s">
        <v>402</v>
      </c>
      <c r="AT250" s="207" t="s">
        <v>315</v>
      </c>
      <c r="AU250" s="207" t="s">
        <v>83</v>
      </c>
      <c r="AY250" s="17" t="s">
        <v>313</v>
      </c>
      <c r="BE250" s="208">
        <f>IF(N250="základní",J250,0)</f>
        <v>0</v>
      </c>
      <c r="BF250" s="208">
        <f>IF(N250="snížená",J250,0)</f>
        <v>0</v>
      </c>
      <c r="BG250" s="208">
        <f>IF(N250="zákl. přenesená",J250,0)</f>
        <v>0</v>
      </c>
      <c r="BH250" s="208">
        <f>IF(N250="sníž. přenesená",J250,0)</f>
        <v>0</v>
      </c>
      <c r="BI250" s="208">
        <f>IF(N250="nulová",J250,0)</f>
        <v>0</v>
      </c>
      <c r="BJ250" s="17" t="s">
        <v>81</v>
      </c>
      <c r="BK250" s="208">
        <f>ROUND(I250*H250,2)</f>
        <v>0</v>
      </c>
      <c r="BL250" s="17" t="s">
        <v>402</v>
      </c>
      <c r="BM250" s="207" t="s">
        <v>3708</v>
      </c>
    </row>
    <row r="251" spans="1:65" s="1" customFormat="1" ht="19.5">
      <c r="A251" s="34"/>
      <c r="B251" s="35"/>
      <c r="C251" s="36"/>
      <c r="D251" s="209" t="s">
        <v>321</v>
      </c>
      <c r="E251" s="36"/>
      <c r="F251" s="210" t="s">
        <v>3709</v>
      </c>
      <c r="G251" s="36"/>
      <c r="H251" s="36"/>
      <c r="I251" s="116"/>
      <c r="J251" s="36"/>
      <c r="K251" s="36"/>
      <c r="L251" s="39"/>
      <c r="M251" s="211"/>
      <c r="N251" s="212"/>
      <c r="O251" s="64"/>
      <c r="P251" s="64"/>
      <c r="Q251" s="64"/>
      <c r="R251" s="64"/>
      <c r="S251" s="64"/>
      <c r="T251" s="65"/>
      <c r="U251" s="34"/>
      <c r="V251" s="34"/>
      <c r="W251" s="34"/>
      <c r="X251" s="34"/>
      <c r="Y251" s="34"/>
      <c r="Z251" s="34"/>
      <c r="AA251" s="34"/>
      <c r="AB251" s="34"/>
      <c r="AC251" s="34"/>
      <c r="AD251" s="34"/>
      <c r="AE251" s="34"/>
      <c r="AT251" s="17" t="s">
        <v>321</v>
      </c>
      <c r="AU251" s="17" t="s">
        <v>83</v>
      </c>
    </row>
    <row r="252" spans="1:65" s="1" customFormat="1" ht="87.75">
      <c r="A252" s="34"/>
      <c r="B252" s="35"/>
      <c r="C252" s="36"/>
      <c r="D252" s="209" t="s">
        <v>1282</v>
      </c>
      <c r="E252" s="36"/>
      <c r="F252" s="267" t="s">
        <v>3469</v>
      </c>
      <c r="G252" s="36"/>
      <c r="H252" s="36"/>
      <c r="I252" s="116"/>
      <c r="J252" s="36"/>
      <c r="K252" s="36"/>
      <c r="L252" s="39"/>
      <c r="M252" s="211"/>
      <c r="N252" s="212"/>
      <c r="O252" s="64"/>
      <c r="P252" s="64"/>
      <c r="Q252" s="64"/>
      <c r="R252" s="64"/>
      <c r="S252" s="64"/>
      <c r="T252" s="65"/>
      <c r="U252" s="34"/>
      <c r="V252" s="34"/>
      <c r="W252" s="34"/>
      <c r="X252" s="34"/>
      <c r="Y252" s="34"/>
      <c r="Z252" s="34"/>
      <c r="AA252" s="34"/>
      <c r="AB252" s="34"/>
      <c r="AC252" s="34"/>
      <c r="AD252" s="34"/>
      <c r="AE252" s="34"/>
      <c r="AT252" s="17" t="s">
        <v>1282</v>
      </c>
      <c r="AU252" s="17" t="s">
        <v>83</v>
      </c>
    </row>
    <row r="253" spans="1:65" s="11" customFormat="1" ht="22.9" customHeight="1">
      <c r="B253" s="179"/>
      <c r="C253" s="180"/>
      <c r="D253" s="181" t="s">
        <v>73</v>
      </c>
      <c r="E253" s="193" t="s">
        <v>3710</v>
      </c>
      <c r="F253" s="193" t="s">
        <v>3711</v>
      </c>
      <c r="G253" s="180"/>
      <c r="H253" s="180"/>
      <c r="I253" s="183"/>
      <c r="J253" s="194">
        <f>BK253</f>
        <v>0</v>
      </c>
      <c r="K253" s="180"/>
      <c r="L253" s="185"/>
      <c r="M253" s="186"/>
      <c r="N253" s="187"/>
      <c r="O253" s="187"/>
      <c r="P253" s="188">
        <f>SUM(P254:P287)</f>
        <v>0</v>
      </c>
      <c r="Q253" s="187"/>
      <c r="R253" s="188">
        <f>SUM(R254:R287)</f>
        <v>5.5600000000000004E-2</v>
      </c>
      <c r="S253" s="187"/>
      <c r="T253" s="189">
        <f>SUM(T254:T287)</f>
        <v>0</v>
      </c>
      <c r="AR253" s="190" t="s">
        <v>83</v>
      </c>
      <c r="AT253" s="191" t="s">
        <v>73</v>
      </c>
      <c r="AU253" s="191" t="s">
        <v>81</v>
      </c>
      <c r="AY253" s="190" t="s">
        <v>313</v>
      </c>
      <c r="BK253" s="192">
        <f>SUM(BK254:BK287)</f>
        <v>0</v>
      </c>
    </row>
    <row r="254" spans="1:65" s="1" customFormat="1" ht="14.45" customHeight="1">
      <c r="A254" s="34"/>
      <c r="B254" s="35"/>
      <c r="C254" s="195" t="s">
        <v>776</v>
      </c>
      <c r="D254" s="195" t="s">
        <v>315</v>
      </c>
      <c r="E254" s="196" t="s">
        <v>3712</v>
      </c>
      <c r="F254" s="197" t="s">
        <v>3713</v>
      </c>
      <c r="G254" s="198" t="s">
        <v>707</v>
      </c>
      <c r="H254" s="199">
        <v>7</v>
      </c>
      <c r="I254" s="200"/>
      <c r="J254" s="201">
        <f>ROUND(I254*H254,2)</f>
        <v>0</v>
      </c>
      <c r="K254" s="202"/>
      <c r="L254" s="39"/>
      <c r="M254" s="203" t="s">
        <v>19</v>
      </c>
      <c r="N254" s="204" t="s">
        <v>45</v>
      </c>
      <c r="O254" s="64"/>
      <c r="P254" s="205">
        <f>O254*H254</f>
        <v>0</v>
      </c>
      <c r="Q254" s="205">
        <v>8.0000000000000007E-5</v>
      </c>
      <c r="R254" s="205">
        <f>Q254*H254</f>
        <v>5.6000000000000006E-4</v>
      </c>
      <c r="S254" s="205">
        <v>0</v>
      </c>
      <c r="T254" s="206">
        <f>S254*H254</f>
        <v>0</v>
      </c>
      <c r="U254" s="34"/>
      <c r="V254" s="34"/>
      <c r="W254" s="34"/>
      <c r="X254" s="34"/>
      <c r="Y254" s="34"/>
      <c r="Z254" s="34"/>
      <c r="AA254" s="34"/>
      <c r="AB254" s="34"/>
      <c r="AC254" s="34"/>
      <c r="AD254" s="34"/>
      <c r="AE254" s="34"/>
      <c r="AR254" s="207" t="s">
        <v>402</v>
      </c>
      <c r="AT254" s="207" t="s">
        <v>315</v>
      </c>
      <c r="AU254" s="207" t="s">
        <v>83</v>
      </c>
      <c r="AY254" s="17" t="s">
        <v>313</v>
      </c>
      <c r="BE254" s="208">
        <f>IF(N254="základní",J254,0)</f>
        <v>0</v>
      </c>
      <c r="BF254" s="208">
        <f>IF(N254="snížená",J254,0)</f>
        <v>0</v>
      </c>
      <c r="BG254" s="208">
        <f>IF(N254="zákl. přenesená",J254,0)</f>
        <v>0</v>
      </c>
      <c r="BH254" s="208">
        <f>IF(N254="sníž. přenesená",J254,0)</f>
        <v>0</v>
      </c>
      <c r="BI254" s="208">
        <f>IF(N254="nulová",J254,0)</f>
        <v>0</v>
      </c>
      <c r="BJ254" s="17" t="s">
        <v>81</v>
      </c>
      <c r="BK254" s="208">
        <f>ROUND(I254*H254,2)</f>
        <v>0</v>
      </c>
      <c r="BL254" s="17" t="s">
        <v>402</v>
      </c>
      <c r="BM254" s="207" t="s">
        <v>3714</v>
      </c>
    </row>
    <row r="255" spans="1:65" s="1" customFormat="1">
      <c r="A255" s="34"/>
      <c r="B255" s="35"/>
      <c r="C255" s="36"/>
      <c r="D255" s="209" t="s">
        <v>321</v>
      </c>
      <c r="E255" s="36"/>
      <c r="F255" s="210" t="s">
        <v>3715</v>
      </c>
      <c r="G255" s="36"/>
      <c r="H255" s="36"/>
      <c r="I255" s="116"/>
      <c r="J255" s="36"/>
      <c r="K255" s="36"/>
      <c r="L255" s="39"/>
      <c r="M255" s="211"/>
      <c r="N255" s="212"/>
      <c r="O255" s="64"/>
      <c r="P255" s="64"/>
      <c r="Q255" s="64"/>
      <c r="R255" s="64"/>
      <c r="S255" s="64"/>
      <c r="T255" s="65"/>
      <c r="U255" s="34"/>
      <c r="V255" s="34"/>
      <c r="W255" s="34"/>
      <c r="X255" s="34"/>
      <c r="Y255" s="34"/>
      <c r="Z255" s="34"/>
      <c r="AA255" s="34"/>
      <c r="AB255" s="34"/>
      <c r="AC255" s="34"/>
      <c r="AD255" s="34"/>
      <c r="AE255" s="34"/>
      <c r="AT255" s="17" t="s">
        <v>321</v>
      </c>
      <c r="AU255" s="17" t="s">
        <v>83</v>
      </c>
    </row>
    <row r="256" spans="1:65" s="1" customFormat="1" ht="14.45" customHeight="1">
      <c r="A256" s="34"/>
      <c r="B256" s="35"/>
      <c r="C256" s="195" t="s">
        <v>782</v>
      </c>
      <c r="D256" s="195" t="s">
        <v>315</v>
      </c>
      <c r="E256" s="196" t="s">
        <v>3716</v>
      </c>
      <c r="F256" s="197" t="s">
        <v>3717</v>
      </c>
      <c r="G256" s="198" t="s">
        <v>707</v>
      </c>
      <c r="H256" s="199">
        <v>6</v>
      </c>
      <c r="I256" s="200"/>
      <c r="J256" s="201">
        <f>ROUND(I256*H256,2)</f>
        <v>0</v>
      </c>
      <c r="K256" s="202"/>
      <c r="L256" s="39"/>
      <c r="M256" s="203" t="s">
        <v>19</v>
      </c>
      <c r="N256" s="204" t="s">
        <v>45</v>
      </c>
      <c r="O256" s="64"/>
      <c r="P256" s="205">
        <f>O256*H256</f>
        <v>0</v>
      </c>
      <c r="Q256" s="205">
        <v>2.3000000000000001E-4</v>
      </c>
      <c r="R256" s="205">
        <f>Q256*H256</f>
        <v>1.3800000000000002E-3</v>
      </c>
      <c r="S256" s="205">
        <v>0</v>
      </c>
      <c r="T256" s="206">
        <f>S256*H256</f>
        <v>0</v>
      </c>
      <c r="U256" s="34"/>
      <c r="V256" s="34"/>
      <c r="W256" s="34"/>
      <c r="X256" s="34"/>
      <c r="Y256" s="34"/>
      <c r="Z256" s="34"/>
      <c r="AA256" s="34"/>
      <c r="AB256" s="34"/>
      <c r="AC256" s="34"/>
      <c r="AD256" s="34"/>
      <c r="AE256" s="34"/>
      <c r="AR256" s="207" t="s">
        <v>402</v>
      </c>
      <c r="AT256" s="207" t="s">
        <v>315</v>
      </c>
      <c r="AU256" s="207" t="s">
        <v>83</v>
      </c>
      <c r="AY256" s="17" t="s">
        <v>313</v>
      </c>
      <c r="BE256" s="208">
        <f>IF(N256="základní",J256,0)</f>
        <v>0</v>
      </c>
      <c r="BF256" s="208">
        <f>IF(N256="snížená",J256,0)</f>
        <v>0</v>
      </c>
      <c r="BG256" s="208">
        <f>IF(N256="zákl. přenesená",J256,0)</f>
        <v>0</v>
      </c>
      <c r="BH256" s="208">
        <f>IF(N256="sníž. přenesená",J256,0)</f>
        <v>0</v>
      </c>
      <c r="BI256" s="208">
        <f>IF(N256="nulová",J256,0)</f>
        <v>0</v>
      </c>
      <c r="BJ256" s="17" t="s">
        <v>81</v>
      </c>
      <c r="BK256" s="208">
        <f>ROUND(I256*H256,2)</f>
        <v>0</v>
      </c>
      <c r="BL256" s="17" t="s">
        <v>402</v>
      </c>
      <c r="BM256" s="207" t="s">
        <v>3718</v>
      </c>
    </row>
    <row r="257" spans="1:65" s="1" customFormat="1">
      <c r="A257" s="34"/>
      <c r="B257" s="35"/>
      <c r="C257" s="36"/>
      <c r="D257" s="209" t="s">
        <v>321</v>
      </c>
      <c r="E257" s="36"/>
      <c r="F257" s="210" t="s">
        <v>3719</v>
      </c>
      <c r="G257" s="36"/>
      <c r="H257" s="36"/>
      <c r="I257" s="116"/>
      <c r="J257" s="36"/>
      <c r="K257" s="36"/>
      <c r="L257" s="39"/>
      <c r="M257" s="211"/>
      <c r="N257" s="212"/>
      <c r="O257" s="64"/>
      <c r="P257" s="64"/>
      <c r="Q257" s="64"/>
      <c r="R257" s="64"/>
      <c r="S257" s="64"/>
      <c r="T257" s="65"/>
      <c r="U257" s="34"/>
      <c r="V257" s="34"/>
      <c r="W257" s="34"/>
      <c r="X257" s="34"/>
      <c r="Y257" s="34"/>
      <c r="Z257" s="34"/>
      <c r="AA257" s="34"/>
      <c r="AB257" s="34"/>
      <c r="AC257" s="34"/>
      <c r="AD257" s="34"/>
      <c r="AE257" s="34"/>
      <c r="AT257" s="17" t="s">
        <v>321</v>
      </c>
      <c r="AU257" s="17" t="s">
        <v>83</v>
      </c>
    </row>
    <row r="258" spans="1:65" s="1" customFormat="1" ht="21.6" customHeight="1">
      <c r="A258" s="34"/>
      <c r="B258" s="35"/>
      <c r="C258" s="245" t="s">
        <v>788</v>
      </c>
      <c r="D258" s="245" t="s">
        <v>473</v>
      </c>
      <c r="E258" s="246" t="s">
        <v>3720</v>
      </c>
      <c r="F258" s="247" t="s">
        <v>3721</v>
      </c>
      <c r="G258" s="248" t="s">
        <v>707</v>
      </c>
      <c r="H258" s="249">
        <v>2</v>
      </c>
      <c r="I258" s="250"/>
      <c r="J258" s="251">
        <f>ROUND(I258*H258,2)</f>
        <v>0</v>
      </c>
      <c r="K258" s="252"/>
      <c r="L258" s="253"/>
      <c r="M258" s="254" t="s">
        <v>19</v>
      </c>
      <c r="N258" s="255" t="s">
        <v>45</v>
      </c>
      <c r="O258" s="64"/>
      <c r="P258" s="205">
        <f>O258*H258</f>
        <v>0</v>
      </c>
      <c r="Q258" s="205">
        <v>2.7999999999999998E-4</v>
      </c>
      <c r="R258" s="205">
        <f>Q258*H258</f>
        <v>5.5999999999999995E-4</v>
      </c>
      <c r="S258" s="205">
        <v>0</v>
      </c>
      <c r="T258" s="206">
        <f>S258*H258</f>
        <v>0</v>
      </c>
      <c r="U258" s="34"/>
      <c r="V258" s="34"/>
      <c r="W258" s="34"/>
      <c r="X258" s="34"/>
      <c r="Y258" s="34"/>
      <c r="Z258" s="34"/>
      <c r="AA258" s="34"/>
      <c r="AB258" s="34"/>
      <c r="AC258" s="34"/>
      <c r="AD258" s="34"/>
      <c r="AE258" s="34"/>
      <c r="AR258" s="207" t="s">
        <v>510</v>
      </c>
      <c r="AT258" s="207" t="s">
        <v>473</v>
      </c>
      <c r="AU258" s="207" t="s">
        <v>83</v>
      </c>
      <c r="AY258" s="17" t="s">
        <v>313</v>
      </c>
      <c r="BE258" s="208">
        <f>IF(N258="základní",J258,0)</f>
        <v>0</v>
      </c>
      <c r="BF258" s="208">
        <f>IF(N258="snížená",J258,0)</f>
        <v>0</v>
      </c>
      <c r="BG258" s="208">
        <f>IF(N258="zákl. přenesená",J258,0)</f>
        <v>0</v>
      </c>
      <c r="BH258" s="208">
        <f>IF(N258="sníž. přenesená",J258,0)</f>
        <v>0</v>
      </c>
      <c r="BI258" s="208">
        <f>IF(N258="nulová",J258,0)</f>
        <v>0</v>
      </c>
      <c r="BJ258" s="17" t="s">
        <v>81</v>
      </c>
      <c r="BK258" s="208">
        <f>ROUND(I258*H258,2)</f>
        <v>0</v>
      </c>
      <c r="BL258" s="17" t="s">
        <v>402</v>
      </c>
      <c r="BM258" s="207" t="s">
        <v>3722</v>
      </c>
    </row>
    <row r="259" spans="1:65" s="1" customFormat="1">
      <c r="A259" s="34"/>
      <c r="B259" s="35"/>
      <c r="C259" s="36"/>
      <c r="D259" s="209" t="s">
        <v>321</v>
      </c>
      <c r="E259" s="36"/>
      <c r="F259" s="210" t="s">
        <v>3723</v>
      </c>
      <c r="G259" s="36"/>
      <c r="H259" s="36"/>
      <c r="I259" s="116"/>
      <c r="J259" s="36"/>
      <c r="K259" s="36"/>
      <c r="L259" s="39"/>
      <c r="M259" s="211"/>
      <c r="N259" s="212"/>
      <c r="O259" s="64"/>
      <c r="P259" s="64"/>
      <c r="Q259" s="64"/>
      <c r="R259" s="64"/>
      <c r="S259" s="64"/>
      <c r="T259" s="65"/>
      <c r="U259" s="34"/>
      <c r="V259" s="34"/>
      <c r="W259" s="34"/>
      <c r="X259" s="34"/>
      <c r="Y259" s="34"/>
      <c r="Z259" s="34"/>
      <c r="AA259" s="34"/>
      <c r="AB259" s="34"/>
      <c r="AC259" s="34"/>
      <c r="AD259" s="34"/>
      <c r="AE259" s="34"/>
      <c r="AT259" s="17" t="s">
        <v>321</v>
      </c>
      <c r="AU259" s="17" t="s">
        <v>83</v>
      </c>
    </row>
    <row r="260" spans="1:65" s="1" customFormat="1" ht="14.45" customHeight="1">
      <c r="A260" s="34"/>
      <c r="B260" s="35"/>
      <c r="C260" s="195" t="s">
        <v>793</v>
      </c>
      <c r="D260" s="195" t="s">
        <v>315</v>
      </c>
      <c r="E260" s="196" t="s">
        <v>3724</v>
      </c>
      <c r="F260" s="197" t="s">
        <v>3725</v>
      </c>
      <c r="G260" s="198" t="s">
        <v>707</v>
      </c>
      <c r="H260" s="199">
        <v>33</v>
      </c>
      <c r="I260" s="200"/>
      <c r="J260" s="201">
        <f>ROUND(I260*H260,2)</f>
        <v>0</v>
      </c>
      <c r="K260" s="202"/>
      <c r="L260" s="39"/>
      <c r="M260" s="203" t="s">
        <v>19</v>
      </c>
      <c r="N260" s="204" t="s">
        <v>45</v>
      </c>
      <c r="O260" s="64"/>
      <c r="P260" s="205">
        <f>O260*H260</f>
        <v>0</v>
      </c>
      <c r="Q260" s="205">
        <v>1.3999999999999999E-4</v>
      </c>
      <c r="R260" s="205">
        <f>Q260*H260</f>
        <v>4.62E-3</v>
      </c>
      <c r="S260" s="205">
        <v>0</v>
      </c>
      <c r="T260" s="206">
        <f>S260*H260</f>
        <v>0</v>
      </c>
      <c r="U260" s="34"/>
      <c r="V260" s="34"/>
      <c r="W260" s="34"/>
      <c r="X260" s="34"/>
      <c r="Y260" s="34"/>
      <c r="Z260" s="34"/>
      <c r="AA260" s="34"/>
      <c r="AB260" s="34"/>
      <c r="AC260" s="34"/>
      <c r="AD260" s="34"/>
      <c r="AE260" s="34"/>
      <c r="AR260" s="207" t="s">
        <v>402</v>
      </c>
      <c r="AT260" s="207" t="s">
        <v>315</v>
      </c>
      <c r="AU260" s="207" t="s">
        <v>83</v>
      </c>
      <c r="AY260" s="17" t="s">
        <v>313</v>
      </c>
      <c r="BE260" s="208">
        <f>IF(N260="základní",J260,0)</f>
        <v>0</v>
      </c>
      <c r="BF260" s="208">
        <f>IF(N260="snížená",J260,0)</f>
        <v>0</v>
      </c>
      <c r="BG260" s="208">
        <f>IF(N260="zákl. přenesená",J260,0)</f>
        <v>0</v>
      </c>
      <c r="BH260" s="208">
        <f>IF(N260="sníž. přenesená",J260,0)</f>
        <v>0</v>
      </c>
      <c r="BI260" s="208">
        <f>IF(N260="nulová",J260,0)</f>
        <v>0</v>
      </c>
      <c r="BJ260" s="17" t="s">
        <v>81</v>
      </c>
      <c r="BK260" s="208">
        <f>ROUND(I260*H260,2)</f>
        <v>0</v>
      </c>
      <c r="BL260" s="17" t="s">
        <v>402</v>
      </c>
      <c r="BM260" s="207" t="s">
        <v>3726</v>
      </c>
    </row>
    <row r="261" spans="1:65" s="1" customFormat="1" ht="19.5">
      <c r="A261" s="34"/>
      <c r="B261" s="35"/>
      <c r="C261" s="36"/>
      <c r="D261" s="209" t="s">
        <v>321</v>
      </c>
      <c r="E261" s="36"/>
      <c r="F261" s="210" t="s">
        <v>3727</v>
      </c>
      <c r="G261" s="36"/>
      <c r="H261" s="36"/>
      <c r="I261" s="116"/>
      <c r="J261" s="36"/>
      <c r="K261" s="36"/>
      <c r="L261" s="39"/>
      <c r="M261" s="211"/>
      <c r="N261" s="212"/>
      <c r="O261" s="64"/>
      <c r="P261" s="64"/>
      <c r="Q261" s="64"/>
      <c r="R261" s="64"/>
      <c r="S261" s="64"/>
      <c r="T261" s="65"/>
      <c r="U261" s="34"/>
      <c r="V261" s="34"/>
      <c r="W261" s="34"/>
      <c r="X261" s="34"/>
      <c r="Y261" s="34"/>
      <c r="Z261" s="34"/>
      <c r="AA261" s="34"/>
      <c r="AB261" s="34"/>
      <c r="AC261" s="34"/>
      <c r="AD261" s="34"/>
      <c r="AE261" s="34"/>
      <c r="AT261" s="17" t="s">
        <v>321</v>
      </c>
      <c r="AU261" s="17" t="s">
        <v>83</v>
      </c>
    </row>
    <row r="262" spans="1:65" s="1" customFormat="1" ht="39">
      <c r="A262" s="34"/>
      <c r="B262" s="35"/>
      <c r="C262" s="36"/>
      <c r="D262" s="209" t="s">
        <v>1282</v>
      </c>
      <c r="E262" s="36"/>
      <c r="F262" s="267" t="s">
        <v>3728</v>
      </c>
      <c r="G262" s="36"/>
      <c r="H262" s="36"/>
      <c r="I262" s="116"/>
      <c r="J262" s="36"/>
      <c r="K262" s="36"/>
      <c r="L262" s="39"/>
      <c r="M262" s="211"/>
      <c r="N262" s="212"/>
      <c r="O262" s="64"/>
      <c r="P262" s="64"/>
      <c r="Q262" s="64"/>
      <c r="R262" s="64"/>
      <c r="S262" s="64"/>
      <c r="T262" s="65"/>
      <c r="U262" s="34"/>
      <c r="V262" s="34"/>
      <c r="W262" s="34"/>
      <c r="X262" s="34"/>
      <c r="Y262" s="34"/>
      <c r="Z262" s="34"/>
      <c r="AA262" s="34"/>
      <c r="AB262" s="34"/>
      <c r="AC262" s="34"/>
      <c r="AD262" s="34"/>
      <c r="AE262" s="34"/>
      <c r="AT262" s="17" t="s">
        <v>1282</v>
      </c>
      <c r="AU262" s="17" t="s">
        <v>83</v>
      </c>
    </row>
    <row r="263" spans="1:65" s="1" customFormat="1" ht="14.45" customHeight="1">
      <c r="A263" s="34"/>
      <c r="B263" s="35"/>
      <c r="C263" s="195" t="s">
        <v>800</v>
      </c>
      <c r="D263" s="195" t="s">
        <v>315</v>
      </c>
      <c r="E263" s="196" t="s">
        <v>3729</v>
      </c>
      <c r="F263" s="197" t="s">
        <v>3730</v>
      </c>
      <c r="G263" s="198" t="s">
        <v>707</v>
      </c>
      <c r="H263" s="199">
        <v>33</v>
      </c>
      <c r="I263" s="200"/>
      <c r="J263" s="201">
        <f>ROUND(I263*H263,2)</f>
        <v>0</v>
      </c>
      <c r="K263" s="202"/>
      <c r="L263" s="39"/>
      <c r="M263" s="203" t="s">
        <v>19</v>
      </c>
      <c r="N263" s="204" t="s">
        <v>45</v>
      </c>
      <c r="O263" s="64"/>
      <c r="P263" s="205">
        <f>O263*H263</f>
        <v>0</v>
      </c>
      <c r="Q263" s="205">
        <v>6.9999999999999999E-4</v>
      </c>
      <c r="R263" s="205">
        <f>Q263*H263</f>
        <v>2.3099999999999999E-2</v>
      </c>
      <c r="S263" s="205">
        <v>0</v>
      </c>
      <c r="T263" s="206">
        <f>S263*H263</f>
        <v>0</v>
      </c>
      <c r="U263" s="34"/>
      <c r="V263" s="34"/>
      <c r="W263" s="34"/>
      <c r="X263" s="34"/>
      <c r="Y263" s="34"/>
      <c r="Z263" s="34"/>
      <c r="AA263" s="34"/>
      <c r="AB263" s="34"/>
      <c r="AC263" s="34"/>
      <c r="AD263" s="34"/>
      <c r="AE263" s="34"/>
      <c r="AR263" s="207" t="s">
        <v>402</v>
      </c>
      <c r="AT263" s="207" t="s">
        <v>315</v>
      </c>
      <c r="AU263" s="207" t="s">
        <v>83</v>
      </c>
      <c r="AY263" s="17" t="s">
        <v>313</v>
      </c>
      <c r="BE263" s="208">
        <f>IF(N263="základní",J263,0)</f>
        <v>0</v>
      </c>
      <c r="BF263" s="208">
        <f>IF(N263="snížená",J263,0)</f>
        <v>0</v>
      </c>
      <c r="BG263" s="208">
        <f>IF(N263="zákl. přenesená",J263,0)</f>
        <v>0</v>
      </c>
      <c r="BH263" s="208">
        <f>IF(N263="sníž. přenesená",J263,0)</f>
        <v>0</v>
      </c>
      <c r="BI263" s="208">
        <f>IF(N263="nulová",J263,0)</f>
        <v>0</v>
      </c>
      <c r="BJ263" s="17" t="s">
        <v>81</v>
      </c>
      <c r="BK263" s="208">
        <f>ROUND(I263*H263,2)</f>
        <v>0</v>
      </c>
      <c r="BL263" s="17" t="s">
        <v>402</v>
      </c>
      <c r="BM263" s="207" t="s">
        <v>3731</v>
      </c>
    </row>
    <row r="264" spans="1:65" s="1" customFormat="1">
      <c r="A264" s="34"/>
      <c r="B264" s="35"/>
      <c r="C264" s="36"/>
      <c r="D264" s="209" t="s">
        <v>321</v>
      </c>
      <c r="E264" s="36"/>
      <c r="F264" s="210" t="s">
        <v>3730</v>
      </c>
      <c r="G264" s="36"/>
      <c r="H264" s="36"/>
      <c r="I264" s="116"/>
      <c r="J264" s="36"/>
      <c r="K264" s="36"/>
      <c r="L264" s="39"/>
      <c r="M264" s="211"/>
      <c r="N264" s="212"/>
      <c r="O264" s="64"/>
      <c r="P264" s="64"/>
      <c r="Q264" s="64"/>
      <c r="R264" s="64"/>
      <c r="S264" s="64"/>
      <c r="T264" s="65"/>
      <c r="U264" s="34"/>
      <c r="V264" s="34"/>
      <c r="W264" s="34"/>
      <c r="X264" s="34"/>
      <c r="Y264" s="34"/>
      <c r="Z264" s="34"/>
      <c r="AA264" s="34"/>
      <c r="AB264" s="34"/>
      <c r="AC264" s="34"/>
      <c r="AD264" s="34"/>
      <c r="AE264" s="34"/>
      <c r="AT264" s="17" t="s">
        <v>321</v>
      </c>
      <c r="AU264" s="17" t="s">
        <v>83</v>
      </c>
    </row>
    <row r="265" spans="1:65" s="1" customFormat="1" ht="14.45" customHeight="1">
      <c r="A265" s="34"/>
      <c r="B265" s="35"/>
      <c r="C265" s="195" t="s">
        <v>806</v>
      </c>
      <c r="D265" s="195" t="s">
        <v>315</v>
      </c>
      <c r="E265" s="196" t="s">
        <v>3732</v>
      </c>
      <c r="F265" s="197" t="s">
        <v>3733</v>
      </c>
      <c r="G265" s="198" t="s">
        <v>707</v>
      </c>
      <c r="H265" s="199">
        <v>10</v>
      </c>
      <c r="I265" s="200"/>
      <c r="J265" s="201">
        <f>ROUND(I265*H265,2)</f>
        <v>0</v>
      </c>
      <c r="K265" s="202"/>
      <c r="L265" s="39"/>
      <c r="M265" s="203" t="s">
        <v>19</v>
      </c>
      <c r="N265" s="204" t="s">
        <v>45</v>
      </c>
      <c r="O265" s="64"/>
      <c r="P265" s="205">
        <f>O265*H265</f>
        <v>0</v>
      </c>
      <c r="Q265" s="205">
        <v>2.2000000000000001E-4</v>
      </c>
      <c r="R265" s="205">
        <f>Q265*H265</f>
        <v>2.2000000000000001E-3</v>
      </c>
      <c r="S265" s="205">
        <v>0</v>
      </c>
      <c r="T265" s="206">
        <f>S265*H265</f>
        <v>0</v>
      </c>
      <c r="U265" s="34"/>
      <c r="V265" s="34"/>
      <c r="W265" s="34"/>
      <c r="X265" s="34"/>
      <c r="Y265" s="34"/>
      <c r="Z265" s="34"/>
      <c r="AA265" s="34"/>
      <c r="AB265" s="34"/>
      <c r="AC265" s="34"/>
      <c r="AD265" s="34"/>
      <c r="AE265" s="34"/>
      <c r="AR265" s="207" t="s">
        <v>402</v>
      </c>
      <c r="AT265" s="207" t="s">
        <v>315</v>
      </c>
      <c r="AU265" s="207" t="s">
        <v>83</v>
      </c>
      <c r="AY265" s="17" t="s">
        <v>313</v>
      </c>
      <c r="BE265" s="208">
        <f>IF(N265="základní",J265,0)</f>
        <v>0</v>
      </c>
      <c r="BF265" s="208">
        <f>IF(N265="snížená",J265,0)</f>
        <v>0</v>
      </c>
      <c r="BG265" s="208">
        <f>IF(N265="zákl. přenesená",J265,0)</f>
        <v>0</v>
      </c>
      <c r="BH265" s="208">
        <f>IF(N265="sníž. přenesená",J265,0)</f>
        <v>0</v>
      </c>
      <c r="BI265" s="208">
        <f>IF(N265="nulová",J265,0)</f>
        <v>0</v>
      </c>
      <c r="BJ265" s="17" t="s">
        <v>81</v>
      </c>
      <c r="BK265" s="208">
        <f>ROUND(I265*H265,2)</f>
        <v>0</v>
      </c>
      <c r="BL265" s="17" t="s">
        <v>402</v>
      </c>
      <c r="BM265" s="207" t="s">
        <v>3734</v>
      </c>
    </row>
    <row r="266" spans="1:65" s="1" customFormat="1">
      <c r="A266" s="34"/>
      <c r="B266" s="35"/>
      <c r="C266" s="36"/>
      <c r="D266" s="209" t="s">
        <v>321</v>
      </c>
      <c r="E266" s="36"/>
      <c r="F266" s="210" t="s">
        <v>3735</v>
      </c>
      <c r="G266" s="36"/>
      <c r="H266" s="36"/>
      <c r="I266" s="116"/>
      <c r="J266" s="36"/>
      <c r="K266" s="36"/>
      <c r="L266" s="39"/>
      <c r="M266" s="211"/>
      <c r="N266" s="212"/>
      <c r="O266" s="64"/>
      <c r="P266" s="64"/>
      <c r="Q266" s="64"/>
      <c r="R266" s="64"/>
      <c r="S266" s="64"/>
      <c r="T266" s="65"/>
      <c r="U266" s="34"/>
      <c r="V266" s="34"/>
      <c r="W266" s="34"/>
      <c r="X266" s="34"/>
      <c r="Y266" s="34"/>
      <c r="Z266" s="34"/>
      <c r="AA266" s="34"/>
      <c r="AB266" s="34"/>
      <c r="AC266" s="34"/>
      <c r="AD266" s="34"/>
      <c r="AE266" s="34"/>
      <c r="AT266" s="17" t="s">
        <v>321</v>
      </c>
      <c r="AU266" s="17" t="s">
        <v>83</v>
      </c>
    </row>
    <row r="267" spans="1:65" s="1" customFormat="1" ht="14.45" customHeight="1">
      <c r="A267" s="34"/>
      <c r="B267" s="35"/>
      <c r="C267" s="195" t="s">
        <v>812</v>
      </c>
      <c r="D267" s="195" t="s">
        <v>315</v>
      </c>
      <c r="E267" s="196" t="s">
        <v>3736</v>
      </c>
      <c r="F267" s="197" t="s">
        <v>3737</v>
      </c>
      <c r="G267" s="198" t="s">
        <v>707</v>
      </c>
      <c r="H267" s="199">
        <v>1</v>
      </c>
      <c r="I267" s="200"/>
      <c r="J267" s="201">
        <f>ROUND(I267*H267,2)</f>
        <v>0</v>
      </c>
      <c r="K267" s="202"/>
      <c r="L267" s="39"/>
      <c r="M267" s="203" t="s">
        <v>19</v>
      </c>
      <c r="N267" s="204" t="s">
        <v>45</v>
      </c>
      <c r="O267" s="64"/>
      <c r="P267" s="205">
        <f>O267*H267</f>
        <v>0</v>
      </c>
      <c r="Q267" s="205">
        <v>3.3E-4</v>
      </c>
      <c r="R267" s="205">
        <f>Q267*H267</f>
        <v>3.3E-4</v>
      </c>
      <c r="S267" s="205">
        <v>0</v>
      </c>
      <c r="T267" s="206">
        <f>S267*H267</f>
        <v>0</v>
      </c>
      <c r="U267" s="34"/>
      <c r="V267" s="34"/>
      <c r="W267" s="34"/>
      <c r="X267" s="34"/>
      <c r="Y267" s="34"/>
      <c r="Z267" s="34"/>
      <c r="AA267" s="34"/>
      <c r="AB267" s="34"/>
      <c r="AC267" s="34"/>
      <c r="AD267" s="34"/>
      <c r="AE267" s="34"/>
      <c r="AR267" s="207" t="s">
        <v>402</v>
      </c>
      <c r="AT267" s="207" t="s">
        <v>315</v>
      </c>
      <c r="AU267" s="207" t="s">
        <v>83</v>
      </c>
      <c r="AY267" s="17" t="s">
        <v>313</v>
      </c>
      <c r="BE267" s="208">
        <f>IF(N267="základní",J267,0)</f>
        <v>0</v>
      </c>
      <c r="BF267" s="208">
        <f>IF(N267="snížená",J267,0)</f>
        <v>0</v>
      </c>
      <c r="BG267" s="208">
        <f>IF(N267="zákl. přenesená",J267,0)</f>
        <v>0</v>
      </c>
      <c r="BH267" s="208">
        <f>IF(N267="sníž. přenesená",J267,0)</f>
        <v>0</v>
      </c>
      <c r="BI267" s="208">
        <f>IF(N267="nulová",J267,0)</f>
        <v>0</v>
      </c>
      <c r="BJ267" s="17" t="s">
        <v>81</v>
      </c>
      <c r="BK267" s="208">
        <f>ROUND(I267*H267,2)</f>
        <v>0</v>
      </c>
      <c r="BL267" s="17" t="s">
        <v>402</v>
      </c>
      <c r="BM267" s="207" t="s">
        <v>3738</v>
      </c>
    </row>
    <row r="268" spans="1:65" s="1" customFormat="1">
      <c r="A268" s="34"/>
      <c r="B268" s="35"/>
      <c r="C268" s="36"/>
      <c r="D268" s="209" t="s">
        <v>321</v>
      </c>
      <c r="E268" s="36"/>
      <c r="F268" s="210" t="s">
        <v>3739</v>
      </c>
      <c r="G268" s="36"/>
      <c r="H268" s="36"/>
      <c r="I268" s="116"/>
      <c r="J268" s="36"/>
      <c r="K268" s="36"/>
      <c r="L268" s="39"/>
      <c r="M268" s="211"/>
      <c r="N268" s="212"/>
      <c r="O268" s="64"/>
      <c r="P268" s="64"/>
      <c r="Q268" s="64"/>
      <c r="R268" s="64"/>
      <c r="S268" s="64"/>
      <c r="T268" s="65"/>
      <c r="U268" s="34"/>
      <c r="V268" s="34"/>
      <c r="W268" s="34"/>
      <c r="X268" s="34"/>
      <c r="Y268" s="34"/>
      <c r="Z268" s="34"/>
      <c r="AA268" s="34"/>
      <c r="AB268" s="34"/>
      <c r="AC268" s="34"/>
      <c r="AD268" s="34"/>
      <c r="AE268" s="34"/>
      <c r="AT268" s="17" t="s">
        <v>321</v>
      </c>
      <c r="AU268" s="17" t="s">
        <v>83</v>
      </c>
    </row>
    <row r="269" spans="1:65" s="1" customFormat="1" ht="14.45" customHeight="1">
      <c r="A269" s="34"/>
      <c r="B269" s="35"/>
      <c r="C269" s="195" t="s">
        <v>818</v>
      </c>
      <c r="D269" s="195" t="s">
        <v>315</v>
      </c>
      <c r="E269" s="196" t="s">
        <v>3740</v>
      </c>
      <c r="F269" s="197" t="s">
        <v>3741</v>
      </c>
      <c r="G269" s="198" t="s">
        <v>707</v>
      </c>
      <c r="H269" s="199">
        <v>1</v>
      </c>
      <c r="I269" s="200"/>
      <c r="J269" s="201">
        <f>ROUND(I269*H269,2)</f>
        <v>0</v>
      </c>
      <c r="K269" s="202"/>
      <c r="L269" s="39"/>
      <c r="M269" s="203" t="s">
        <v>19</v>
      </c>
      <c r="N269" s="204" t="s">
        <v>45</v>
      </c>
      <c r="O269" s="64"/>
      <c r="P269" s="205">
        <f>O269*H269</f>
        <v>0</v>
      </c>
      <c r="Q269" s="205">
        <v>1.14E-3</v>
      </c>
      <c r="R269" s="205">
        <f>Q269*H269</f>
        <v>1.14E-3</v>
      </c>
      <c r="S269" s="205">
        <v>0</v>
      </c>
      <c r="T269" s="206">
        <f>S269*H269</f>
        <v>0</v>
      </c>
      <c r="U269" s="34"/>
      <c r="V269" s="34"/>
      <c r="W269" s="34"/>
      <c r="X269" s="34"/>
      <c r="Y269" s="34"/>
      <c r="Z269" s="34"/>
      <c r="AA269" s="34"/>
      <c r="AB269" s="34"/>
      <c r="AC269" s="34"/>
      <c r="AD269" s="34"/>
      <c r="AE269" s="34"/>
      <c r="AR269" s="207" t="s">
        <v>402</v>
      </c>
      <c r="AT269" s="207" t="s">
        <v>315</v>
      </c>
      <c r="AU269" s="207" t="s">
        <v>83</v>
      </c>
      <c r="AY269" s="17" t="s">
        <v>313</v>
      </c>
      <c r="BE269" s="208">
        <f>IF(N269="základní",J269,0)</f>
        <v>0</v>
      </c>
      <c r="BF269" s="208">
        <f>IF(N269="snížená",J269,0)</f>
        <v>0</v>
      </c>
      <c r="BG269" s="208">
        <f>IF(N269="zákl. přenesená",J269,0)</f>
        <v>0</v>
      </c>
      <c r="BH269" s="208">
        <f>IF(N269="sníž. přenesená",J269,0)</f>
        <v>0</v>
      </c>
      <c r="BI269" s="208">
        <f>IF(N269="nulová",J269,0)</f>
        <v>0</v>
      </c>
      <c r="BJ269" s="17" t="s">
        <v>81</v>
      </c>
      <c r="BK269" s="208">
        <f>ROUND(I269*H269,2)</f>
        <v>0</v>
      </c>
      <c r="BL269" s="17" t="s">
        <v>402</v>
      </c>
      <c r="BM269" s="207" t="s">
        <v>3742</v>
      </c>
    </row>
    <row r="270" spans="1:65" s="1" customFormat="1">
      <c r="A270" s="34"/>
      <c r="B270" s="35"/>
      <c r="C270" s="36"/>
      <c r="D270" s="209" t="s">
        <v>321</v>
      </c>
      <c r="E270" s="36"/>
      <c r="F270" s="210" t="s">
        <v>3743</v>
      </c>
      <c r="G270" s="36"/>
      <c r="H270" s="36"/>
      <c r="I270" s="116"/>
      <c r="J270" s="36"/>
      <c r="K270" s="36"/>
      <c r="L270" s="39"/>
      <c r="M270" s="211"/>
      <c r="N270" s="212"/>
      <c r="O270" s="64"/>
      <c r="P270" s="64"/>
      <c r="Q270" s="64"/>
      <c r="R270" s="64"/>
      <c r="S270" s="64"/>
      <c r="T270" s="65"/>
      <c r="U270" s="34"/>
      <c r="V270" s="34"/>
      <c r="W270" s="34"/>
      <c r="X270" s="34"/>
      <c r="Y270" s="34"/>
      <c r="Z270" s="34"/>
      <c r="AA270" s="34"/>
      <c r="AB270" s="34"/>
      <c r="AC270" s="34"/>
      <c r="AD270" s="34"/>
      <c r="AE270" s="34"/>
      <c r="AT270" s="17" t="s">
        <v>321</v>
      </c>
      <c r="AU270" s="17" t="s">
        <v>83</v>
      </c>
    </row>
    <row r="271" spans="1:65" s="1" customFormat="1" ht="14.45" customHeight="1">
      <c r="A271" s="34"/>
      <c r="B271" s="35"/>
      <c r="C271" s="195" t="s">
        <v>823</v>
      </c>
      <c r="D271" s="195" t="s">
        <v>315</v>
      </c>
      <c r="E271" s="196" t="s">
        <v>3744</v>
      </c>
      <c r="F271" s="197" t="s">
        <v>3745</v>
      </c>
      <c r="G271" s="198" t="s">
        <v>707</v>
      </c>
      <c r="H271" s="199">
        <v>6</v>
      </c>
      <c r="I271" s="200"/>
      <c r="J271" s="201">
        <f>ROUND(I271*H271,2)</f>
        <v>0</v>
      </c>
      <c r="K271" s="202"/>
      <c r="L271" s="39"/>
      <c r="M271" s="203" t="s">
        <v>19</v>
      </c>
      <c r="N271" s="204" t="s">
        <v>45</v>
      </c>
      <c r="O271" s="64"/>
      <c r="P271" s="205">
        <f>O271*H271</f>
        <v>0</v>
      </c>
      <c r="Q271" s="205">
        <v>3.4000000000000002E-4</v>
      </c>
      <c r="R271" s="205">
        <f>Q271*H271</f>
        <v>2.0400000000000001E-3</v>
      </c>
      <c r="S271" s="205">
        <v>0</v>
      </c>
      <c r="T271" s="206">
        <f>S271*H271</f>
        <v>0</v>
      </c>
      <c r="U271" s="34"/>
      <c r="V271" s="34"/>
      <c r="W271" s="34"/>
      <c r="X271" s="34"/>
      <c r="Y271" s="34"/>
      <c r="Z271" s="34"/>
      <c r="AA271" s="34"/>
      <c r="AB271" s="34"/>
      <c r="AC271" s="34"/>
      <c r="AD271" s="34"/>
      <c r="AE271" s="34"/>
      <c r="AR271" s="207" t="s">
        <v>402</v>
      </c>
      <c r="AT271" s="207" t="s">
        <v>315</v>
      </c>
      <c r="AU271" s="207" t="s">
        <v>83</v>
      </c>
      <c r="AY271" s="17" t="s">
        <v>313</v>
      </c>
      <c r="BE271" s="208">
        <f>IF(N271="základní",J271,0)</f>
        <v>0</v>
      </c>
      <c r="BF271" s="208">
        <f>IF(N271="snížená",J271,0)</f>
        <v>0</v>
      </c>
      <c r="BG271" s="208">
        <f>IF(N271="zákl. přenesená",J271,0)</f>
        <v>0</v>
      </c>
      <c r="BH271" s="208">
        <f>IF(N271="sníž. přenesená",J271,0)</f>
        <v>0</v>
      </c>
      <c r="BI271" s="208">
        <f>IF(N271="nulová",J271,0)</f>
        <v>0</v>
      </c>
      <c r="BJ271" s="17" t="s">
        <v>81</v>
      </c>
      <c r="BK271" s="208">
        <f>ROUND(I271*H271,2)</f>
        <v>0</v>
      </c>
      <c r="BL271" s="17" t="s">
        <v>402</v>
      </c>
      <c r="BM271" s="207" t="s">
        <v>3746</v>
      </c>
    </row>
    <row r="272" spans="1:65" s="1" customFormat="1">
      <c r="A272" s="34"/>
      <c r="B272" s="35"/>
      <c r="C272" s="36"/>
      <c r="D272" s="209" t="s">
        <v>321</v>
      </c>
      <c r="E272" s="36"/>
      <c r="F272" s="210" t="s">
        <v>3747</v>
      </c>
      <c r="G272" s="36"/>
      <c r="H272" s="36"/>
      <c r="I272" s="116"/>
      <c r="J272" s="36"/>
      <c r="K272" s="36"/>
      <c r="L272" s="39"/>
      <c r="M272" s="211"/>
      <c r="N272" s="212"/>
      <c r="O272" s="64"/>
      <c r="P272" s="64"/>
      <c r="Q272" s="64"/>
      <c r="R272" s="64"/>
      <c r="S272" s="64"/>
      <c r="T272" s="65"/>
      <c r="U272" s="34"/>
      <c r="V272" s="34"/>
      <c r="W272" s="34"/>
      <c r="X272" s="34"/>
      <c r="Y272" s="34"/>
      <c r="Z272" s="34"/>
      <c r="AA272" s="34"/>
      <c r="AB272" s="34"/>
      <c r="AC272" s="34"/>
      <c r="AD272" s="34"/>
      <c r="AE272" s="34"/>
      <c r="AT272" s="17" t="s">
        <v>321</v>
      </c>
      <c r="AU272" s="17" t="s">
        <v>83</v>
      </c>
    </row>
    <row r="273" spans="1:65" s="1" customFormat="1" ht="14.45" customHeight="1">
      <c r="A273" s="34"/>
      <c r="B273" s="35"/>
      <c r="C273" s="195" t="s">
        <v>829</v>
      </c>
      <c r="D273" s="195" t="s">
        <v>315</v>
      </c>
      <c r="E273" s="196" t="s">
        <v>3748</v>
      </c>
      <c r="F273" s="197" t="s">
        <v>3749</v>
      </c>
      <c r="G273" s="198" t="s">
        <v>707</v>
      </c>
      <c r="H273" s="199">
        <v>4</v>
      </c>
      <c r="I273" s="200"/>
      <c r="J273" s="201">
        <f>ROUND(I273*H273,2)</f>
        <v>0</v>
      </c>
      <c r="K273" s="202"/>
      <c r="L273" s="39"/>
      <c r="M273" s="203" t="s">
        <v>19</v>
      </c>
      <c r="N273" s="204" t="s">
        <v>45</v>
      </c>
      <c r="O273" s="64"/>
      <c r="P273" s="205">
        <f>O273*H273</f>
        <v>0</v>
      </c>
      <c r="Q273" s="205">
        <v>6.9999999999999999E-4</v>
      </c>
      <c r="R273" s="205">
        <f>Q273*H273</f>
        <v>2.8E-3</v>
      </c>
      <c r="S273" s="205">
        <v>0</v>
      </c>
      <c r="T273" s="206">
        <f>S273*H273</f>
        <v>0</v>
      </c>
      <c r="U273" s="34"/>
      <c r="V273" s="34"/>
      <c r="W273" s="34"/>
      <c r="X273" s="34"/>
      <c r="Y273" s="34"/>
      <c r="Z273" s="34"/>
      <c r="AA273" s="34"/>
      <c r="AB273" s="34"/>
      <c r="AC273" s="34"/>
      <c r="AD273" s="34"/>
      <c r="AE273" s="34"/>
      <c r="AR273" s="207" t="s">
        <v>402</v>
      </c>
      <c r="AT273" s="207" t="s">
        <v>315</v>
      </c>
      <c r="AU273" s="207" t="s">
        <v>83</v>
      </c>
      <c r="AY273" s="17" t="s">
        <v>313</v>
      </c>
      <c r="BE273" s="208">
        <f>IF(N273="základní",J273,0)</f>
        <v>0</v>
      </c>
      <c r="BF273" s="208">
        <f>IF(N273="snížená",J273,0)</f>
        <v>0</v>
      </c>
      <c r="BG273" s="208">
        <f>IF(N273="zákl. přenesená",J273,0)</f>
        <v>0</v>
      </c>
      <c r="BH273" s="208">
        <f>IF(N273="sníž. přenesená",J273,0)</f>
        <v>0</v>
      </c>
      <c r="BI273" s="208">
        <f>IF(N273="nulová",J273,0)</f>
        <v>0</v>
      </c>
      <c r="BJ273" s="17" t="s">
        <v>81</v>
      </c>
      <c r="BK273" s="208">
        <f>ROUND(I273*H273,2)</f>
        <v>0</v>
      </c>
      <c r="BL273" s="17" t="s">
        <v>402</v>
      </c>
      <c r="BM273" s="207" t="s">
        <v>3750</v>
      </c>
    </row>
    <row r="274" spans="1:65" s="1" customFormat="1">
      <c r="A274" s="34"/>
      <c r="B274" s="35"/>
      <c r="C274" s="36"/>
      <c r="D274" s="209" t="s">
        <v>321</v>
      </c>
      <c r="E274" s="36"/>
      <c r="F274" s="210" t="s">
        <v>3751</v>
      </c>
      <c r="G274" s="36"/>
      <c r="H274" s="36"/>
      <c r="I274" s="116"/>
      <c r="J274" s="36"/>
      <c r="K274" s="36"/>
      <c r="L274" s="39"/>
      <c r="M274" s="211"/>
      <c r="N274" s="212"/>
      <c r="O274" s="64"/>
      <c r="P274" s="64"/>
      <c r="Q274" s="64"/>
      <c r="R274" s="64"/>
      <c r="S274" s="64"/>
      <c r="T274" s="65"/>
      <c r="U274" s="34"/>
      <c r="V274" s="34"/>
      <c r="W274" s="34"/>
      <c r="X274" s="34"/>
      <c r="Y274" s="34"/>
      <c r="Z274" s="34"/>
      <c r="AA274" s="34"/>
      <c r="AB274" s="34"/>
      <c r="AC274" s="34"/>
      <c r="AD274" s="34"/>
      <c r="AE274" s="34"/>
      <c r="AT274" s="17" t="s">
        <v>321</v>
      </c>
      <c r="AU274" s="17" t="s">
        <v>83</v>
      </c>
    </row>
    <row r="275" spans="1:65" s="1" customFormat="1" ht="14.45" customHeight="1">
      <c r="A275" s="34"/>
      <c r="B275" s="35"/>
      <c r="C275" s="195" t="s">
        <v>835</v>
      </c>
      <c r="D275" s="195" t="s">
        <v>315</v>
      </c>
      <c r="E275" s="196" t="s">
        <v>3752</v>
      </c>
      <c r="F275" s="197" t="s">
        <v>3753</v>
      </c>
      <c r="G275" s="198" t="s">
        <v>707</v>
      </c>
      <c r="H275" s="199">
        <v>2</v>
      </c>
      <c r="I275" s="200"/>
      <c r="J275" s="201">
        <f>ROUND(I275*H275,2)</f>
        <v>0</v>
      </c>
      <c r="K275" s="202"/>
      <c r="L275" s="39"/>
      <c r="M275" s="203" t="s">
        <v>19</v>
      </c>
      <c r="N275" s="204" t="s">
        <v>45</v>
      </c>
      <c r="O275" s="64"/>
      <c r="P275" s="205">
        <f>O275*H275</f>
        <v>0</v>
      </c>
      <c r="Q275" s="205">
        <v>1.07E-3</v>
      </c>
      <c r="R275" s="205">
        <f>Q275*H275</f>
        <v>2.14E-3</v>
      </c>
      <c r="S275" s="205">
        <v>0</v>
      </c>
      <c r="T275" s="206">
        <f>S275*H275</f>
        <v>0</v>
      </c>
      <c r="U275" s="34"/>
      <c r="V275" s="34"/>
      <c r="W275" s="34"/>
      <c r="X275" s="34"/>
      <c r="Y275" s="34"/>
      <c r="Z275" s="34"/>
      <c r="AA275" s="34"/>
      <c r="AB275" s="34"/>
      <c r="AC275" s="34"/>
      <c r="AD275" s="34"/>
      <c r="AE275" s="34"/>
      <c r="AR275" s="207" t="s">
        <v>402</v>
      </c>
      <c r="AT275" s="207" t="s">
        <v>315</v>
      </c>
      <c r="AU275" s="207" t="s">
        <v>83</v>
      </c>
      <c r="AY275" s="17" t="s">
        <v>313</v>
      </c>
      <c r="BE275" s="208">
        <f>IF(N275="základní",J275,0)</f>
        <v>0</v>
      </c>
      <c r="BF275" s="208">
        <f>IF(N275="snížená",J275,0)</f>
        <v>0</v>
      </c>
      <c r="BG275" s="208">
        <f>IF(N275="zákl. přenesená",J275,0)</f>
        <v>0</v>
      </c>
      <c r="BH275" s="208">
        <f>IF(N275="sníž. přenesená",J275,0)</f>
        <v>0</v>
      </c>
      <c r="BI275" s="208">
        <f>IF(N275="nulová",J275,0)</f>
        <v>0</v>
      </c>
      <c r="BJ275" s="17" t="s">
        <v>81</v>
      </c>
      <c r="BK275" s="208">
        <f>ROUND(I275*H275,2)</f>
        <v>0</v>
      </c>
      <c r="BL275" s="17" t="s">
        <v>402</v>
      </c>
      <c r="BM275" s="207" t="s">
        <v>3754</v>
      </c>
    </row>
    <row r="276" spans="1:65" s="1" customFormat="1">
      <c r="A276" s="34"/>
      <c r="B276" s="35"/>
      <c r="C276" s="36"/>
      <c r="D276" s="209" t="s">
        <v>321</v>
      </c>
      <c r="E276" s="36"/>
      <c r="F276" s="210" t="s">
        <v>3755</v>
      </c>
      <c r="G276" s="36"/>
      <c r="H276" s="36"/>
      <c r="I276" s="116"/>
      <c r="J276" s="36"/>
      <c r="K276" s="36"/>
      <c r="L276" s="39"/>
      <c r="M276" s="211"/>
      <c r="N276" s="212"/>
      <c r="O276" s="64"/>
      <c r="P276" s="64"/>
      <c r="Q276" s="64"/>
      <c r="R276" s="64"/>
      <c r="S276" s="64"/>
      <c r="T276" s="65"/>
      <c r="U276" s="34"/>
      <c r="V276" s="34"/>
      <c r="W276" s="34"/>
      <c r="X276" s="34"/>
      <c r="Y276" s="34"/>
      <c r="Z276" s="34"/>
      <c r="AA276" s="34"/>
      <c r="AB276" s="34"/>
      <c r="AC276" s="34"/>
      <c r="AD276" s="34"/>
      <c r="AE276" s="34"/>
      <c r="AT276" s="17" t="s">
        <v>321</v>
      </c>
      <c r="AU276" s="17" t="s">
        <v>83</v>
      </c>
    </row>
    <row r="277" spans="1:65" s="1" customFormat="1" ht="14.45" customHeight="1">
      <c r="A277" s="34"/>
      <c r="B277" s="35"/>
      <c r="C277" s="195" t="s">
        <v>841</v>
      </c>
      <c r="D277" s="195" t="s">
        <v>315</v>
      </c>
      <c r="E277" s="196" t="s">
        <v>3756</v>
      </c>
      <c r="F277" s="197" t="s">
        <v>3757</v>
      </c>
      <c r="G277" s="198" t="s">
        <v>707</v>
      </c>
      <c r="H277" s="199">
        <v>3</v>
      </c>
      <c r="I277" s="200"/>
      <c r="J277" s="201">
        <f>ROUND(I277*H277,2)</f>
        <v>0</v>
      </c>
      <c r="K277" s="202"/>
      <c r="L277" s="39"/>
      <c r="M277" s="203" t="s">
        <v>19</v>
      </c>
      <c r="N277" s="204" t="s">
        <v>45</v>
      </c>
      <c r="O277" s="64"/>
      <c r="P277" s="205">
        <f>O277*H277</f>
        <v>0</v>
      </c>
      <c r="Q277" s="205">
        <v>5.6999999999999998E-4</v>
      </c>
      <c r="R277" s="205">
        <f>Q277*H277</f>
        <v>1.7099999999999999E-3</v>
      </c>
      <c r="S277" s="205">
        <v>0</v>
      </c>
      <c r="T277" s="206">
        <f>S277*H277</f>
        <v>0</v>
      </c>
      <c r="U277" s="34"/>
      <c r="V277" s="34"/>
      <c r="W277" s="34"/>
      <c r="X277" s="34"/>
      <c r="Y277" s="34"/>
      <c r="Z277" s="34"/>
      <c r="AA277" s="34"/>
      <c r="AB277" s="34"/>
      <c r="AC277" s="34"/>
      <c r="AD277" s="34"/>
      <c r="AE277" s="34"/>
      <c r="AR277" s="207" t="s">
        <v>402</v>
      </c>
      <c r="AT277" s="207" t="s">
        <v>315</v>
      </c>
      <c r="AU277" s="207" t="s">
        <v>83</v>
      </c>
      <c r="AY277" s="17" t="s">
        <v>313</v>
      </c>
      <c r="BE277" s="208">
        <f>IF(N277="základní",J277,0)</f>
        <v>0</v>
      </c>
      <c r="BF277" s="208">
        <f>IF(N277="snížená",J277,0)</f>
        <v>0</v>
      </c>
      <c r="BG277" s="208">
        <f>IF(N277="zákl. přenesená",J277,0)</f>
        <v>0</v>
      </c>
      <c r="BH277" s="208">
        <f>IF(N277="sníž. přenesená",J277,0)</f>
        <v>0</v>
      </c>
      <c r="BI277" s="208">
        <f>IF(N277="nulová",J277,0)</f>
        <v>0</v>
      </c>
      <c r="BJ277" s="17" t="s">
        <v>81</v>
      </c>
      <c r="BK277" s="208">
        <f>ROUND(I277*H277,2)</f>
        <v>0</v>
      </c>
      <c r="BL277" s="17" t="s">
        <v>402</v>
      </c>
      <c r="BM277" s="207" t="s">
        <v>3758</v>
      </c>
    </row>
    <row r="278" spans="1:65" s="1" customFormat="1">
      <c r="A278" s="34"/>
      <c r="B278" s="35"/>
      <c r="C278" s="36"/>
      <c r="D278" s="209" t="s">
        <v>321</v>
      </c>
      <c r="E278" s="36"/>
      <c r="F278" s="210" t="s">
        <v>3759</v>
      </c>
      <c r="G278" s="36"/>
      <c r="H278" s="36"/>
      <c r="I278" s="116"/>
      <c r="J278" s="36"/>
      <c r="K278" s="36"/>
      <c r="L278" s="39"/>
      <c r="M278" s="211"/>
      <c r="N278" s="212"/>
      <c r="O278" s="64"/>
      <c r="P278" s="64"/>
      <c r="Q278" s="64"/>
      <c r="R278" s="64"/>
      <c r="S278" s="64"/>
      <c r="T278" s="65"/>
      <c r="U278" s="34"/>
      <c r="V278" s="34"/>
      <c r="W278" s="34"/>
      <c r="X278" s="34"/>
      <c r="Y278" s="34"/>
      <c r="Z278" s="34"/>
      <c r="AA278" s="34"/>
      <c r="AB278" s="34"/>
      <c r="AC278" s="34"/>
      <c r="AD278" s="34"/>
      <c r="AE278" s="34"/>
      <c r="AT278" s="17" t="s">
        <v>321</v>
      </c>
      <c r="AU278" s="17" t="s">
        <v>83</v>
      </c>
    </row>
    <row r="279" spans="1:65" s="1" customFormat="1" ht="21.6" customHeight="1">
      <c r="A279" s="34"/>
      <c r="B279" s="35"/>
      <c r="C279" s="195" t="s">
        <v>847</v>
      </c>
      <c r="D279" s="195" t="s">
        <v>315</v>
      </c>
      <c r="E279" s="196" t="s">
        <v>3760</v>
      </c>
      <c r="F279" s="197" t="s">
        <v>3761</v>
      </c>
      <c r="G279" s="198" t="s">
        <v>707</v>
      </c>
      <c r="H279" s="199">
        <v>2</v>
      </c>
      <c r="I279" s="200"/>
      <c r="J279" s="201">
        <f>ROUND(I279*H279,2)</f>
        <v>0</v>
      </c>
      <c r="K279" s="202"/>
      <c r="L279" s="39"/>
      <c r="M279" s="203" t="s">
        <v>19</v>
      </c>
      <c r="N279" s="204" t="s">
        <v>45</v>
      </c>
      <c r="O279" s="64"/>
      <c r="P279" s="205">
        <f>O279*H279</f>
        <v>0</v>
      </c>
      <c r="Q279" s="205">
        <v>1.47E-3</v>
      </c>
      <c r="R279" s="205">
        <f>Q279*H279</f>
        <v>2.9399999999999999E-3</v>
      </c>
      <c r="S279" s="205">
        <v>0</v>
      </c>
      <c r="T279" s="206">
        <f>S279*H279</f>
        <v>0</v>
      </c>
      <c r="U279" s="34"/>
      <c r="V279" s="34"/>
      <c r="W279" s="34"/>
      <c r="X279" s="34"/>
      <c r="Y279" s="34"/>
      <c r="Z279" s="34"/>
      <c r="AA279" s="34"/>
      <c r="AB279" s="34"/>
      <c r="AC279" s="34"/>
      <c r="AD279" s="34"/>
      <c r="AE279" s="34"/>
      <c r="AR279" s="207" t="s">
        <v>402</v>
      </c>
      <c r="AT279" s="207" t="s">
        <v>315</v>
      </c>
      <c r="AU279" s="207" t="s">
        <v>83</v>
      </c>
      <c r="AY279" s="17" t="s">
        <v>313</v>
      </c>
      <c r="BE279" s="208">
        <f>IF(N279="základní",J279,0)</f>
        <v>0</v>
      </c>
      <c r="BF279" s="208">
        <f>IF(N279="snížená",J279,0)</f>
        <v>0</v>
      </c>
      <c r="BG279" s="208">
        <f>IF(N279="zákl. přenesená",J279,0)</f>
        <v>0</v>
      </c>
      <c r="BH279" s="208">
        <f>IF(N279="sníž. přenesená",J279,0)</f>
        <v>0</v>
      </c>
      <c r="BI279" s="208">
        <f>IF(N279="nulová",J279,0)</f>
        <v>0</v>
      </c>
      <c r="BJ279" s="17" t="s">
        <v>81</v>
      </c>
      <c r="BK279" s="208">
        <f>ROUND(I279*H279,2)</f>
        <v>0</v>
      </c>
      <c r="BL279" s="17" t="s">
        <v>402</v>
      </c>
      <c r="BM279" s="207" t="s">
        <v>3762</v>
      </c>
    </row>
    <row r="280" spans="1:65" s="1" customFormat="1">
      <c r="A280" s="34"/>
      <c r="B280" s="35"/>
      <c r="C280" s="36"/>
      <c r="D280" s="209" t="s">
        <v>321</v>
      </c>
      <c r="E280" s="36"/>
      <c r="F280" s="210" t="s">
        <v>3763</v>
      </c>
      <c r="G280" s="36"/>
      <c r="H280" s="36"/>
      <c r="I280" s="116"/>
      <c r="J280" s="36"/>
      <c r="K280" s="36"/>
      <c r="L280" s="39"/>
      <c r="M280" s="211"/>
      <c r="N280" s="212"/>
      <c r="O280" s="64"/>
      <c r="P280" s="64"/>
      <c r="Q280" s="64"/>
      <c r="R280" s="64"/>
      <c r="S280" s="64"/>
      <c r="T280" s="65"/>
      <c r="U280" s="34"/>
      <c r="V280" s="34"/>
      <c r="W280" s="34"/>
      <c r="X280" s="34"/>
      <c r="Y280" s="34"/>
      <c r="Z280" s="34"/>
      <c r="AA280" s="34"/>
      <c r="AB280" s="34"/>
      <c r="AC280" s="34"/>
      <c r="AD280" s="34"/>
      <c r="AE280" s="34"/>
      <c r="AT280" s="17" t="s">
        <v>321</v>
      </c>
      <c r="AU280" s="17" t="s">
        <v>83</v>
      </c>
    </row>
    <row r="281" spans="1:65" s="1" customFormat="1" ht="21.6" customHeight="1">
      <c r="A281" s="34"/>
      <c r="B281" s="35"/>
      <c r="C281" s="245" t="s">
        <v>853</v>
      </c>
      <c r="D281" s="245" t="s">
        <v>473</v>
      </c>
      <c r="E281" s="246" t="s">
        <v>3764</v>
      </c>
      <c r="F281" s="247" t="s">
        <v>3765</v>
      </c>
      <c r="G281" s="248" t="s">
        <v>707</v>
      </c>
      <c r="H281" s="249">
        <v>3</v>
      </c>
      <c r="I281" s="250"/>
      <c r="J281" s="251">
        <f>ROUND(I281*H281,2)</f>
        <v>0</v>
      </c>
      <c r="K281" s="252"/>
      <c r="L281" s="253"/>
      <c r="M281" s="254" t="s">
        <v>19</v>
      </c>
      <c r="N281" s="255" t="s">
        <v>45</v>
      </c>
      <c r="O281" s="64"/>
      <c r="P281" s="205">
        <f>O281*H281</f>
        <v>0</v>
      </c>
      <c r="Q281" s="205">
        <v>1.6800000000000001E-3</v>
      </c>
      <c r="R281" s="205">
        <f>Q281*H281</f>
        <v>5.0400000000000002E-3</v>
      </c>
      <c r="S281" s="205">
        <v>0</v>
      </c>
      <c r="T281" s="206">
        <f>S281*H281</f>
        <v>0</v>
      </c>
      <c r="U281" s="34"/>
      <c r="V281" s="34"/>
      <c r="W281" s="34"/>
      <c r="X281" s="34"/>
      <c r="Y281" s="34"/>
      <c r="Z281" s="34"/>
      <c r="AA281" s="34"/>
      <c r="AB281" s="34"/>
      <c r="AC281" s="34"/>
      <c r="AD281" s="34"/>
      <c r="AE281" s="34"/>
      <c r="AR281" s="207" t="s">
        <v>510</v>
      </c>
      <c r="AT281" s="207" t="s">
        <v>473</v>
      </c>
      <c r="AU281" s="207" t="s">
        <v>83</v>
      </c>
      <c r="AY281" s="17" t="s">
        <v>313</v>
      </c>
      <c r="BE281" s="208">
        <f>IF(N281="základní",J281,0)</f>
        <v>0</v>
      </c>
      <c r="BF281" s="208">
        <f>IF(N281="snížená",J281,0)</f>
        <v>0</v>
      </c>
      <c r="BG281" s="208">
        <f>IF(N281="zákl. přenesená",J281,0)</f>
        <v>0</v>
      </c>
      <c r="BH281" s="208">
        <f>IF(N281="sníž. přenesená",J281,0)</f>
        <v>0</v>
      </c>
      <c r="BI281" s="208">
        <f>IF(N281="nulová",J281,0)</f>
        <v>0</v>
      </c>
      <c r="BJ281" s="17" t="s">
        <v>81</v>
      </c>
      <c r="BK281" s="208">
        <f>ROUND(I281*H281,2)</f>
        <v>0</v>
      </c>
      <c r="BL281" s="17" t="s">
        <v>402</v>
      </c>
      <c r="BM281" s="207" t="s">
        <v>3766</v>
      </c>
    </row>
    <row r="282" spans="1:65" s="1" customFormat="1" ht="19.5">
      <c r="A282" s="34"/>
      <c r="B282" s="35"/>
      <c r="C282" s="36"/>
      <c r="D282" s="209" t="s">
        <v>321</v>
      </c>
      <c r="E282" s="36"/>
      <c r="F282" s="210" t="s">
        <v>3765</v>
      </c>
      <c r="G282" s="36"/>
      <c r="H282" s="36"/>
      <c r="I282" s="116"/>
      <c r="J282" s="36"/>
      <c r="K282" s="36"/>
      <c r="L282" s="39"/>
      <c r="M282" s="211"/>
      <c r="N282" s="212"/>
      <c r="O282" s="64"/>
      <c r="P282" s="64"/>
      <c r="Q282" s="64"/>
      <c r="R282" s="64"/>
      <c r="S282" s="64"/>
      <c r="T282" s="65"/>
      <c r="U282" s="34"/>
      <c r="V282" s="34"/>
      <c r="W282" s="34"/>
      <c r="X282" s="34"/>
      <c r="Y282" s="34"/>
      <c r="Z282" s="34"/>
      <c r="AA282" s="34"/>
      <c r="AB282" s="34"/>
      <c r="AC282" s="34"/>
      <c r="AD282" s="34"/>
      <c r="AE282" s="34"/>
      <c r="AT282" s="17" t="s">
        <v>321</v>
      </c>
      <c r="AU282" s="17" t="s">
        <v>83</v>
      </c>
    </row>
    <row r="283" spans="1:65" s="1" customFormat="1" ht="21.6" customHeight="1">
      <c r="A283" s="34"/>
      <c r="B283" s="35"/>
      <c r="C283" s="195" t="s">
        <v>861</v>
      </c>
      <c r="D283" s="195" t="s">
        <v>315</v>
      </c>
      <c r="E283" s="196" t="s">
        <v>3767</v>
      </c>
      <c r="F283" s="197" t="s">
        <v>3768</v>
      </c>
      <c r="G283" s="198" t="s">
        <v>707</v>
      </c>
      <c r="H283" s="199">
        <v>3</v>
      </c>
      <c r="I283" s="200"/>
      <c r="J283" s="201">
        <f>ROUND(I283*H283,2)</f>
        <v>0</v>
      </c>
      <c r="K283" s="202"/>
      <c r="L283" s="39"/>
      <c r="M283" s="203" t="s">
        <v>19</v>
      </c>
      <c r="N283" s="204" t="s">
        <v>45</v>
      </c>
      <c r="O283" s="64"/>
      <c r="P283" s="205">
        <f>O283*H283</f>
        <v>0</v>
      </c>
      <c r="Q283" s="205">
        <v>1.6800000000000001E-3</v>
      </c>
      <c r="R283" s="205">
        <f>Q283*H283</f>
        <v>5.0400000000000002E-3</v>
      </c>
      <c r="S283" s="205">
        <v>0</v>
      </c>
      <c r="T283" s="206">
        <f>S283*H283</f>
        <v>0</v>
      </c>
      <c r="U283" s="34"/>
      <c r="V283" s="34"/>
      <c r="W283" s="34"/>
      <c r="X283" s="34"/>
      <c r="Y283" s="34"/>
      <c r="Z283" s="34"/>
      <c r="AA283" s="34"/>
      <c r="AB283" s="34"/>
      <c r="AC283" s="34"/>
      <c r="AD283" s="34"/>
      <c r="AE283" s="34"/>
      <c r="AR283" s="207" t="s">
        <v>402</v>
      </c>
      <c r="AT283" s="207" t="s">
        <v>315</v>
      </c>
      <c r="AU283" s="207" t="s">
        <v>83</v>
      </c>
      <c r="AY283" s="17" t="s">
        <v>313</v>
      </c>
      <c r="BE283" s="208">
        <f>IF(N283="základní",J283,0)</f>
        <v>0</v>
      </c>
      <c r="BF283" s="208">
        <f>IF(N283="snížená",J283,0)</f>
        <v>0</v>
      </c>
      <c r="BG283" s="208">
        <f>IF(N283="zákl. přenesená",J283,0)</f>
        <v>0</v>
      </c>
      <c r="BH283" s="208">
        <f>IF(N283="sníž. přenesená",J283,0)</f>
        <v>0</v>
      </c>
      <c r="BI283" s="208">
        <f>IF(N283="nulová",J283,0)</f>
        <v>0</v>
      </c>
      <c r="BJ283" s="17" t="s">
        <v>81</v>
      </c>
      <c r="BK283" s="208">
        <f>ROUND(I283*H283,2)</f>
        <v>0</v>
      </c>
      <c r="BL283" s="17" t="s">
        <v>402</v>
      </c>
      <c r="BM283" s="207" t="s">
        <v>3769</v>
      </c>
    </row>
    <row r="284" spans="1:65" s="1" customFormat="1">
      <c r="A284" s="34"/>
      <c r="B284" s="35"/>
      <c r="C284" s="36"/>
      <c r="D284" s="209" t="s">
        <v>321</v>
      </c>
      <c r="E284" s="36"/>
      <c r="F284" s="210" t="s">
        <v>3770</v>
      </c>
      <c r="G284" s="36"/>
      <c r="H284" s="36"/>
      <c r="I284" s="116"/>
      <c r="J284" s="36"/>
      <c r="K284" s="36"/>
      <c r="L284" s="39"/>
      <c r="M284" s="211"/>
      <c r="N284" s="212"/>
      <c r="O284" s="64"/>
      <c r="P284" s="64"/>
      <c r="Q284" s="64"/>
      <c r="R284" s="64"/>
      <c r="S284" s="64"/>
      <c r="T284" s="65"/>
      <c r="U284" s="34"/>
      <c r="V284" s="34"/>
      <c r="W284" s="34"/>
      <c r="X284" s="34"/>
      <c r="Y284" s="34"/>
      <c r="Z284" s="34"/>
      <c r="AA284" s="34"/>
      <c r="AB284" s="34"/>
      <c r="AC284" s="34"/>
      <c r="AD284" s="34"/>
      <c r="AE284" s="34"/>
      <c r="AT284" s="17" t="s">
        <v>321</v>
      </c>
      <c r="AU284" s="17" t="s">
        <v>83</v>
      </c>
    </row>
    <row r="285" spans="1:65" s="1" customFormat="1" ht="14.45" customHeight="1">
      <c r="A285" s="34"/>
      <c r="B285" s="35"/>
      <c r="C285" s="195" t="s">
        <v>867</v>
      </c>
      <c r="D285" s="195" t="s">
        <v>315</v>
      </c>
      <c r="E285" s="196" t="s">
        <v>3771</v>
      </c>
      <c r="F285" s="197" t="s">
        <v>3772</v>
      </c>
      <c r="G285" s="198" t="s">
        <v>430</v>
      </c>
      <c r="H285" s="199">
        <v>5.6000000000000001E-2</v>
      </c>
      <c r="I285" s="200"/>
      <c r="J285" s="201">
        <f>ROUND(I285*H285,2)</f>
        <v>0</v>
      </c>
      <c r="K285" s="202"/>
      <c r="L285" s="39"/>
      <c r="M285" s="203" t="s">
        <v>19</v>
      </c>
      <c r="N285" s="204" t="s">
        <v>45</v>
      </c>
      <c r="O285" s="64"/>
      <c r="P285" s="205">
        <f>O285*H285</f>
        <v>0</v>
      </c>
      <c r="Q285" s="205">
        <v>0</v>
      </c>
      <c r="R285" s="205">
        <f>Q285*H285</f>
        <v>0</v>
      </c>
      <c r="S285" s="205">
        <v>0</v>
      </c>
      <c r="T285" s="206">
        <f>S285*H285</f>
        <v>0</v>
      </c>
      <c r="U285" s="34"/>
      <c r="V285" s="34"/>
      <c r="W285" s="34"/>
      <c r="X285" s="34"/>
      <c r="Y285" s="34"/>
      <c r="Z285" s="34"/>
      <c r="AA285" s="34"/>
      <c r="AB285" s="34"/>
      <c r="AC285" s="34"/>
      <c r="AD285" s="34"/>
      <c r="AE285" s="34"/>
      <c r="AR285" s="207" t="s">
        <v>402</v>
      </c>
      <c r="AT285" s="207" t="s">
        <v>315</v>
      </c>
      <c r="AU285" s="207" t="s">
        <v>83</v>
      </c>
      <c r="AY285" s="17" t="s">
        <v>313</v>
      </c>
      <c r="BE285" s="208">
        <f>IF(N285="základní",J285,0)</f>
        <v>0</v>
      </c>
      <c r="BF285" s="208">
        <f>IF(N285="snížená",J285,0)</f>
        <v>0</v>
      </c>
      <c r="BG285" s="208">
        <f>IF(N285="zákl. přenesená",J285,0)</f>
        <v>0</v>
      </c>
      <c r="BH285" s="208">
        <f>IF(N285="sníž. přenesená",J285,0)</f>
        <v>0</v>
      </c>
      <c r="BI285" s="208">
        <f>IF(N285="nulová",J285,0)</f>
        <v>0</v>
      </c>
      <c r="BJ285" s="17" t="s">
        <v>81</v>
      </c>
      <c r="BK285" s="208">
        <f>ROUND(I285*H285,2)</f>
        <v>0</v>
      </c>
      <c r="BL285" s="17" t="s">
        <v>402</v>
      </c>
      <c r="BM285" s="207" t="s">
        <v>3773</v>
      </c>
    </row>
    <row r="286" spans="1:65" s="1" customFormat="1" ht="19.5">
      <c r="A286" s="34"/>
      <c r="B286" s="35"/>
      <c r="C286" s="36"/>
      <c r="D286" s="209" t="s">
        <v>321</v>
      </c>
      <c r="E286" s="36"/>
      <c r="F286" s="210" t="s">
        <v>3774</v>
      </c>
      <c r="G286" s="36"/>
      <c r="H286" s="36"/>
      <c r="I286" s="116"/>
      <c r="J286" s="36"/>
      <c r="K286" s="36"/>
      <c r="L286" s="39"/>
      <c r="M286" s="211"/>
      <c r="N286" s="212"/>
      <c r="O286" s="64"/>
      <c r="P286" s="64"/>
      <c r="Q286" s="64"/>
      <c r="R286" s="64"/>
      <c r="S286" s="64"/>
      <c r="T286" s="65"/>
      <c r="U286" s="34"/>
      <c r="V286" s="34"/>
      <c r="W286" s="34"/>
      <c r="X286" s="34"/>
      <c r="Y286" s="34"/>
      <c r="Z286" s="34"/>
      <c r="AA286" s="34"/>
      <c r="AB286" s="34"/>
      <c r="AC286" s="34"/>
      <c r="AD286" s="34"/>
      <c r="AE286" s="34"/>
      <c r="AT286" s="17" t="s">
        <v>321</v>
      </c>
      <c r="AU286" s="17" t="s">
        <v>83</v>
      </c>
    </row>
    <row r="287" spans="1:65" s="1" customFormat="1" ht="87.75">
      <c r="A287" s="34"/>
      <c r="B287" s="35"/>
      <c r="C287" s="36"/>
      <c r="D287" s="209" t="s">
        <v>1282</v>
      </c>
      <c r="E287" s="36"/>
      <c r="F287" s="267" t="s">
        <v>3775</v>
      </c>
      <c r="G287" s="36"/>
      <c r="H287" s="36"/>
      <c r="I287" s="116"/>
      <c r="J287" s="36"/>
      <c r="K287" s="36"/>
      <c r="L287" s="39"/>
      <c r="M287" s="211"/>
      <c r="N287" s="212"/>
      <c r="O287" s="64"/>
      <c r="P287" s="64"/>
      <c r="Q287" s="64"/>
      <c r="R287" s="64"/>
      <c r="S287" s="64"/>
      <c r="T287" s="65"/>
      <c r="U287" s="34"/>
      <c r="V287" s="34"/>
      <c r="W287" s="34"/>
      <c r="X287" s="34"/>
      <c r="Y287" s="34"/>
      <c r="Z287" s="34"/>
      <c r="AA287" s="34"/>
      <c r="AB287" s="34"/>
      <c r="AC287" s="34"/>
      <c r="AD287" s="34"/>
      <c r="AE287" s="34"/>
      <c r="AT287" s="17" t="s">
        <v>1282</v>
      </c>
      <c r="AU287" s="17" t="s">
        <v>83</v>
      </c>
    </row>
    <row r="288" spans="1:65" s="11" customFormat="1" ht="22.9" customHeight="1">
      <c r="B288" s="179"/>
      <c r="C288" s="180"/>
      <c r="D288" s="181" t="s">
        <v>73</v>
      </c>
      <c r="E288" s="193" t="s">
        <v>3776</v>
      </c>
      <c r="F288" s="193" t="s">
        <v>3777</v>
      </c>
      <c r="G288" s="180"/>
      <c r="H288" s="180"/>
      <c r="I288" s="183"/>
      <c r="J288" s="194">
        <f>BK288</f>
        <v>0</v>
      </c>
      <c r="K288" s="180"/>
      <c r="L288" s="185"/>
      <c r="M288" s="186"/>
      <c r="N288" s="187"/>
      <c r="O288" s="187"/>
      <c r="P288" s="188">
        <f>SUM(P289:P337)</f>
        <v>0</v>
      </c>
      <c r="Q288" s="187"/>
      <c r="R288" s="188">
        <f>SUM(R289:R337)</f>
        <v>1.38086</v>
      </c>
      <c r="S288" s="187"/>
      <c r="T288" s="189">
        <f>SUM(T289:T337)</f>
        <v>0</v>
      </c>
      <c r="AR288" s="190" t="s">
        <v>83</v>
      </c>
      <c r="AT288" s="191" t="s">
        <v>73</v>
      </c>
      <c r="AU288" s="191" t="s">
        <v>81</v>
      </c>
      <c r="AY288" s="190" t="s">
        <v>313</v>
      </c>
      <c r="BK288" s="192">
        <f>SUM(BK289:BK337)</f>
        <v>0</v>
      </c>
    </row>
    <row r="289" spans="1:65" s="1" customFormat="1" ht="14.45" customHeight="1">
      <c r="A289" s="34"/>
      <c r="B289" s="35"/>
      <c r="C289" s="195" t="s">
        <v>873</v>
      </c>
      <c r="D289" s="195" t="s">
        <v>315</v>
      </c>
      <c r="E289" s="196" t="s">
        <v>3778</v>
      </c>
      <c r="F289" s="197" t="s">
        <v>3779</v>
      </c>
      <c r="G289" s="198" t="s">
        <v>707</v>
      </c>
      <c r="H289" s="199">
        <v>35</v>
      </c>
      <c r="I289" s="200"/>
      <c r="J289" s="201">
        <f>ROUND(I289*H289,2)</f>
        <v>0</v>
      </c>
      <c r="K289" s="202"/>
      <c r="L289" s="39"/>
      <c r="M289" s="203" t="s">
        <v>19</v>
      </c>
      <c r="N289" s="204" t="s">
        <v>45</v>
      </c>
      <c r="O289" s="64"/>
      <c r="P289" s="205">
        <f>O289*H289</f>
        <v>0</v>
      </c>
      <c r="Q289" s="205">
        <v>0</v>
      </c>
      <c r="R289" s="205">
        <f>Q289*H289</f>
        <v>0</v>
      </c>
      <c r="S289" s="205">
        <v>0</v>
      </c>
      <c r="T289" s="206">
        <f>S289*H289</f>
        <v>0</v>
      </c>
      <c r="U289" s="34"/>
      <c r="V289" s="34"/>
      <c r="W289" s="34"/>
      <c r="X289" s="34"/>
      <c r="Y289" s="34"/>
      <c r="Z289" s="34"/>
      <c r="AA289" s="34"/>
      <c r="AB289" s="34"/>
      <c r="AC289" s="34"/>
      <c r="AD289" s="34"/>
      <c r="AE289" s="34"/>
      <c r="AR289" s="207" t="s">
        <v>402</v>
      </c>
      <c r="AT289" s="207" t="s">
        <v>315</v>
      </c>
      <c r="AU289" s="207" t="s">
        <v>83</v>
      </c>
      <c r="AY289" s="17" t="s">
        <v>313</v>
      </c>
      <c r="BE289" s="208">
        <f>IF(N289="základní",J289,0)</f>
        <v>0</v>
      </c>
      <c r="BF289" s="208">
        <f>IF(N289="snížená",J289,0)</f>
        <v>0</v>
      </c>
      <c r="BG289" s="208">
        <f>IF(N289="zákl. přenesená",J289,0)</f>
        <v>0</v>
      </c>
      <c r="BH289" s="208">
        <f>IF(N289="sníž. přenesená",J289,0)</f>
        <v>0</v>
      </c>
      <c r="BI289" s="208">
        <f>IF(N289="nulová",J289,0)</f>
        <v>0</v>
      </c>
      <c r="BJ289" s="17" t="s">
        <v>81</v>
      </c>
      <c r="BK289" s="208">
        <f>ROUND(I289*H289,2)</f>
        <v>0</v>
      </c>
      <c r="BL289" s="17" t="s">
        <v>402</v>
      </c>
      <c r="BM289" s="207" t="s">
        <v>3780</v>
      </c>
    </row>
    <row r="290" spans="1:65" s="1" customFormat="1" ht="19.5">
      <c r="A290" s="34"/>
      <c r="B290" s="35"/>
      <c r="C290" s="36"/>
      <c r="D290" s="209" t="s">
        <v>321</v>
      </c>
      <c r="E290" s="36"/>
      <c r="F290" s="210" t="s">
        <v>3781</v>
      </c>
      <c r="G290" s="36"/>
      <c r="H290" s="36"/>
      <c r="I290" s="116"/>
      <c r="J290" s="36"/>
      <c r="K290" s="36"/>
      <c r="L290" s="39"/>
      <c r="M290" s="211"/>
      <c r="N290" s="212"/>
      <c r="O290" s="64"/>
      <c r="P290" s="64"/>
      <c r="Q290" s="64"/>
      <c r="R290" s="64"/>
      <c r="S290" s="64"/>
      <c r="T290" s="65"/>
      <c r="U290" s="34"/>
      <c r="V290" s="34"/>
      <c r="W290" s="34"/>
      <c r="X290" s="34"/>
      <c r="Y290" s="34"/>
      <c r="Z290" s="34"/>
      <c r="AA290" s="34"/>
      <c r="AB290" s="34"/>
      <c r="AC290" s="34"/>
      <c r="AD290" s="34"/>
      <c r="AE290" s="34"/>
      <c r="AT290" s="17" t="s">
        <v>321</v>
      </c>
      <c r="AU290" s="17" t="s">
        <v>83</v>
      </c>
    </row>
    <row r="291" spans="1:65" s="1" customFormat="1" ht="21.6" customHeight="1">
      <c r="A291" s="34"/>
      <c r="B291" s="35"/>
      <c r="C291" s="195" t="s">
        <v>879</v>
      </c>
      <c r="D291" s="195" t="s">
        <v>315</v>
      </c>
      <c r="E291" s="196" t="s">
        <v>3782</v>
      </c>
      <c r="F291" s="197" t="s">
        <v>3783</v>
      </c>
      <c r="G291" s="198" t="s">
        <v>707</v>
      </c>
      <c r="H291" s="199">
        <v>1</v>
      </c>
      <c r="I291" s="200"/>
      <c r="J291" s="201">
        <f>ROUND(I291*H291,2)</f>
        <v>0</v>
      </c>
      <c r="K291" s="202"/>
      <c r="L291" s="39"/>
      <c r="M291" s="203" t="s">
        <v>19</v>
      </c>
      <c r="N291" s="204" t="s">
        <v>45</v>
      </c>
      <c r="O291" s="64"/>
      <c r="P291" s="205">
        <f>O291*H291</f>
        <v>0</v>
      </c>
      <c r="Q291" s="205">
        <v>1.035E-2</v>
      </c>
      <c r="R291" s="205">
        <f>Q291*H291</f>
        <v>1.035E-2</v>
      </c>
      <c r="S291" s="205">
        <v>0</v>
      </c>
      <c r="T291" s="206">
        <f>S291*H291</f>
        <v>0</v>
      </c>
      <c r="U291" s="34"/>
      <c r="V291" s="34"/>
      <c r="W291" s="34"/>
      <c r="X291" s="34"/>
      <c r="Y291" s="34"/>
      <c r="Z291" s="34"/>
      <c r="AA291" s="34"/>
      <c r="AB291" s="34"/>
      <c r="AC291" s="34"/>
      <c r="AD291" s="34"/>
      <c r="AE291" s="34"/>
      <c r="AR291" s="207" t="s">
        <v>402</v>
      </c>
      <c r="AT291" s="207" t="s">
        <v>315</v>
      </c>
      <c r="AU291" s="207" t="s">
        <v>83</v>
      </c>
      <c r="AY291" s="17" t="s">
        <v>313</v>
      </c>
      <c r="BE291" s="208">
        <f>IF(N291="základní",J291,0)</f>
        <v>0</v>
      </c>
      <c r="BF291" s="208">
        <f>IF(N291="snížená",J291,0)</f>
        <v>0</v>
      </c>
      <c r="BG291" s="208">
        <f>IF(N291="zákl. přenesená",J291,0)</f>
        <v>0</v>
      </c>
      <c r="BH291" s="208">
        <f>IF(N291="sníž. přenesená",J291,0)</f>
        <v>0</v>
      </c>
      <c r="BI291" s="208">
        <f>IF(N291="nulová",J291,0)</f>
        <v>0</v>
      </c>
      <c r="BJ291" s="17" t="s">
        <v>81</v>
      </c>
      <c r="BK291" s="208">
        <f>ROUND(I291*H291,2)</f>
        <v>0</v>
      </c>
      <c r="BL291" s="17" t="s">
        <v>402</v>
      </c>
      <c r="BM291" s="207" t="s">
        <v>3784</v>
      </c>
    </row>
    <row r="292" spans="1:65" s="1" customFormat="1" ht="19.5">
      <c r="A292" s="34"/>
      <c r="B292" s="35"/>
      <c r="C292" s="36"/>
      <c r="D292" s="209" t="s">
        <v>321</v>
      </c>
      <c r="E292" s="36"/>
      <c r="F292" s="210" t="s">
        <v>3785</v>
      </c>
      <c r="G292" s="36"/>
      <c r="H292" s="36"/>
      <c r="I292" s="116"/>
      <c r="J292" s="36"/>
      <c r="K292" s="36"/>
      <c r="L292" s="39"/>
      <c r="M292" s="211"/>
      <c r="N292" s="212"/>
      <c r="O292" s="64"/>
      <c r="P292" s="64"/>
      <c r="Q292" s="64"/>
      <c r="R292" s="64"/>
      <c r="S292" s="64"/>
      <c r="T292" s="65"/>
      <c r="U292" s="34"/>
      <c r="V292" s="34"/>
      <c r="W292" s="34"/>
      <c r="X292" s="34"/>
      <c r="Y292" s="34"/>
      <c r="Z292" s="34"/>
      <c r="AA292" s="34"/>
      <c r="AB292" s="34"/>
      <c r="AC292" s="34"/>
      <c r="AD292" s="34"/>
      <c r="AE292" s="34"/>
      <c r="AT292" s="17" t="s">
        <v>321</v>
      </c>
      <c r="AU292" s="17" t="s">
        <v>83</v>
      </c>
    </row>
    <row r="293" spans="1:65" s="1" customFormat="1" ht="21.6" customHeight="1">
      <c r="A293" s="34"/>
      <c r="B293" s="35"/>
      <c r="C293" s="195" t="s">
        <v>885</v>
      </c>
      <c r="D293" s="195" t="s">
        <v>315</v>
      </c>
      <c r="E293" s="196" t="s">
        <v>3786</v>
      </c>
      <c r="F293" s="197" t="s">
        <v>3787</v>
      </c>
      <c r="G293" s="198" t="s">
        <v>707</v>
      </c>
      <c r="H293" s="199">
        <v>1</v>
      </c>
      <c r="I293" s="200"/>
      <c r="J293" s="201">
        <f>ROUND(I293*H293,2)</f>
        <v>0</v>
      </c>
      <c r="K293" s="202"/>
      <c r="L293" s="39"/>
      <c r="M293" s="203" t="s">
        <v>19</v>
      </c>
      <c r="N293" s="204" t="s">
        <v>45</v>
      </c>
      <c r="O293" s="64"/>
      <c r="P293" s="205">
        <f>O293*H293</f>
        <v>0</v>
      </c>
      <c r="Q293" s="205">
        <v>1.34E-2</v>
      </c>
      <c r="R293" s="205">
        <f>Q293*H293</f>
        <v>1.34E-2</v>
      </c>
      <c r="S293" s="205">
        <v>0</v>
      </c>
      <c r="T293" s="206">
        <f>S293*H293</f>
        <v>0</v>
      </c>
      <c r="U293" s="34"/>
      <c r="V293" s="34"/>
      <c r="W293" s="34"/>
      <c r="X293" s="34"/>
      <c r="Y293" s="34"/>
      <c r="Z293" s="34"/>
      <c r="AA293" s="34"/>
      <c r="AB293" s="34"/>
      <c r="AC293" s="34"/>
      <c r="AD293" s="34"/>
      <c r="AE293" s="34"/>
      <c r="AR293" s="207" t="s">
        <v>402</v>
      </c>
      <c r="AT293" s="207" t="s">
        <v>315</v>
      </c>
      <c r="AU293" s="207" t="s">
        <v>83</v>
      </c>
      <c r="AY293" s="17" t="s">
        <v>313</v>
      </c>
      <c r="BE293" s="208">
        <f>IF(N293="základní",J293,0)</f>
        <v>0</v>
      </c>
      <c r="BF293" s="208">
        <f>IF(N293="snížená",J293,0)</f>
        <v>0</v>
      </c>
      <c r="BG293" s="208">
        <f>IF(N293="zákl. přenesená",J293,0)</f>
        <v>0</v>
      </c>
      <c r="BH293" s="208">
        <f>IF(N293="sníž. přenesená",J293,0)</f>
        <v>0</v>
      </c>
      <c r="BI293" s="208">
        <f>IF(N293="nulová",J293,0)</f>
        <v>0</v>
      </c>
      <c r="BJ293" s="17" t="s">
        <v>81</v>
      </c>
      <c r="BK293" s="208">
        <f>ROUND(I293*H293,2)</f>
        <v>0</v>
      </c>
      <c r="BL293" s="17" t="s">
        <v>402</v>
      </c>
      <c r="BM293" s="207" t="s">
        <v>3788</v>
      </c>
    </row>
    <row r="294" spans="1:65" s="1" customFormat="1" ht="19.5">
      <c r="A294" s="34"/>
      <c r="B294" s="35"/>
      <c r="C294" s="36"/>
      <c r="D294" s="209" t="s">
        <v>321</v>
      </c>
      <c r="E294" s="36"/>
      <c r="F294" s="210" t="s">
        <v>3789</v>
      </c>
      <c r="G294" s="36"/>
      <c r="H294" s="36"/>
      <c r="I294" s="116"/>
      <c r="J294" s="36"/>
      <c r="K294" s="36"/>
      <c r="L294" s="39"/>
      <c r="M294" s="211"/>
      <c r="N294" s="212"/>
      <c r="O294" s="64"/>
      <c r="P294" s="64"/>
      <c r="Q294" s="64"/>
      <c r="R294" s="64"/>
      <c r="S294" s="64"/>
      <c r="T294" s="65"/>
      <c r="U294" s="34"/>
      <c r="V294" s="34"/>
      <c r="W294" s="34"/>
      <c r="X294" s="34"/>
      <c r="Y294" s="34"/>
      <c r="Z294" s="34"/>
      <c r="AA294" s="34"/>
      <c r="AB294" s="34"/>
      <c r="AC294" s="34"/>
      <c r="AD294" s="34"/>
      <c r="AE294" s="34"/>
      <c r="AT294" s="17" t="s">
        <v>321</v>
      </c>
      <c r="AU294" s="17" t="s">
        <v>83</v>
      </c>
    </row>
    <row r="295" spans="1:65" s="1" customFormat="1" ht="21.6" customHeight="1">
      <c r="A295" s="34"/>
      <c r="B295" s="35"/>
      <c r="C295" s="195" t="s">
        <v>893</v>
      </c>
      <c r="D295" s="195" t="s">
        <v>315</v>
      </c>
      <c r="E295" s="196" t="s">
        <v>3790</v>
      </c>
      <c r="F295" s="197" t="s">
        <v>3791</v>
      </c>
      <c r="G295" s="198" t="s">
        <v>707</v>
      </c>
      <c r="H295" s="199">
        <v>4</v>
      </c>
      <c r="I295" s="200"/>
      <c r="J295" s="201">
        <f>ROUND(I295*H295,2)</f>
        <v>0</v>
      </c>
      <c r="K295" s="202"/>
      <c r="L295" s="39"/>
      <c r="M295" s="203" t="s">
        <v>19</v>
      </c>
      <c r="N295" s="204" t="s">
        <v>45</v>
      </c>
      <c r="O295" s="64"/>
      <c r="P295" s="205">
        <f>O295*H295</f>
        <v>0</v>
      </c>
      <c r="Q295" s="205">
        <v>1.942E-2</v>
      </c>
      <c r="R295" s="205">
        <f>Q295*H295</f>
        <v>7.7679999999999999E-2</v>
      </c>
      <c r="S295" s="205">
        <v>0</v>
      </c>
      <c r="T295" s="206">
        <f>S295*H295</f>
        <v>0</v>
      </c>
      <c r="U295" s="34"/>
      <c r="V295" s="34"/>
      <c r="W295" s="34"/>
      <c r="X295" s="34"/>
      <c r="Y295" s="34"/>
      <c r="Z295" s="34"/>
      <c r="AA295" s="34"/>
      <c r="AB295" s="34"/>
      <c r="AC295" s="34"/>
      <c r="AD295" s="34"/>
      <c r="AE295" s="34"/>
      <c r="AR295" s="207" t="s">
        <v>402</v>
      </c>
      <c r="AT295" s="207" t="s">
        <v>315</v>
      </c>
      <c r="AU295" s="207" t="s">
        <v>83</v>
      </c>
      <c r="AY295" s="17" t="s">
        <v>313</v>
      </c>
      <c r="BE295" s="208">
        <f>IF(N295="základní",J295,0)</f>
        <v>0</v>
      </c>
      <c r="BF295" s="208">
        <f>IF(N295="snížená",J295,0)</f>
        <v>0</v>
      </c>
      <c r="BG295" s="208">
        <f>IF(N295="zákl. přenesená",J295,0)</f>
        <v>0</v>
      </c>
      <c r="BH295" s="208">
        <f>IF(N295="sníž. přenesená",J295,0)</f>
        <v>0</v>
      </c>
      <c r="BI295" s="208">
        <f>IF(N295="nulová",J295,0)</f>
        <v>0</v>
      </c>
      <c r="BJ295" s="17" t="s">
        <v>81</v>
      </c>
      <c r="BK295" s="208">
        <f>ROUND(I295*H295,2)</f>
        <v>0</v>
      </c>
      <c r="BL295" s="17" t="s">
        <v>402</v>
      </c>
      <c r="BM295" s="207" t="s">
        <v>3792</v>
      </c>
    </row>
    <row r="296" spans="1:65" s="1" customFormat="1" ht="19.5">
      <c r="A296" s="34"/>
      <c r="B296" s="35"/>
      <c r="C296" s="36"/>
      <c r="D296" s="209" t="s">
        <v>321</v>
      </c>
      <c r="E296" s="36"/>
      <c r="F296" s="210" t="s">
        <v>3793</v>
      </c>
      <c r="G296" s="36"/>
      <c r="H296" s="36"/>
      <c r="I296" s="116"/>
      <c r="J296" s="36"/>
      <c r="K296" s="36"/>
      <c r="L296" s="39"/>
      <c r="M296" s="211"/>
      <c r="N296" s="212"/>
      <c r="O296" s="64"/>
      <c r="P296" s="64"/>
      <c r="Q296" s="64"/>
      <c r="R296" s="64"/>
      <c r="S296" s="64"/>
      <c r="T296" s="65"/>
      <c r="U296" s="34"/>
      <c r="V296" s="34"/>
      <c r="W296" s="34"/>
      <c r="X296" s="34"/>
      <c r="Y296" s="34"/>
      <c r="Z296" s="34"/>
      <c r="AA296" s="34"/>
      <c r="AB296" s="34"/>
      <c r="AC296" s="34"/>
      <c r="AD296" s="34"/>
      <c r="AE296" s="34"/>
      <c r="AT296" s="17" t="s">
        <v>321</v>
      </c>
      <c r="AU296" s="17" t="s">
        <v>83</v>
      </c>
    </row>
    <row r="297" spans="1:65" s="1" customFormat="1" ht="21.6" customHeight="1">
      <c r="A297" s="34"/>
      <c r="B297" s="35"/>
      <c r="C297" s="195" t="s">
        <v>900</v>
      </c>
      <c r="D297" s="195" t="s">
        <v>315</v>
      </c>
      <c r="E297" s="196" t="s">
        <v>3794</v>
      </c>
      <c r="F297" s="197" t="s">
        <v>3795</v>
      </c>
      <c r="G297" s="198" t="s">
        <v>707</v>
      </c>
      <c r="H297" s="199">
        <v>1</v>
      </c>
      <c r="I297" s="200"/>
      <c r="J297" s="201">
        <f>ROUND(I297*H297,2)</f>
        <v>0</v>
      </c>
      <c r="K297" s="202"/>
      <c r="L297" s="39"/>
      <c r="M297" s="203" t="s">
        <v>19</v>
      </c>
      <c r="N297" s="204" t="s">
        <v>45</v>
      </c>
      <c r="O297" s="64"/>
      <c r="P297" s="205">
        <f>O297*H297</f>
        <v>0</v>
      </c>
      <c r="Q297" s="205">
        <v>3.32E-2</v>
      </c>
      <c r="R297" s="205">
        <f>Q297*H297</f>
        <v>3.32E-2</v>
      </c>
      <c r="S297" s="205">
        <v>0</v>
      </c>
      <c r="T297" s="206">
        <f>S297*H297</f>
        <v>0</v>
      </c>
      <c r="U297" s="34"/>
      <c r="V297" s="34"/>
      <c r="W297" s="34"/>
      <c r="X297" s="34"/>
      <c r="Y297" s="34"/>
      <c r="Z297" s="34"/>
      <c r="AA297" s="34"/>
      <c r="AB297" s="34"/>
      <c r="AC297" s="34"/>
      <c r="AD297" s="34"/>
      <c r="AE297" s="34"/>
      <c r="AR297" s="207" t="s">
        <v>402</v>
      </c>
      <c r="AT297" s="207" t="s">
        <v>315</v>
      </c>
      <c r="AU297" s="207" t="s">
        <v>83</v>
      </c>
      <c r="AY297" s="17" t="s">
        <v>313</v>
      </c>
      <c r="BE297" s="208">
        <f>IF(N297="základní",J297,0)</f>
        <v>0</v>
      </c>
      <c r="BF297" s="208">
        <f>IF(N297="snížená",J297,0)</f>
        <v>0</v>
      </c>
      <c r="BG297" s="208">
        <f>IF(N297="zákl. přenesená",J297,0)</f>
        <v>0</v>
      </c>
      <c r="BH297" s="208">
        <f>IF(N297="sníž. přenesená",J297,0)</f>
        <v>0</v>
      </c>
      <c r="BI297" s="208">
        <f>IF(N297="nulová",J297,0)</f>
        <v>0</v>
      </c>
      <c r="BJ297" s="17" t="s">
        <v>81</v>
      </c>
      <c r="BK297" s="208">
        <f>ROUND(I297*H297,2)</f>
        <v>0</v>
      </c>
      <c r="BL297" s="17" t="s">
        <v>402</v>
      </c>
      <c r="BM297" s="207" t="s">
        <v>3796</v>
      </c>
    </row>
    <row r="298" spans="1:65" s="1" customFormat="1" ht="19.5">
      <c r="A298" s="34"/>
      <c r="B298" s="35"/>
      <c r="C298" s="36"/>
      <c r="D298" s="209" t="s">
        <v>321</v>
      </c>
      <c r="E298" s="36"/>
      <c r="F298" s="210" t="s">
        <v>3797</v>
      </c>
      <c r="G298" s="36"/>
      <c r="H298" s="36"/>
      <c r="I298" s="116"/>
      <c r="J298" s="36"/>
      <c r="K298" s="36"/>
      <c r="L298" s="39"/>
      <c r="M298" s="211"/>
      <c r="N298" s="212"/>
      <c r="O298" s="64"/>
      <c r="P298" s="64"/>
      <c r="Q298" s="64"/>
      <c r="R298" s="64"/>
      <c r="S298" s="64"/>
      <c r="T298" s="65"/>
      <c r="U298" s="34"/>
      <c r="V298" s="34"/>
      <c r="W298" s="34"/>
      <c r="X298" s="34"/>
      <c r="Y298" s="34"/>
      <c r="Z298" s="34"/>
      <c r="AA298" s="34"/>
      <c r="AB298" s="34"/>
      <c r="AC298" s="34"/>
      <c r="AD298" s="34"/>
      <c r="AE298" s="34"/>
      <c r="AT298" s="17" t="s">
        <v>321</v>
      </c>
      <c r="AU298" s="17" t="s">
        <v>83</v>
      </c>
    </row>
    <row r="299" spans="1:65" s="1" customFormat="1" ht="21.6" customHeight="1">
      <c r="A299" s="34"/>
      <c r="B299" s="35"/>
      <c r="C299" s="195" t="s">
        <v>906</v>
      </c>
      <c r="D299" s="195" t="s">
        <v>315</v>
      </c>
      <c r="E299" s="196" t="s">
        <v>3798</v>
      </c>
      <c r="F299" s="197" t="s">
        <v>3799</v>
      </c>
      <c r="G299" s="198" t="s">
        <v>707</v>
      </c>
      <c r="H299" s="199">
        <v>4</v>
      </c>
      <c r="I299" s="200"/>
      <c r="J299" s="201">
        <f>ROUND(I299*H299,2)</f>
        <v>0</v>
      </c>
      <c r="K299" s="202"/>
      <c r="L299" s="39"/>
      <c r="M299" s="203" t="s">
        <v>19</v>
      </c>
      <c r="N299" s="204" t="s">
        <v>45</v>
      </c>
      <c r="O299" s="64"/>
      <c r="P299" s="205">
        <f>O299*H299</f>
        <v>0</v>
      </c>
      <c r="Q299" s="205">
        <v>3.6639999999999999E-2</v>
      </c>
      <c r="R299" s="205">
        <f>Q299*H299</f>
        <v>0.14656</v>
      </c>
      <c r="S299" s="205">
        <v>0</v>
      </c>
      <c r="T299" s="206">
        <f>S299*H299</f>
        <v>0</v>
      </c>
      <c r="U299" s="34"/>
      <c r="V299" s="34"/>
      <c r="W299" s="34"/>
      <c r="X299" s="34"/>
      <c r="Y299" s="34"/>
      <c r="Z299" s="34"/>
      <c r="AA299" s="34"/>
      <c r="AB299" s="34"/>
      <c r="AC299" s="34"/>
      <c r="AD299" s="34"/>
      <c r="AE299" s="34"/>
      <c r="AR299" s="207" t="s">
        <v>402</v>
      </c>
      <c r="AT299" s="207" t="s">
        <v>315</v>
      </c>
      <c r="AU299" s="207" t="s">
        <v>83</v>
      </c>
      <c r="AY299" s="17" t="s">
        <v>313</v>
      </c>
      <c r="BE299" s="208">
        <f>IF(N299="základní",J299,0)</f>
        <v>0</v>
      </c>
      <c r="BF299" s="208">
        <f>IF(N299="snížená",J299,0)</f>
        <v>0</v>
      </c>
      <c r="BG299" s="208">
        <f>IF(N299="zákl. přenesená",J299,0)</f>
        <v>0</v>
      </c>
      <c r="BH299" s="208">
        <f>IF(N299="sníž. přenesená",J299,0)</f>
        <v>0</v>
      </c>
      <c r="BI299" s="208">
        <f>IF(N299="nulová",J299,0)</f>
        <v>0</v>
      </c>
      <c r="BJ299" s="17" t="s">
        <v>81</v>
      </c>
      <c r="BK299" s="208">
        <f>ROUND(I299*H299,2)</f>
        <v>0</v>
      </c>
      <c r="BL299" s="17" t="s">
        <v>402</v>
      </c>
      <c r="BM299" s="207" t="s">
        <v>3800</v>
      </c>
    </row>
    <row r="300" spans="1:65" s="1" customFormat="1" ht="19.5">
      <c r="A300" s="34"/>
      <c r="B300" s="35"/>
      <c r="C300" s="36"/>
      <c r="D300" s="209" t="s">
        <v>321</v>
      </c>
      <c r="E300" s="36"/>
      <c r="F300" s="210" t="s">
        <v>3801</v>
      </c>
      <c r="G300" s="36"/>
      <c r="H300" s="36"/>
      <c r="I300" s="116"/>
      <c r="J300" s="36"/>
      <c r="K300" s="36"/>
      <c r="L300" s="39"/>
      <c r="M300" s="211"/>
      <c r="N300" s="212"/>
      <c r="O300" s="64"/>
      <c r="P300" s="64"/>
      <c r="Q300" s="64"/>
      <c r="R300" s="64"/>
      <c r="S300" s="64"/>
      <c r="T300" s="65"/>
      <c r="U300" s="34"/>
      <c r="V300" s="34"/>
      <c r="W300" s="34"/>
      <c r="X300" s="34"/>
      <c r="Y300" s="34"/>
      <c r="Z300" s="34"/>
      <c r="AA300" s="34"/>
      <c r="AB300" s="34"/>
      <c r="AC300" s="34"/>
      <c r="AD300" s="34"/>
      <c r="AE300" s="34"/>
      <c r="AT300" s="17" t="s">
        <v>321</v>
      </c>
      <c r="AU300" s="17" t="s">
        <v>83</v>
      </c>
    </row>
    <row r="301" spans="1:65" s="1" customFormat="1" ht="21.6" customHeight="1">
      <c r="A301" s="34"/>
      <c r="B301" s="35"/>
      <c r="C301" s="195" t="s">
        <v>912</v>
      </c>
      <c r="D301" s="195" t="s">
        <v>315</v>
      </c>
      <c r="E301" s="196" t="s">
        <v>3802</v>
      </c>
      <c r="F301" s="197" t="s">
        <v>3803</v>
      </c>
      <c r="G301" s="198" t="s">
        <v>707</v>
      </c>
      <c r="H301" s="199">
        <v>3</v>
      </c>
      <c r="I301" s="200"/>
      <c r="J301" s="201">
        <f>ROUND(I301*H301,2)</f>
        <v>0</v>
      </c>
      <c r="K301" s="202"/>
      <c r="L301" s="39"/>
      <c r="M301" s="203" t="s">
        <v>19</v>
      </c>
      <c r="N301" s="204" t="s">
        <v>45</v>
      </c>
      <c r="O301" s="64"/>
      <c r="P301" s="205">
        <f>O301*H301</f>
        <v>0</v>
      </c>
      <c r="Q301" s="205">
        <v>4.2380000000000001E-2</v>
      </c>
      <c r="R301" s="205">
        <f>Q301*H301</f>
        <v>0.12714</v>
      </c>
      <c r="S301" s="205">
        <v>0</v>
      </c>
      <c r="T301" s="206">
        <f>S301*H301</f>
        <v>0</v>
      </c>
      <c r="U301" s="34"/>
      <c r="V301" s="34"/>
      <c r="W301" s="34"/>
      <c r="X301" s="34"/>
      <c r="Y301" s="34"/>
      <c r="Z301" s="34"/>
      <c r="AA301" s="34"/>
      <c r="AB301" s="34"/>
      <c r="AC301" s="34"/>
      <c r="AD301" s="34"/>
      <c r="AE301" s="34"/>
      <c r="AR301" s="207" t="s">
        <v>402</v>
      </c>
      <c r="AT301" s="207" t="s">
        <v>315</v>
      </c>
      <c r="AU301" s="207" t="s">
        <v>83</v>
      </c>
      <c r="AY301" s="17" t="s">
        <v>313</v>
      </c>
      <c r="BE301" s="208">
        <f>IF(N301="základní",J301,0)</f>
        <v>0</v>
      </c>
      <c r="BF301" s="208">
        <f>IF(N301="snížená",J301,0)</f>
        <v>0</v>
      </c>
      <c r="BG301" s="208">
        <f>IF(N301="zákl. přenesená",J301,0)</f>
        <v>0</v>
      </c>
      <c r="BH301" s="208">
        <f>IF(N301="sníž. přenesená",J301,0)</f>
        <v>0</v>
      </c>
      <c r="BI301" s="208">
        <f>IF(N301="nulová",J301,0)</f>
        <v>0</v>
      </c>
      <c r="BJ301" s="17" t="s">
        <v>81</v>
      </c>
      <c r="BK301" s="208">
        <f>ROUND(I301*H301,2)</f>
        <v>0</v>
      </c>
      <c r="BL301" s="17" t="s">
        <v>402</v>
      </c>
      <c r="BM301" s="207" t="s">
        <v>3804</v>
      </c>
    </row>
    <row r="302" spans="1:65" s="1" customFormat="1" ht="19.5">
      <c r="A302" s="34"/>
      <c r="B302" s="35"/>
      <c r="C302" s="36"/>
      <c r="D302" s="209" t="s">
        <v>321</v>
      </c>
      <c r="E302" s="36"/>
      <c r="F302" s="210" t="s">
        <v>3805</v>
      </c>
      <c r="G302" s="36"/>
      <c r="H302" s="36"/>
      <c r="I302" s="116"/>
      <c r="J302" s="36"/>
      <c r="K302" s="36"/>
      <c r="L302" s="39"/>
      <c r="M302" s="211"/>
      <c r="N302" s="212"/>
      <c r="O302" s="64"/>
      <c r="P302" s="64"/>
      <c r="Q302" s="64"/>
      <c r="R302" s="64"/>
      <c r="S302" s="64"/>
      <c r="T302" s="65"/>
      <c r="U302" s="34"/>
      <c r="V302" s="34"/>
      <c r="W302" s="34"/>
      <c r="X302" s="34"/>
      <c r="Y302" s="34"/>
      <c r="Z302" s="34"/>
      <c r="AA302" s="34"/>
      <c r="AB302" s="34"/>
      <c r="AC302" s="34"/>
      <c r="AD302" s="34"/>
      <c r="AE302" s="34"/>
      <c r="AT302" s="17" t="s">
        <v>321</v>
      </c>
      <c r="AU302" s="17" t="s">
        <v>83</v>
      </c>
    </row>
    <row r="303" spans="1:65" s="1" customFormat="1" ht="21.6" customHeight="1">
      <c r="A303" s="34"/>
      <c r="B303" s="35"/>
      <c r="C303" s="195" t="s">
        <v>918</v>
      </c>
      <c r="D303" s="195" t="s">
        <v>315</v>
      </c>
      <c r="E303" s="196" t="s">
        <v>3806</v>
      </c>
      <c r="F303" s="197" t="s">
        <v>3807</v>
      </c>
      <c r="G303" s="198" t="s">
        <v>707</v>
      </c>
      <c r="H303" s="199">
        <v>1</v>
      </c>
      <c r="I303" s="200"/>
      <c r="J303" s="201">
        <f>ROUND(I303*H303,2)</f>
        <v>0</v>
      </c>
      <c r="K303" s="202"/>
      <c r="L303" s="39"/>
      <c r="M303" s="203" t="s">
        <v>19</v>
      </c>
      <c r="N303" s="204" t="s">
        <v>45</v>
      </c>
      <c r="O303" s="64"/>
      <c r="P303" s="205">
        <f>O303*H303</f>
        <v>0</v>
      </c>
      <c r="Q303" s="205">
        <v>3.04E-2</v>
      </c>
      <c r="R303" s="205">
        <f>Q303*H303</f>
        <v>3.04E-2</v>
      </c>
      <c r="S303" s="205">
        <v>0</v>
      </c>
      <c r="T303" s="206">
        <f>S303*H303</f>
        <v>0</v>
      </c>
      <c r="U303" s="34"/>
      <c r="V303" s="34"/>
      <c r="W303" s="34"/>
      <c r="X303" s="34"/>
      <c r="Y303" s="34"/>
      <c r="Z303" s="34"/>
      <c r="AA303" s="34"/>
      <c r="AB303" s="34"/>
      <c r="AC303" s="34"/>
      <c r="AD303" s="34"/>
      <c r="AE303" s="34"/>
      <c r="AR303" s="207" t="s">
        <v>402</v>
      </c>
      <c r="AT303" s="207" t="s">
        <v>315</v>
      </c>
      <c r="AU303" s="207" t="s">
        <v>83</v>
      </c>
      <c r="AY303" s="17" t="s">
        <v>313</v>
      </c>
      <c r="BE303" s="208">
        <f>IF(N303="základní",J303,0)</f>
        <v>0</v>
      </c>
      <c r="BF303" s="208">
        <f>IF(N303="snížená",J303,0)</f>
        <v>0</v>
      </c>
      <c r="BG303" s="208">
        <f>IF(N303="zákl. přenesená",J303,0)</f>
        <v>0</v>
      </c>
      <c r="BH303" s="208">
        <f>IF(N303="sníž. přenesená",J303,0)</f>
        <v>0</v>
      </c>
      <c r="BI303" s="208">
        <f>IF(N303="nulová",J303,0)</f>
        <v>0</v>
      </c>
      <c r="BJ303" s="17" t="s">
        <v>81</v>
      </c>
      <c r="BK303" s="208">
        <f>ROUND(I303*H303,2)</f>
        <v>0</v>
      </c>
      <c r="BL303" s="17" t="s">
        <v>402</v>
      </c>
      <c r="BM303" s="207" t="s">
        <v>3808</v>
      </c>
    </row>
    <row r="304" spans="1:65" s="1" customFormat="1" ht="19.5">
      <c r="A304" s="34"/>
      <c r="B304" s="35"/>
      <c r="C304" s="36"/>
      <c r="D304" s="209" t="s">
        <v>321</v>
      </c>
      <c r="E304" s="36"/>
      <c r="F304" s="210" t="s">
        <v>3809</v>
      </c>
      <c r="G304" s="36"/>
      <c r="H304" s="36"/>
      <c r="I304" s="116"/>
      <c r="J304" s="36"/>
      <c r="K304" s="36"/>
      <c r="L304" s="39"/>
      <c r="M304" s="211"/>
      <c r="N304" s="212"/>
      <c r="O304" s="64"/>
      <c r="P304" s="64"/>
      <c r="Q304" s="64"/>
      <c r="R304" s="64"/>
      <c r="S304" s="64"/>
      <c r="T304" s="65"/>
      <c r="U304" s="34"/>
      <c r="V304" s="34"/>
      <c r="W304" s="34"/>
      <c r="X304" s="34"/>
      <c r="Y304" s="34"/>
      <c r="Z304" s="34"/>
      <c r="AA304" s="34"/>
      <c r="AB304" s="34"/>
      <c r="AC304" s="34"/>
      <c r="AD304" s="34"/>
      <c r="AE304" s="34"/>
      <c r="AT304" s="17" t="s">
        <v>321</v>
      </c>
      <c r="AU304" s="17" t="s">
        <v>83</v>
      </c>
    </row>
    <row r="305" spans="1:65" s="1" customFormat="1" ht="21.6" customHeight="1">
      <c r="A305" s="34"/>
      <c r="B305" s="35"/>
      <c r="C305" s="195" t="s">
        <v>924</v>
      </c>
      <c r="D305" s="195" t="s">
        <v>315</v>
      </c>
      <c r="E305" s="196" t="s">
        <v>3810</v>
      </c>
      <c r="F305" s="197" t="s">
        <v>3811</v>
      </c>
      <c r="G305" s="198" t="s">
        <v>707</v>
      </c>
      <c r="H305" s="199">
        <v>1</v>
      </c>
      <c r="I305" s="200"/>
      <c r="J305" s="201">
        <f>ROUND(I305*H305,2)</f>
        <v>0</v>
      </c>
      <c r="K305" s="202"/>
      <c r="L305" s="39"/>
      <c r="M305" s="203" t="s">
        <v>19</v>
      </c>
      <c r="N305" s="204" t="s">
        <v>45</v>
      </c>
      <c r="O305" s="64"/>
      <c r="P305" s="205">
        <f>O305*H305</f>
        <v>0</v>
      </c>
      <c r="Q305" s="205">
        <v>3.9800000000000002E-2</v>
      </c>
      <c r="R305" s="205">
        <f>Q305*H305</f>
        <v>3.9800000000000002E-2</v>
      </c>
      <c r="S305" s="205">
        <v>0</v>
      </c>
      <c r="T305" s="206">
        <f>S305*H305</f>
        <v>0</v>
      </c>
      <c r="U305" s="34"/>
      <c r="V305" s="34"/>
      <c r="W305" s="34"/>
      <c r="X305" s="34"/>
      <c r="Y305" s="34"/>
      <c r="Z305" s="34"/>
      <c r="AA305" s="34"/>
      <c r="AB305" s="34"/>
      <c r="AC305" s="34"/>
      <c r="AD305" s="34"/>
      <c r="AE305" s="34"/>
      <c r="AR305" s="207" t="s">
        <v>402</v>
      </c>
      <c r="AT305" s="207" t="s">
        <v>315</v>
      </c>
      <c r="AU305" s="207" t="s">
        <v>83</v>
      </c>
      <c r="AY305" s="17" t="s">
        <v>313</v>
      </c>
      <c r="BE305" s="208">
        <f>IF(N305="základní",J305,0)</f>
        <v>0</v>
      </c>
      <c r="BF305" s="208">
        <f>IF(N305="snížená",J305,0)</f>
        <v>0</v>
      </c>
      <c r="BG305" s="208">
        <f>IF(N305="zákl. přenesená",J305,0)</f>
        <v>0</v>
      </c>
      <c r="BH305" s="208">
        <f>IF(N305="sníž. přenesená",J305,0)</f>
        <v>0</v>
      </c>
      <c r="BI305" s="208">
        <f>IF(N305="nulová",J305,0)</f>
        <v>0</v>
      </c>
      <c r="BJ305" s="17" t="s">
        <v>81</v>
      </c>
      <c r="BK305" s="208">
        <f>ROUND(I305*H305,2)</f>
        <v>0</v>
      </c>
      <c r="BL305" s="17" t="s">
        <v>402</v>
      </c>
      <c r="BM305" s="207" t="s">
        <v>3812</v>
      </c>
    </row>
    <row r="306" spans="1:65" s="1" customFormat="1" ht="19.5">
      <c r="A306" s="34"/>
      <c r="B306" s="35"/>
      <c r="C306" s="36"/>
      <c r="D306" s="209" t="s">
        <v>321</v>
      </c>
      <c r="E306" s="36"/>
      <c r="F306" s="210" t="s">
        <v>3813</v>
      </c>
      <c r="G306" s="36"/>
      <c r="H306" s="36"/>
      <c r="I306" s="116"/>
      <c r="J306" s="36"/>
      <c r="K306" s="36"/>
      <c r="L306" s="39"/>
      <c r="M306" s="211"/>
      <c r="N306" s="212"/>
      <c r="O306" s="64"/>
      <c r="P306" s="64"/>
      <c r="Q306" s="64"/>
      <c r="R306" s="64"/>
      <c r="S306" s="64"/>
      <c r="T306" s="65"/>
      <c r="U306" s="34"/>
      <c r="V306" s="34"/>
      <c r="W306" s="34"/>
      <c r="X306" s="34"/>
      <c r="Y306" s="34"/>
      <c r="Z306" s="34"/>
      <c r="AA306" s="34"/>
      <c r="AB306" s="34"/>
      <c r="AC306" s="34"/>
      <c r="AD306" s="34"/>
      <c r="AE306" s="34"/>
      <c r="AT306" s="17" t="s">
        <v>321</v>
      </c>
      <c r="AU306" s="17" t="s">
        <v>83</v>
      </c>
    </row>
    <row r="307" spans="1:65" s="1" customFormat="1" ht="21.6" customHeight="1">
      <c r="A307" s="34"/>
      <c r="B307" s="35"/>
      <c r="C307" s="195" t="s">
        <v>935</v>
      </c>
      <c r="D307" s="195" t="s">
        <v>315</v>
      </c>
      <c r="E307" s="196" t="s">
        <v>3814</v>
      </c>
      <c r="F307" s="197" t="s">
        <v>3815</v>
      </c>
      <c r="G307" s="198" t="s">
        <v>707</v>
      </c>
      <c r="H307" s="199">
        <v>1</v>
      </c>
      <c r="I307" s="200"/>
      <c r="J307" s="201">
        <f>ROUND(I307*H307,2)</f>
        <v>0</v>
      </c>
      <c r="K307" s="202"/>
      <c r="L307" s="39"/>
      <c r="M307" s="203" t="s">
        <v>19</v>
      </c>
      <c r="N307" s="204" t="s">
        <v>45</v>
      </c>
      <c r="O307" s="64"/>
      <c r="P307" s="205">
        <f>O307*H307</f>
        <v>0</v>
      </c>
      <c r="Q307" s="205">
        <v>4.9200000000000001E-2</v>
      </c>
      <c r="R307" s="205">
        <f>Q307*H307</f>
        <v>4.9200000000000001E-2</v>
      </c>
      <c r="S307" s="205">
        <v>0</v>
      </c>
      <c r="T307" s="206">
        <f>S307*H307</f>
        <v>0</v>
      </c>
      <c r="U307" s="34"/>
      <c r="V307" s="34"/>
      <c r="W307" s="34"/>
      <c r="X307" s="34"/>
      <c r="Y307" s="34"/>
      <c r="Z307" s="34"/>
      <c r="AA307" s="34"/>
      <c r="AB307" s="34"/>
      <c r="AC307" s="34"/>
      <c r="AD307" s="34"/>
      <c r="AE307" s="34"/>
      <c r="AR307" s="207" t="s">
        <v>402</v>
      </c>
      <c r="AT307" s="207" t="s">
        <v>315</v>
      </c>
      <c r="AU307" s="207" t="s">
        <v>83</v>
      </c>
      <c r="AY307" s="17" t="s">
        <v>313</v>
      </c>
      <c r="BE307" s="208">
        <f>IF(N307="základní",J307,0)</f>
        <v>0</v>
      </c>
      <c r="BF307" s="208">
        <f>IF(N307="snížená",J307,0)</f>
        <v>0</v>
      </c>
      <c r="BG307" s="208">
        <f>IF(N307="zákl. přenesená",J307,0)</f>
        <v>0</v>
      </c>
      <c r="BH307" s="208">
        <f>IF(N307="sníž. přenesená",J307,0)</f>
        <v>0</v>
      </c>
      <c r="BI307" s="208">
        <f>IF(N307="nulová",J307,0)</f>
        <v>0</v>
      </c>
      <c r="BJ307" s="17" t="s">
        <v>81</v>
      </c>
      <c r="BK307" s="208">
        <f>ROUND(I307*H307,2)</f>
        <v>0</v>
      </c>
      <c r="BL307" s="17" t="s">
        <v>402</v>
      </c>
      <c r="BM307" s="207" t="s">
        <v>3816</v>
      </c>
    </row>
    <row r="308" spans="1:65" s="1" customFormat="1" ht="19.5">
      <c r="A308" s="34"/>
      <c r="B308" s="35"/>
      <c r="C308" s="36"/>
      <c r="D308" s="209" t="s">
        <v>321</v>
      </c>
      <c r="E308" s="36"/>
      <c r="F308" s="210" t="s">
        <v>3817</v>
      </c>
      <c r="G308" s="36"/>
      <c r="H308" s="36"/>
      <c r="I308" s="116"/>
      <c r="J308" s="36"/>
      <c r="K308" s="36"/>
      <c r="L308" s="39"/>
      <c r="M308" s="211"/>
      <c r="N308" s="212"/>
      <c r="O308" s="64"/>
      <c r="P308" s="64"/>
      <c r="Q308" s="64"/>
      <c r="R308" s="64"/>
      <c r="S308" s="64"/>
      <c r="T308" s="65"/>
      <c r="U308" s="34"/>
      <c r="V308" s="34"/>
      <c r="W308" s="34"/>
      <c r="X308" s="34"/>
      <c r="Y308" s="34"/>
      <c r="Z308" s="34"/>
      <c r="AA308" s="34"/>
      <c r="AB308" s="34"/>
      <c r="AC308" s="34"/>
      <c r="AD308" s="34"/>
      <c r="AE308" s="34"/>
      <c r="AT308" s="17" t="s">
        <v>321</v>
      </c>
      <c r="AU308" s="17" t="s">
        <v>83</v>
      </c>
    </row>
    <row r="309" spans="1:65" s="1" customFormat="1" ht="21.6" customHeight="1">
      <c r="A309" s="34"/>
      <c r="B309" s="35"/>
      <c r="C309" s="195" t="s">
        <v>940</v>
      </c>
      <c r="D309" s="195" t="s">
        <v>315</v>
      </c>
      <c r="E309" s="196" t="s">
        <v>3818</v>
      </c>
      <c r="F309" s="197" t="s">
        <v>3819</v>
      </c>
      <c r="G309" s="198" t="s">
        <v>707</v>
      </c>
      <c r="H309" s="199">
        <v>1</v>
      </c>
      <c r="I309" s="200"/>
      <c r="J309" s="201">
        <f>ROUND(I309*H309,2)</f>
        <v>0</v>
      </c>
      <c r="K309" s="202"/>
      <c r="L309" s="39"/>
      <c r="M309" s="203" t="s">
        <v>19</v>
      </c>
      <c r="N309" s="204" t="s">
        <v>45</v>
      </c>
      <c r="O309" s="64"/>
      <c r="P309" s="205">
        <f>O309*H309</f>
        <v>0</v>
      </c>
      <c r="Q309" s="205">
        <v>2.828E-2</v>
      </c>
      <c r="R309" s="205">
        <f>Q309*H309</f>
        <v>2.828E-2</v>
      </c>
      <c r="S309" s="205">
        <v>0</v>
      </c>
      <c r="T309" s="206">
        <f>S309*H309</f>
        <v>0</v>
      </c>
      <c r="U309" s="34"/>
      <c r="V309" s="34"/>
      <c r="W309" s="34"/>
      <c r="X309" s="34"/>
      <c r="Y309" s="34"/>
      <c r="Z309" s="34"/>
      <c r="AA309" s="34"/>
      <c r="AB309" s="34"/>
      <c r="AC309" s="34"/>
      <c r="AD309" s="34"/>
      <c r="AE309" s="34"/>
      <c r="AR309" s="207" t="s">
        <v>402</v>
      </c>
      <c r="AT309" s="207" t="s">
        <v>315</v>
      </c>
      <c r="AU309" s="207" t="s">
        <v>83</v>
      </c>
      <c r="AY309" s="17" t="s">
        <v>313</v>
      </c>
      <c r="BE309" s="208">
        <f>IF(N309="základní",J309,0)</f>
        <v>0</v>
      </c>
      <c r="BF309" s="208">
        <f>IF(N309="snížená",J309,0)</f>
        <v>0</v>
      </c>
      <c r="BG309" s="208">
        <f>IF(N309="zákl. přenesená",J309,0)</f>
        <v>0</v>
      </c>
      <c r="BH309" s="208">
        <f>IF(N309="sníž. přenesená",J309,0)</f>
        <v>0</v>
      </c>
      <c r="BI309" s="208">
        <f>IF(N309="nulová",J309,0)</f>
        <v>0</v>
      </c>
      <c r="BJ309" s="17" t="s">
        <v>81</v>
      </c>
      <c r="BK309" s="208">
        <f>ROUND(I309*H309,2)</f>
        <v>0</v>
      </c>
      <c r="BL309" s="17" t="s">
        <v>402</v>
      </c>
      <c r="BM309" s="207" t="s">
        <v>3820</v>
      </c>
    </row>
    <row r="310" spans="1:65" s="1" customFormat="1" ht="19.5">
      <c r="A310" s="34"/>
      <c r="B310" s="35"/>
      <c r="C310" s="36"/>
      <c r="D310" s="209" t="s">
        <v>321</v>
      </c>
      <c r="E310" s="36"/>
      <c r="F310" s="210" t="s">
        <v>3821</v>
      </c>
      <c r="G310" s="36"/>
      <c r="H310" s="36"/>
      <c r="I310" s="116"/>
      <c r="J310" s="36"/>
      <c r="K310" s="36"/>
      <c r="L310" s="39"/>
      <c r="M310" s="211"/>
      <c r="N310" s="212"/>
      <c r="O310" s="64"/>
      <c r="P310" s="64"/>
      <c r="Q310" s="64"/>
      <c r="R310" s="64"/>
      <c r="S310" s="64"/>
      <c r="T310" s="65"/>
      <c r="U310" s="34"/>
      <c r="V310" s="34"/>
      <c r="W310" s="34"/>
      <c r="X310" s="34"/>
      <c r="Y310" s="34"/>
      <c r="Z310" s="34"/>
      <c r="AA310" s="34"/>
      <c r="AB310" s="34"/>
      <c r="AC310" s="34"/>
      <c r="AD310" s="34"/>
      <c r="AE310" s="34"/>
      <c r="AT310" s="17" t="s">
        <v>321</v>
      </c>
      <c r="AU310" s="17" t="s">
        <v>83</v>
      </c>
    </row>
    <row r="311" spans="1:65" s="1" customFormat="1" ht="21.6" customHeight="1">
      <c r="A311" s="34"/>
      <c r="B311" s="35"/>
      <c r="C311" s="195" t="s">
        <v>946</v>
      </c>
      <c r="D311" s="195" t="s">
        <v>315</v>
      </c>
      <c r="E311" s="196" t="s">
        <v>3822</v>
      </c>
      <c r="F311" s="197" t="s">
        <v>3823</v>
      </c>
      <c r="G311" s="198" t="s">
        <v>707</v>
      </c>
      <c r="H311" s="199">
        <v>3</v>
      </c>
      <c r="I311" s="200"/>
      <c r="J311" s="201">
        <f>ROUND(I311*H311,2)</f>
        <v>0</v>
      </c>
      <c r="K311" s="202"/>
      <c r="L311" s="39"/>
      <c r="M311" s="203" t="s">
        <v>19</v>
      </c>
      <c r="N311" s="204" t="s">
        <v>45</v>
      </c>
      <c r="O311" s="64"/>
      <c r="P311" s="205">
        <f>O311*H311</f>
        <v>0</v>
      </c>
      <c r="Q311" s="205">
        <v>3.4799999999999998E-2</v>
      </c>
      <c r="R311" s="205">
        <f>Q311*H311</f>
        <v>0.10439999999999999</v>
      </c>
      <c r="S311" s="205">
        <v>0</v>
      </c>
      <c r="T311" s="206">
        <f>S311*H311</f>
        <v>0</v>
      </c>
      <c r="U311" s="34"/>
      <c r="V311" s="34"/>
      <c r="W311" s="34"/>
      <c r="X311" s="34"/>
      <c r="Y311" s="34"/>
      <c r="Z311" s="34"/>
      <c r="AA311" s="34"/>
      <c r="AB311" s="34"/>
      <c r="AC311" s="34"/>
      <c r="AD311" s="34"/>
      <c r="AE311" s="34"/>
      <c r="AR311" s="207" t="s">
        <v>402</v>
      </c>
      <c r="AT311" s="207" t="s">
        <v>315</v>
      </c>
      <c r="AU311" s="207" t="s">
        <v>83</v>
      </c>
      <c r="AY311" s="17" t="s">
        <v>313</v>
      </c>
      <c r="BE311" s="208">
        <f>IF(N311="základní",J311,0)</f>
        <v>0</v>
      </c>
      <c r="BF311" s="208">
        <f>IF(N311="snížená",J311,0)</f>
        <v>0</v>
      </c>
      <c r="BG311" s="208">
        <f>IF(N311="zákl. přenesená",J311,0)</f>
        <v>0</v>
      </c>
      <c r="BH311" s="208">
        <f>IF(N311="sníž. přenesená",J311,0)</f>
        <v>0</v>
      </c>
      <c r="BI311" s="208">
        <f>IF(N311="nulová",J311,0)</f>
        <v>0</v>
      </c>
      <c r="BJ311" s="17" t="s">
        <v>81</v>
      </c>
      <c r="BK311" s="208">
        <f>ROUND(I311*H311,2)</f>
        <v>0</v>
      </c>
      <c r="BL311" s="17" t="s">
        <v>402</v>
      </c>
      <c r="BM311" s="207" t="s">
        <v>3824</v>
      </c>
    </row>
    <row r="312" spans="1:65" s="1" customFormat="1" ht="19.5">
      <c r="A312" s="34"/>
      <c r="B312" s="35"/>
      <c r="C312" s="36"/>
      <c r="D312" s="209" t="s">
        <v>321</v>
      </c>
      <c r="E312" s="36"/>
      <c r="F312" s="210" t="s">
        <v>3825</v>
      </c>
      <c r="G312" s="36"/>
      <c r="H312" s="36"/>
      <c r="I312" s="116"/>
      <c r="J312" s="36"/>
      <c r="K312" s="36"/>
      <c r="L312" s="39"/>
      <c r="M312" s="211"/>
      <c r="N312" s="212"/>
      <c r="O312" s="64"/>
      <c r="P312" s="64"/>
      <c r="Q312" s="64"/>
      <c r="R312" s="64"/>
      <c r="S312" s="64"/>
      <c r="T312" s="65"/>
      <c r="U312" s="34"/>
      <c r="V312" s="34"/>
      <c r="W312" s="34"/>
      <c r="X312" s="34"/>
      <c r="Y312" s="34"/>
      <c r="Z312" s="34"/>
      <c r="AA312" s="34"/>
      <c r="AB312" s="34"/>
      <c r="AC312" s="34"/>
      <c r="AD312" s="34"/>
      <c r="AE312" s="34"/>
      <c r="AT312" s="17" t="s">
        <v>321</v>
      </c>
      <c r="AU312" s="17" t="s">
        <v>83</v>
      </c>
    </row>
    <row r="313" spans="1:65" s="1" customFormat="1" ht="21.6" customHeight="1">
      <c r="A313" s="34"/>
      <c r="B313" s="35"/>
      <c r="C313" s="195" t="s">
        <v>952</v>
      </c>
      <c r="D313" s="195" t="s">
        <v>315</v>
      </c>
      <c r="E313" s="196" t="s">
        <v>3826</v>
      </c>
      <c r="F313" s="197" t="s">
        <v>3827</v>
      </c>
      <c r="G313" s="198" t="s">
        <v>707</v>
      </c>
      <c r="H313" s="199">
        <v>5</v>
      </c>
      <c r="I313" s="200"/>
      <c r="J313" s="201">
        <f>ROUND(I313*H313,2)</f>
        <v>0</v>
      </c>
      <c r="K313" s="202"/>
      <c r="L313" s="39"/>
      <c r="M313" s="203" t="s">
        <v>19</v>
      </c>
      <c r="N313" s="204" t="s">
        <v>45</v>
      </c>
      <c r="O313" s="64"/>
      <c r="P313" s="205">
        <f>O313*H313</f>
        <v>0</v>
      </c>
      <c r="Q313" s="205">
        <v>3.4540000000000001E-2</v>
      </c>
      <c r="R313" s="205">
        <f>Q313*H313</f>
        <v>0.17270000000000002</v>
      </c>
      <c r="S313" s="205">
        <v>0</v>
      </c>
      <c r="T313" s="206">
        <f>S313*H313</f>
        <v>0</v>
      </c>
      <c r="U313" s="34"/>
      <c r="V313" s="34"/>
      <c r="W313" s="34"/>
      <c r="X313" s="34"/>
      <c r="Y313" s="34"/>
      <c r="Z313" s="34"/>
      <c r="AA313" s="34"/>
      <c r="AB313" s="34"/>
      <c r="AC313" s="34"/>
      <c r="AD313" s="34"/>
      <c r="AE313" s="34"/>
      <c r="AR313" s="207" t="s">
        <v>402</v>
      </c>
      <c r="AT313" s="207" t="s">
        <v>315</v>
      </c>
      <c r="AU313" s="207" t="s">
        <v>83</v>
      </c>
      <c r="AY313" s="17" t="s">
        <v>313</v>
      </c>
      <c r="BE313" s="208">
        <f>IF(N313="základní",J313,0)</f>
        <v>0</v>
      </c>
      <c r="BF313" s="208">
        <f>IF(N313="snížená",J313,0)</f>
        <v>0</v>
      </c>
      <c r="BG313" s="208">
        <f>IF(N313="zákl. přenesená",J313,0)</f>
        <v>0</v>
      </c>
      <c r="BH313" s="208">
        <f>IF(N313="sníž. přenesená",J313,0)</f>
        <v>0</v>
      </c>
      <c r="BI313" s="208">
        <f>IF(N313="nulová",J313,0)</f>
        <v>0</v>
      </c>
      <c r="BJ313" s="17" t="s">
        <v>81</v>
      </c>
      <c r="BK313" s="208">
        <f>ROUND(I313*H313,2)</f>
        <v>0</v>
      </c>
      <c r="BL313" s="17" t="s">
        <v>402</v>
      </c>
      <c r="BM313" s="207" t="s">
        <v>3828</v>
      </c>
    </row>
    <row r="314" spans="1:65" s="1" customFormat="1" ht="19.5">
      <c r="A314" s="34"/>
      <c r="B314" s="35"/>
      <c r="C314" s="36"/>
      <c r="D314" s="209" t="s">
        <v>321</v>
      </c>
      <c r="E314" s="36"/>
      <c r="F314" s="210" t="s">
        <v>3829</v>
      </c>
      <c r="G314" s="36"/>
      <c r="H314" s="36"/>
      <c r="I314" s="116"/>
      <c r="J314" s="36"/>
      <c r="K314" s="36"/>
      <c r="L314" s="39"/>
      <c r="M314" s="211"/>
      <c r="N314" s="212"/>
      <c r="O314" s="64"/>
      <c r="P314" s="64"/>
      <c r="Q314" s="64"/>
      <c r="R314" s="64"/>
      <c r="S314" s="64"/>
      <c r="T314" s="65"/>
      <c r="U314" s="34"/>
      <c r="V314" s="34"/>
      <c r="W314" s="34"/>
      <c r="X314" s="34"/>
      <c r="Y314" s="34"/>
      <c r="Z314" s="34"/>
      <c r="AA314" s="34"/>
      <c r="AB314" s="34"/>
      <c r="AC314" s="34"/>
      <c r="AD314" s="34"/>
      <c r="AE314" s="34"/>
      <c r="AT314" s="17" t="s">
        <v>321</v>
      </c>
      <c r="AU314" s="17" t="s">
        <v>83</v>
      </c>
    </row>
    <row r="315" spans="1:65" s="1" customFormat="1" ht="21.6" customHeight="1">
      <c r="A315" s="34"/>
      <c r="B315" s="35"/>
      <c r="C315" s="195" t="s">
        <v>962</v>
      </c>
      <c r="D315" s="195" t="s">
        <v>315</v>
      </c>
      <c r="E315" s="196" t="s">
        <v>3830</v>
      </c>
      <c r="F315" s="197" t="s">
        <v>3831</v>
      </c>
      <c r="G315" s="198" t="s">
        <v>707</v>
      </c>
      <c r="H315" s="199">
        <v>1</v>
      </c>
      <c r="I315" s="200"/>
      <c r="J315" s="201">
        <f>ROUND(I315*H315,2)</f>
        <v>0</v>
      </c>
      <c r="K315" s="202"/>
      <c r="L315" s="39"/>
      <c r="M315" s="203" t="s">
        <v>19</v>
      </c>
      <c r="N315" s="204" t="s">
        <v>45</v>
      </c>
      <c r="O315" s="64"/>
      <c r="P315" s="205">
        <f>O315*H315</f>
        <v>0</v>
      </c>
      <c r="Q315" s="205">
        <v>4.5319999999999999E-2</v>
      </c>
      <c r="R315" s="205">
        <f>Q315*H315</f>
        <v>4.5319999999999999E-2</v>
      </c>
      <c r="S315" s="205">
        <v>0</v>
      </c>
      <c r="T315" s="206">
        <f>S315*H315</f>
        <v>0</v>
      </c>
      <c r="U315" s="34"/>
      <c r="V315" s="34"/>
      <c r="W315" s="34"/>
      <c r="X315" s="34"/>
      <c r="Y315" s="34"/>
      <c r="Z315" s="34"/>
      <c r="AA315" s="34"/>
      <c r="AB315" s="34"/>
      <c r="AC315" s="34"/>
      <c r="AD315" s="34"/>
      <c r="AE315" s="34"/>
      <c r="AR315" s="207" t="s">
        <v>402</v>
      </c>
      <c r="AT315" s="207" t="s">
        <v>315</v>
      </c>
      <c r="AU315" s="207" t="s">
        <v>83</v>
      </c>
      <c r="AY315" s="17" t="s">
        <v>313</v>
      </c>
      <c r="BE315" s="208">
        <f>IF(N315="základní",J315,0)</f>
        <v>0</v>
      </c>
      <c r="BF315" s="208">
        <f>IF(N315="snížená",J315,0)</f>
        <v>0</v>
      </c>
      <c r="BG315" s="208">
        <f>IF(N315="zákl. přenesená",J315,0)</f>
        <v>0</v>
      </c>
      <c r="BH315" s="208">
        <f>IF(N315="sníž. přenesená",J315,0)</f>
        <v>0</v>
      </c>
      <c r="BI315" s="208">
        <f>IF(N315="nulová",J315,0)</f>
        <v>0</v>
      </c>
      <c r="BJ315" s="17" t="s">
        <v>81</v>
      </c>
      <c r="BK315" s="208">
        <f>ROUND(I315*H315,2)</f>
        <v>0</v>
      </c>
      <c r="BL315" s="17" t="s">
        <v>402</v>
      </c>
      <c r="BM315" s="207" t="s">
        <v>3832</v>
      </c>
    </row>
    <row r="316" spans="1:65" s="1" customFormat="1" ht="19.5">
      <c r="A316" s="34"/>
      <c r="B316" s="35"/>
      <c r="C316" s="36"/>
      <c r="D316" s="209" t="s">
        <v>321</v>
      </c>
      <c r="E316" s="36"/>
      <c r="F316" s="210" t="s">
        <v>3833</v>
      </c>
      <c r="G316" s="36"/>
      <c r="H316" s="36"/>
      <c r="I316" s="116"/>
      <c r="J316" s="36"/>
      <c r="K316" s="36"/>
      <c r="L316" s="39"/>
      <c r="M316" s="211"/>
      <c r="N316" s="212"/>
      <c r="O316" s="64"/>
      <c r="P316" s="64"/>
      <c r="Q316" s="64"/>
      <c r="R316" s="64"/>
      <c r="S316" s="64"/>
      <c r="T316" s="65"/>
      <c r="U316" s="34"/>
      <c r="V316" s="34"/>
      <c r="W316" s="34"/>
      <c r="X316" s="34"/>
      <c r="Y316" s="34"/>
      <c r="Z316" s="34"/>
      <c r="AA316" s="34"/>
      <c r="AB316" s="34"/>
      <c r="AC316" s="34"/>
      <c r="AD316" s="34"/>
      <c r="AE316" s="34"/>
      <c r="AT316" s="17" t="s">
        <v>321</v>
      </c>
      <c r="AU316" s="17" t="s">
        <v>83</v>
      </c>
    </row>
    <row r="317" spans="1:65" s="1" customFormat="1" ht="21.6" customHeight="1">
      <c r="A317" s="34"/>
      <c r="B317" s="35"/>
      <c r="C317" s="195" t="s">
        <v>968</v>
      </c>
      <c r="D317" s="195" t="s">
        <v>315</v>
      </c>
      <c r="E317" s="196" t="s">
        <v>3834</v>
      </c>
      <c r="F317" s="197" t="s">
        <v>3835</v>
      </c>
      <c r="G317" s="198" t="s">
        <v>707</v>
      </c>
      <c r="H317" s="199">
        <v>1</v>
      </c>
      <c r="I317" s="200"/>
      <c r="J317" s="201">
        <f>ROUND(I317*H317,2)</f>
        <v>0</v>
      </c>
      <c r="K317" s="202"/>
      <c r="L317" s="39"/>
      <c r="M317" s="203" t="s">
        <v>19</v>
      </c>
      <c r="N317" s="204" t="s">
        <v>45</v>
      </c>
      <c r="O317" s="64"/>
      <c r="P317" s="205">
        <f>O317*H317</f>
        <v>0</v>
      </c>
      <c r="Q317" s="205">
        <v>5.0709999999999998E-2</v>
      </c>
      <c r="R317" s="205">
        <f>Q317*H317</f>
        <v>5.0709999999999998E-2</v>
      </c>
      <c r="S317" s="205">
        <v>0</v>
      </c>
      <c r="T317" s="206">
        <f>S317*H317</f>
        <v>0</v>
      </c>
      <c r="U317" s="34"/>
      <c r="V317" s="34"/>
      <c r="W317" s="34"/>
      <c r="X317" s="34"/>
      <c r="Y317" s="34"/>
      <c r="Z317" s="34"/>
      <c r="AA317" s="34"/>
      <c r="AB317" s="34"/>
      <c r="AC317" s="34"/>
      <c r="AD317" s="34"/>
      <c r="AE317" s="34"/>
      <c r="AR317" s="207" t="s">
        <v>402</v>
      </c>
      <c r="AT317" s="207" t="s">
        <v>315</v>
      </c>
      <c r="AU317" s="207" t="s">
        <v>83</v>
      </c>
      <c r="AY317" s="17" t="s">
        <v>313</v>
      </c>
      <c r="BE317" s="208">
        <f>IF(N317="základní",J317,0)</f>
        <v>0</v>
      </c>
      <c r="BF317" s="208">
        <f>IF(N317="snížená",J317,0)</f>
        <v>0</v>
      </c>
      <c r="BG317" s="208">
        <f>IF(N317="zákl. přenesená",J317,0)</f>
        <v>0</v>
      </c>
      <c r="BH317" s="208">
        <f>IF(N317="sníž. přenesená",J317,0)</f>
        <v>0</v>
      </c>
      <c r="BI317" s="208">
        <f>IF(N317="nulová",J317,0)</f>
        <v>0</v>
      </c>
      <c r="BJ317" s="17" t="s">
        <v>81</v>
      </c>
      <c r="BK317" s="208">
        <f>ROUND(I317*H317,2)</f>
        <v>0</v>
      </c>
      <c r="BL317" s="17" t="s">
        <v>402</v>
      </c>
      <c r="BM317" s="207" t="s">
        <v>3836</v>
      </c>
    </row>
    <row r="318" spans="1:65" s="1" customFormat="1" ht="19.5">
      <c r="A318" s="34"/>
      <c r="B318" s="35"/>
      <c r="C318" s="36"/>
      <c r="D318" s="209" t="s">
        <v>321</v>
      </c>
      <c r="E318" s="36"/>
      <c r="F318" s="210" t="s">
        <v>3837</v>
      </c>
      <c r="G318" s="36"/>
      <c r="H318" s="36"/>
      <c r="I318" s="116"/>
      <c r="J318" s="36"/>
      <c r="K318" s="36"/>
      <c r="L318" s="39"/>
      <c r="M318" s="211"/>
      <c r="N318" s="212"/>
      <c r="O318" s="64"/>
      <c r="P318" s="64"/>
      <c r="Q318" s="64"/>
      <c r="R318" s="64"/>
      <c r="S318" s="64"/>
      <c r="T318" s="65"/>
      <c r="U318" s="34"/>
      <c r="V318" s="34"/>
      <c r="W318" s="34"/>
      <c r="X318" s="34"/>
      <c r="Y318" s="34"/>
      <c r="Z318" s="34"/>
      <c r="AA318" s="34"/>
      <c r="AB318" s="34"/>
      <c r="AC318" s="34"/>
      <c r="AD318" s="34"/>
      <c r="AE318" s="34"/>
      <c r="AT318" s="17" t="s">
        <v>321</v>
      </c>
      <c r="AU318" s="17" t="s">
        <v>83</v>
      </c>
    </row>
    <row r="319" spans="1:65" s="1" customFormat="1" ht="21.6" customHeight="1">
      <c r="A319" s="34"/>
      <c r="B319" s="35"/>
      <c r="C319" s="195" t="s">
        <v>974</v>
      </c>
      <c r="D319" s="195" t="s">
        <v>315</v>
      </c>
      <c r="E319" s="196" t="s">
        <v>3838</v>
      </c>
      <c r="F319" s="197" t="s">
        <v>3839</v>
      </c>
      <c r="G319" s="198" t="s">
        <v>707</v>
      </c>
      <c r="H319" s="199">
        <v>2</v>
      </c>
      <c r="I319" s="200"/>
      <c r="J319" s="201">
        <f>ROUND(I319*H319,2)</f>
        <v>0</v>
      </c>
      <c r="K319" s="202"/>
      <c r="L319" s="39"/>
      <c r="M319" s="203" t="s">
        <v>19</v>
      </c>
      <c r="N319" s="204" t="s">
        <v>45</v>
      </c>
      <c r="O319" s="64"/>
      <c r="P319" s="205">
        <f>O319*H319</f>
        <v>0</v>
      </c>
      <c r="Q319" s="205">
        <v>4.684E-2</v>
      </c>
      <c r="R319" s="205">
        <f>Q319*H319</f>
        <v>9.3679999999999999E-2</v>
      </c>
      <c r="S319" s="205">
        <v>0</v>
      </c>
      <c r="T319" s="206">
        <f>S319*H319</f>
        <v>0</v>
      </c>
      <c r="U319" s="34"/>
      <c r="V319" s="34"/>
      <c r="W319" s="34"/>
      <c r="X319" s="34"/>
      <c r="Y319" s="34"/>
      <c r="Z319" s="34"/>
      <c r="AA319" s="34"/>
      <c r="AB319" s="34"/>
      <c r="AC319" s="34"/>
      <c r="AD319" s="34"/>
      <c r="AE319" s="34"/>
      <c r="AR319" s="207" t="s">
        <v>402</v>
      </c>
      <c r="AT319" s="207" t="s">
        <v>315</v>
      </c>
      <c r="AU319" s="207" t="s">
        <v>83</v>
      </c>
      <c r="AY319" s="17" t="s">
        <v>313</v>
      </c>
      <c r="BE319" s="208">
        <f>IF(N319="základní",J319,0)</f>
        <v>0</v>
      </c>
      <c r="BF319" s="208">
        <f>IF(N319="snížená",J319,0)</f>
        <v>0</v>
      </c>
      <c r="BG319" s="208">
        <f>IF(N319="zákl. přenesená",J319,0)</f>
        <v>0</v>
      </c>
      <c r="BH319" s="208">
        <f>IF(N319="sníž. přenesená",J319,0)</f>
        <v>0</v>
      </c>
      <c r="BI319" s="208">
        <f>IF(N319="nulová",J319,0)</f>
        <v>0</v>
      </c>
      <c r="BJ319" s="17" t="s">
        <v>81</v>
      </c>
      <c r="BK319" s="208">
        <f>ROUND(I319*H319,2)</f>
        <v>0</v>
      </c>
      <c r="BL319" s="17" t="s">
        <v>402</v>
      </c>
      <c r="BM319" s="207" t="s">
        <v>3840</v>
      </c>
    </row>
    <row r="320" spans="1:65" s="1" customFormat="1" ht="19.5">
      <c r="A320" s="34"/>
      <c r="B320" s="35"/>
      <c r="C320" s="36"/>
      <c r="D320" s="209" t="s">
        <v>321</v>
      </c>
      <c r="E320" s="36"/>
      <c r="F320" s="210" t="s">
        <v>3841</v>
      </c>
      <c r="G320" s="36"/>
      <c r="H320" s="36"/>
      <c r="I320" s="116"/>
      <c r="J320" s="36"/>
      <c r="K320" s="36"/>
      <c r="L320" s="39"/>
      <c r="M320" s="211"/>
      <c r="N320" s="212"/>
      <c r="O320" s="64"/>
      <c r="P320" s="64"/>
      <c r="Q320" s="64"/>
      <c r="R320" s="64"/>
      <c r="S320" s="64"/>
      <c r="T320" s="65"/>
      <c r="U320" s="34"/>
      <c r="V320" s="34"/>
      <c r="W320" s="34"/>
      <c r="X320" s="34"/>
      <c r="Y320" s="34"/>
      <c r="Z320" s="34"/>
      <c r="AA320" s="34"/>
      <c r="AB320" s="34"/>
      <c r="AC320" s="34"/>
      <c r="AD320" s="34"/>
      <c r="AE320" s="34"/>
      <c r="AT320" s="17" t="s">
        <v>321</v>
      </c>
      <c r="AU320" s="17" t="s">
        <v>83</v>
      </c>
    </row>
    <row r="321" spans="1:65" s="1" customFormat="1" ht="21.6" customHeight="1">
      <c r="A321" s="34"/>
      <c r="B321" s="35"/>
      <c r="C321" s="195" t="s">
        <v>984</v>
      </c>
      <c r="D321" s="195" t="s">
        <v>315</v>
      </c>
      <c r="E321" s="196" t="s">
        <v>3842</v>
      </c>
      <c r="F321" s="197" t="s">
        <v>3843</v>
      </c>
      <c r="G321" s="198" t="s">
        <v>707</v>
      </c>
      <c r="H321" s="199">
        <v>2</v>
      </c>
      <c r="I321" s="200"/>
      <c r="J321" s="201">
        <f>ROUND(I321*H321,2)</f>
        <v>0</v>
      </c>
      <c r="K321" s="202"/>
      <c r="L321" s="39"/>
      <c r="M321" s="203" t="s">
        <v>19</v>
      </c>
      <c r="N321" s="204" t="s">
        <v>45</v>
      </c>
      <c r="O321" s="64"/>
      <c r="P321" s="205">
        <f>O321*H321</f>
        <v>0</v>
      </c>
      <c r="Q321" s="205">
        <v>5.2420000000000001E-2</v>
      </c>
      <c r="R321" s="205">
        <f>Q321*H321</f>
        <v>0.10484</v>
      </c>
      <c r="S321" s="205">
        <v>0</v>
      </c>
      <c r="T321" s="206">
        <f>S321*H321</f>
        <v>0</v>
      </c>
      <c r="U321" s="34"/>
      <c r="V321" s="34"/>
      <c r="W321" s="34"/>
      <c r="X321" s="34"/>
      <c r="Y321" s="34"/>
      <c r="Z321" s="34"/>
      <c r="AA321" s="34"/>
      <c r="AB321" s="34"/>
      <c r="AC321" s="34"/>
      <c r="AD321" s="34"/>
      <c r="AE321" s="34"/>
      <c r="AR321" s="207" t="s">
        <v>402</v>
      </c>
      <c r="AT321" s="207" t="s">
        <v>315</v>
      </c>
      <c r="AU321" s="207" t="s">
        <v>83</v>
      </c>
      <c r="AY321" s="17" t="s">
        <v>313</v>
      </c>
      <c r="BE321" s="208">
        <f>IF(N321="základní",J321,0)</f>
        <v>0</v>
      </c>
      <c r="BF321" s="208">
        <f>IF(N321="snížená",J321,0)</f>
        <v>0</v>
      </c>
      <c r="BG321" s="208">
        <f>IF(N321="zákl. přenesená",J321,0)</f>
        <v>0</v>
      </c>
      <c r="BH321" s="208">
        <f>IF(N321="sníž. přenesená",J321,0)</f>
        <v>0</v>
      </c>
      <c r="BI321" s="208">
        <f>IF(N321="nulová",J321,0)</f>
        <v>0</v>
      </c>
      <c r="BJ321" s="17" t="s">
        <v>81</v>
      </c>
      <c r="BK321" s="208">
        <f>ROUND(I321*H321,2)</f>
        <v>0</v>
      </c>
      <c r="BL321" s="17" t="s">
        <v>402</v>
      </c>
      <c r="BM321" s="207" t="s">
        <v>3844</v>
      </c>
    </row>
    <row r="322" spans="1:65" s="1" customFormat="1" ht="19.5">
      <c r="A322" s="34"/>
      <c r="B322" s="35"/>
      <c r="C322" s="36"/>
      <c r="D322" s="209" t="s">
        <v>321</v>
      </c>
      <c r="E322" s="36"/>
      <c r="F322" s="210" t="s">
        <v>3845</v>
      </c>
      <c r="G322" s="36"/>
      <c r="H322" s="36"/>
      <c r="I322" s="116"/>
      <c r="J322" s="36"/>
      <c r="K322" s="36"/>
      <c r="L322" s="39"/>
      <c r="M322" s="211"/>
      <c r="N322" s="212"/>
      <c r="O322" s="64"/>
      <c r="P322" s="64"/>
      <c r="Q322" s="64"/>
      <c r="R322" s="64"/>
      <c r="S322" s="64"/>
      <c r="T322" s="65"/>
      <c r="U322" s="34"/>
      <c r="V322" s="34"/>
      <c r="W322" s="34"/>
      <c r="X322" s="34"/>
      <c r="Y322" s="34"/>
      <c r="Z322" s="34"/>
      <c r="AA322" s="34"/>
      <c r="AB322" s="34"/>
      <c r="AC322" s="34"/>
      <c r="AD322" s="34"/>
      <c r="AE322" s="34"/>
      <c r="AT322" s="17" t="s">
        <v>321</v>
      </c>
      <c r="AU322" s="17" t="s">
        <v>83</v>
      </c>
    </row>
    <row r="323" spans="1:65" s="1" customFormat="1" ht="21.6" customHeight="1">
      <c r="A323" s="34"/>
      <c r="B323" s="35"/>
      <c r="C323" s="195" t="s">
        <v>990</v>
      </c>
      <c r="D323" s="195" t="s">
        <v>315</v>
      </c>
      <c r="E323" s="196" t="s">
        <v>3846</v>
      </c>
      <c r="F323" s="197" t="s">
        <v>3847</v>
      </c>
      <c r="G323" s="198" t="s">
        <v>707</v>
      </c>
      <c r="H323" s="199">
        <v>1</v>
      </c>
      <c r="I323" s="200"/>
      <c r="J323" s="201">
        <f>ROUND(I323*H323,2)</f>
        <v>0</v>
      </c>
      <c r="K323" s="202"/>
      <c r="L323" s="39"/>
      <c r="M323" s="203" t="s">
        <v>19</v>
      </c>
      <c r="N323" s="204" t="s">
        <v>45</v>
      </c>
      <c r="O323" s="64"/>
      <c r="P323" s="205">
        <f>O323*H323</f>
        <v>0</v>
      </c>
      <c r="Q323" s="205">
        <v>5.8000000000000003E-2</v>
      </c>
      <c r="R323" s="205">
        <f>Q323*H323</f>
        <v>5.8000000000000003E-2</v>
      </c>
      <c r="S323" s="205">
        <v>0</v>
      </c>
      <c r="T323" s="206">
        <f>S323*H323</f>
        <v>0</v>
      </c>
      <c r="U323" s="34"/>
      <c r="V323" s="34"/>
      <c r="W323" s="34"/>
      <c r="X323" s="34"/>
      <c r="Y323" s="34"/>
      <c r="Z323" s="34"/>
      <c r="AA323" s="34"/>
      <c r="AB323" s="34"/>
      <c r="AC323" s="34"/>
      <c r="AD323" s="34"/>
      <c r="AE323" s="34"/>
      <c r="AR323" s="207" t="s">
        <v>402</v>
      </c>
      <c r="AT323" s="207" t="s">
        <v>315</v>
      </c>
      <c r="AU323" s="207" t="s">
        <v>83</v>
      </c>
      <c r="AY323" s="17" t="s">
        <v>313</v>
      </c>
      <c r="BE323" s="208">
        <f>IF(N323="základní",J323,0)</f>
        <v>0</v>
      </c>
      <c r="BF323" s="208">
        <f>IF(N323="snížená",J323,0)</f>
        <v>0</v>
      </c>
      <c r="BG323" s="208">
        <f>IF(N323="zákl. přenesená",J323,0)</f>
        <v>0</v>
      </c>
      <c r="BH323" s="208">
        <f>IF(N323="sníž. přenesená",J323,0)</f>
        <v>0</v>
      </c>
      <c r="BI323" s="208">
        <f>IF(N323="nulová",J323,0)</f>
        <v>0</v>
      </c>
      <c r="BJ323" s="17" t="s">
        <v>81</v>
      </c>
      <c r="BK323" s="208">
        <f>ROUND(I323*H323,2)</f>
        <v>0</v>
      </c>
      <c r="BL323" s="17" t="s">
        <v>402</v>
      </c>
      <c r="BM323" s="207" t="s">
        <v>3848</v>
      </c>
    </row>
    <row r="324" spans="1:65" s="1" customFormat="1" ht="19.5">
      <c r="A324" s="34"/>
      <c r="B324" s="35"/>
      <c r="C324" s="36"/>
      <c r="D324" s="209" t="s">
        <v>321</v>
      </c>
      <c r="E324" s="36"/>
      <c r="F324" s="210" t="s">
        <v>3849</v>
      </c>
      <c r="G324" s="36"/>
      <c r="H324" s="36"/>
      <c r="I324" s="116"/>
      <c r="J324" s="36"/>
      <c r="K324" s="36"/>
      <c r="L324" s="39"/>
      <c r="M324" s="211"/>
      <c r="N324" s="212"/>
      <c r="O324" s="64"/>
      <c r="P324" s="64"/>
      <c r="Q324" s="64"/>
      <c r="R324" s="64"/>
      <c r="S324" s="64"/>
      <c r="T324" s="65"/>
      <c r="U324" s="34"/>
      <c r="V324" s="34"/>
      <c r="W324" s="34"/>
      <c r="X324" s="34"/>
      <c r="Y324" s="34"/>
      <c r="Z324" s="34"/>
      <c r="AA324" s="34"/>
      <c r="AB324" s="34"/>
      <c r="AC324" s="34"/>
      <c r="AD324" s="34"/>
      <c r="AE324" s="34"/>
      <c r="AT324" s="17" t="s">
        <v>321</v>
      </c>
      <c r="AU324" s="17" t="s">
        <v>83</v>
      </c>
    </row>
    <row r="325" spans="1:65" s="1" customFormat="1" ht="14.45" customHeight="1">
      <c r="A325" s="34"/>
      <c r="B325" s="35"/>
      <c r="C325" s="195" t="s">
        <v>996</v>
      </c>
      <c r="D325" s="195" t="s">
        <v>315</v>
      </c>
      <c r="E325" s="196" t="s">
        <v>3850</v>
      </c>
      <c r="F325" s="197" t="s">
        <v>3851</v>
      </c>
      <c r="G325" s="198" t="s">
        <v>707</v>
      </c>
      <c r="H325" s="199">
        <v>1</v>
      </c>
      <c r="I325" s="200"/>
      <c r="J325" s="201">
        <f>ROUND(I325*H325,2)</f>
        <v>0</v>
      </c>
      <c r="K325" s="202"/>
      <c r="L325" s="39"/>
      <c r="M325" s="203" t="s">
        <v>19</v>
      </c>
      <c r="N325" s="204" t="s">
        <v>45</v>
      </c>
      <c r="O325" s="64"/>
      <c r="P325" s="205">
        <f>O325*H325</f>
        <v>0</v>
      </c>
      <c r="Q325" s="205">
        <v>0</v>
      </c>
      <c r="R325" s="205">
        <f>Q325*H325</f>
        <v>0</v>
      </c>
      <c r="S325" s="205">
        <v>0</v>
      </c>
      <c r="T325" s="206">
        <f>S325*H325</f>
        <v>0</v>
      </c>
      <c r="U325" s="34"/>
      <c r="V325" s="34"/>
      <c r="W325" s="34"/>
      <c r="X325" s="34"/>
      <c r="Y325" s="34"/>
      <c r="Z325" s="34"/>
      <c r="AA325" s="34"/>
      <c r="AB325" s="34"/>
      <c r="AC325" s="34"/>
      <c r="AD325" s="34"/>
      <c r="AE325" s="34"/>
      <c r="AR325" s="207" t="s">
        <v>402</v>
      </c>
      <c r="AT325" s="207" t="s">
        <v>315</v>
      </c>
      <c r="AU325" s="207" t="s">
        <v>83</v>
      </c>
      <c r="AY325" s="17" t="s">
        <v>313</v>
      </c>
      <c r="BE325" s="208">
        <f>IF(N325="základní",J325,0)</f>
        <v>0</v>
      </c>
      <c r="BF325" s="208">
        <f>IF(N325="snížená",J325,0)</f>
        <v>0</v>
      </c>
      <c r="BG325" s="208">
        <f>IF(N325="zákl. přenesená",J325,0)</f>
        <v>0</v>
      </c>
      <c r="BH325" s="208">
        <f>IF(N325="sníž. přenesená",J325,0)</f>
        <v>0</v>
      </c>
      <c r="BI325" s="208">
        <f>IF(N325="nulová",J325,0)</f>
        <v>0</v>
      </c>
      <c r="BJ325" s="17" t="s">
        <v>81</v>
      </c>
      <c r="BK325" s="208">
        <f>ROUND(I325*H325,2)</f>
        <v>0</v>
      </c>
      <c r="BL325" s="17" t="s">
        <v>402</v>
      </c>
      <c r="BM325" s="207" t="s">
        <v>3852</v>
      </c>
    </row>
    <row r="326" spans="1:65" s="1" customFormat="1">
      <c r="A326" s="34"/>
      <c r="B326" s="35"/>
      <c r="C326" s="36"/>
      <c r="D326" s="209" t="s">
        <v>321</v>
      </c>
      <c r="E326" s="36"/>
      <c r="F326" s="210" t="s">
        <v>3853</v>
      </c>
      <c r="G326" s="36"/>
      <c r="H326" s="36"/>
      <c r="I326" s="116"/>
      <c r="J326" s="36"/>
      <c r="K326" s="36"/>
      <c r="L326" s="39"/>
      <c r="M326" s="211"/>
      <c r="N326" s="212"/>
      <c r="O326" s="64"/>
      <c r="P326" s="64"/>
      <c r="Q326" s="64"/>
      <c r="R326" s="64"/>
      <c r="S326" s="64"/>
      <c r="T326" s="65"/>
      <c r="U326" s="34"/>
      <c r="V326" s="34"/>
      <c r="W326" s="34"/>
      <c r="X326" s="34"/>
      <c r="Y326" s="34"/>
      <c r="Z326" s="34"/>
      <c r="AA326" s="34"/>
      <c r="AB326" s="34"/>
      <c r="AC326" s="34"/>
      <c r="AD326" s="34"/>
      <c r="AE326" s="34"/>
      <c r="AT326" s="17" t="s">
        <v>321</v>
      </c>
      <c r="AU326" s="17" t="s">
        <v>83</v>
      </c>
    </row>
    <row r="327" spans="1:65" s="1" customFormat="1" ht="58.5">
      <c r="A327" s="34"/>
      <c r="B327" s="35"/>
      <c r="C327" s="36"/>
      <c r="D327" s="209" t="s">
        <v>1282</v>
      </c>
      <c r="E327" s="36"/>
      <c r="F327" s="267" t="s">
        <v>3854</v>
      </c>
      <c r="G327" s="36"/>
      <c r="H327" s="36"/>
      <c r="I327" s="116"/>
      <c r="J327" s="36"/>
      <c r="K327" s="36"/>
      <c r="L327" s="39"/>
      <c r="M327" s="211"/>
      <c r="N327" s="212"/>
      <c r="O327" s="64"/>
      <c r="P327" s="64"/>
      <c r="Q327" s="64"/>
      <c r="R327" s="64"/>
      <c r="S327" s="64"/>
      <c r="T327" s="65"/>
      <c r="U327" s="34"/>
      <c r="V327" s="34"/>
      <c r="W327" s="34"/>
      <c r="X327" s="34"/>
      <c r="Y327" s="34"/>
      <c r="Z327" s="34"/>
      <c r="AA327" s="34"/>
      <c r="AB327" s="34"/>
      <c r="AC327" s="34"/>
      <c r="AD327" s="34"/>
      <c r="AE327" s="34"/>
      <c r="AT327" s="17" t="s">
        <v>1282</v>
      </c>
      <c r="AU327" s="17" t="s">
        <v>83</v>
      </c>
    </row>
    <row r="328" spans="1:65" s="1" customFormat="1" ht="14.45" customHeight="1">
      <c r="A328" s="34"/>
      <c r="B328" s="35"/>
      <c r="C328" s="195" t="s">
        <v>1002</v>
      </c>
      <c r="D328" s="195" t="s">
        <v>315</v>
      </c>
      <c r="E328" s="196" t="s">
        <v>3855</v>
      </c>
      <c r="F328" s="197" t="s">
        <v>3856</v>
      </c>
      <c r="G328" s="198" t="s">
        <v>707</v>
      </c>
      <c r="H328" s="199">
        <v>1</v>
      </c>
      <c r="I328" s="200"/>
      <c r="J328" s="201">
        <f>ROUND(I328*H328,2)</f>
        <v>0</v>
      </c>
      <c r="K328" s="202"/>
      <c r="L328" s="39"/>
      <c r="M328" s="203" t="s">
        <v>19</v>
      </c>
      <c r="N328" s="204" t="s">
        <v>45</v>
      </c>
      <c r="O328" s="64"/>
      <c r="P328" s="205">
        <f>O328*H328</f>
        <v>0</v>
      </c>
      <c r="Q328" s="205">
        <v>0</v>
      </c>
      <c r="R328" s="205">
        <f>Q328*H328</f>
        <v>0</v>
      </c>
      <c r="S328" s="205">
        <v>0</v>
      </c>
      <c r="T328" s="206">
        <f>S328*H328</f>
        <v>0</v>
      </c>
      <c r="U328" s="34"/>
      <c r="V328" s="34"/>
      <c r="W328" s="34"/>
      <c r="X328" s="34"/>
      <c r="Y328" s="34"/>
      <c r="Z328" s="34"/>
      <c r="AA328" s="34"/>
      <c r="AB328" s="34"/>
      <c r="AC328" s="34"/>
      <c r="AD328" s="34"/>
      <c r="AE328" s="34"/>
      <c r="AR328" s="207" t="s">
        <v>402</v>
      </c>
      <c r="AT328" s="207" t="s">
        <v>315</v>
      </c>
      <c r="AU328" s="207" t="s">
        <v>83</v>
      </c>
      <c r="AY328" s="17" t="s">
        <v>313</v>
      </c>
      <c r="BE328" s="208">
        <f>IF(N328="základní",J328,0)</f>
        <v>0</v>
      </c>
      <c r="BF328" s="208">
        <f>IF(N328="snížená",J328,0)</f>
        <v>0</v>
      </c>
      <c r="BG328" s="208">
        <f>IF(N328="zákl. přenesená",J328,0)</f>
        <v>0</v>
      </c>
      <c r="BH328" s="208">
        <f>IF(N328="sníž. přenesená",J328,0)</f>
        <v>0</v>
      </c>
      <c r="BI328" s="208">
        <f>IF(N328="nulová",J328,0)</f>
        <v>0</v>
      </c>
      <c r="BJ328" s="17" t="s">
        <v>81</v>
      </c>
      <c r="BK328" s="208">
        <f>ROUND(I328*H328,2)</f>
        <v>0</v>
      </c>
      <c r="BL328" s="17" t="s">
        <v>402</v>
      </c>
      <c r="BM328" s="207" t="s">
        <v>3857</v>
      </c>
    </row>
    <row r="329" spans="1:65" s="1" customFormat="1">
      <c r="A329" s="34"/>
      <c r="B329" s="35"/>
      <c r="C329" s="36"/>
      <c r="D329" s="209" t="s">
        <v>321</v>
      </c>
      <c r="E329" s="36"/>
      <c r="F329" s="210" t="s">
        <v>3858</v>
      </c>
      <c r="G329" s="36"/>
      <c r="H329" s="36"/>
      <c r="I329" s="116"/>
      <c r="J329" s="36"/>
      <c r="K329" s="36"/>
      <c r="L329" s="39"/>
      <c r="M329" s="211"/>
      <c r="N329" s="212"/>
      <c r="O329" s="64"/>
      <c r="P329" s="64"/>
      <c r="Q329" s="64"/>
      <c r="R329" s="64"/>
      <c r="S329" s="64"/>
      <c r="T329" s="65"/>
      <c r="U329" s="34"/>
      <c r="V329" s="34"/>
      <c r="W329" s="34"/>
      <c r="X329" s="34"/>
      <c r="Y329" s="34"/>
      <c r="Z329" s="34"/>
      <c r="AA329" s="34"/>
      <c r="AB329" s="34"/>
      <c r="AC329" s="34"/>
      <c r="AD329" s="34"/>
      <c r="AE329" s="34"/>
      <c r="AT329" s="17" t="s">
        <v>321</v>
      </c>
      <c r="AU329" s="17" t="s">
        <v>83</v>
      </c>
    </row>
    <row r="330" spans="1:65" s="1" customFormat="1" ht="58.5">
      <c r="A330" s="34"/>
      <c r="B330" s="35"/>
      <c r="C330" s="36"/>
      <c r="D330" s="209" t="s">
        <v>1282</v>
      </c>
      <c r="E330" s="36"/>
      <c r="F330" s="267" t="s">
        <v>3854</v>
      </c>
      <c r="G330" s="36"/>
      <c r="H330" s="36"/>
      <c r="I330" s="116"/>
      <c r="J330" s="36"/>
      <c r="K330" s="36"/>
      <c r="L330" s="39"/>
      <c r="M330" s="211"/>
      <c r="N330" s="212"/>
      <c r="O330" s="64"/>
      <c r="P330" s="64"/>
      <c r="Q330" s="64"/>
      <c r="R330" s="64"/>
      <c r="S330" s="64"/>
      <c r="T330" s="65"/>
      <c r="U330" s="34"/>
      <c r="V330" s="34"/>
      <c r="W330" s="34"/>
      <c r="X330" s="34"/>
      <c r="Y330" s="34"/>
      <c r="Z330" s="34"/>
      <c r="AA330" s="34"/>
      <c r="AB330" s="34"/>
      <c r="AC330" s="34"/>
      <c r="AD330" s="34"/>
      <c r="AE330" s="34"/>
      <c r="AT330" s="17" t="s">
        <v>1282</v>
      </c>
      <c r="AU330" s="17" t="s">
        <v>83</v>
      </c>
    </row>
    <row r="331" spans="1:65" s="1" customFormat="1" ht="21.6" customHeight="1">
      <c r="A331" s="34"/>
      <c r="B331" s="35"/>
      <c r="C331" s="245" t="s">
        <v>1008</v>
      </c>
      <c r="D331" s="245" t="s">
        <v>473</v>
      </c>
      <c r="E331" s="246" t="s">
        <v>3859</v>
      </c>
      <c r="F331" s="247" t="s">
        <v>3860</v>
      </c>
      <c r="G331" s="248" t="s">
        <v>707</v>
      </c>
      <c r="H331" s="249">
        <v>1</v>
      </c>
      <c r="I331" s="250"/>
      <c r="J331" s="251">
        <f>ROUND(I331*H331,2)</f>
        <v>0</v>
      </c>
      <c r="K331" s="252"/>
      <c r="L331" s="253"/>
      <c r="M331" s="254" t="s">
        <v>19</v>
      </c>
      <c r="N331" s="255" t="s">
        <v>45</v>
      </c>
      <c r="O331" s="64"/>
      <c r="P331" s="205">
        <f>O331*H331</f>
        <v>0</v>
      </c>
      <c r="Q331" s="205">
        <v>9.7600000000000006E-2</v>
      </c>
      <c r="R331" s="205">
        <f>Q331*H331</f>
        <v>9.7600000000000006E-2</v>
      </c>
      <c r="S331" s="205">
        <v>0</v>
      </c>
      <c r="T331" s="206">
        <f>S331*H331</f>
        <v>0</v>
      </c>
      <c r="U331" s="34"/>
      <c r="V331" s="34"/>
      <c r="W331" s="34"/>
      <c r="X331" s="34"/>
      <c r="Y331" s="34"/>
      <c r="Z331" s="34"/>
      <c r="AA331" s="34"/>
      <c r="AB331" s="34"/>
      <c r="AC331" s="34"/>
      <c r="AD331" s="34"/>
      <c r="AE331" s="34"/>
      <c r="AR331" s="207" t="s">
        <v>510</v>
      </c>
      <c r="AT331" s="207" t="s">
        <v>473</v>
      </c>
      <c r="AU331" s="207" t="s">
        <v>83</v>
      </c>
      <c r="AY331" s="17" t="s">
        <v>313</v>
      </c>
      <c r="BE331" s="208">
        <f>IF(N331="základní",J331,0)</f>
        <v>0</v>
      </c>
      <c r="BF331" s="208">
        <f>IF(N331="snížená",J331,0)</f>
        <v>0</v>
      </c>
      <c r="BG331" s="208">
        <f>IF(N331="zákl. přenesená",J331,0)</f>
        <v>0</v>
      </c>
      <c r="BH331" s="208">
        <f>IF(N331="sníž. přenesená",J331,0)</f>
        <v>0</v>
      </c>
      <c r="BI331" s="208">
        <f>IF(N331="nulová",J331,0)</f>
        <v>0</v>
      </c>
      <c r="BJ331" s="17" t="s">
        <v>81</v>
      </c>
      <c r="BK331" s="208">
        <f>ROUND(I331*H331,2)</f>
        <v>0</v>
      </c>
      <c r="BL331" s="17" t="s">
        <v>402</v>
      </c>
      <c r="BM331" s="207" t="s">
        <v>3861</v>
      </c>
    </row>
    <row r="332" spans="1:65" s="1" customFormat="1" ht="39">
      <c r="A332" s="34"/>
      <c r="B332" s="35"/>
      <c r="C332" s="36"/>
      <c r="D332" s="209" t="s">
        <v>321</v>
      </c>
      <c r="E332" s="36"/>
      <c r="F332" s="210" t="s">
        <v>3862</v>
      </c>
      <c r="G332" s="36"/>
      <c r="H332" s="36"/>
      <c r="I332" s="116"/>
      <c r="J332" s="36"/>
      <c r="K332" s="36"/>
      <c r="L332" s="39"/>
      <c r="M332" s="211"/>
      <c r="N332" s="212"/>
      <c r="O332" s="64"/>
      <c r="P332" s="64"/>
      <c r="Q332" s="64"/>
      <c r="R332" s="64"/>
      <c r="S332" s="64"/>
      <c r="T332" s="65"/>
      <c r="U332" s="34"/>
      <c r="V332" s="34"/>
      <c r="W332" s="34"/>
      <c r="X332" s="34"/>
      <c r="Y332" s="34"/>
      <c r="Z332" s="34"/>
      <c r="AA332" s="34"/>
      <c r="AB332" s="34"/>
      <c r="AC332" s="34"/>
      <c r="AD332" s="34"/>
      <c r="AE332" s="34"/>
      <c r="AT332" s="17" t="s">
        <v>321</v>
      </c>
      <c r="AU332" s="17" t="s">
        <v>83</v>
      </c>
    </row>
    <row r="333" spans="1:65" s="1" customFormat="1" ht="14.45" customHeight="1">
      <c r="A333" s="34"/>
      <c r="B333" s="35"/>
      <c r="C333" s="245" t="s">
        <v>1013</v>
      </c>
      <c r="D333" s="245" t="s">
        <v>473</v>
      </c>
      <c r="E333" s="246" t="s">
        <v>3863</v>
      </c>
      <c r="F333" s="247" t="s">
        <v>3864</v>
      </c>
      <c r="G333" s="248" t="s">
        <v>707</v>
      </c>
      <c r="H333" s="249">
        <v>1</v>
      </c>
      <c r="I333" s="250"/>
      <c r="J333" s="251">
        <f>ROUND(I333*H333,2)</f>
        <v>0</v>
      </c>
      <c r="K333" s="252"/>
      <c r="L333" s="253"/>
      <c r="M333" s="254" t="s">
        <v>19</v>
      </c>
      <c r="N333" s="255" t="s">
        <v>45</v>
      </c>
      <c r="O333" s="64"/>
      <c r="P333" s="205">
        <f>O333*H333</f>
        <v>0</v>
      </c>
      <c r="Q333" s="205">
        <v>9.7600000000000006E-2</v>
      </c>
      <c r="R333" s="205">
        <f>Q333*H333</f>
        <v>9.7600000000000006E-2</v>
      </c>
      <c r="S333" s="205">
        <v>0</v>
      </c>
      <c r="T333" s="206">
        <f>S333*H333</f>
        <v>0</v>
      </c>
      <c r="U333" s="34"/>
      <c r="V333" s="34"/>
      <c r="W333" s="34"/>
      <c r="X333" s="34"/>
      <c r="Y333" s="34"/>
      <c r="Z333" s="34"/>
      <c r="AA333" s="34"/>
      <c r="AB333" s="34"/>
      <c r="AC333" s="34"/>
      <c r="AD333" s="34"/>
      <c r="AE333" s="34"/>
      <c r="AR333" s="207" t="s">
        <v>510</v>
      </c>
      <c r="AT333" s="207" t="s">
        <v>473</v>
      </c>
      <c r="AU333" s="207" t="s">
        <v>83</v>
      </c>
      <c r="AY333" s="17" t="s">
        <v>313</v>
      </c>
      <c r="BE333" s="208">
        <f>IF(N333="základní",J333,0)</f>
        <v>0</v>
      </c>
      <c r="BF333" s="208">
        <f>IF(N333="snížená",J333,0)</f>
        <v>0</v>
      </c>
      <c r="BG333" s="208">
        <f>IF(N333="zákl. přenesená",J333,0)</f>
        <v>0</v>
      </c>
      <c r="BH333" s="208">
        <f>IF(N333="sníž. přenesená",J333,0)</f>
        <v>0</v>
      </c>
      <c r="BI333" s="208">
        <f>IF(N333="nulová",J333,0)</f>
        <v>0</v>
      </c>
      <c r="BJ333" s="17" t="s">
        <v>81</v>
      </c>
      <c r="BK333" s="208">
        <f>ROUND(I333*H333,2)</f>
        <v>0</v>
      </c>
      <c r="BL333" s="17" t="s">
        <v>402</v>
      </c>
      <c r="BM333" s="207" t="s">
        <v>3865</v>
      </c>
    </row>
    <row r="334" spans="1:65" s="1" customFormat="1" ht="39">
      <c r="A334" s="34"/>
      <c r="B334" s="35"/>
      <c r="C334" s="36"/>
      <c r="D334" s="209" t="s">
        <v>321</v>
      </c>
      <c r="E334" s="36"/>
      <c r="F334" s="210" t="s">
        <v>3866</v>
      </c>
      <c r="G334" s="36"/>
      <c r="H334" s="36"/>
      <c r="I334" s="116"/>
      <c r="J334" s="36"/>
      <c r="K334" s="36"/>
      <c r="L334" s="39"/>
      <c r="M334" s="211"/>
      <c r="N334" s="212"/>
      <c r="O334" s="64"/>
      <c r="P334" s="64"/>
      <c r="Q334" s="64"/>
      <c r="R334" s="64"/>
      <c r="S334" s="64"/>
      <c r="T334" s="65"/>
      <c r="U334" s="34"/>
      <c r="V334" s="34"/>
      <c r="W334" s="34"/>
      <c r="X334" s="34"/>
      <c r="Y334" s="34"/>
      <c r="Z334" s="34"/>
      <c r="AA334" s="34"/>
      <c r="AB334" s="34"/>
      <c r="AC334" s="34"/>
      <c r="AD334" s="34"/>
      <c r="AE334" s="34"/>
      <c r="AT334" s="17" t="s">
        <v>321</v>
      </c>
      <c r="AU334" s="17" t="s">
        <v>83</v>
      </c>
    </row>
    <row r="335" spans="1:65" s="1" customFormat="1" ht="14.45" customHeight="1">
      <c r="A335" s="34"/>
      <c r="B335" s="35"/>
      <c r="C335" s="195" t="s">
        <v>1019</v>
      </c>
      <c r="D335" s="195" t="s">
        <v>315</v>
      </c>
      <c r="E335" s="196" t="s">
        <v>3867</v>
      </c>
      <c r="F335" s="197" t="s">
        <v>3868</v>
      </c>
      <c r="G335" s="198" t="s">
        <v>430</v>
      </c>
      <c r="H335" s="199">
        <v>1.381</v>
      </c>
      <c r="I335" s="200"/>
      <c r="J335" s="201">
        <f>ROUND(I335*H335,2)</f>
        <v>0</v>
      </c>
      <c r="K335" s="202"/>
      <c r="L335" s="39"/>
      <c r="M335" s="203" t="s">
        <v>19</v>
      </c>
      <c r="N335" s="204" t="s">
        <v>45</v>
      </c>
      <c r="O335" s="64"/>
      <c r="P335" s="205">
        <f>O335*H335</f>
        <v>0</v>
      </c>
      <c r="Q335" s="205">
        <v>0</v>
      </c>
      <c r="R335" s="205">
        <f>Q335*H335</f>
        <v>0</v>
      </c>
      <c r="S335" s="205">
        <v>0</v>
      </c>
      <c r="T335" s="206">
        <f>S335*H335</f>
        <v>0</v>
      </c>
      <c r="U335" s="34"/>
      <c r="V335" s="34"/>
      <c r="W335" s="34"/>
      <c r="X335" s="34"/>
      <c r="Y335" s="34"/>
      <c r="Z335" s="34"/>
      <c r="AA335" s="34"/>
      <c r="AB335" s="34"/>
      <c r="AC335" s="34"/>
      <c r="AD335" s="34"/>
      <c r="AE335" s="34"/>
      <c r="AR335" s="207" t="s">
        <v>402</v>
      </c>
      <c r="AT335" s="207" t="s">
        <v>315</v>
      </c>
      <c r="AU335" s="207" t="s">
        <v>83</v>
      </c>
      <c r="AY335" s="17" t="s">
        <v>313</v>
      </c>
      <c r="BE335" s="208">
        <f>IF(N335="základní",J335,0)</f>
        <v>0</v>
      </c>
      <c r="BF335" s="208">
        <f>IF(N335="snížená",J335,0)</f>
        <v>0</v>
      </c>
      <c r="BG335" s="208">
        <f>IF(N335="zákl. přenesená",J335,0)</f>
        <v>0</v>
      </c>
      <c r="BH335" s="208">
        <f>IF(N335="sníž. přenesená",J335,0)</f>
        <v>0</v>
      </c>
      <c r="BI335" s="208">
        <f>IF(N335="nulová",J335,0)</f>
        <v>0</v>
      </c>
      <c r="BJ335" s="17" t="s">
        <v>81</v>
      </c>
      <c r="BK335" s="208">
        <f>ROUND(I335*H335,2)</f>
        <v>0</v>
      </c>
      <c r="BL335" s="17" t="s">
        <v>402</v>
      </c>
      <c r="BM335" s="207" t="s">
        <v>3869</v>
      </c>
    </row>
    <row r="336" spans="1:65" s="1" customFormat="1" ht="19.5">
      <c r="A336" s="34"/>
      <c r="B336" s="35"/>
      <c r="C336" s="36"/>
      <c r="D336" s="209" t="s">
        <v>321</v>
      </c>
      <c r="E336" s="36"/>
      <c r="F336" s="210" t="s">
        <v>3870</v>
      </c>
      <c r="G336" s="36"/>
      <c r="H336" s="36"/>
      <c r="I336" s="116"/>
      <c r="J336" s="36"/>
      <c r="K336" s="36"/>
      <c r="L336" s="39"/>
      <c r="M336" s="211"/>
      <c r="N336" s="212"/>
      <c r="O336" s="64"/>
      <c r="P336" s="64"/>
      <c r="Q336" s="64"/>
      <c r="R336" s="64"/>
      <c r="S336" s="64"/>
      <c r="T336" s="65"/>
      <c r="U336" s="34"/>
      <c r="V336" s="34"/>
      <c r="W336" s="34"/>
      <c r="X336" s="34"/>
      <c r="Y336" s="34"/>
      <c r="Z336" s="34"/>
      <c r="AA336" s="34"/>
      <c r="AB336" s="34"/>
      <c r="AC336" s="34"/>
      <c r="AD336" s="34"/>
      <c r="AE336" s="34"/>
      <c r="AT336" s="17" t="s">
        <v>321</v>
      </c>
      <c r="AU336" s="17" t="s">
        <v>83</v>
      </c>
    </row>
    <row r="337" spans="1:65" s="1" customFormat="1" ht="87.75">
      <c r="A337" s="34"/>
      <c r="B337" s="35"/>
      <c r="C337" s="36"/>
      <c r="D337" s="209" t="s">
        <v>1282</v>
      </c>
      <c r="E337" s="36"/>
      <c r="F337" s="267" t="s">
        <v>3871</v>
      </c>
      <c r="G337" s="36"/>
      <c r="H337" s="36"/>
      <c r="I337" s="116"/>
      <c r="J337" s="36"/>
      <c r="K337" s="36"/>
      <c r="L337" s="39"/>
      <c r="M337" s="211"/>
      <c r="N337" s="212"/>
      <c r="O337" s="64"/>
      <c r="P337" s="64"/>
      <c r="Q337" s="64"/>
      <c r="R337" s="64"/>
      <c r="S337" s="64"/>
      <c r="T337" s="65"/>
      <c r="U337" s="34"/>
      <c r="V337" s="34"/>
      <c r="W337" s="34"/>
      <c r="X337" s="34"/>
      <c r="Y337" s="34"/>
      <c r="Z337" s="34"/>
      <c r="AA337" s="34"/>
      <c r="AB337" s="34"/>
      <c r="AC337" s="34"/>
      <c r="AD337" s="34"/>
      <c r="AE337" s="34"/>
      <c r="AT337" s="17" t="s">
        <v>1282</v>
      </c>
      <c r="AU337" s="17" t="s">
        <v>83</v>
      </c>
    </row>
    <row r="338" spans="1:65" s="11" customFormat="1" ht="22.9" customHeight="1">
      <c r="B338" s="179"/>
      <c r="C338" s="180"/>
      <c r="D338" s="181" t="s">
        <v>73</v>
      </c>
      <c r="E338" s="193" t="s">
        <v>962</v>
      </c>
      <c r="F338" s="193" t="s">
        <v>3872</v>
      </c>
      <c r="G338" s="180"/>
      <c r="H338" s="180"/>
      <c r="I338" s="183"/>
      <c r="J338" s="194">
        <f>BK338</f>
        <v>0</v>
      </c>
      <c r="K338" s="180"/>
      <c r="L338" s="185"/>
      <c r="M338" s="186"/>
      <c r="N338" s="187"/>
      <c r="O338" s="187"/>
      <c r="P338" s="188">
        <f>SUM(P339:P340)</f>
        <v>0</v>
      </c>
      <c r="Q338" s="187"/>
      <c r="R338" s="188">
        <f>SUM(R339:R340)</f>
        <v>0</v>
      </c>
      <c r="S338" s="187"/>
      <c r="T338" s="189">
        <f>SUM(T339:T340)</f>
        <v>0</v>
      </c>
      <c r="AR338" s="190" t="s">
        <v>83</v>
      </c>
      <c r="AT338" s="191" t="s">
        <v>73</v>
      </c>
      <c r="AU338" s="191" t="s">
        <v>81</v>
      </c>
      <c r="AY338" s="190" t="s">
        <v>313</v>
      </c>
      <c r="BK338" s="192">
        <f>SUM(BK339:BK340)</f>
        <v>0</v>
      </c>
    </row>
    <row r="339" spans="1:65" s="1" customFormat="1" ht="14.45" customHeight="1">
      <c r="A339" s="34"/>
      <c r="B339" s="35"/>
      <c r="C339" s="195" t="s">
        <v>1024</v>
      </c>
      <c r="D339" s="195" t="s">
        <v>315</v>
      </c>
      <c r="E339" s="196" t="s">
        <v>3873</v>
      </c>
      <c r="F339" s="197" t="s">
        <v>3874</v>
      </c>
      <c r="G339" s="198" t="s">
        <v>707</v>
      </c>
      <c r="H339" s="199">
        <v>2</v>
      </c>
      <c r="I339" s="200"/>
      <c r="J339" s="201">
        <f>ROUND(I339*H339,2)</f>
        <v>0</v>
      </c>
      <c r="K339" s="202"/>
      <c r="L339" s="39"/>
      <c r="M339" s="203" t="s">
        <v>19</v>
      </c>
      <c r="N339" s="204" t="s">
        <v>45</v>
      </c>
      <c r="O339" s="64"/>
      <c r="P339" s="205">
        <f>O339*H339</f>
        <v>0</v>
      </c>
      <c r="Q339" s="205">
        <v>0</v>
      </c>
      <c r="R339" s="205">
        <f>Q339*H339</f>
        <v>0</v>
      </c>
      <c r="S339" s="205">
        <v>0</v>
      </c>
      <c r="T339" s="206">
        <f>S339*H339</f>
        <v>0</v>
      </c>
      <c r="U339" s="34"/>
      <c r="V339" s="34"/>
      <c r="W339" s="34"/>
      <c r="X339" s="34"/>
      <c r="Y339" s="34"/>
      <c r="Z339" s="34"/>
      <c r="AA339" s="34"/>
      <c r="AB339" s="34"/>
      <c r="AC339" s="34"/>
      <c r="AD339" s="34"/>
      <c r="AE339" s="34"/>
      <c r="AR339" s="207" t="s">
        <v>3875</v>
      </c>
      <c r="AT339" s="207" t="s">
        <v>315</v>
      </c>
      <c r="AU339" s="207" t="s">
        <v>83</v>
      </c>
      <c r="AY339" s="17" t="s">
        <v>313</v>
      </c>
      <c r="BE339" s="208">
        <f>IF(N339="základní",J339,0)</f>
        <v>0</v>
      </c>
      <c r="BF339" s="208">
        <f>IF(N339="snížená",J339,0)</f>
        <v>0</v>
      </c>
      <c r="BG339" s="208">
        <f>IF(N339="zákl. přenesená",J339,0)</f>
        <v>0</v>
      </c>
      <c r="BH339" s="208">
        <f>IF(N339="sníž. přenesená",J339,0)</f>
        <v>0</v>
      </c>
      <c r="BI339" s="208">
        <f>IF(N339="nulová",J339,0)</f>
        <v>0</v>
      </c>
      <c r="BJ339" s="17" t="s">
        <v>81</v>
      </c>
      <c r="BK339" s="208">
        <f>ROUND(I339*H339,2)</f>
        <v>0</v>
      </c>
      <c r="BL339" s="17" t="s">
        <v>3875</v>
      </c>
      <c r="BM339" s="207" t="s">
        <v>3876</v>
      </c>
    </row>
    <row r="340" spans="1:65" s="1" customFormat="1">
      <c r="A340" s="34"/>
      <c r="B340" s="35"/>
      <c r="C340" s="36"/>
      <c r="D340" s="209" t="s">
        <v>321</v>
      </c>
      <c r="E340" s="36"/>
      <c r="F340" s="210" t="s">
        <v>3877</v>
      </c>
      <c r="G340" s="36"/>
      <c r="H340" s="36"/>
      <c r="I340" s="116"/>
      <c r="J340" s="36"/>
      <c r="K340" s="36"/>
      <c r="L340" s="39"/>
      <c r="M340" s="271"/>
      <c r="N340" s="272"/>
      <c r="O340" s="273"/>
      <c r="P340" s="273"/>
      <c r="Q340" s="273"/>
      <c r="R340" s="273"/>
      <c r="S340" s="273"/>
      <c r="T340" s="274"/>
      <c r="U340" s="34"/>
      <c r="V340" s="34"/>
      <c r="W340" s="34"/>
      <c r="X340" s="34"/>
      <c r="Y340" s="34"/>
      <c r="Z340" s="34"/>
      <c r="AA340" s="34"/>
      <c r="AB340" s="34"/>
      <c r="AC340" s="34"/>
      <c r="AD340" s="34"/>
      <c r="AE340" s="34"/>
      <c r="AT340" s="17" t="s">
        <v>321</v>
      </c>
      <c r="AU340" s="17" t="s">
        <v>83</v>
      </c>
    </row>
    <row r="341" spans="1:65" s="1" customFormat="1" ht="6.95" customHeight="1">
      <c r="A341" s="34"/>
      <c r="B341" s="47"/>
      <c r="C341" s="48"/>
      <c r="D341" s="48"/>
      <c r="E341" s="48"/>
      <c r="F341" s="48"/>
      <c r="G341" s="48"/>
      <c r="H341" s="48"/>
      <c r="I341" s="144"/>
      <c r="J341" s="48"/>
      <c r="K341" s="48"/>
      <c r="L341" s="39"/>
      <c r="M341" s="34"/>
      <c r="O341" s="34"/>
      <c r="P341" s="34"/>
      <c r="Q341" s="34"/>
      <c r="R341" s="34"/>
      <c r="S341" s="34"/>
      <c r="T341" s="34"/>
      <c r="U341" s="34"/>
      <c r="V341" s="34"/>
      <c r="W341" s="34"/>
      <c r="X341" s="34"/>
      <c r="Y341" s="34"/>
      <c r="Z341" s="34"/>
      <c r="AA341" s="34"/>
      <c r="AB341" s="34"/>
      <c r="AC341" s="34"/>
      <c r="AD341" s="34"/>
      <c r="AE341" s="34"/>
    </row>
  </sheetData>
  <sheetProtection sheet="1" objects="1" scenarios="1" formatColumns="0" formatRows="0" autoFilter="0"/>
  <autoFilter ref="C92:K340"/>
  <mergeCells count="12">
    <mergeCell ref="E20:H20"/>
    <mergeCell ref="E29:H29"/>
    <mergeCell ref="E85:H85"/>
    <mergeCell ref="L2:V2"/>
    <mergeCell ref="E50:H50"/>
    <mergeCell ref="E52:H52"/>
    <mergeCell ref="E54:H54"/>
    <mergeCell ref="E81:H81"/>
    <mergeCell ref="E83:H83"/>
    <mergeCell ref="E7:H7"/>
    <mergeCell ref="E9:H9"/>
    <mergeCell ref="E11:H11"/>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4"/>
  <sheetViews>
    <sheetView showGridLines="0" workbookViewId="0"/>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108" customWidth="1"/>
    <col min="10" max="10" width="17.33203125" customWidth="1"/>
    <col min="11" max="11" width="17.33203125" hidden="1"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c r="L2" s="481"/>
      <c r="M2" s="481"/>
      <c r="N2" s="481"/>
      <c r="O2" s="481"/>
      <c r="P2" s="481"/>
      <c r="Q2" s="481"/>
      <c r="R2" s="481"/>
      <c r="S2" s="481"/>
      <c r="T2" s="481"/>
      <c r="U2" s="481"/>
      <c r="V2" s="481"/>
      <c r="AT2" s="17" t="s">
        <v>94</v>
      </c>
    </row>
    <row r="3" spans="1:46" ht="6.95" customHeight="1">
      <c r="B3" s="110"/>
      <c r="C3" s="111"/>
      <c r="D3" s="111"/>
      <c r="E3" s="111"/>
      <c r="F3" s="111"/>
      <c r="G3" s="111"/>
      <c r="H3" s="111"/>
      <c r="I3" s="112"/>
      <c r="J3" s="111"/>
      <c r="K3" s="111"/>
      <c r="L3" s="20"/>
      <c r="AT3" s="17" t="s">
        <v>83</v>
      </c>
    </row>
    <row r="4" spans="1:46" ht="24.95" customHeight="1">
      <c r="B4" s="20"/>
      <c r="D4" s="113" t="s">
        <v>124</v>
      </c>
      <c r="L4" s="20"/>
      <c r="M4" s="114" t="s">
        <v>10</v>
      </c>
      <c r="AT4" s="17" t="s">
        <v>4</v>
      </c>
    </row>
    <row r="5" spans="1:46" ht="6.95" customHeight="1">
      <c r="B5" s="20"/>
      <c r="L5" s="20"/>
    </row>
    <row r="6" spans="1:46" ht="12" customHeight="1">
      <c r="B6" s="20"/>
      <c r="D6" s="115" t="s">
        <v>16</v>
      </c>
      <c r="L6" s="20"/>
    </row>
    <row r="7" spans="1:46" ht="14.45" customHeight="1">
      <c r="B7" s="20"/>
      <c r="E7" s="501" t="str">
        <f>'Rekapitulace stavby'!K6</f>
        <v>Tribuna a šatny atletického stadionu Na Skalce</v>
      </c>
      <c r="F7" s="502"/>
      <c r="G7" s="502"/>
      <c r="H7" s="502"/>
      <c r="L7" s="20"/>
    </row>
    <row r="8" spans="1:46" ht="12" customHeight="1">
      <c r="B8" s="20"/>
      <c r="D8" s="115" t="s">
        <v>137</v>
      </c>
      <c r="L8" s="20"/>
    </row>
    <row r="9" spans="1:46" s="1" customFormat="1" ht="14.45" customHeight="1">
      <c r="A9" s="34"/>
      <c r="B9" s="39"/>
      <c r="C9" s="34"/>
      <c r="D9" s="34"/>
      <c r="E9" s="501" t="s">
        <v>141</v>
      </c>
      <c r="F9" s="503"/>
      <c r="G9" s="503"/>
      <c r="H9" s="503"/>
      <c r="I9" s="116"/>
      <c r="J9" s="34"/>
      <c r="K9" s="34"/>
      <c r="L9" s="117"/>
      <c r="S9" s="34"/>
      <c r="T9" s="34"/>
      <c r="U9" s="34"/>
      <c r="V9" s="34"/>
      <c r="W9" s="34"/>
      <c r="X9" s="34"/>
      <c r="Y9" s="34"/>
      <c r="Z9" s="34"/>
      <c r="AA9" s="34"/>
      <c r="AB9" s="34"/>
      <c r="AC9" s="34"/>
      <c r="AD9" s="34"/>
      <c r="AE9" s="34"/>
    </row>
    <row r="10" spans="1:46" s="1" customFormat="1" ht="12" customHeight="1">
      <c r="A10" s="34"/>
      <c r="B10" s="39"/>
      <c r="C10" s="34"/>
      <c r="D10" s="115" t="s">
        <v>145</v>
      </c>
      <c r="E10" s="34"/>
      <c r="F10" s="34"/>
      <c r="G10" s="34"/>
      <c r="H10" s="34"/>
      <c r="I10" s="116"/>
      <c r="J10" s="34"/>
      <c r="K10" s="34"/>
      <c r="L10" s="117"/>
      <c r="S10" s="34"/>
      <c r="T10" s="34"/>
      <c r="U10" s="34"/>
      <c r="V10" s="34"/>
      <c r="W10" s="34"/>
      <c r="X10" s="34"/>
      <c r="Y10" s="34"/>
      <c r="Z10" s="34"/>
      <c r="AA10" s="34"/>
      <c r="AB10" s="34"/>
      <c r="AC10" s="34"/>
      <c r="AD10" s="34"/>
      <c r="AE10" s="34"/>
    </row>
    <row r="11" spans="1:46" s="1" customFormat="1" ht="14.45" customHeight="1">
      <c r="A11" s="34"/>
      <c r="B11" s="39"/>
      <c r="C11" s="34"/>
      <c r="D11" s="34"/>
      <c r="E11" s="504" t="s">
        <v>3094</v>
      </c>
      <c r="F11" s="503"/>
      <c r="G11" s="503"/>
      <c r="H11" s="503"/>
      <c r="I11" s="116"/>
      <c r="J11" s="34"/>
      <c r="K11" s="34"/>
      <c r="L11" s="117"/>
      <c r="S11" s="34"/>
      <c r="T11" s="34"/>
      <c r="U11" s="34"/>
      <c r="V11" s="34"/>
      <c r="W11" s="34"/>
      <c r="X11" s="34"/>
      <c r="Y11" s="34"/>
      <c r="Z11" s="34"/>
      <c r="AA11" s="34"/>
      <c r="AB11" s="34"/>
      <c r="AC11" s="34"/>
      <c r="AD11" s="34"/>
      <c r="AE11" s="34"/>
    </row>
    <row r="12" spans="1:46" s="1" customFormat="1">
      <c r="A12" s="34"/>
      <c r="B12" s="39"/>
      <c r="C12" s="34"/>
      <c r="D12" s="34"/>
      <c r="E12" s="34"/>
      <c r="F12" s="34"/>
      <c r="G12" s="34"/>
      <c r="H12" s="34"/>
      <c r="I12" s="116"/>
      <c r="J12" s="34"/>
      <c r="K12" s="34"/>
      <c r="L12" s="117"/>
      <c r="S12" s="34"/>
      <c r="T12" s="34"/>
      <c r="U12" s="34"/>
      <c r="V12" s="34"/>
      <c r="W12" s="34"/>
      <c r="X12" s="34"/>
      <c r="Y12" s="34"/>
      <c r="Z12" s="34"/>
      <c r="AA12" s="34"/>
      <c r="AB12" s="34"/>
      <c r="AC12" s="34"/>
      <c r="AD12" s="34"/>
      <c r="AE12" s="34"/>
    </row>
    <row r="13" spans="1:46" s="1" customFormat="1" ht="12" customHeight="1">
      <c r="A13" s="34"/>
      <c r="B13" s="39"/>
      <c r="C13" s="34"/>
      <c r="D13" s="115" t="s">
        <v>18</v>
      </c>
      <c r="E13" s="34"/>
      <c r="F13" s="103" t="s">
        <v>19</v>
      </c>
      <c r="G13" s="34"/>
      <c r="H13" s="34"/>
      <c r="I13" s="118" t="s">
        <v>20</v>
      </c>
      <c r="J13" s="103" t="s">
        <v>19</v>
      </c>
      <c r="K13" s="34"/>
      <c r="L13" s="117"/>
      <c r="S13" s="34"/>
      <c r="T13" s="34"/>
      <c r="U13" s="34"/>
      <c r="V13" s="34"/>
      <c r="W13" s="34"/>
      <c r="X13" s="34"/>
      <c r="Y13" s="34"/>
      <c r="Z13" s="34"/>
      <c r="AA13" s="34"/>
      <c r="AB13" s="34"/>
      <c r="AC13" s="34"/>
      <c r="AD13" s="34"/>
      <c r="AE13" s="34"/>
    </row>
    <row r="14" spans="1:46" s="1" customFormat="1" ht="12" customHeight="1">
      <c r="A14" s="34"/>
      <c r="B14" s="39"/>
      <c r="C14" s="34"/>
      <c r="D14" s="115" t="s">
        <v>21</v>
      </c>
      <c r="E14" s="34"/>
      <c r="F14" s="103" t="s">
        <v>3095</v>
      </c>
      <c r="G14" s="34"/>
      <c r="H14" s="34"/>
      <c r="I14" s="118" t="s">
        <v>23</v>
      </c>
      <c r="J14" s="119" t="str">
        <f>'Rekapitulace stavby'!AN8</f>
        <v>25. 10. 2019</v>
      </c>
      <c r="K14" s="34"/>
      <c r="L14" s="117"/>
      <c r="S14" s="34"/>
      <c r="T14" s="34"/>
      <c r="U14" s="34"/>
      <c r="V14" s="34"/>
      <c r="W14" s="34"/>
      <c r="X14" s="34"/>
      <c r="Y14" s="34"/>
      <c r="Z14" s="34"/>
      <c r="AA14" s="34"/>
      <c r="AB14" s="34"/>
      <c r="AC14" s="34"/>
      <c r="AD14" s="34"/>
      <c r="AE14" s="34"/>
    </row>
    <row r="15" spans="1:46" s="1" customFormat="1" ht="10.9" customHeight="1">
      <c r="A15" s="34"/>
      <c r="B15" s="39"/>
      <c r="C15" s="34"/>
      <c r="D15" s="34"/>
      <c r="E15" s="34"/>
      <c r="F15" s="34"/>
      <c r="G15" s="34"/>
      <c r="H15" s="34"/>
      <c r="I15" s="116"/>
      <c r="J15" s="34"/>
      <c r="K15" s="34"/>
      <c r="L15" s="117"/>
      <c r="S15" s="34"/>
      <c r="T15" s="34"/>
      <c r="U15" s="34"/>
      <c r="V15" s="34"/>
      <c r="W15" s="34"/>
      <c r="X15" s="34"/>
      <c r="Y15" s="34"/>
      <c r="Z15" s="34"/>
      <c r="AA15" s="34"/>
      <c r="AB15" s="34"/>
      <c r="AC15" s="34"/>
      <c r="AD15" s="34"/>
      <c r="AE15" s="34"/>
    </row>
    <row r="16" spans="1:46" s="1" customFormat="1" ht="12" customHeight="1">
      <c r="A16" s="34"/>
      <c r="B16" s="39"/>
      <c r="C16" s="34"/>
      <c r="D16" s="115" t="s">
        <v>25</v>
      </c>
      <c r="E16" s="34"/>
      <c r="F16" s="34"/>
      <c r="G16" s="34"/>
      <c r="H16" s="34"/>
      <c r="I16" s="118" t="s">
        <v>26</v>
      </c>
      <c r="J16" s="103" t="s">
        <v>27</v>
      </c>
      <c r="K16" s="34"/>
      <c r="L16" s="117"/>
      <c r="S16" s="34"/>
      <c r="T16" s="34"/>
      <c r="U16" s="34"/>
      <c r="V16" s="34"/>
      <c r="W16" s="34"/>
      <c r="X16" s="34"/>
      <c r="Y16" s="34"/>
      <c r="Z16" s="34"/>
      <c r="AA16" s="34"/>
      <c r="AB16" s="34"/>
      <c r="AC16" s="34"/>
      <c r="AD16" s="34"/>
      <c r="AE16" s="34"/>
    </row>
    <row r="17" spans="1:31" s="1" customFormat="1" ht="18" customHeight="1">
      <c r="A17" s="34"/>
      <c r="B17" s="39"/>
      <c r="C17" s="34"/>
      <c r="D17" s="34"/>
      <c r="E17" s="103" t="s">
        <v>28</v>
      </c>
      <c r="F17" s="34"/>
      <c r="G17" s="34"/>
      <c r="H17" s="34"/>
      <c r="I17" s="118" t="s">
        <v>29</v>
      </c>
      <c r="J17" s="103" t="s">
        <v>19</v>
      </c>
      <c r="K17" s="34"/>
      <c r="L17" s="117"/>
      <c r="S17" s="34"/>
      <c r="T17" s="34"/>
      <c r="U17" s="34"/>
      <c r="V17" s="34"/>
      <c r="W17" s="34"/>
      <c r="X17" s="34"/>
      <c r="Y17" s="34"/>
      <c r="Z17" s="34"/>
      <c r="AA17" s="34"/>
      <c r="AB17" s="34"/>
      <c r="AC17" s="34"/>
      <c r="AD17" s="34"/>
      <c r="AE17" s="34"/>
    </row>
    <row r="18" spans="1:31" s="1" customFormat="1" ht="6.95" customHeight="1">
      <c r="A18" s="34"/>
      <c r="B18" s="39"/>
      <c r="C18" s="34"/>
      <c r="D18" s="34"/>
      <c r="E18" s="34"/>
      <c r="F18" s="34"/>
      <c r="G18" s="34"/>
      <c r="H18" s="34"/>
      <c r="I18" s="116"/>
      <c r="J18" s="34"/>
      <c r="K18" s="34"/>
      <c r="L18" s="117"/>
      <c r="S18" s="34"/>
      <c r="T18" s="34"/>
      <c r="U18" s="34"/>
      <c r="V18" s="34"/>
      <c r="W18" s="34"/>
      <c r="X18" s="34"/>
      <c r="Y18" s="34"/>
      <c r="Z18" s="34"/>
      <c r="AA18" s="34"/>
      <c r="AB18" s="34"/>
      <c r="AC18" s="34"/>
      <c r="AD18" s="34"/>
      <c r="AE18" s="34"/>
    </row>
    <row r="19" spans="1:31" s="1" customFormat="1" ht="12" customHeight="1">
      <c r="A19" s="34"/>
      <c r="B19" s="39"/>
      <c r="C19" s="34"/>
      <c r="D19" s="115" t="s">
        <v>30</v>
      </c>
      <c r="E19" s="34"/>
      <c r="F19" s="34"/>
      <c r="G19" s="34"/>
      <c r="H19" s="34"/>
      <c r="I19" s="118" t="s">
        <v>26</v>
      </c>
      <c r="J19" s="30" t="str">
        <f>'Rekapitulace stavby'!AN13</f>
        <v>Vyplň údaj</v>
      </c>
      <c r="K19" s="34"/>
      <c r="L19" s="117"/>
      <c r="S19" s="34"/>
      <c r="T19" s="34"/>
      <c r="U19" s="34"/>
      <c r="V19" s="34"/>
      <c r="W19" s="34"/>
      <c r="X19" s="34"/>
      <c r="Y19" s="34"/>
      <c r="Z19" s="34"/>
      <c r="AA19" s="34"/>
      <c r="AB19" s="34"/>
      <c r="AC19" s="34"/>
      <c r="AD19" s="34"/>
      <c r="AE19" s="34"/>
    </row>
    <row r="20" spans="1:31" s="1" customFormat="1" ht="18" customHeight="1">
      <c r="A20" s="34"/>
      <c r="B20" s="39"/>
      <c r="C20" s="34"/>
      <c r="D20" s="34"/>
      <c r="E20" s="495" t="str">
        <f>'Rekapitulace stavby'!E14</f>
        <v>Vyplň údaj</v>
      </c>
      <c r="F20" s="496"/>
      <c r="G20" s="496"/>
      <c r="H20" s="496"/>
      <c r="I20" s="118" t="s">
        <v>29</v>
      </c>
      <c r="J20" s="30" t="str">
        <f>'Rekapitulace stavby'!AN14</f>
        <v>Vyplň údaj</v>
      </c>
      <c r="K20" s="34"/>
      <c r="L20" s="117"/>
      <c r="S20" s="34"/>
      <c r="T20" s="34"/>
      <c r="U20" s="34"/>
      <c r="V20" s="34"/>
      <c r="W20" s="34"/>
      <c r="X20" s="34"/>
      <c r="Y20" s="34"/>
      <c r="Z20" s="34"/>
      <c r="AA20" s="34"/>
      <c r="AB20" s="34"/>
      <c r="AC20" s="34"/>
      <c r="AD20" s="34"/>
      <c r="AE20" s="34"/>
    </row>
    <row r="21" spans="1:31" s="1" customFormat="1" ht="6.95" customHeight="1">
      <c r="A21" s="34"/>
      <c r="B21" s="39"/>
      <c r="C21" s="34"/>
      <c r="D21" s="34"/>
      <c r="E21" s="34"/>
      <c r="F21" s="34"/>
      <c r="G21" s="34"/>
      <c r="H21" s="34"/>
      <c r="I21" s="116"/>
      <c r="J21" s="34"/>
      <c r="K21" s="34"/>
      <c r="L21" s="117"/>
      <c r="S21" s="34"/>
      <c r="T21" s="34"/>
      <c r="U21" s="34"/>
      <c r="V21" s="34"/>
      <c r="W21" s="34"/>
      <c r="X21" s="34"/>
      <c r="Y21" s="34"/>
      <c r="Z21" s="34"/>
      <c r="AA21" s="34"/>
      <c r="AB21" s="34"/>
      <c r="AC21" s="34"/>
      <c r="AD21" s="34"/>
      <c r="AE21" s="34"/>
    </row>
    <row r="22" spans="1:31" s="1" customFormat="1" ht="12" customHeight="1">
      <c r="A22" s="34"/>
      <c r="B22" s="39"/>
      <c r="C22" s="34"/>
      <c r="D22" s="115" t="s">
        <v>32</v>
      </c>
      <c r="E22" s="34"/>
      <c r="F22" s="34"/>
      <c r="G22" s="34"/>
      <c r="H22" s="34"/>
      <c r="I22" s="118" t="s">
        <v>26</v>
      </c>
      <c r="J22" s="103" t="s">
        <v>3096</v>
      </c>
      <c r="K22" s="34"/>
      <c r="L22" s="117"/>
      <c r="S22" s="34"/>
      <c r="T22" s="34"/>
      <c r="U22" s="34"/>
      <c r="V22" s="34"/>
      <c r="W22" s="34"/>
      <c r="X22" s="34"/>
      <c r="Y22" s="34"/>
      <c r="Z22" s="34"/>
      <c r="AA22" s="34"/>
      <c r="AB22" s="34"/>
      <c r="AC22" s="34"/>
      <c r="AD22" s="34"/>
      <c r="AE22" s="34"/>
    </row>
    <row r="23" spans="1:31" s="1" customFormat="1" ht="18" customHeight="1">
      <c r="A23" s="34"/>
      <c r="B23" s="39"/>
      <c r="C23" s="34"/>
      <c r="D23" s="34"/>
      <c r="E23" s="103" t="s">
        <v>3097</v>
      </c>
      <c r="F23" s="34"/>
      <c r="G23" s="34"/>
      <c r="H23" s="34"/>
      <c r="I23" s="118" t="s">
        <v>29</v>
      </c>
      <c r="J23" s="103" t="s">
        <v>3098</v>
      </c>
      <c r="K23" s="34"/>
      <c r="L23" s="117"/>
      <c r="S23" s="34"/>
      <c r="T23" s="34"/>
      <c r="U23" s="34"/>
      <c r="V23" s="34"/>
      <c r="W23" s="34"/>
      <c r="X23" s="34"/>
      <c r="Y23" s="34"/>
      <c r="Z23" s="34"/>
      <c r="AA23" s="34"/>
      <c r="AB23" s="34"/>
      <c r="AC23" s="34"/>
      <c r="AD23" s="34"/>
      <c r="AE23" s="34"/>
    </row>
    <row r="24" spans="1:31" s="1" customFormat="1" ht="6.95" customHeight="1">
      <c r="A24" s="34"/>
      <c r="B24" s="39"/>
      <c r="C24" s="34"/>
      <c r="D24" s="34"/>
      <c r="E24" s="34"/>
      <c r="F24" s="34"/>
      <c r="G24" s="34"/>
      <c r="H24" s="34"/>
      <c r="I24" s="116"/>
      <c r="J24" s="34"/>
      <c r="K24" s="34"/>
      <c r="L24" s="117"/>
      <c r="S24" s="34"/>
      <c r="T24" s="34"/>
      <c r="U24" s="34"/>
      <c r="V24" s="34"/>
      <c r="W24" s="34"/>
      <c r="X24" s="34"/>
      <c r="Y24" s="34"/>
      <c r="Z24" s="34"/>
      <c r="AA24" s="34"/>
      <c r="AB24" s="34"/>
      <c r="AC24" s="34"/>
      <c r="AD24" s="34"/>
      <c r="AE24" s="34"/>
    </row>
    <row r="25" spans="1:31" s="1" customFormat="1" ht="12" customHeight="1">
      <c r="A25" s="34"/>
      <c r="B25" s="39"/>
      <c r="C25" s="34"/>
      <c r="D25" s="115" t="s">
        <v>37</v>
      </c>
      <c r="E25" s="34"/>
      <c r="F25" s="34"/>
      <c r="G25" s="34"/>
      <c r="H25" s="34"/>
      <c r="I25" s="118" t="s">
        <v>26</v>
      </c>
      <c r="J25" s="103" t="s">
        <v>19</v>
      </c>
      <c r="K25" s="34"/>
      <c r="L25" s="117"/>
      <c r="S25" s="34"/>
      <c r="T25" s="34"/>
      <c r="U25" s="34"/>
      <c r="V25" s="34"/>
      <c r="W25" s="34"/>
      <c r="X25" s="34"/>
      <c r="Y25" s="34"/>
      <c r="Z25" s="34"/>
      <c r="AA25" s="34"/>
      <c r="AB25" s="34"/>
      <c r="AC25" s="34"/>
      <c r="AD25" s="34"/>
      <c r="AE25" s="34"/>
    </row>
    <row r="26" spans="1:31" s="1" customFormat="1" ht="18" customHeight="1">
      <c r="A26" s="34"/>
      <c r="B26" s="39"/>
      <c r="C26" s="34"/>
      <c r="D26" s="34"/>
      <c r="E26" s="103" t="s">
        <v>3099</v>
      </c>
      <c r="F26" s="34"/>
      <c r="G26" s="34"/>
      <c r="H26" s="34"/>
      <c r="I26" s="118" t="s">
        <v>29</v>
      </c>
      <c r="J26" s="103" t="s">
        <v>19</v>
      </c>
      <c r="K26" s="34"/>
      <c r="L26" s="117"/>
      <c r="S26" s="34"/>
      <c r="T26" s="34"/>
      <c r="U26" s="34"/>
      <c r="V26" s="34"/>
      <c r="W26" s="34"/>
      <c r="X26" s="34"/>
      <c r="Y26" s="34"/>
      <c r="Z26" s="34"/>
      <c r="AA26" s="34"/>
      <c r="AB26" s="34"/>
      <c r="AC26" s="34"/>
      <c r="AD26" s="34"/>
      <c r="AE26" s="34"/>
    </row>
    <row r="27" spans="1:31" s="1" customFormat="1" ht="6.95" customHeight="1">
      <c r="A27" s="34"/>
      <c r="B27" s="39"/>
      <c r="C27" s="34"/>
      <c r="D27" s="34"/>
      <c r="E27" s="34"/>
      <c r="F27" s="34"/>
      <c r="G27" s="34"/>
      <c r="H27" s="34"/>
      <c r="I27" s="116"/>
      <c r="J27" s="34"/>
      <c r="K27" s="34"/>
      <c r="L27" s="117"/>
      <c r="S27" s="34"/>
      <c r="T27" s="34"/>
      <c r="U27" s="34"/>
      <c r="V27" s="34"/>
      <c r="W27" s="34"/>
      <c r="X27" s="34"/>
      <c r="Y27" s="34"/>
      <c r="Z27" s="34"/>
      <c r="AA27" s="34"/>
      <c r="AB27" s="34"/>
      <c r="AC27" s="34"/>
      <c r="AD27" s="34"/>
      <c r="AE27" s="34"/>
    </row>
    <row r="28" spans="1:31" s="1" customFormat="1" ht="12" customHeight="1">
      <c r="A28" s="34"/>
      <c r="B28" s="39"/>
      <c r="C28" s="34"/>
      <c r="D28" s="115" t="s">
        <v>38</v>
      </c>
      <c r="E28" s="34"/>
      <c r="F28" s="34"/>
      <c r="G28" s="34"/>
      <c r="H28" s="34"/>
      <c r="I28" s="116"/>
      <c r="J28" s="34"/>
      <c r="K28" s="34"/>
      <c r="L28" s="117"/>
      <c r="S28" s="34"/>
      <c r="T28" s="34"/>
      <c r="U28" s="34"/>
      <c r="V28" s="34"/>
      <c r="W28" s="34"/>
      <c r="X28" s="34"/>
      <c r="Y28" s="34"/>
      <c r="Z28" s="34"/>
      <c r="AA28" s="34"/>
      <c r="AB28" s="34"/>
      <c r="AC28" s="34"/>
      <c r="AD28" s="34"/>
      <c r="AE28" s="34"/>
    </row>
    <row r="29" spans="1:31" s="7" customFormat="1" ht="14.45" customHeight="1">
      <c r="A29" s="120"/>
      <c r="B29" s="121"/>
      <c r="C29" s="120"/>
      <c r="D29" s="120"/>
      <c r="E29" s="497" t="s">
        <v>19</v>
      </c>
      <c r="F29" s="497"/>
      <c r="G29" s="497"/>
      <c r="H29" s="497"/>
      <c r="I29" s="122"/>
      <c r="J29" s="120"/>
      <c r="K29" s="120"/>
      <c r="L29" s="123"/>
      <c r="S29" s="120"/>
      <c r="T29" s="120"/>
      <c r="U29" s="120"/>
      <c r="V29" s="120"/>
      <c r="W29" s="120"/>
      <c r="X29" s="120"/>
      <c r="Y29" s="120"/>
      <c r="Z29" s="120"/>
      <c r="AA29" s="120"/>
      <c r="AB29" s="120"/>
      <c r="AC29" s="120"/>
      <c r="AD29" s="120"/>
      <c r="AE29" s="120"/>
    </row>
    <row r="30" spans="1:31" s="1" customFormat="1" ht="6.95" customHeight="1">
      <c r="A30" s="34"/>
      <c r="B30" s="39"/>
      <c r="C30" s="34"/>
      <c r="D30" s="34"/>
      <c r="E30" s="34"/>
      <c r="F30" s="34"/>
      <c r="G30" s="34"/>
      <c r="H30" s="34"/>
      <c r="I30" s="116"/>
      <c r="J30" s="34"/>
      <c r="K30" s="34"/>
      <c r="L30" s="117"/>
      <c r="S30" s="34"/>
      <c r="T30" s="34"/>
      <c r="U30" s="34"/>
      <c r="V30" s="34"/>
      <c r="W30" s="34"/>
      <c r="X30" s="34"/>
      <c r="Y30" s="34"/>
      <c r="Z30" s="34"/>
      <c r="AA30" s="34"/>
      <c r="AB30" s="34"/>
      <c r="AC30" s="34"/>
      <c r="AD30" s="34"/>
      <c r="AE30" s="34"/>
    </row>
    <row r="31" spans="1:31" s="1" customFormat="1" ht="6.95" customHeight="1">
      <c r="A31" s="34"/>
      <c r="B31" s="39"/>
      <c r="C31" s="34"/>
      <c r="D31" s="125"/>
      <c r="E31" s="125"/>
      <c r="F31" s="125"/>
      <c r="G31" s="125"/>
      <c r="H31" s="125"/>
      <c r="I31" s="126"/>
      <c r="J31" s="125"/>
      <c r="K31" s="125"/>
      <c r="L31" s="117"/>
      <c r="S31" s="34"/>
      <c r="T31" s="34"/>
      <c r="U31" s="34"/>
      <c r="V31" s="34"/>
      <c r="W31" s="34"/>
      <c r="X31" s="34"/>
      <c r="Y31" s="34"/>
      <c r="Z31" s="34"/>
      <c r="AA31" s="34"/>
      <c r="AB31" s="34"/>
      <c r="AC31" s="34"/>
      <c r="AD31" s="34"/>
      <c r="AE31" s="34"/>
    </row>
    <row r="32" spans="1:31" s="1" customFormat="1" ht="25.35" customHeight="1">
      <c r="A32" s="34"/>
      <c r="B32" s="39"/>
      <c r="C32" s="34"/>
      <c r="D32" s="127" t="s">
        <v>40</v>
      </c>
      <c r="E32" s="34"/>
      <c r="F32" s="34"/>
      <c r="G32" s="34"/>
      <c r="H32" s="34"/>
      <c r="I32" s="116"/>
      <c r="J32" s="128">
        <f>ROUND(J91, 2)</f>
        <v>0</v>
      </c>
      <c r="K32" s="34"/>
      <c r="L32" s="117"/>
      <c r="S32" s="34"/>
      <c r="T32" s="34"/>
      <c r="U32" s="34"/>
      <c r="V32" s="34"/>
      <c r="W32" s="34"/>
      <c r="X32" s="34"/>
      <c r="Y32" s="34"/>
      <c r="Z32" s="34"/>
      <c r="AA32" s="34"/>
      <c r="AB32" s="34"/>
      <c r="AC32" s="34"/>
      <c r="AD32" s="34"/>
      <c r="AE32" s="34"/>
    </row>
    <row r="33" spans="1:31" s="1" customFormat="1" ht="6.95" customHeight="1">
      <c r="A33" s="34"/>
      <c r="B33" s="39"/>
      <c r="C33" s="34"/>
      <c r="D33" s="125"/>
      <c r="E33" s="125"/>
      <c r="F33" s="125"/>
      <c r="G33" s="125"/>
      <c r="H33" s="125"/>
      <c r="I33" s="126"/>
      <c r="J33" s="125"/>
      <c r="K33" s="125"/>
      <c r="L33" s="117"/>
      <c r="S33" s="34"/>
      <c r="T33" s="34"/>
      <c r="U33" s="34"/>
      <c r="V33" s="34"/>
      <c r="W33" s="34"/>
      <c r="X33" s="34"/>
      <c r="Y33" s="34"/>
      <c r="Z33" s="34"/>
      <c r="AA33" s="34"/>
      <c r="AB33" s="34"/>
      <c r="AC33" s="34"/>
      <c r="AD33" s="34"/>
      <c r="AE33" s="34"/>
    </row>
    <row r="34" spans="1:31" s="1" customFormat="1" ht="14.45" customHeight="1">
      <c r="A34" s="34"/>
      <c r="B34" s="39"/>
      <c r="C34" s="34"/>
      <c r="D34" s="34"/>
      <c r="E34" s="34"/>
      <c r="F34" s="129" t="s">
        <v>42</v>
      </c>
      <c r="G34" s="34"/>
      <c r="H34" s="34"/>
      <c r="I34" s="130" t="s">
        <v>41</v>
      </c>
      <c r="J34" s="129" t="s">
        <v>43</v>
      </c>
      <c r="K34" s="34"/>
      <c r="L34" s="117"/>
      <c r="S34" s="34"/>
      <c r="T34" s="34"/>
      <c r="U34" s="34"/>
      <c r="V34" s="34"/>
      <c r="W34" s="34"/>
      <c r="X34" s="34"/>
      <c r="Y34" s="34"/>
      <c r="Z34" s="34"/>
      <c r="AA34" s="34"/>
      <c r="AB34" s="34"/>
      <c r="AC34" s="34"/>
      <c r="AD34" s="34"/>
      <c r="AE34" s="34"/>
    </row>
    <row r="35" spans="1:31" s="1" customFormat="1" ht="14.45" customHeight="1">
      <c r="A35" s="34"/>
      <c r="B35" s="39"/>
      <c r="C35" s="34"/>
      <c r="D35" s="131" t="s">
        <v>44</v>
      </c>
      <c r="E35" s="115" t="s">
        <v>45</v>
      </c>
      <c r="F35" s="132">
        <f>ROUND((SUM(BE91:BE403)),  2)</f>
        <v>0</v>
      </c>
      <c r="G35" s="34"/>
      <c r="H35" s="34"/>
      <c r="I35" s="133">
        <v>0.21</v>
      </c>
      <c r="J35" s="132">
        <f>ROUND(((SUM(BE91:BE403))*I35),  2)</f>
        <v>0</v>
      </c>
      <c r="K35" s="34"/>
      <c r="L35" s="117"/>
      <c r="S35" s="34"/>
      <c r="T35" s="34"/>
      <c r="U35" s="34"/>
      <c r="V35" s="34"/>
      <c r="W35" s="34"/>
      <c r="X35" s="34"/>
      <c r="Y35" s="34"/>
      <c r="Z35" s="34"/>
      <c r="AA35" s="34"/>
      <c r="AB35" s="34"/>
      <c r="AC35" s="34"/>
      <c r="AD35" s="34"/>
      <c r="AE35" s="34"/>
    </row>
    <row r="36" spans="1:31" s="1" customFormat="1" ht="14.45" customHeight="1">
      <c r="A36" s="34"/>
      <c r="B36" s="39"/>
      <c r="C36" s="34"/>
      <c r="D36" s="34"/>
      <c r="E36" s="115" t="s">
        <v>46</v>
      </c>
      <c r="F36" s="132">
        <f>ROUND((SUM(BF91:BF403)),  2)</f>
        <v>0</v>
      </c>
      <c r="G36" s="34"/>
      <c r="H36" s="34"/>
      <c r="I36" s="133">
        <v>0.15</v>
      </c>
      <c r="J36" s="132">
        <f>ROUND(((SUM(BF91:BF403))*I36),  2)</f>
        <v>0</v>
      </c>
      <c r="K36" s="34"/>
      <c r="L36" s="117"/>
      <c r="S36" s="34"/>
      <c r="T36" s="34"/>
      <c r="U36" s="34"/>
      <c r="V36" s="34"/>
      <c r="W36" s="34"/>
      <c r="X36" s="34"/>
      <c r="Y36" s="34"/>
      <c r="Z36" s="34"/>
      <c r="AA36" s="34"/>
      <c r="AB36" s="34"/>
      <c r="AC36" s="34"/>
      <c r="AD36" s="34"/>
      <c r="AE36" s="34"/>
    </row>
    <row r="37" spans="1:31" s="1" customFormat="1" ht="14.45" hidden="1" customHeight="1">
      <c r="A37" s="34"/>
      <c r="B37" s="39"/>
      <c r="C37" s="34"/>
      <c r="D37" s="34"/>
      <c r="E37" s="115" t="s">
        <v>47</v>
      </c>
      <c r="F37" s="132">
        <f>ROUND((SUM(BG91:BG403)),  2)</f>
        <v>0</v>
      </c>
      <c r="G37" s="34"/>
      <c r="H37" s="34"/>
      <c r="I37" s="133">
        <v>0.21</v>
      </c>
      <c r="J37" s="132">
        <f>0</f>
        <v>0</v>
      </c>
      <c r="K37" s="34"/>
      <c r="L37" s="117"/>
      <c r="S37" s="34"/>
      <c r="T37" s="34"/>
      <c r="U37" s="34"/>
      <c r="V37" s="34"/>
      <c r="W37" s="34"/>
      <c r="X37" s="34"/>
      <c r="Y37" s="34"/>
      <c r="Z37" s="34"/>
      <c r="AA37" s="34"/>
      <c r="AB37" s="34"/>
      <c r="AC37" s="34"/>
      <c r="AD37" s="34"/>
      <c r="AE37" s="34"/>
    </row>
    <row r="38" spans="1:31" s="1" customFormat="1" ht="14.45" hidden="1" customHeight="1">
      <c r="A38" s="34"/>
      <c r="B38" s="39"/>
      <c r="C38" s="34"/>
      <c r="D38" s="34"/>
      <c r="E38" s="115" t="s">
        <v>48</v>
      </c>
      <c r="F38" s="132">
        <f>ROUND((SUM(BH91:BH403)),  2)</f>
        <v>0</v>
      </c>
      <c r="G38" s="34"/>
      <c r="H38" s="34"/>
      <c r="I38" s="133">
        <v>0.15</v>
      </c>
      <c r="J38" s="132">
        <f>0</f>
        <v>0</v>
      </c>
      <c r="K38" s="34"/>
      <c r="L38" s="117"/>
      <c r="S38" s="34"/>
      <c r="T38" s="34"/>
      <c r="U38" s="34"/>
      <c r="V38" s="34"/>
      <c r="W38" s="34"/>
      <c r="X38" s="34"/>
      <c r="Y38" s="34"/>
      <c r="Z38" s="34"/>
      <c r="AA38" s="34"/>
      <c r="AB38" s="34"/>
      <c r="AC38" s="34"/>
      <c r="AD38" s="34"/>
      <c r="AE38" s="34"/>
    </row>
    <row r="39" spans="1:31" s="1" customFormat="1" ht="14.45" hidden="1" customHeight="1">
      <c r="A39" s="34"/>
      <c r="B39" s="39"/>
      <c r="C39" s="34"/>
      <c r="D39" s="34"/>
      <c r="E39" s="115" t="s">
        <v>49</v>
      </c>
      <c r="F39" s="132">
        <f>ROUND((SUM(BI91:BI403)),  2)</f>
        <v>0</v>
      </c>
      <c r="G39" s="34"/>
      <c r="H39" s="34"/>
      <c r="I39" s="133">
        <v>0</v>
      </c>
      <c r="J39" s="132">
        <f>0</f>
        <v>0</v>
      </c>
      <c r="K39" s="34"/>
      <c r="L39" s="117"/>
      <c r="S39" s="34"/>
      <c r="T39" s="34"/>
      <c r="U39" s="34"/>
      <c r="V39" s="34"/>
      <c r="W39" s="34"/>
      <c r="X39" s="34"/>
      <c r="Y39" s="34"/>
      <c r="Z39" s="34"/>
      <c r="AA39" s="34"/>
      <c r="AB39" s="34"/>
      <c r="AC39" s="34"/>
      <c r="AD39" s="34"/>
      <c r="AE39" s="34"/>
    </row>
    <row r="40" spans="1:31" s="1" customFormat="1" ht="6.95" customHeight="1">
      <c r="A40" s="34"/>
      <c r="B40" s="39"/>
      <c r="C40" s="34"/>
      <c r="D40" s="34"/>
      <c r="E40" s="34"/>
      <c r="F40" s="34"/>
      <c r="G40" s="34"/>
      <c r="H40" s="34"/>
      <c r="I40" s="116"/>
      <c r="J40" s="34"/>
      <c r="K40" s="34"/>
      <c r="L40" s="117"/>
      <c r="S40" s="34"/>
      <c r="T40" s="34"/>
      <c r="U40" s="34"/>
      <c r="V40" s="34"/>
      <c r="W40" s="34"/>
      <c r="X40" s="34"/>
      <c r="Y40" s="34"/>
      <c r="Z40" s="34"/>
      <c r="AA40" s="34"/>
      <c r="AB40" s="34"/>
      <c r="AC40" s="34"/>
      <c r="AD40" s="34"/>
      <c r="AE40" s="34"/>
    </row>
    <row r="41" spans="1:31" s="1" customFormat="1" ht="25.35" customHeight="1">
      <c r="A41" s="34"/>
      <c r="B41" s="39"/>
      <c r="C41" s="134"/>
      <c r="D41" s="135" t="s">
        <v>50</v>
      </c>
      <c r="E41" s="136"/>
      <c r="F41" s="136"/>
      <c r="G41" s="137" t="s">
        <v>51</v>
      </c>
      <c r="H41" s="138" t="s">
        <v>52</v>
      </c>
      <c r="I41" s="139"/>
      <c r="J41" s="140">
        <f>SUM(J32:J39)</f>
        <v>0</v>
      </c>
      <c r="K41" s="141"/>
      <c r="L41" s="117"/>
      <c r="S41" s="34"/>
      <c r="T41" s="34"/>
      <c r="U41" s="34"/>
      <c r="V41" s="34"/>
      <c r="W41" s="34"/>
      <c r="X41" s="34"/>
      <c r="Y41" s="34"/>
      <c r="Z41" s="34"/>
      <c r="AA41" s="34"/>
      <c r="AB41" s="34"/>
      <c r="AC41" s="34"/>
      <c r="AD41" s="34"/>
      <c r="AE41" s="34"/>
    </row>
    <row r="42" spans="1:31" s="1" customFormat="1" ht="14.45" customHeight="1">
      <c r="A42" s="34"/>
      <c r="B42" s="142"/>
      <c r="C42" s="143"/>
      <c r="D42" s="143"/>
      <c r="E42" s="143"/>
      <c r="F42" s="143"/>
      <c r="G42" s="143"/>
      <c r="H42" s="143"/>
      <c r="I42" s="144"/>
      <c r="J42" s="143"/>
      <c r="K42" s="143"/>
      <c r="L42" s="117"/>
      <c r="S42" s="34"/>
      <c r="T42" s="34"/>
      <c r="U42" s="34"/>
      <c r="V42" s="34"/>
      <c r="W42" s="34"/>
      <c r="X42" s="34"/>
      <c r="Y42" s="34"/>
      <c r="Z42" s="34"/>
      <c r="AA42" s="34"/>
      <c r="AB42" s="34"/>
      <c r="AC42" s="34"/>
      <c r="AD42" s="34"/>
      <c r="AE42" s="34"/>
    </row>
    <row r="46" spans="1:31" s="1" customFormat="1" ht="6.95" hidden="1" customHeight="1">
      <c r="A46" s="34"/>
      <c r="B46" s="145"/>
      <c r="C46" s="146"/>
      <c r="D46" s="146"/>
      <c r="E46" s="146"/>
      <c r="F46" s="146"/>
      <c r="G46" s="146"/>
      <c r="H46" s="146"/>
      <c r="I46" s="147"/>
      <c r="J46" s="146"/>
      <c r="K46" s="146"/>
      <c r="L46" s="117"/>
      <c r="S46" s="34"/>
      <c r="T46" s="34"/>
      <c r="U46" s="34"/>
      <c r="V46" s="34"/>
      <c r="W46" s="34"/>
      <c r="X46" s="34"/>
      <c r="Y46" s="34"/>
      <c r="Z46" s="34"/>
      <c r="AA46" s="34"/>
      <c r="AB46" s="34"/>
      <c r="AC46" s="34"/>
      <c r="AD46" s="34"/>
      <c r="AE46" s="34"/>
    </row>
    <row r="47" spans="1:31" s="1" customFormat="1" ht="24.95" hidden="1" customHeight="1">
      <c r="A47" s="34"/>
      <c r="B47" s="35"/>
      <c r="C47" s="23" t="s">
        <v>258</v>
      </c>
      <c r="D47" s="36"/>
      <c r="E47" s="36"/>
      <c r="F47" s="36"/>
      <c r="G47" s="36"/>
      <c r="H47" s="36"/>
      <c r="I47" s="116"/>
      <c r="J47" s="36"/>
      <c r="K47" s="36"/>
      <c r="L47" s="117"/>
      <c r="S47" s="34"/>
      <c r="T47" s="34"/>
      <c r="U47" s="34"/>
      <c r="V47" s="34"/>
      <c r="W47" s="34"/>
      <c r="X47" s="34"/>
      <c r="Y47" s="34"/>
      <c r="Z47" s="34"/>
      <c r="AA47" s="34"/>
      <c r="AB47" s="34"/>
      <c r="AC47" s="34"/>
      <c r="AD47" s="34"/>
      <c r="AE47" s="34"/>
    </row>
    <row r="48" spans="1:31" s="1" customFormat="1" ht="6.95" hidden="1" customHeight="1">
      <c r="A48" s="34"/>
      <c r="B48" s="35"/>
      <c r="C48" s="36"/>
      <c r="D48" s="36"/>
      <c r="E48" s="36"/>
      <c r="F48" s="36"/>
      <c r="G48" s="36"/>
      <c r="H48" s="36"/>
      <c r="I48" s="116"/>
      <c r="J48" s="36"/>
      <c r="K48" s="36"/>
      <c r="L48" s="117"/>
      <c r="S48" s="34"/>
      <c r="T48" s="34"/>
      <c r="U48" s="34"/>
      <c r="V48" s="34"/>
      <c r="W48" s="34"/>
      <c r="X48" s="34"/>
      <c r="Y48" s="34"/>
      <c r="Z48" s="34"/>
      <c r="AA48" s="34"/>
      <c r="AB48" s="34"/>
      <c r="AC48" s="34"/>
      <c r="AD48" s="34"/>
      <c r="AE48" s="34"/>
    </row>
    <row r="49" spans="1:47" s="1" customFormat="1" ht="12" hidden="1" customHeight="1">
      <c r="A49" s="34"/>
      <c r="B49" s="35"/>
      <c r="C49" s="29" t="s">
        <v>16</v>
      </c>
      <c r="D49" s="36"/>
      <c r="E49" s="36"/>
      <c r="F49" s="36"/>
      <c r="G49" s="36"/>
      <c r="H49" s="36"/>
      <c r="I49" s="116"/>
      <c r="J49" s="36"/>
      <c r="K49" s="36"/>
      <c r="L49" s="117"/>
      <c r="S49" s="34"/>
      <c r="T49" s="34"/>
      <c r="U49" s="34"/>
      <c r="V49" s="34"/>
      <c r="W49" s="34"/>
      <c r="X49" s="34"/>
      <c r="Y49" s="34"/>
      <c r="Z49" s="34"/>
      <c r="AA49" s="34"/>
      <c r="AB49" s="34"/>
      <c r="AC49" s="34"/>
      <c r="AD49" s="34"/>
      <c r="AE49" s="34"/>
    </row>
    <row r="50" spans="1:47" s="1" customFormat="1" ht="14.45" hidden="1" customHeight="1">
      <c r="A50" s="34"/>
      <c r="B50" s="35"/>
      <c r="C50" s="36"/>
      <c r="D50" s="36"/>
      <c r="E50" s="499" t="str">
        <f>E7</f>
        <v>Tribuna a šatny atletického stadionu Na Skalce</v>
      </c>
      <c r="F50" s="500"/>
      <c r="G50" s="500"/>
      <c r="H50" s="500"/>
      <c r="I50" s="116"/>
      <c r="J50" s="36"/>
      <c r="K50" s="36"/>
      <c r="L50" s="117"/>
      <c r="S50" s="34"/>
      <c r="T50" s="34"/>
      <c r="U50" s="34"/>
      <c r="V50" s="34"/>
      <c r="W50" s="34"/>
      <c r="X50" s="34"/>
      <c r="Y50" s="34"/>
      <c r="Z50" s="34"/>
      <c r="AA50" s="34"/>
      <c r="AB50" s="34"/>
      <c r="AC50" s="34"/>
      <c r="AD50" s="34"/>
      <c r="AE50" s="34"/>
    </row>
    <row r="51" spans="1:47" ht="12" hidden="1" customHeight="1">
      <c r="B51" s="21"/>
      <c r="C51" s="29" t="s">
        <v>137</v>
      </c>
      <c r="D51" s="22"/>
      <c r="E51" s="22"/>
      <c r="F51" s="22"/>
      <c r="G51" s="22"/>
      <c r="H51" s="22"/>
      <c r="J51" s="22"/>
      <c r="K51" s="22"/>
      <c r="L51" s="20"/>
    </row>
    <row r="52" spans="1:47" s="1" customFormat="1" ht="14.45" hidden="1" customHeight="1">
      <c r="A52" s="34"/>
      <c r="B52" s="35"/>
      <c r="C52" s="36"/>
      <c r="D52" s="36"/>
      <c r="E52" s="499" t="s">
        <v>141</v>
      </c>
      <c r="F52" s="498"/>
      <c r="G52" s="498"/>
      <c r="H52" s="498"/>
      <c r="I52" s="116"/>
      <c r="J52" s="36"/>
      <c r="K52" s="36"/>
      <c r="L52" s="117"/>
      <c r="S52" s="34"/>
      <c r="T52" s="34"/>
      <c r="U52" s="34"/>
      <c r="V52" s="34"/>
      <c r="W52" s="34"/>
      <c r="X52" s="34"/>
      <c r="Y52" s="34"/>
      <c r="Z52" s="34"/>
      <c r="AA52" s="34"/>
      <c r="AB52" s="34"/>
      <c r="AC52" s="34"/>
      <c r="AD52" s="34"/>
      <c r="AE52" s="34"/>
    </row>
    <row r="53" spans="1:47" s="1" customFormat="1" ht="12" hidden="1" customHeight="1">
      <c r="A53" s="34"/>
      <c r="B53" s="35"/>
      <c r="C53" s="29" t="s">
        <v>145</v>
      </c>
      <c r="D53" s="36"/>
      <c r="E53" s="36"/>
      <c r="F53" s="36"/>
      <c r="G53" s="36"/>
      <c r="H53" s="36"/>
      <c r="I53" s="116"/>
      <c r="J53" s="36"/>
      <c r="K53" s="36"/>
      <c r="L53" s="117"/>
      <c r="S53" s="34"/>
      <c r="T53" s="34"/>
      <c r="U53" s="34"/>
      <c r="V53" s="34"/>
      <c r="W53" s="34"/>
      <c r="X53" s="34"/>
      <c r="Y53" s="34"/>
      <c r="Z53" s="34"/>
      <c r="AA53" s="34"/>
      <c r="AB53" s="34"/>
      <c r="AC53" s="34"/>
      <c r="AD53" s="34"/>
      <c r="AE53" s="34"/>
    </row>
    <row r="54" spans="1:47" s="1" customFormat="1" ht="14.45" hidden="1" customHeight="1">
      <c r="A54" s="34"/>
      <c r="B54" s="35"/>
      <c r="C54" s="36"/>
      <c r="D54" s="36"/>
      <c r="E54" s="470" t="str">
        <f>E11</f>
        <v>D 02.1.4.4 - Elektroinstalace</v>
      </c>
      <c r="F54" s="498"/>
      <c r="G54" s="498"/>
      <c r="H54" s="498"/>
      <c r="I54" s="116"/>
      <c r="J54" s="36"/>
      <c r="K54" s="36"/>
      <c r="L54" s="117"/>
      <c r="S54" s="34"/>
      <c r="T54" s="34"/>
      <c r="U54" s="34"/>
      <c r="V54" s="34"/>
      <c r="W54" s="34"/>
      <c r="X54" s="34"/>
      <c r="Y54" s="34"/>
      <c r="Z54" s="34"/>
      <c r="AA54" s="34"/>
      <c r="AB54" s="34"/>
      <c r="AC54" s="34"/>
      <c r="AD54" s="34"/>
      <c r="AE54" s="34"/>
    </row>
    <row r="55" spans="1:47" s="1" customFormat="1" ht="6.95" hidden="1" customHeight="1">
      <c r="A55" s="34"/>
      <c r="B55" s="35"/>
      <c r="C55" s="36"/>
      <c r="D55" s="36"/>
      <c r="E55" s="36"/>
      <c r="F55" s="36"/>
      <c r="G55" s="36"/>
      <c r="H55" s="36"/>
      <c r="I55" s="116"/>
      <c r="J55" s="36"/>
      <c r="K55" s="36"/>
      <c r="L55" s="117"/>
      <c r="S55" s="34"/>
      <c r="T55" s="34"/>
      <c r="U55" s="34"/>
      <c r="V55" s="34"/>
      <c r="W55" s="34"/>
      <c r="X55" s="34"/>
      <c r="Y55" s="34"/>
      <c r="Z55" s="34"/>
      <c r="AA55" s="34"/>
      <c r="AB55" s="34"/>
      <c r="AC55" s="34"/>
      <c r="AD55" s="34"/>
      <c r="AE55" s="34"/>
    </row>
    <row r="56" spans="1:47" s="1" customFormat="1" ht="12" hidden="1" customHeight="1">
      <c r="A56" s="34"/>
      <c r="B56" s="35"/>
      <c r="C56" s="29" t="s">
        <v>21</v>
      </c>
      <c r="D56" s="36"/>
      <c r="E56" s="36"/>
      <c r="F56" s="27" t="str">
        <f>F14</f>
        <v>Česká Třebová</v>
      </c>
      <c r="G56" s="36"/>
      <c r="H56" s="36"/>
      <c r="I56" s="118" t="s">
        <v>23</v>
      </c>
      <c r="J56" s="59" t="str">
        <f>IF(J14="","",J14)</f>
        <v>25. 10. 2019</v>
      </c>
      <c r="K56" s="36"/>
      <c r="L56" s="117"/>
      <c r="S56" s="34"/>
      <c r="T56" s="34"/>
      <c r="U56" s="34"/>
      <c r="V56" s="34"/>
      <c r="W56" s="34"/>
      <c r="X56" s="34"/>
      <c r="Y56" s="34"/>
      <c r="Z56" s="34"/>
      <c r="AA56" s="34"/>
      <c r="AB56" s="34"/>
      <c r="AC56" s="34"/>
      <c r="AD56" s="34"/>
      <c r="AE56" s="34"/>
    </row>
    <row r="57" spans="1:47" s="1" customFormat="1" ht="6.95" hidden="1" customHeight="1">
      <c r="A57" s="34"/>
      <c r="B57" s="35"/>
      <c r="C57" s="36"/>
      <c r="D57" s="36"/>
      <c r="E57" s="36"/>
      <c r="F57" s="36"/>
      <c r="G57" s="36"/>
      <c r="H57" s="36"/>
      <c r="I57" s="116"/>
      <c r="J57" s="36"/>
      <c r="K57" s="36"/>
      <c r="L57" s="117"/>
      <c r="S57" s="34"/>
      <c r="T57" s="34"/>
      <c r="U57" s="34"/>
      <c r="V57" s="34"/>
      <c r="W57" s="34"/>
      <c r="X57" s="34"/>
      <c r="Y57" s="34"/>
      <c r="Z57" s="34"/>
      <c r="AA57" s="34"/>
      <c r="AB57" s="34"/>
      <c r="AC57" s="34"/>
      <c r="AD57" s="34"/>
      <c r="AE57" s="34"/>
    </row>
    <row r="58" spans="1:47" s="1" customFormat="1" ht="40.9" hidden="1" customHeight="1">
      <c r="A58" s="34"/>
      <c r="B58" s="35"/>
      <c r="C58" s="29" t="s">
        <v>25</v>
      </c>
      <c r="D58" s="36"/>
      <c r="E58" s="36"/>
      <c r="F58" s="27" t="str">
        <f>E17</f>
        <v>Město Česká Třebová</v>
      </c>
      <c r="G58" s="36"/>
      <c r="H58" s="36"/>
      <c r="I58" s="118" t="s">
        <v>32</v>
      </c>
      <c r="J58" s="32" t="str">
        <f>E23</f>
        <v>ELEKTRO - SYCHRA, spol. s r.o.</v>
      </c>
      <c r="K58" s="36"/>
      <c r="L58" s="117"/>
      <c r="S58" s="34"/>
      <c r="T58" s="34"/>
      <c r="U58" s="34"/>
      <c r="V58" s="34"/>
      <c r="W58" s="34"/>
      <c r="X58" s="34"/>
      <c r="Y58" s="34"/>
      <c r="Z58" s="34"/>
      <c r="AA58" s="34"/>
      <c r="AB58" s="34"/>
      <c r="AC58" s="34"/>
      <c r="AD58" s="34"/>
      <c r="AE58" s="34"/>
    </row>
    <row r="59" spans="1:47" s="1" customFormat="1" ht="15.6" hidden="1" customHeight="1">
      <c r="A59" s="34"/>
      <c r="B59" s="35"/>
      <c r="C59" s="29" t="s">
        <v>30</v>
      </c>
      <c r="D59" s="36"/>
      <c r="E59" s="36"/>
      <c r="F59" s="27" t="str">
        <f>IF(E20="","",E20)</f>
        <v>Vyplň údaj</v>
      </c>
      <c r="G59" s="36"/>
      <c r="H59" s="36"/>
      <c r="I59" s="118" t="s">
        <v>37</v>
      </c>
      <c r="J59" s="32" t="str">
        <f>E26</f>
        <v>Jiří Skalický</v>
      </c>
      <c r="K59" s="36"/>
      <c r="L59" s="117"/>
      <c r="S59" s="34"/>
      <c r="T59" s="34"/>
      <c r="U59" s="34"/>
      <c r="V59" s="34"/>
      <c r="W59" s="34"/>
      <c r="X59" s="34"/>
      <c r="Y59" s="34"/>
      <c r="Z59" s="34"/>
      <c r="AA59" s="34"/>
      <c r="AB59" s="34"/>
      <c r="AC59" s="34"/>
      <c r="AD59" s="34"/>
      <c r="AE59" s="34"/>
    </row>
    <row r="60" spans="1:47" s="1" customFormat="1" ht="10.35" hidden="1" customHeight="1">
      <c r="A60" s="34"/>
      <c r="B60" s="35"/>
      <c r="C60" s="36"/>
      <c r="D60" s="36"/>
      <c r="E60" s="36"/>
      <c r="F60" s="36"/>
      <c r="G60" s="36"/>
      <c r="H60" s="36"/>
      <c r="I60" s="116"/>
      <c r="J60" s="36"/>
      <c r="K60" s="36"/>
      <c r="L60" s="117"/>
      <c r="S60" s="34"/>
      <c r="T60" s="34"/>
      <c r="U60" s="34"/>
      <c r="V60" s="34"/>
      <c r="W60" s="34"/>
      <c r="X60" s="34"/>
      <c r="Y60" s="34"/>
      <c r="Z60" s="34"/>
      <c r="AA60" s="34"/>
      <c r="AB60" s="34"/>
      <c r="AC60" s="34"/>
      <c r="AD60" s="34"/>
      <c r="AE60" s="34"/>
    </row>
    <row r="61" spans="1:47" s="1" customFormat="1" ht="29.25" hidden="1" customHeight="1">
      <c r="A61" s="34"/>
      <c r="B61" s="35"/>
      <c r="C61" s="148" t="s">
        <v>268</v>
      </c>
      <c r="D61" s="149"/>
      <c r="E61" s="149"/>
      <c r="F61" s="149"/>
      <c r="G61" s="149"/>
      <c r="H61" s="149"/>
      <c r="I61" s="150"/>
      <c r="J61" s="151" t="s">
        <v>269</v>
      </c>
      <c r="K61" s="149"/>
      <c r="L61" s="117"/>
      <c r="S61" s="34"/>
      <c r="T61" s="34"/>
      <c r="U61" s="34"/>
      <c r="V61" s="34"/>
      <c r="W61" s="34"/>
      <c r="X61" s="34"/>
      <c r="Y61" s="34"/>
      <c r="Z61" s="34"/>
      <c r="AA61" s="34"/>
      <c r="AB61" s="34"/>
      <c r="AC61" s="34"/>
      <c r="AD61" s="34"/>
      <c r="AE61" s="34"/>
    </row>
    <row r="62" spans="1:47" s="1" customFormat="1" ht="10.35" hidden="1" customHeight="1">
      <c r="A62" s="34"/>
      <c r="B62" s="35"/>
      <c r="C62" s="36"/>
      <c r="D62" s="36"/>
      <c r="E62" s="36"/>
      <c r="F62" s="36"/>
      <c r="G62" s="36"/>
      <c r="H62" s="36"/>
      <c r="I62" s="116"/>
      <c r="J62" s="36"/>
      <c r="K62" s="36"/>
      <c r="L62" s="117"/>
      <c r="S62" s="34"/>
      <c r="T62" s="34"/>
      <c r="U62" s="34"/>
      <c r="V62" s="34"/>
      <c r="W62" s="34"/>
      <c r="X62" s="34"/>
      <c r="Y62" s="34"/>
      <c r="Z62" s="34"/>
      <c r="AA62" s="34"/>
      <c r="AB62" s="34"/>
      <c r="AC62" s="34"/>
      <c r="AD62" s="34"/>
      <c r="AE62" s="34"/>
    </row>
    <row r="63" spans="1:47" s="1" customFormat="1" ht="22.9" hidden="1" customHeight="1">
      <c r="A63" s="34"/>
      <c r="B63" s="35"/>
      <c r="C63" s="152" t="s">
        <v>72</v>
      </c>
      <c r="D63" s="36"/>
      <c r="E63" s="36"/>
      <c r="F63" s="36"/>
      <c r="G63" s="36"/>
      <c r="H63" s="36"/>
      <c r="I63" s="116"/>
      <c r="J63" s="77">
        <f>J91</f>
        <v>0</v>
      </c>
      <c r="K63" s="36"/>
      <c r="L63" s="117"/>
      <c r="S63" s="34"/>
      <c r="T63" s="34"/>
      <c r="U63" s="34"/>
      <c r="V63" s="34"/>
      <c r="W63" s="34"/>
      <c r="X63" s="34"/>
      <c r="Y63" s="34"/>
      <c r="Z63" s="34"/>
      <c r="AA63" s="34"/>
      <c r="AB63" s="34"/>
      <c r="AC63" s="34"/>
      <c r="AD63" s="34"/>
      <c r="AE63" s="34"/>
      <c r="AU63" s="17" t="s">
        <v>270</v>
      </c>
    </row>
    <row r="64" spans="1:47" s="8" customFormat="1" ht="24.95" hidden="1" customHeight="1">
      <c r="B64" s="153"/>
      <c r="C64" s="154"/>
      <c r="D64" s="155" t="s">
        <v>3100</v>
      </c>
      <c r="E64" s="156"/>
      <c r="F64" s="156"/>
      <c r="G64" s="156"/>
      <c r="H64" s="156"/>
      <c r="I64" s="157"/>
      <c r="J64" s="158">
        <f>J92</f>
        <v>0</v>
      </c>
      <c r="K64" s="154"/>
      <c r="L64" s="159"/>
    </row>
    <row r="65" spans="1:31" s="8" customFormat="1" ht="24.95" hidden="1" customHeight="1">
      <c r="B65" s="153"/>
      <c r="C65" s="154"/>
      <c r="D65" s="155" t="s">
        <v>3101</v>
      </c>
      <c r="E65" s="156"/>
      <c r="F65" s="156"/>
      <c r="G65" s="156"/>
      <c r="H65" s="156"/>
      <c r="I65" s="157"/>
      <c r="J65" s="158">
        <f>J215</f>
        <v>0</v>
      </c>
      <c r="K65" s="154"/>
      <c r="L65" s="159"/>
    </row>
    <row r="66" spans="1:31" s="8" customFormat="1" ht="24.95" hidden="1" customHeight="1">
      <c r="B66" s="153"/>
      <c r="C66" s="154"/>
      <c r="D66" s="155" t="s">
        <v>3102</v>
      </c>
      <c r="E66" s="156"/>
      <c r="F66" s="156"/>
      <c r="G66" s="156"/>
      <c r="H66" s="156"/>
      <c r="I66" s="157"/>
      <c r="J66" s="158">
        <f>J226</f>
        <v>0</v>
      </c>
      <c r="K66" s="154"/>
      <c r="L66" s="159"/>
    </row>
    <row r="67" spans="1:31" s="8" customFormat="1" ht="24.95" hidden="1" customHeight="1">
      <c r="B67" s="153"/>
      <c r="C67" s="154"/>
      <c r="D67" s="155" t="s">
        <v>3103</v>
      </c>
      <c r="E67" s="156"/>
      <c r="F67" s="156"/>
      <c r="G67" s="156"/>
      <c r="H67" s="156"/>
      <c r="I67" s="157"/>
      <c r="J67" s="158">
        <f>J379</f>
        <v>0</v>
      </c>
      <c r="K67" s="154"/>
      <c r="L67" s="159"/>
    </row>
    <row r="68" spans="1:31" s="8" customFormat="1" ht="24.95" hidden="1" customHeight="1">
      <c r="B68" s="153"/>
      <c r="C68" s="154"/>
      <c r="D68" s="155" t="s">
        <v>3104</v>
      </c>
      <c r="E68" s="156"/>
      <c r="F68" s="156"/>
      <c r="G68" s="156"/>
      <c r="H68" s="156"/>
      <c r="I68" s="157"/>
      <c r="J68" s="158">
        <f>J384</f>
        <v>0</v>
      </c>
      <c r="K68" s="154"/>
      <c r="L68" s="159"/>
    </row>
    <row r="69" spans="1:31" s="8" customFormat="1" ht="24.95" hidden="1" customHeight="1">
      <c r="B69" s="153"/>
      <c r="C69" s="154"/>
      <c r="D69" s="155" t="s">
        <v>3105</v>
      </c>
      <c r="E69" s="156"/>
      <c r="F69" s="156"/>
      <c r="G69" s="156"/>
      <c r="H69" s="156"/>
      <c r="I69" s="157"/>
      <c r="J69" s="158">
        <f>J397</f>
        <v>0</v>
      </c>
      <c r="K69" s="154"/>
      <c r="L69" s="159"/>
    </row>
    <row r="70" spans="1:31" s="1" customFormat="1" ht="21.75" hidden="1" customHeight="1">
      <c r="A70" s="34"/>
      <c r="B70" s="35"/>
      <c r="C70" s="36"/>
      <c r="D70" s="36"/>
      <c r="E70" s="36"/>
      <c r="F70" s="36"/>
      <c r="G70" s="36"/>
      <c r="H70" s="36"/>
      <c r="I70" s="116"/>
      <c r="J70" s="36"/>
      <c r="K70" s="36"/>
      <c r="L70" s="117"/>
      <c r="S70" s="34"/>
      <c r="T70" s="34"/>
      <c r="U70" s="34"/>
      <c r="V70" s="34"/>
      <c r="W70" s="34"/>
      <c r="X70" s="34"/>
      <c r="Y70" s="34"/>
      <c r="Z70" s="34"/>
      <c r="AA70" s="34"/>
      <c r="AB70" s="34"/>
      <c r="AC70" s="34"/>
      <c r="AD70" s="34"/>
      <c r="AE70" s="34"/>
    </row>
    <row r="71" spans="1:31" s="1" customFormat="1" ht="6.95" hidden="1" customHeight="1">
      <c r="A71" s="34"/>
      <c r="B71" s="47"/>
      <c r="C71" s="48"/>
      <c r="D71" s="48"/>
      <c r="E71" s="48"/>
      <c r="F71" s="48"/>
      <c r="G71" s="48"/>
      <c r="H71" s="48"/>
      <c r="I71" s="144"/>
      <c r="J71" s="48"/>
      <c r="K71" s="48"/>
      <c r="L71" s="117"/>
      <c r="S71" s="34"/>
      <c r="T71" s="34"/>
      <c r="U71" s="34"/>
      <c r="V71" s="34"/>
      <c r="W71" s="34"/>
      <c r="X71" s="34"/>
      <c r="Y71" s="34"/>
      <c r="Z71" s="34"/>
      <c r="AA71" s="34"/>
      <c r="AB71" s="34"/>
      <c r="AC71" s="34"/>
      <c r="AD71" s="34"/>
      <c r="AE71" s="34"/>
    </row>
    <row r="72" spans="1:31" hidden="1"/>
    <row r="73" spans="1:31" hidden="1"/>
    <row r="74" spans="1:31" hidden="1"/>
    <row r="75" spans="1:31" s="1" customFormat="1" ht="6.95" customHeight="1">
      <c r="A75" s="34"/>
      <c r="B75" s="49"/>
      <c r="C75" s="50"/>
      <c r="D75" s="50"/>
      <c r="E75" s="50"/>
      <c r="F75" s="50"/>
      <c r="G75" s="50"/>
      <c r="H75" s="50"/>
      <c r="I75" s="147"/>
      <c r="J75" s="50"/>
      <c r="K75" s="50"/>
      <c r="L75" s="117"/>
      <c r="S75" s="34"/>
      <c r="T75" s="34"/>
      <c r="U75" s="34"/>
      <c r="V75" s="34"/>
      <c r="W75" s="34"/>
      <c r="X75" s="34"/>
      <c r="Y75" s="34"/>
      <c r="Z75" s="34"/>
      <c r="AA75" s="34"/>
      <c r="AB75" s="34"/>
      <c r="AC75" s="34"/>
      <c r="AD75" s="34"/>
      <c r="AE75" s="34"/>
    </row>
    <row r="76" spans="1:31" s="1" customFormat="1" ht="24.95" customHeight="1">
      <c r="A76" s="34"/>
      <c r="B76" s="35"/>
      <c r="C76" s="23" t="s">
        <v>298</v>
      </c>
      <c r="D76" s="36"/>
      <c r="E76" s="36"/>
      <c r="F76" s="36"/>
      <c r="G76" s="36"/>
      <c r="H76" s="36"/>
      <c r="I76" s="116"/>
      <c r="J76" s="36"/>
      <c r="K76" s="36"/>
      <c r="L76" s="117"/>
      <c r="S76" s="34"/>
      <c r="T76" s="34"/>
      <c r="U76" s="34"/>
      <c r="V76" s="34"/>
      <c r="W76" s="34"/>
      <c r="X76" s="34"/>
      <c r="Y76" s="34"/>
      <c r="Z76" s="34"/>
      <c r="AA76" s="34"/>
      <c r="AB76" s="34"/>
      <c r="AC76" s="34"/>
      <c r="AD76" s="34"/>
      <c r="AE76" s="34"/>
    </row>
    <row r="77" spans="1:31" s="1" customFormat="1" ht="6.95" customHeight="1">
      <c r="A77" s="34"/>
      <c r="B77" s="35"/>
      <c r="C77" s="36"/>
      <c r="D77" s="36"/>
      <c r="E77" s="36"/>
      <c r="F77" s="36"/>
      <c r="G77" s="36"/>
      <c r="H77" s="36"/>
      <c r="I77" s="116"/>
      <c r="J77" s="36"/>
      <c r="K77" s="36"/>
      <c r="L77" s="117"/>
      <c r="S77" s="34"/>
      <c r="T77" s="34"/>
      <c r="U77" s="34"/>
      <c r="V77" s="34"/>
      <c r="W77" s="34"/>
      <c r="X77" s="34"/>
      <c r="Y77" s="34"/>
      <c r="Z77" s="34"/>
      <c r="AA77" s="34"/>
      <c r="AB77" s="34"/>
      <c r="AC77" s="34"/>
      <c r="AD77" s="34"/>
      <c r="AE77" s="34"/>
    </row>
    <row r="78" spans="1:31" s="1" customFormat="1" ht="12" customHeight="1">
      <c r="A78" s="34"/>
      <c r="B78" s="35"/>
      <c r="C78" s="29" t="s">
        <v>16</v>
      </c>
      <c r="D78" s="36"/>
      <c r="E78" s="36"/>
      <c r="F78" s="36"/>
      <c r="G78" s="36"/>
      <c r="H78" s="36"/>
      <c r="I78" s="116"/>
      <c r="J78" s="36"/>
      <c r="K78" s="36"/>
      <c r="L78" s="117"/>
      <c r="S78" s="34"/>
      <c r="T78" s="34"/>
      <c r="U78" s="34"/>
      <c r="V78" s="34"/>
      <c r="W78" s="34"/>
      <c r="X78" s="34"/>
      <c r="Y78" s="34"/>
      <c r="Z78" s="34"/>
      <c r="AA78" s="34"/>
      <c r="AB78" s="34"/>
      <c r="AC78" s="34"/>
      <c r="AD78" s="34"/>
      <c r="AE78" s="34"/>
    </row>
    <row r="79" spans="1:31" s="1" customFormat="1" ht="14.45" customHeight="1">
      <c r="A79" s="34"/>
      <c r="B79" s="35"/>
      <c r="C79" s="36"/>
      <c r="D79" s="36"/>
      <c r="E79" s="499" t="str">
        <f>E7</f>
        <v>Tribuna a šatny atletického stadionu Na Skalce</v>
      </c>
      <c r="F79" s="500"/>
      <c r="G79" s="500"/>
      <c r="H79" s="500"/>
      <c r="I79" s="116"/>
      <c r="J79" s="36"/>
      <c r="K79" s="36"/>
      <c r="L79" s="117"/>
      <c r="S79" s="34"/>
      <c r="T79" s="34"/>
      <c r="U79" s="34"/>
      <c r="V79" s="34"/>
      <c r="W79" s="34"/>
      <c r="X79" s="34"/>
      <c r="Y79" s="34"/>
      <c r="Z79" s="34"/>
      <c r="AA79" s="34"/>
      <c r="AB79" s="34"/>
      <c r="AC79" s="34"/>
      <c r="AD79" s="34"/>
      <c r="AE79" s="34"/>
    </row>
    <row r="80" spans="1:31" ht="12" customHeight="1">
      <c r="B80" s="21"/>
      <c r="C80" s="29" t="s">
        <v>137</v>
      </c>
      <c r="D80" s="22"/>
      <c r="E80" s="22"/>
      <c r="F80" s="22"/>
      <c r="G80" s="22"/>
      <c r="H80" s="22"/>
      <c r="J80" s="22"/>
      <c r="K80" s="22"/>
      <c r="L80" s="20"/>
    </row>
    <row r="81" spans="1:65" s="1" customFormat="1" ht="14.45" customHeight="1">
      <c r="A81" s="34"/>
      <c r="B81" s="35"/>
      <c r="C81" s="36"/>
      <c r="D81" s="36"/>
      <c r="E81" s="499" t="s">
        <v>141</v>
      </c>
      <c r="F81" s="498"/>
      <c r="G81" s="498"/>
      <c r="H81" s="498"/>
      <c r="I81" s="116"/>
      <c r="J81" s="36"/>
      <c r="K81" s="36"/>
      <c r="L81" s="117"/>
      <c r="S81" s="34"/>
      <c r="T81" s="34"/>
      <c r="U81" s="34"/>
      <c r="V81" s="34"/>
      <c r="W81" s="34"/>
      <c r="X81" s="34"/>
      <c r="Y81" s="34"/>
      <c r="Z81" s="34"/>
      <c r="AA81" s="34"/>
      <c r="AB81" s="34"/>
      <c r="AC81" s="34"/>
      <c r="AD81" s="34"/>
      <c r="AE81" s="34"/>
    </row>
    <row r="82" spans="1:65" s="1" customFormat="1" ht="12" customHeight="1">
      <c r="A82" s="34"/>
      <c r="B82" s="35"/>
      <c r="C82" s="29" t="s">
        <v>145</v>
      </c>
      <c r="D82" s="36"/>
      <c r="E82" s="36"/>
      <c r="F82" s="36"/>
      <c r="G82" s="36"/>
      <c r="H82" s="36"/>
      <c r="I82" s="116"/>
      <c r="J82" s="36"/>
      <c r="K82" s="36"/>
      <c r="L82" s="117"/>
      <c r="S82" s="34"/>
      <c r="T82" s="34"/>
      <c r="U82" s="34"/>
      <c r="V82" s="34"/>
      <c r="W82" s="34"/>
      <c r="X82" s="34"/>
      <c r="Y82" s="34"/>
      <c r="Z82" s="34"/>
      <c r="AA82" s="34"/>
      <c r="AB82" s="34"/>
      <c r="AC82" s="34"/>
      <c r="AD82" s="34"/>
      <c r="AE82" s="34"/>
    </row>
    <row r="83" spans="1:65" s="1" customFormat="1" ht="14.45" customHeight="1">
      <c r="A83" s="34"/>
      <c r="B83" s="35"/>
      <c r="C83" s="36"/>
      <c r="D83" s="36"/>
      <c r="E83" s="470" t="str">
        <f>E11</f>
        <v>D 02.1.4.4 - Elektroinstalace</v>
      </c>
      <c r="F83" s="498"/>
      <c r="G83" s="498"/>
      <c r="H83" s="498"/>
      <c r="I83" s="116"/>
      <c r="J83" s="36"/>
      <c r="K83" s="36"/>
      <c r="L83" s="117"/>
      <c r="S83" s="34"/>
      <c r="T83" s="34"/>
      <c r="U83" s="34"/>
      <c r="V83" s="34"/>
      <c r="W83" s="34"/>
      <c r="X83" s="34"/>
      <c r="Y83" s="34"/>
      <c r="Z83" s="34"/>
      <c r="AA83" s="34"/>
      <c r="AB83" s="34"/>
      <c r="AC83" s="34"/>
      <c r="AD83" s="34"/>
      <c r="AE83" s="34"/>
    </row>
    <row r="84" spans="1:65" s="1" customFormat="1" ht="6.95" customHeight="1">
      <c r="A84" s="34"/>
      <c r="B84" s="35"/>
      <c r="C84" s="36"/>
      <c r="D84" s="36"/>
      <c r="E84" s="36"/>
      <c r="F84" s="36"/>
      <c r="G84" s="36"/>
      <c r="H84" s="36"/>
      <c r="I84" s="116"/>
      <c r="J84" s="36"/>
      <c r="K84" s="36"/>
      <c r="L84" s="117"/>
      <c r="S84" s="34"/>
      <c r="T84" s="34"/>
      <c r="U84" s="34"/>
      <c r="V84" s="34"/>
      <c r="W84" s="34"/>
      <c r="X84" s="34"/>
      <c r="Y84" s="34"/>
      <c r="Z84" s="34"/>
      <c r="AA84" s="34"/>
      <c r="AB84" s="34"/>
      <c r="AC84" s="34"/>
      <c r="AD84" s="34"/>
      <c r="AE84" s="34"/>
    </row>
    <row r="85" spans="1:65" s="1" customFormat="1" ht="12" customHeight="1">
      <c r="A85" s="34"/>
      <c r="B85" s="35"/>
      <c r="C85" s="29" t="s">
        <v>21</v>
      </c>
      <c r="D85" s="36"/>
      <c r="E85" s="36"/>
      <c r="F85" s="27" t="str">
        <f>F14</f>
        <v>Česká Třebová</v>
      </c>
      <c r="G85" s="36"/>
      <c r="H85" s="36"/>
      <c r="I85" s="118" t="s">
        <v>23</v>
      </c>
      <c r="J85" s="59" t="str">
        <f>IF(J14="","",J14)</f>
        <v>25. 10. 2019</v>
      </c>
      <c r="K85" s="36"/>
      <c r="L85" s="117"/>
      <c r="S85" s="34"/>
      <c r="T85" s="34"/>
      <c r="U85" s="34"/>
      <c r="V85" s="34"/>
      <c r="W85" s="34"/>
      <c r="X85" s="34"/>
      <c r="Y85" s="34"/>
      <c r="Z85" s="34"/>
      <c r="AA85" s="34"/>
      <c r="AB85" s="34"/>
      <c r="AC85" s="34"/>
      <c r="AD85" s="34"/>
      <c r="AE85" s="34"/>
    </row>
    <row r="86" spans="1:65" s="1" customFormat="1" ht="6.95" customHeight="1">
      <c r="A86" s="34"/>
      <c r="B86" s="35"/>
      <c r="C86" s="36"/>
      <c r="D86" s="36"/>
      <c r="E86" s="36"/>
      <c r="F86" s="36"/>
      <c r="G86" s="36"/>
      <c r="H86" s="36"/>
      <c r="I86" s="116"/>
      <c r="J86" s="36"/>
      <c r="K86" s="36"/>
      <c r="L86" s="117"/>
      <c r="S86" s="34"/>
      <c r="T86" s="34"/>
      <c r="U86" s="34"/>
      <c r="V86" s="34"/>
      <c r="W86" s="34"/>
      <c r="X86" s="34"/>
      <c r="Y86" s="34"/>
      <c r="Z86" s="34"/>
      <c r="AA86" s="34"/>
      <c r="AB86" s="34"/>
      <c r="AC86" s="34"/>
      <c r="AD86" s="34"/>
      <c r="AE86" s="34"/>
    </row>
    <row r="87" spans="1:65" s="1" customFormat="1" ht="40.9" customHeight="1">
      <c r="A87" s="34"/>
      <c r="B87" s="35"/>
      <c r="C87" s="29" t="s">
        <v>25</v>
      </c>
      <c r="D87" s="36"/>
      <c r="E87" s="36"/>
      <c r="F87" s="27" t="str">
        <f>E17</f>
        <v>Město Česká Třebová</v>
      </c>
      <c r="G87" s="36"/>
      <c r="H87" s="36"/>
      <c r="I87" s="118" t="s">
        <v>32</v>
      </c>
      <c r="J87" s="32" t="str">
        <f>E23</f>
        <v>ELEKTRO - SYCHRA, spol. s r.o.</v>
      </c>
      <c r="K87" s="36"/>
      <c r="L87" s="117"/>
      <c r="S87" s="34"/>
      <c r="T87" s="34"/>
      <c r="U87" s="34"/>
      <c r="V87" s="34"/>
      <c r="W87" s="34"/>
      <c r="X87" s="34"/>
      <c r="Y87" s="34"/>
      <c r="Z87" s="34"/>
      <c r="AA87" s="34"/>
      <c r="AB87" s="34"/>
      <c r="AC87" s="34"/>
      <c r="AD87" s="34"/>
      <c r="AE87" s="34"/>
    </row>
    <row r="88" spans="1:65" s="1" customFormat="1" ht="15.6" customHeight="1">
      <c r="A88" s="34"/>
      <c r="B88" s="35"/>
      <c r="C88" s="29" t="s">
        <v>30</v>
      </c>
      <c r="D88" s="36"/>
      <c r="E88" s="36"/>
      <c r="F88" s="27" t="str">
        <f>IF(E20="","",E20)</f>
        <v>Vyplň údaj</v>
      </c>
      <c r="G88" s="36"/>
      <c r="H88" s="36"/>
      <c r="I88" s="118" t="s">
        <v>37</v>
      </c>
      <c r="J88" s="32" t="str">
        <f>E26</f>
        <v>Jiří Skalický</v>
      </c>
      <c r="K88" s="36"/>
      <c r="L88" s="117"/>
      <c r="S88" s="34"/>
      <c r="T88" s="34"/>
      <c r="U88" s="34"/>
      <c r="V88" s="34"/>
      <c r="W88" s="34"/>
      <c r="X88" s="34"/>
      <c r="Y88" s="34"/>
      <c r="Z88" s="34"/>
      <c r="AA88" s="34"/>
      <c r="AB88" s="34"/>
      <c r="AC88" s="34"/>
      <c r="AD88" s="34"/>
      <c r="AE88" s="34"/>
    </row>
    <row r="89" spans="1:65" s="1" customFormat="1" ht="10.35" customHeight="1">
      <c r="A89" s="34"/>
      <c r="B89" s="35"/>
      <c r="C89" s="36"/>
      <c r="D89" s="36"/>
      <c r="E89" s="36"/>
      <c r="F89" s="36"/>
      <c r="G89" s="36"/>
      <c r="H89" s="36"/>
      <c r="I89" s="116"/>
      <c r="J89" s="36"/>
      <c r="K89" s="36"/>
      <c r="L89" s="117"/>
      <c r="S89" s="34"/>
      <c r="T89" s="34"/>
      <c r="U89" s="34"/>
      <c r="V89" s="34"/>
      <c r="W89" s="34"/>
      <c r="X89" s="34"/>
      <c r="Y89" s="34"/>
      <c r="Z89" s="34"/>
      <c r="AA89" s="34"/>
      <c r="AB89" s="34"/>
      <c r="AC89" s="34"/>
      <c r="AD89" s="34"/>
      <c r="AE89" s="34"/>
    </row>
    <row r="90" spans="1:65" s="10" customFormat="1" ht="29.25" customHeight="1">
      <c r="A90" s="166"/>
      <c r="B90" s="167"/>
      <c r="C90" s="168" t="s">
        <v>299</v>
      </c>
      <c r="D90" s="169" t="s">
        <v>59</v>
      </c>
      <c r="E90" s="169" t="s">
        <v>55</v>
      </c>
      <c r="F90" s="169" t="s">
        <v>56</v>
      </c>
      <c r="G90" s="169" t="s">
        <v>300</v>
      </c>
      <c r="H90" s="169" t="s">
        <v>301</v>
      </c>
      <c r="I90" s="170" t="s">
        <v>302</v>
      </c>
      <c r="J90" s="171" t="s">
        <v>269</v>
      </c>
      <c r="K90" s="172" t="s">
        <v>303</v>
      </c>
      <c r="L90" s="173"/>
      <c r="M90" s="68" t="s">
        <v>19</v>
      </c>
      <c r="N90" s="69" t="s">
        <v>44</v>
      </c>
      <c r="O90" s="69" t="s">
        <v>304</v>
      </c>
      <c r="P90" s="69" t="s">
        <v>305</v>
      </c>
      <c r="Q90" s="69" t="s">
        <v>306</v>
      </c>
      <c r="R90" s="69" t="s">
        <v>307</v>
      </c>
      <c r="S90" s="69" t="s">
        <v>308</v>
      </c>
      <c r="T90" s="70" t="s">
        <v>309</v>
      </c>
      <c r="U90" s="166"/>
      <c r="V90" s="166"/>
      <c r="W90" s="166"/>
      <c r="X90" s="166"/>
      <c r="Y90" s="166"/>
      <c r="Z90" s="166"/>
      <c r="AA90" s="166"/>
      <c r="AB90" s="166"/>
      <c r="AC90" s="166"/>
      <c r="AD90" s="166"/>
      <c r="AE90" s="166"/>
    </row>
    <row r="91" spans="1:65" s="1" customFormat="1" ht="22.9" customHeight="1">
      <c r="A91" s="34"/>
      <c r="B91" s="35"/>
      <c r="C91" s="75" t="s">
        <v>310</v>
      </c>
      <c r="D91" s="36"/>
      <c r="E91" s="36"/>
      <c r="F91" s="36"/>
      <c r="G91" s="36"/>
      <c r="H91" s="36"/>
      <c r="I91" s="116"/>
      <c r="J91" s="174">
        <f>BK91</f>
        <v>0</v>
      </c>
      <c r="K91" s="36"/>
      <c r="L91" s="39"/>
      <c r="M91" s="71"/>
      <c r="N91" s="175"/>
      <c r="O91" s="72"/>
      <c r="P91" s="176">
        <f>P92+P215+P226+P379+P384+P397</f>
        <v>0</v>
      </c>
      <c r="Q91" s="72"/>
      <c r="R91" s="176">
        <f>R92+R215+R226+R379+R384+R397</f>
        <v>0</v>
      </c>
      <c r="S91" s="72"/>
      <c r="T91" s="177">
        <f>T92+T215+T226+T379+T384+T397</f>
        <v>0</v>
      </c>
      <c r="U91" s="34"/>
      <c r="V91" s="34"/>
      <c r="W91" s="34"/>
      <c r="X91" s="34"/>
      <c r="Y91" s="34"/>
      <c r="Z91" s="34"/>
      <c r="AA91" s="34"/>
      <c r="AB91" s="34"/>
      <c r="AC91" s="34"/>
      <c r="AD91" s="34"/>
      <c r="AE91" s="34"/>
      <c r="AT91" s="17" t="s">
        <v>73</v>
      </c>
      <c r="AU91" s="17" t="s">
        <v>270</v>
      </c>
      <c r="BK91" s="178">
        <f>BK92+BK215+BK226+BK379+BK384+BK397</f>
        <v>0</v>
      </c>
    </row>
    <row r="92" spans="1:65" s="11" customFormat="1" ht="25.9" customHeight="1">
      <c r="B92" s="179"/>
      <c r="C92" s="180"/>
      <c r="D92" s="181" t="s">
        <v>73</v>
      </c>
      <c r="E92" s="182" t="s">
        <v>2839</v>
      </c>
      <c r="F92" s="182" t="s">
        <v>3106</v>
      </c>
      <c r="G92" s="180"/>
      <c r="H92" s="180"/>
      <c r="I92" s="183"/>
      <c r="J92" s="184">
        <f>BK92</f>
        <v>0</v>
      </c>
      <c r="K92" s="180"/>
      <c r="L92" s="185"/>
      <c r="M92" s="186"/>
      <c r="N92" s="187"/>
      <c r="O92" s="187"/>
      <c r="P92" s="188">
        <f>SUM(P93:P214)</f>
        <v>0</v>
      </c>
      <c r="Q92" s="187"/>
      <c r="R92" s="188">
        <f>SUM(R93:R214)</f>
        <v>0</v>
      </c>
      <c r="S92" s="187"/>
      <c r="T92" s="189">
        <f>SUM(T93:T214)</f>
        <v>0</v>
      </c>
      <c r="AR92" s="190" t="s">
        <v>81</v>
      </c>
      <c r="AT92" s="191" t="s">
        <v>73</v>
      </c>
      <c r="AU92" s="191" t="s">
        <v>74</v>
      </c>
      <c r="AY92" s="190" t="s">
        <v>313</v>
      </c>
      <c r="BK92" s="192">
        <f>SUM(BK93:BK214)</f>
        <v>0</v>
      </c>
    </row>
    <row r="93" spans="1:65" s="1" customFormat="1" ht="14.45" customHeight="1">
      <c r="A93" s="34"/>
      <c r="B93" s="35"/>
      <c r="C93" s="195" t="s">
        <v>81</v>
      </c>
      <c r="D93" s="195" t="s">
        <v>315</v>
      </c>
      <c r="E93" s="196" t="s">
        <v>3107</v>
      </c>
      <c r="F93" s="197" t="s">
        <v>3108</v>
      </c>
      <c r="G93" s="198" t="s">
        <v>327</v>
      </c>
      <c r="H93" s="199">
        <v>40</v>
      </c>
      <c r="I93" s="200"/>
      <c r="J93" s="201">
        <f>ROUND(I93*H93,2)</f>
        <v>0</v>
      </c>
      <c r="K93" s="202"/>
      <c r="L93" s="39"/>
      <c r="M93" s="203" t="s">
        <v>19</v>
      </c>
      <c r="N93" s="204" t="s">
        <v>45</v>
      </c>
      <c r="O93" s="64"/>
      <c r="P93" s="205">
        <f>O93*H93</f>
        <v>0</v>
      </c>
      <c r="Q93" s="205">
        <v>0</v>
      </c>
      <c r="R93" s="205">
        <f>Q93*H93</f>
        <v>0</v>
      </c>
      <c r="S93" s="205">
        <v>0</v>
      </c>
      <c r="T93" s="206">
        <f>S93*H93</f>
        <v>0</v>
      </c>
      <c r="U93" s="34"/>
      <c r="V93" s="34"/>
      <c r="W93" s="34"/>
      <c r="X93" s="34"/>
      <c r="Y93" s="34"/>
      <c r="Z93" s="34"/>
      <c r="AA93" s="34"/>
      <c r="AB93" s="34"/>
      <c r="AC93" s="34"/>
      <c r="AD93" s="34"/>
      <c r="AE93" s="34"/>
      <c r="AR93" s="207" t="s">
        <v>402</v>
      </c>
      <c r="AT93" s="207" t="s">
        <v>315</v>
      </c>
      <c r="AU93" s="207" t="s">
        <v>81</v>
      </c>
      <c r="AY93" s="17" t="s">
        <v>313</v>
      </c>
      <c r="BE93" s="208">
        <f>IF(N93="základní",J93,0)</f>
        <v>0</v>
      </c>
      <c r="BF93" s="208">
        <f>IF(N93="snížená",J93,0)</f>
        <v>0</v>
      </c>
      <c r="BG93" s="208">
        <f>IF(N93="zákl. přenesená",J93,0)</f>
        <v>0</v>
      </c>
      <c r="BH93" s="208">
        <f>IF(N93="sníž. přenesená",J93,0)</f>
        <v>0</v>
      </c>
      <c r="BI93" s="208">
        <f>IF(N93="nulová",J93,0)</f>
        <v>0</v>
      </c>
      <c r="BJ93" s="17" t="s">
        <v>81</v>
      </c>
      <c r="BK93" s="208">
        <f>ROUND(I93*H93,2)</f>
        <v>0</v>
      </c>
      <c r="BL93" s="17" t="s">
        <v>402</v>
      </c>
      <c r="BM93" s="207" t="s">
        <v>83</v>
      </c>
    </row>
    <row r="94" spans="1:65" s="1" customFormat="1">
      <c r="A94" s="34"/>
      <c r="B94" s="35"/>
      <c r="C94" s="36"/>
      <c r="D94" s="209" t="s">
        <v>321</v>
      </c>
      <c r="E94" s="36"/>
      <c r="F94" s="210" t="s">
        <v>3108</v>
      </c>
      <c r="G94" s="36"/>
      <c r="H94" s="36"/>
      <c r="I94" s="116"/>
      <c r="J94" s="36"/>
      <c r="K94" s="36"/>
      <c r="L94" s="39"/>
      <c r="M94" s="211"/>
      <c r="N94" s="212"/>
      <c r="O94" s="64"/>
      <c r="P94" s="64"/>
      <c r="Q94" s="64"/>
      <c r="R94" s="64"/>
      <c r="S94" s="64"/>
      <c r="T94" s="65"/>
      <c r="U94" s="34"/>
      <c r="V94" s="34"/>
      <c r="W94" s="34"/>
      <c r="X94" s="34"/>
      <c r="Y94" s="34"/>
      <c r="Z94" s="34"/>
      <c r="AA94" s="34"/>
      <c r="AB94" s="34"/>
      <c r="AC94" s="34"/>
      <c r="AD94" s="34"/>
      <c r="AE94" s="34"/>
      <c r="AT94" s="17" t="s">
        <v>321</v>
      </c>
      <c r="AU94" s="17" t="s">
        <v>81</v>
      </c>
    </row>
    <row r="95" spans="1:65" s="1" customFormat="1" ht="14.45" customHeight="1">
      <c r="A95" s="34"/>
      <c r="B95" s="35"/>
      <c r="C95" s="195" t="s">
        <v>83</v>
      </c>
      <c r="D95" s="195" t="s">
        <v>315</v>
      </c>
      <c r="E95" s="196" t="s">
        <v>3109</v>
      </c>
      <c r="F95" s="197" t="s">
        <v>3110</v>
      </c>
      <c r="G95" s="198" t="s">
        <v>2843</v>
      </c>
      <c r="H95" s="199">
        <v>135</v>
      </c>
      <c r="I95" s="200"/>
      <c r="J95" s="201">
        <f>ROUND(I95*H95,2)</f>
        <v>0</v>
      </c>
      <c r="K95" s="202"/>
      <c r="L95" s="39"/>
      <c r="M95" s="203" t="s">
        <v>19</v>
      </c>
      <c r="N95" s="204" t="s">
        <v>45</v>
      </c>
      <c r="O95" s="64"/>
      <c r="P95" s="205">
        <f>O95*H95</f>
        <v>0</v>
      </c>
      <c r="Q95" s="205">
        <v>0</v>
      </c>
      <c r="R95" s="205">
        <f>Q95*H95</f>
        <v>0</v>
      </c>
      <c r="S95" s="205">
        <v>0</v>
      </c>
      <c r="T95" s="206">
        <f>S95*H95</f>
        <v>0</v>
      </c>
      <c r="U95" s="34"/>
      <c r="V95" s="34"/>
      <c r="W95" s="34"/>
      <c r="X95" s="34"/>
      <c r="Y95" s="34"/>
      <c r="Z95" s="34"/>
      <c r="AA95" s="34"/>
      <c r="AB95" s="34"/>
      <c r="AC95" s="34"/>
      <c r="AD95" s="34"/>
      <c r="AE95" s="34"/>
      <c r="AR95" s="207" t="s">
        <v>402</v>
      </c>
      <c r="AT95" s="207" t="s">
        <v>315</v>
      </c>
      <c r="AU95" s="207" t="s">
        <v>81</v>
      </c>
      <c r="AY95" s="17" t="s">
        <v>313</v>
      </c>
      <c r="BE95" s="208">
        <f>IF(N95="základní",J95,0)</f>
        <v>0</v>
      </c>
      <c r="BF95" s="208">
        <f>IF(N95="snížená",J95,0)</f>
        <v>0</v>
      </c>
      <c r="BG95" s="208">
        <f>IF(N95="zákl. přenesená",J95,0)</f>
        <v>0</v>
      </c>
      <c r="BH95" s="208">
        <f>IF(N95="sníž. přenesená",J95,0)</f>
        <v>0</v>
      </c>
      <c r="BI95" s="208">
        <f>IF(N95="nulová",J95,0)</f>
        <v>0</v>
      </c>
      <c r="BJ95" s="17" t="s">
        <v>81</v>
      </c>
      <c r="BK95" s="208">
        <f>ROUND(I95*H95,2)</f>
        <v>0</v>
      </c>
      <c r="BL95" s="17" t="s">
        <v>402</v>
      </c>
      <c r="BM95" s="207" t="s">
        <v>319</v>
      </c>
    </row>
    <row r="96" spans="1:65" s="1" customFormat="1">
      <c r="A96" s="34"/>
      <c r="B96" s="35"/>
      <c r="C96" s="36"/>
      <c r="D96" s="209" t="s">
        <v>321</v>
      </c>
      <c r="E96" s="36"/>
      <c r="F96" s="210" t="s">
        <v>3110</v>
      </c>
      <c r="G96" s="36"/>
      <c r="H96" s="36"/>
      <c r="I96" s="116"/>
      <c r="J96" s="36"/>
      <c r="K96" s="36"/>
      <c r="L96" s="39"/>
      <c r="M96" s="211"/>
      <c r="N96" s="212"/>
      <c r="O96" s="64"/>
      <c r="P96" s="64"/>
      <c r="Q96" s="64"/>
      <c r="R96" s="64"/>
      <c r="S96" s="64"/>
      <c r="T96" s="65"/>
      <c r="U96" s="34"/>
      <c r="V96" s="34"/>
      <c r="W96" s="34"/>
      <c r="X96" s="34"/>
      <c r="Y96" s="34"/>
      <c r="Z96" s="34"/>
      <c r="AA96" s="34"/>
      <c r="AB96" s="34"/>
      <c r="AC96" s="34"/>
      <c r="AD96" s="34"/>
      <c r="AE96" s="34"/>
      <c r="AT96" s="17" t="s">
        <v>321</v>
      </c>
      <c r="AU96" s="17" t="s">
        <v>81</v>
      </c>
    </row>
    <row r="97" spans="1:65" s="1" customFormat="1" ht="14.45" customHeight="1">
      <c r="A97" s="34"/>
      <c r="B97" s="35"/>
      <c r="C97" s="195" t="s">
        <v>120</v>
      </c>
      <c r="D97" s="195" t="s">
        <v>315</v>
      </c>
      <c r="E97" s="196" t="s">
        <v>3111</v>
      </c>
      <c r="F97" s="197" t="s">
        <v>3112</v>
      </c>
      <c r="G97" s="198" t="s">
        <v>2843</v>
      </c>
      <c r="H97" s="199">
        <v>115</v>
      </c>
      <c r="I97" s="200"/>
      <c r="J97" s="201">
        <f>ROUND(I97*H97,2)</f>
        <v>0</v>
      </c>
      <c r="K97" s="202"/>
      <c r="L97" s="39"/>
      <c r="M97" s="203" t="s">
        <v>19</v>
      </c>
      <c r="N97" s="204" t="s">
        <v>45</v>
      </c>
      <c r="O97" s="64"/>
      <c r="P97" s="205">
        <f>O97*H97</f>
        <v>0</v>
      </c>
      <c r="Q97" s="205">
        <v>0</v>
      </c>
      <c r="R97" s="205">
        <f>Q97*H97</f>
        <v>0</v>
      </c>
      <c r="S97" s="205">
        <v>0</v>
      </c>
      <c r="T97" s="206">
        <f>S97*H97</f>
        <v>0</v>
      </c>
      <c r="U97" s="34"/>
      <c r="V97" s="34"/>
      <c r="W97" s="34"/>
      <c r="X97" s="34"/>
      <c r="Y97" s="34"/>
      <c r="Z97" s="34"/>
      <c r="AA97" s="34"/>
      <c r="AB97" s="34"/>
      <c r="AC97" s="34"/>
      <c r="AD97" s="34"/>
      <c r="AE97" s="34"/>
      <c r="AR97" s="207" t="s">
        <v>402</v>
      </c>
      <c r="AT97" s="207" t="s">
        <v>315</v>
      </c>
      <c r="AU97" s="207" t="s">
        <v>81</v>
      </c>
      <c r="AY97" s="17" t="s">
        <v>313</v>
      </c>
      <c r="BE97" s="208">
        <f>IF(N97="základní",J97,0)</f>
        <v>0</v>
      </c>
      <c r="BF97" s="208">
        <f>IF(N97="snížená",J97,0)</f>
        <v>0</v>
      </c>
      <c r="BG97" s="208">
        <f>IF(N97="zákl. přenesená",J97,0)</f>
        <v>0</v>
      </c>
      <c r="BH97" s="208">
        <f>IF(N97="sníž. přenesená",J97,0)</f>
        <v>0</v>
      </c>
      <c r="BI97" s="208">
        <f>IF(N97="nulová",J97,0)</f>
        <v>0</v>
      </c>
      <c r="BJ97" s="17" t="s">
        <v>81</v>
      </c>
      <c r="BK97" s="208">
        <f>ROUND(I97*H97,2)</f>
        <v>0</v>
      </c>
      <c r="BL97" s="17" t="s">
        <v>402</v>
      </c>
      <c r="BM97" s="207" t="s">
        <v>345</v>
      </c>
    </row>
    <row r="98" spans="1:65" s="1" customFormat="1">
      <c r="A98" s="34"/>
      <c r="B98" s="35"/>
      <c r="C98" s="36"/>
      <c r="D98" s="209" t="s">
        <v>321</v>
      </c>
      <c r="E98" s="36"/>
      <c r="F98" s="210" t="s">
        <v>3112</v>
      </c>
      <c r="G98" s="36"/>
      <c r="H98" s="36"/>
      <c r="I98" s="116"/>
      <c r="J98" s="36"/>
      <c r="K98" s="36"/>
      <c r="L98" s="39"/>
      <c r="M98" s="211"/>
      <c r="N98" s="212"/>
      <c r="O98" s="64"/>
      <c r="P98" s="64"/>
      <c r="Q98" s="64"/>
      <c r="R98" s="64"/>
      <c r="S98" s="64"/>
      <c r="T98" s="65"/>
      <c r="U98" s="34"/>
      <c r="V98" s="34"/>
      <c r="W98" s="34"/>
      <c r="X98" s="34"/>
      <c r="Y98" s="34"/>
      <c r="Z98" s="34"/>
      <c r="AA98" s="34"/>
      <c r="AB98" s="34"/>
      <c r="AC98" s="34"/>
      <c r="AD98" s="34"/>
      <c r="AE98" s="34"/>
      <c r="AT98" s="17" t="s">
        <v>321</v>
      </c>
      <c r="AU98" s="17" t="s">
        <v>81</v>
      </c>
    </row>
    <row r="99" spans="1:65" s="1" customFormat="1" ht="14.45" customHeight="1">
      <c r="A99" s="34"/>
      <c r="B99" s="35"/>
      <c r="C99" s="195" t="s">
        <v>319</v>
      </c>
      <c r="D99" s="195" t="s">
        <v>315</v>
      </c>
      <c r="E99" s="196" t="s">
        <v>3113</v>
      </c>
      <c r="F99" s="197" t="s">
        <v>3114</v>
      </c>
      <c r="G99" s="198" t="s">
        <v>318</v>
      </c>
      <c r="H99" s="199">
        <v>8</v>
      </c>
      <c r="I99" s="200"/>
      <c r="J99" s="201">
        <f>ROUND(I99*H99,2)</f>
        <v>0</v>
      </c>
      <c r="K99" s="202"/>
      <c r="L99" s="39"/>
      <c r="M99" s="203" t="s">
        <v>19</v>
      </c>
      <c r="N99" s="204" t="s">
        <v>45</v>
      </c>
      <c r="O99" s="64"/>
      <c r="P99" s="205">
        <f>O99*H99</f>
        <v>0</v>
      </c>
      <c r="Q99" s="205">
        <v>0</v>
      </c>
      <c r="R99" s="205">
        <f>Q99*H99</f>
        <v>0</v>
      </c>
      <c r="S99" s="205">
        <v>0</v>
      </c>
      <c r="T99" s="206">
        <f>S99*H99</f>
        <v>0</v>
      </c>
      <c r="U99" s="34"/>
      <c r="V99" s="34"/>
      <c r="W99" s="34"/>
      <c r="X99" s="34"/>
      <c r="Y99" s="34"/>
      <c r="Z99" s="34"/>
      <c r="AA99" s="34"/>
      <c r="AB99" s="34"/>
      <c r="AC99" s="34"/>
      <c r="AD99" s="34"/>
      <c r="AE99" s="34"/>
      <c r="AR99" s="207" t="s">
        <v>402</v>
      </c>
      <c r="AT99" s="207" t="s">
        <v>315</v>
      </c>
      <c r="AU99" s="207" t="s">
        <v>81</v>
      </c>
      <c r="AY99" s="17" t="s">
        <v>313</v>
      </c>
      <c r="BE99" s="208">
        <f>IF(N99="základní",J99,0)</f>
        <v>0</v>
      </c>
      <c r="BF99" s="208">
        <f>IF(N99="snížená",J99,0)</f>
        <v>0</v>
      </c>
      <c r="BG99" s="208">
        <f>IF(N99="zákl. přenesená",J99,0)</f>
        <v>0</v>
      </c>
      <c r="BH99" s="208">
        <f>IF(N99="sníž. přenesená",J99,0)</f>
        <v>0</v>
      </c>
      <c r="BI99" s="208">
        <f>IF(N99="nulová",J99,0)</f>
        <v>0</v>
      </c>
      <c r="BJ99" s="17" t="s">
        <v>81</v>
      </c>
      <c r="BK99" s="208">
        <f>ROUND(I99*H99,2)</f>
        <v>0</v>
      </c>
      <c r="BL99" s="17" t="s">
        <v>402</v>
      </c>
      <c r="BM99" s="207" t="s">
        <v>355</v>
      </c>
    </row>
    <row r="100" spans="1:65" s="1" customFormat="1">
      <c r="A100" s="34"/>
      <c r="B100" s="35"/>
      <c r="C100" s="36"/>
      <c r="D100" s="209" t="s">
        <v>321</v>
      </c>
      <c r="E100" s="36"/>
      <c r="F100" s="210" t="s">
        <v>3114</v>
      </c>
      <c r="G100" s="36"/>
      <c r="H100" s="36"/>
      <c r="I100" s="116"/>
      <c r="J100" s="36"/>
      <c r="K100" s="36"/>
      <c r="L100" s="39"/>
      <c r="M100" s="211"/>
      <c r="N100" s="212"/>
      <c r="O100" s="64"/>
      <c r="P100" s="64"/>
      <c r="Q100" s="64"/>
      <c r="R100" s="64"/>
      <c r="S100" s="64"/>
      <c r="T100" s="65"/>
      <c r="U100" s="34"/>
      <c r="V100" s="34"/>
      <c r="W100" s="34"/>
      <c r="X100" s="34"/>
      <c r="Y100" s="34"/>
      <c r="Z100" s="34"/>
      <c r="AA100" s="34"/>
      <c r="AB100" s="34"/>
      <c r="AC100" s="34"/>
      <c r="AD100" s="34"/>
      <c r="AE100" s="34"/>
      <c r="AT100" s="17" t="s">
        <v>321</v>
      </c>
      <c r="AU100" s="17" t="s">
        <v>81</v>
      </c>
    </row>
    <row r="101" spans="1:65" s="1" customFormat="1" ht="14.45" customHeight="1">
      <c r="A101" s="34"/>
      <c r="B101" s="35"/>
      <c r="C101" s="195" t="s">
        <v>340</v>
      </c>
      <c r="D101" s="195" t="s">
        <v>315</v>
      </c>
      <c r="E101" s="196" t="s">
        <v>3115</v>
      </c>
      <c r="F101" s="197" t="s">
        <v>3116</v>
      </c>
      <c r="G101" s="198" t="s">
        <v>2843</v>
      </c>
      <c r="H101" s="199">
        <v>164</v>
      </c>
      <c r="I101" s="200"/>
      <c r="J101" s="201">
        <f>ROUND(I101*H101,2)</f>
        <v>0</v>
      </c>
      <c r="K101" s="202"/>
      <c r="L101" s="39"/>
      <c r="M101" s="203" t="s">
        <v>19</v>
      </c>
      <c r="N101" s="204" t="s">
        <v>45</v>
      </c>
      <c r="O101" s="64"/>
      <c r="P101" s="205">
        <f>O101*H101</f>
        <v>0</v>
      </c>
      <c r="Q101" s="205">
        <v>0</v>
      </c>
      <c r="R101" s="205">
        <f>Q101*H101</f>
        <v>0</v>
      </c>
      <c r="S101" s="205">
        <v>0</v>
      </c>
      <c r="T101" s="206">
        <f>S101*H101</f>
        <v>0</v>
      </c>
      <c r="U101" s="34"/>
      <c r="V101" s="34"/>
      <c r="W101" s="34"/>
      <c r="X101" s="34"/>
      <c r="Y101" s="34"/>
      <c r="Z101" s="34"/>
      <c r="AA101" s="34"/>
      <c r="AB101" s="34"/>
      <c r="AC101" s="34"/>
      <c r="AD101" s="34"/>
      <c r="AE101" s="34"/>
      <c r="AR101" s="207" t="s">
        <v>402</v>
      </c>
      <c r="AT101" s="207" t="s">
        <v>315</v>
      </c>
      <c r="AU101" s="207" t="s">
        <v>81</v>
      </c>
      <c r="AY101" s="17" t="s">
        <v>313</v>
      </c>
      <c r="BE101" s="208">
        <f>IF(N101="základní",J101,0)</f>
        <v>0</v>
      </c>
      <c r="BF101" s="208">
        <f>IF(N101="snížená",J101,0)</f>
        <v>0</v>
      </c>
      <c r="BG101" s="208">
        <f>IF(N101="zákl. přenesená",J101,0)</f>
        <v>0</v>
      </c>
      <c r="BH101" s="208">
        <f>IF(N101="sníž. přenesená",J101,0)</f>
        <v>0</v>
      </c>
      <c r="BI101" s="208">
        <f>IF(N101="nulová",J101,0)</f>
        <v>0</v>
      </c>
      <c r="BJ101" s="17" t="s">
        <v>81</v>
      </c>
      <c r="BK101" s="208">
        <f>ROUND(I101*H101,2)</f>
        <v>0</v>
      </c>
      <c r="BL101" s="17" t="s">
        <v>402</v>
      </c>
      <c r="BM101" s="207" t="s">
        <v>368</v>
      </c>
    </row>
    <row r="102" spans="1:65" s="1" customFormat="1">
      <c r="A102" s="34"/>
      <c r="B102" s="35"/>
      <c r="C102" s="36"/>
      <c r="D102" s="209" t="s">
        <v>321</v>
      </c>
      <c r="E102" s="36"/>
      <c r="F102" s="210" t="s">
        <v>3116</v>
      </c>
      <c r="G102" s="36"/>
      <c r="H102" s="36"/>
      <c r="I102" s="116"/>
      <c r="J102" s="36"/>
      <c r="K102" s="36"/>
      <c r="L102" s="39"/>
      <c r="M102" s="211"/>
      <c r="N102" s="212"/>
      <c r="O102" s="64"/>
      <c r="P102" s="64"/>
      <c r="Q102" s="64"/>
      <c r="R102" s="64"/>
      <c r="S102" s="64"/>
      <c r="T102" s="65"/>
      <c r="U102" s="34"/>
      <c r="V102" s="34"/>
      <c r="W102" s="34"/>
      <c r="X102" s="34"/>
      <c r="Y102" s="34"/>
      <c r="Z102" s="34"/>
      <c r="AA102" s="34"/>
      <c r="AB102" s="34"/>
      <c r="AC102" s="34"/>
      <c r="AD102" s="34"/>
      <c r="AE102" s="34"/>
      <c r="AT102" s="17" t="s">
        <v>321</v>
      </c>
      <c r="AU102" s="17" t="s">
        <v>81</v>
      </c>
    </row>
    <row r="103" spans="1:65" s="1" customFormat="1" ht="14.45" customHeight="1">
      <c r="A103" s="34"/>
      <c r="B103" s="35"/>
      <c r="C103" s="195" t="s">
        <v>345</v>
      </c>
      <c r="D103" s="195" t="s">
        <v>315</v>
      </c>
      <c r="E103" s="196" t="s">
        <v>3117</v>
      </c>
      <c r="F103" s="197" t="s">
        <v>3118</v>
      </c>
      <c r="G103" s="198" t="s">
        <v>2843</v>
      </c>
      <c r="H103" s="199">
        <v>20</v>
      </c>
      <c r="I103" s="200"/>
      <c r="J103" s="201">
        <f>ROUND(I103*H103,2)</f>
        <v>0</v>
      </c>
      <c r="K103" s="202"/>
      <c r="L103" s="39"/>
      <c r="M103" s="203" t="s">
        <v>19</v>
      </c>
      <c r="N103" s="204" t="s">
        <v>45</v>
      </c>
      <c r="O103" s="64"/>
      <c r="P103" s="205">
        <f>O103*H103</f>
        <v>0</v>
      </c>
      <c r="Q103" s="205">
        <v>0</v>
      </c>
      <c r="R103" s="205">
        <f>Q103*H103</f>
        <v>0</v>
      </c>
      <c r="S103" s="205">
        <v>0</v>
      </c>
      <c r="T103" s="206">
        <f>S103*H103</f>
        <v>0</v>
      </c>
      <c r="U103" s="34"/>
      <c r="V103" s="34"/>
      <c r="W103" s="34"/>
      <c r="X103" s="34"/>
      <c r="Y103" s="34"/>
      <c r="Z103" s="34"/>
      <c r="AA103" s="34"/>
      <c r="AB103" s="34"/>
      <c r="AC103" s="34"/>
      <c r="AD103" s="34"/>
      <c r="AE103" s="34"/>
      <c r="AR103" s="207" t="s">
        <v>402</v>
      </c>
      <c r="AT103" s="207" t="s">
        <v>315</v>
      </c>
      <c r="AU103" s="207" t="s">
        <v>81</v>
      </c>
      <c r="AY103" s="17" t="s">
        <v>313</v>
      </c>
      <c r="BE103" s="208">
        <f>IF(N103="základní",J103,0)</f>
        <v>0</v>
      </c>
      <c r="BF103" s="208">
        <f>IF(N103="snížená",J103,0)</f>
        <v>0</v>
      </c>
      <c r="BG103" s="208">
        <f>IF(N103="zákl. přenesená",J103,0)</f>
        <v>0</v>
      </c>
      <c r="BH103" s="208">
        <f>IF(N103="sníž. přenesená",J103,0)</f>
        <v>0</v>
      </c>
      <c r="BI103" s="208">
        <f>IF(N103="nulová",J103,0)</f>
        <v>0</v>
      </c>
      <c r="BJ103" s="17" t="s">
        <v>81</v>
      </c>
      <c r="BK103" s="208">
        <f>ROUND(I103*H103,2)</f>
        <v>0</v>
      </c>
      <c r="BL103" s="17" t="s">
        <v>402</v>
      </c>
      <c r="BM103" s="207" t="s">
        <v>379</v>
      </c>
    </row>
    <row r="104" spans="1:65" s="1" customFormat="1">
      <c r="A104" s="34"/>
      <c r="B104" s="35"/>
      <c r="C104" s="36"/>
      <c r="D104" s="209" t="s">
        <v>321</v>
      </c>
      <c r="E104" s="36"/>
      <c r="F104" s="210" t="s">
        <v>3118</v>
      </c>
      <c r="G104" s="36"/>
      <c r="H104" s="36"/>
      <c r="I104" s="116"/>
      <c r="J104" s="36"/>
      <c r="K104" s="36"/>
      <c r="L104" s="39"/>
      <c r="M104" s="211"/>
      <c r="N104" s="212"/>
      <c r="O104" s="64"/>
      <c r="P104" s="64"/>
      <c r="Q104" s="64"/>
      <c r="R104" s="64"/>
      <c r="S104" s="64"/>
      <c r="T104" s="65"/>
      <c r="U104" s="34"/>
      <c r="V104" s="34"/>
      <c r="W104" s="34"/>
      <c r="X104" s="34"/>
      <c r="Y104" s="34"/>
      <c r="Z104" s="34"/>
      <c r="AA104" s="34"/>
      <c r="AB104" s="34"/>
      <c r="AC104" s="34"/>
      <c r="AD104" s="34"/>
      <c r="AE104" s="34"/>
      <c r="AT104" s="17" t="s">
        <v>321</v>
      </c>
      <c r="AU104" s="17" t="s">
        <v>81</v>
      </c>
    </row>
    <row r="105" spans="1:65" s="1" customFormat="1" ht="14.45" customHeight="1">
      <c r="A105" s="34"/>
      <c r="B105" s="35"/>
      <c r="C105" s="195" t="s">
        <v>350</v>
      </c>
      <c r="D105" s="195" t="s">
        <v>315</v>
      </c>
      <c r="E105" s="196" t="s">
        <v>3119</v>
      </c>
      <c r="F105" s="197" t="s">
        <v>3120</v>
      </c>
      <c r="G105" s="198" t="s">
        <v>2843</v>
      </c>
      <c r="H105" s="199">
        <v>8</v>
      </c>
      <c r="I105" s="200"/>
      <c r="J105" s="201">
        <f>ROUND(I105*H105,2)</f>
        <v>0</v>
      </c>
      <c r="K105" s="202"/>
      <c r="L105" s="39"/>
      <c r="M105" s="203" t="s">
        <v>19</v>
      </c>
      <c r="N105" s="204" t="s">
        <v>45</v>
      </c>
      <c r="O105" s="64"/>
      <c r="P105" s="205">
        <f>O105*H105</f>
        <v>0</v>
      </c>
      <c r="Q105" s="205">
        <v>0</v>
      </c>
      <c r="R105" s="205">
        <f>Q105*H105</f>
        <v>0</v>
      </c>
      <c r="S105" s="205">
        <v>0</v>
      </c>
      <c r="T105" s="206">
        <f>S105*H105</f>
        <v>0</v>
      </c>
      <c r="U105" s="34"/>
      <c r="V105" s="34"/>
      <c r="W105" s="34"/>
      <c r="X105" s="34"/>
      <c r="Y105" s="34"/>
      <c r="Z105" s="34"/>
      <c r="AA105" s="34"/>
      <c r="AB105" s="34"/>
      <c r="AC105" s="34"/>
      <c r="AD105" s="34"/>
      <c r="AE105" s="34"/>
      <c r="AR105" s="207" t="s">
        <v>402</v>
      </c>
      <c r="AT105" s="207" t="s">
        <v>315</v>
      </c>
      <c r="AU105" s="207" t="s">
        <v>81</v>
      </c>
      <c r="AY105" s="17" t="s">
        <v>313</v>
      </c>
      <c r="BE105" s="208">
        <f>IF(N105="základní",J105,0)</f>
        <v>0</v>
      </c>
      <c r="BF105" s="208">
        <f>IF(N105="snížená",J105,0)</f>
        <v>0</v>
      </c>
      <c r="BG105" s="208">
        <f>IF(N105="zákl. přenesená",J105,0)</f>
        <v>0</v>
      </c>
      <c r="BH105" s="208">
        <f>IF(N105="sníž. přenesená",J105,0)</f>
        <v>0</v>
      </c>
      <c r="BI105" s="208">
        <f>IF(N105="nulová",J105,0)</f>
        <v>0</v>
      </c>
      <c r="BJ105" s="17" t="s">
        <v>81</v>
      </c>
      <c r="BK105" s="208">
        <f>ROUND(I105*H105,2)</f>
        <v>0</v>
      </c>
      <c r="BL105" s="17" t="s">
        <v>402</v>
      </c>
      <c r="BM105" s="207" t="s">
        <v>391</v>
      </c>
    </row>
    <row r="106" spans="1:65" s="1" customFormat="1">
      <c r="A106" s="34"/>
      <c r="B106" s="35"/>
      <c r="C106" s="36"/>
      <c r="D106" s="209" t="s">
        <v>321</v>
      </c>
      <c r="E106" s="36"/>
      <c r="F106" s="210" t="s">
        <v>3120</v>
      </c>
      <c r="G106" s="36"/>
      <c r="H106" s="36"/>
      <c r="I106" s="116"/>
      <c r="J106" s="36"/>
      <c r="K106" s="36"/>
      <c r="L106" s="39"/>
      <c r="M106" s="211"/>
      <c r="N106" s="212"/>
      <c r="O106" s="64"/>
      <c r="P106" s="64"/>
      <c r="Q106" s="64"/>
      <c r="R106" s="64"/>
      <c r="S106" s="64"/>
      <c r="T106" s="65"/>
      <c r="U106" s="34"/>
      <c r="V106" s="34"/>
      <c r="W106" s="34"/>
      <c r="X106" s="34"/>
      <c r="Y106" s="34"/>
      <c r="Z106" s="34"/>
      <c r="AA106" s="34"/>
      <c r="AB106" s="34"/>
      <c r="AC106" s="34"/>
      <c r="AD106" s="34"/>
      <c r="AE106" s="34"/>
      <c r="AT106" s="17" t="s">
        <v>321</v>
      </c>
      <c r="AU106" s="17" t="s">
        <v>81</v>
      </c>
    </row>
    <row r="107" spans="1:65" s="1" customFormat="1" ht="14.45" customHeight="1">
      <c r="A107" s="34"/>
      <c r="B107" s="35"/>
      <c r="C107" s="195" t="s">
        <v>355</v>
      </c>
      <c r="D107" s="195" t="s">
        <v>315</v>
      </c>
      <c r="E107" s="196" t="s">
        <v>3121</v>
      </c>
      <c r="F107" s="197" t="s">
        <v>3122</v>
      </c>
      <c r="G107" s="198" t="s">
        <v>2843</v>
      </c>
      <c r="H107" s="199">
        <v>1</v>
      </c>
      <c r="I107" s="200"/>
      <c r="J107" s="201">
        <f>ROUND(I107*H107,2)</f>
        <v>0</v>
      </c>
      <c r="K107" s="202"/>
      <c r="L107" s="39"/>
      <c r="M107" s="203" t="s">
        <v>19</v>
      </c>
      <c r="N107" s="204" t="s">
        <v>45</v>
      </c>
      <c r="O107" s="64"/>
      <c r="P107" s="205">
        <f>O107*H107</f>
        <v>0</v>
      </c>
      <c r="Q107" s="205">
        <v>0</v>
      </c>
      <c r="R107" s="205">
        <f>Q107*H107</f>
        <v>0</v>
      </c>
      <c r="S107" s="205">
        <v>0</v>
      </c>
      <c r="T107" s="206">
        <f>S107*H107</f>
        <v>0</v>
      </c>
      <c r="U107" s="34"/>
      <c r="V107" s="34"/>
      <c r="W107" s="34"/>
      <c r="X107" s="34"/>
      <c r="Y107" s="34"/>
      <c r="Z107" s="34"/>
      <c r="AA107" s="34"/>
      <c r="AB107" s="34"/>
      <c r="AC107" s="34"/>
      <c r="AD107" s="34"/>
      <c r="AE107" s="34"/>
      <c r="AR107" s="207" t="s">
        <v>402</v>
      </c>
      <c r="AT107" s="207" t="s">
        <v>315</v>
      </c>
      <c r="AU107" s="207" t="s">
        <v>81</v>
      </c>
      <c r="AY107" s="17" t="s">
        <v>313</v>
      </c>
      <c r="BE107" s="208">
        <f>IF(N107="základní",J107,0)</f>
        <v>0</v>
      </c>
      <c r="BF107" s="208">
        <f>IF(N107="snížená",J107,0)</f>
        <v>0</v>
      </c>
      <c r="BG107" s="208">
        <f>IF(N107="zákl. přenesená",J107,0)</f>
        <v>0</v>
      </c>
      <c r="BH107" s="208">
        <f>IF(N107="sníž. přenesená",J107,0)</f>
        <v>0</v>
      </c>
      <c r="BI107" s="208">
        <f>IF(N107="nulová",J107,0)</f>
        <v>0</v>
      </c>
      <c r="BJ107" s="17" t="s">
        <v>81</v>
      </c>
      <c r="BK107" s="208">
        <f>ROUND(I107*H107,2)</f>
        <v>0</v>
      </c>
      <c r="BL107" s="17" t="s">
        <v>402</v>
      </c>
      <c r="BM107" s="207" t="s">
        <v>402</v>
      </c>
    </row>
    <row r="108" spans="1:65" s="1" customFormat="1">
      <c r="A108" s="34"/>
      <c r="B108" s="35"/>
      <c r="C108" s="36"/>
      <c r="D108" s="209" t="s">
        <v>321</v>
      </c>
      <c r="E108" s="36"/>
      <c r="F108" s="210" t="s">
        <v>3122</v>
      </c>
      <c r="G108" s="36"/>
      <c r="H108" s="36"/>
      <c r="I108" s="116"/>
      <c r="J108" s="36"/>
      <c r="K108" s="36"/>
      <c r="L108" s="39"/>
      <c r="M108" s="211"/>
      <c r="N108" s="212"/>
      <c r="O108" s="64"/>
      <c r="P108" s="64"/>
      <c r="Q108" s="64"/>
      <c r="R108" s="64"/>
      <c r="S108" s="64"/>
      <c r="T108" s="65"/>
      <c r="U108" s="34"/>
      <c r="V108" s="34"/>
      <c r="W108" s="34"/>
      <c r="X108" s="34"/>
      <c r="Y108" s="34"/>
      <c r="Z108" s="34"/>
      <c r="AA108" s="34"/>
      <c r="AB108" s="34"/>
      <c r="AC108" s="34"/>
      <c r="AD108" s="34"/>
      <c r="AE108" s="34"/>
      <c r="AT108" s="17" t="s">
        <v>321</v>
      </c>
      <c r="AU108" s="17" t="s">
        <v>81</v>
      </c>
    </row>
    <row r="109" spans="1:65" s="1" customFormat="1" ht="14.45" customHeight="1">
      <c r="A109" s="34"/>
      <c r="B109" s="35"/>
      <c r="C109" s="195" t="s">
        <v>362</v>
      </c>
      <c r="D109" s="195" t="s">
        <v>315</v>
      </c>
      <c r="E109" s="196" t="s">
        <v>3123</v>
      </c>
      <c r="F109" s="197" t="s">
        <v>3124</v>
      </c>
      <c r="G109" s="198" t="s">
        <v>2843</v>
      </c>
      <c r="H109" s="199">
        <v>1</v>
      </c>
      <c r="I109" s="200"/>
      <c r="J109" s="201">
        <f>ROUND(I109*H109,2)</f>
        <v>0</v>
      </c>
      <c r="K109" s="202"/>
      <c r="L109" s="39"/>
      <c r="M109" s="203" t="s">
        <v>19</v>
      </c>
      <c r="N109" s="204" t="s">
        <v>45</v>
      </c>
      <c r="O109" s="64"/>
      <c r="P109" s="205">
        <f>O109*H109</f>
        <v>0</v>
      </c>
      <c r="Q109" s="205">
        <v>0</v>
      </c>
      <c r="R109" s="205">
        <f>Q109*H109</f>
        <v>0</v>
      </c>
      <c r="S109" s="205">
        <v>0</v>
      </c>
      <c r="T109" s="206">
        <f>S109*H109</f>
        <v>0</v>
      </c>
      <c r="U109" s="34"/>
      <c r="V109" s="34"/>
      <c r="W109" s="34"/>
      <c r="X109" s="34"/>
      <c r="Y109" s="34"/>
      <c r="Z109" s="34"/>
      <c r="AA109" s="34"/>
      <c r="AB109" s="34"/>
      <c r="AC109" s="34"/>
      <c r="AD109" s="34"/>
      <c r="AE109" s="34"/>
      <c r="AR109" s="207" t="s">
        <v>402</v>
      </c>
      <c r="AT109" s="207" t="s">
        <v>315</v>
      </c>
      <c r="AU109" s="207" t="s">
        <v>81</v>
      </c>
      <c r="AY109" s="17" t="s">
        <v>313</v>
      </c>
      <c r="BE109" s="208">
        <f>IF(N109="základní",J109,0)</f>
        <v>0</v>
      </c>
      <c r="BF109" s="208">
        <f>IF(N109="snížená",J109,0)</f>
        <v>0</v>
      </c>
      <c r="BG109" s="208">
        <f>IF(N109="zákl. přenesená",J109,0)</f>
        <v>0</v>
      </c>
      <c r="BH109" s="208">
        <f>IF(N109="sníž. přenesená",J109,0)</f>
        <v>0</v>
      </c>
      <c r="BI109" s="208">
        <f>IF(N109="nulová",J109,0)</f>
        <v>0</v>
      </c>
      <c r="BJ109" s="17" t="s">
        <v>81</v>
      </c>
      <c r="BK109" s="208">
        <f>ROUND(I109*H109,2)</f>
        <v>0</v>
      </c>
      <c r="BL109" s="17" t="s">
        <v>402</v>
      </c>
      <c r="BM109" s="207" t="s">
        <v>417</v>
      </c>
    </row>
    <row r="110" spans="1:65" s="1" customFormat="1">
      <c r="A110" s="34"/>
      <c r="B110" s="35"/>
      <c r="C110" s="36"/>
      <c r="D110" s="209" t="s">
        <v>321</v>
      </c>
      <c r="E110" s="36"/>
      <c r="F110" s="210" t="s">
        <v>3124</v>
      </c>
      <c r="G110" s="36"/>
      <c r="H110" s="36"/>
      <c r="I110" s="116"/>
      <c r="J110" s="36"/>
      <c r="K110" s="36"/>
      <c r="L110" s="39"/>
      <c r="M110" s="211"/>
      <c r="N110" s="212"/>
      <c r="O110" s="64"/>
      <c r="P110" s="64"/>
      <c r="Q110" s="64"/>
      <c r="R110" s="64"/>
      <c r="S110" s="64"/>
      <c r="T110" s="65"/>
      <c r="U110" s="34"/>
      <c r="V110" s="34"/>
      <c r="W110" s="34"/>
      <c r="X110" s="34"/>
      <c r="Y110" s="34"/>
      <c r="Z110" s="34"/>
      <c r="AA110" s="34"/>
      <c r="AB110" s="34"/>
      <c r="AC110" s="34"/>
      <c r="AD110" s="34"/>
      <c r="AE110" s="34"/>
      <c r="AT110" s="17" t="s">
        <v>321</v>
      </c>
      <c r="AU110" s="17" t="s">
        <v>81</v>
      </c>
    </row>
    <row r="111" spans="1:65" s="1" customFormat="1" ht="14.45" customHeight="1">
      <c r="A111" s="34"/>
      <c r="B111" s="35"/>
      <c r="C111" s="195" t="s">
        <v>368</v>
      </c>
      <c r="D111" s="195" t="s">
        <v>315</v>
      </c>
      <c r="E111" s="196" t="s">
        <v>3125</v>
      </c>
      <c r="F111" s="197" t="s">
        <v>3126</v>
      </c>
      <c r="G111" s="198" t="s">
        <v>2843</v>
      </c>
      <c r="H111" s="199">
        <v>4</v>
      </c>
      <c r="I111" s="200"/>
      <c r="J111" s="201">
        <f>ROUND(I111*H111,2)</f>
        <v>0</v>
      </c>
      <c r="K111" s="202"/>
      <c r="L111" s="39"/>
      <c r="M111" s="203" t="s">
        <v>19</v>
      </c>
      <c r="N111" s="204" t="s">
        <v>45</v>
      </c>
      <c r="O111" s="64"/>
      <c r="P111" s="205">
        <f>O111*H111</f>
        <v>0</v>
      </c>
      <c r="Q111" s="205">
        <v>0</v>
      </c>
      <c r="R111" s="205">
        <f>Q111*H111</f>
        <v>0</v>
      </c>
      <c r="S111" s="205">
        <v>0</v>
      </c>
      <c r="T111" s="206">
        <f>S111*H111</f>
        <v>0</v>
      </c>
      <c r="U111" s="34"/>
      <c r="V111" s="34"/>
      <c r="W111" s="34"/>
      <c r="X111" s="34"/>
      <c r="Y111" s="34"/>
      <c r="Z111" s="34"/>
      <c r="AA111" s="34"/>
      <c r="AB111" s="34"/>
      <c r="AC111" s="34"/>
      <c r="AD111" s="34"/>
      <c r="AE111" s="34"/>
      <c r="AR111" s="207" t="s">
        <v>402</v>
      </c>
      <c r="AT111" s="207" t="s">
        <v>315</v>
      </c>
      <c r="AU111" s="207" t="s">
        <v>81</v>
      </c>
      <c r="AY111" s="17" t="s">
        <v>313</v>
      </c>
      <c r="BE111" s="208">
        <f>IF(N111="základní",J111,0)</f>
        <v>0</v>
      </c>
      <c r="BF111" s="208">
        <f>IF(N111="snížená",J111,0)</f>
        <v>0</v>
      </c>
      <c r="BG111" s="208">
        <f>IF(N111="zákl. přenesená",J111,0)</f>
        <v>0</v>
      </c>
      <c r="BH111" s="208">
        <f>IF(N111="sníž. přenesená",J111,0)</f>
        <v>0</v>
      </c>
      <c r="BI111" s="208">
        <f>IF(N111="nulová",J111,0)</f>
        <v>0</v>
      </c>
      <c r="BJ111" s="17" t="s">
        <v>81</v>
      </c>
      <c r="BK111" s="208">
        <f>ROUND(I111*H111,2)</f>
        <v>0</v>
      </c>
      <c r="BL111" s="17" t="s">
        <v>402</v>
      </c>
      <c r="BM111" s="207" t="s">
        <v>427</v>
      </c>
    </row>
    <row r="112" spans="1:65" s="1" customFormat="1">
      <c r="A112" s="34"/>
      <c r="B112" s="35"/>
      <c r="C112" s="36"/>
      <c r="D112" s="209" t="s">
        <v>321</v>
      </c>
      <c r="E112" s="36"/>
      <c r="F112" s="210" t="s">
        <v>3126</v>
      </c>
      <c r="G112" s="36"/>
      <c r="H112" s="36"/>
      <c r="I112" s="116"/>
      <c r="J112" s="36"/>
      <c r="K112" s="36"/>
      <c r="L112" s="39"/>
      <c r="M112" s="211"/>
      <c r="N112" s="212"/>
      <c r="O112" s="64"/>
      <c r="P112" s="64"/>
      <c r="Q112" s="64"/>
      <c r="R112" s="64"/>
      <c r="S112" s="64"/>
      <c r="T112" s="65"/>
      <c r="U112" s="34"/>
      <c r="V112" s="34"/>
      <c r="W112" s="34"/>
      <c r="X112" s="34"/>
      <c r="Y112" s="34"/>
      <c r="Z112" s="34"/>
      <c r="AA112" s="34"/>
      <c r="AB112" s="34"/>
      <c r="AC112" s="34"/>
      <c r="AD112" s="34"/>
      <c r="AE112" s="34"/>
      <c r="AT112" s="17" t="s">
        <v>321</v>
      </c>
      <c r="AU112" s="17" t="s">
        <v>81</v>
      </c>
    </row>
    <row r="113" spans="1:65" s="1" customFormat="1" ht="14.45" customHeight="1">
      <c r="A113" s="34"/>
      <c r="B113" s="35"/>
      <c r="C113" s="195" t="s">
        <v>374</v>
      </c>
      <c r="D113" s="195" t="s">
        <v>315</v>
      </c>
      <c r="E113" s="196" t="s">
        <v>3127</v>
      </c>
      <c r="F113" s="197" t="s">
        <v>3128</v>
      </c>
      <c r="G113" s="198" t="s">
        <v>2843</v>
      </c>
      <c r="H113" s="199">
        <v>3</v>
      </c>
      <c r="I113" s="200"/>
      <c r="J113" s="201">
        <f>ROUND(I113*H113,2)</f>
        <v>0</v>
      </c>
      <c r="K113" s="202"/>
      <c r="L113" s="39"/>
      <c r="M113" s="203" t="s">
        <v>19</v>
      </c>
      <c r="N113" s="204" t="s">
        <v>45</v>
      </c>
      <c r="O113" s="64"/>
      <c r="P113" s="205">
        <f>O113*H113</f>
        <v>0</v>
      </c>
      <c r="Q113" s="205">
        <v>0</v>
      </c>
      <c r="R113" s="205">
        <f>Q113*H113</f>
        <v>0</v>
      </c>
      <c r="S113" s="205">
        <v>0</v>
      </c>
      <c r="T113" s="206">
        <f>S113*H113</f>
        <v>0</v>
      </c>
      <c r="U113" s="34"/>
      <c r="V113" s="34"/>
      <c r="W113" s="34"/>
      <c r="X113" s="34"/>
      <c r="Y113" s="34"/>
      <c r="Z113" s="34"/>
      <c r="AA113" s="34"/>
      <c r="AB113" s="34"/>
      <c r="AC113" s="34"/>
      <c r="AD113" s="34"/>
      <c r="AE113" s="34"/>
      <c r="AR113" s="207" t="s">
        <v>402</v>
      </c>
      <c r="AT113" s="207" t="s">
        <v>315</v>
      </c>
      <c r="AU113" s="207" t="s">
        <v>81</v>
      </c>
      <c r="AY113" s="17" t="s">
        <v>313</v>
      </c>
      <c r="BE113" s="208">
        <f>IF(N113="základní",J113,0)</f>
        <v>0</v>
      </c>
      <c r="BF113" s="208">
        <f>IF(N113="snížená",J113,0)</f>
        <v>0</v>
      </c>
      <c r="BG113" s="208">
        <f>IF(N113="zákl. přenesená",J113,0)</f>
        <v>0</v>
      </c>
      <c r="BH113" s="208">
        <f>IF(N113="sníž. přenesená",J113,0)</f>
        <v>0</v>
      </c>
      <c r="BI113" s="208">
        <f>IF(N113="nulová",J113,0)</f>
        <v>0</v>
      </c>
      <c r="BJ113" s="17" t="s">
        <v>81</v>
      </c>
      <c r="BK113" s="208">
        <f>ROUND(I113*H113,2)</f>
        <v>0</v>
      </c>
      <c r="BL113" s="17" t="s">
        <v>402</v>
      </c>
      <c r="BM113" s="207" t="s">
        <v>439</v>
      </c>
    </row>
    <row r="114" spans="1:65" s="1" customFormat="1">
      <c r="A114" s="34"/>
      <c r="B114" s="35"/>
      <c r="C114" s="36"/>
      <c r="D114" s="209" t="s">
        <v>321</v>
      </c>
      <c r="E114" s="36"/>
      <c r="F114" s="210" t="s">
        <v>3128</v>
      </c>
      <c r="G114" s="36"/>
      <c r="H114" s="36"/>
      <c r="I114" s="116"/>
      <c r="J114" s="36"/>
      <c r="K114" s="36"/>
      <c r="L114" s="39"/>
      <c r="M114" s="211"/>
      <c r="N114" s="212"/>
      <c r="O114" s="64"/>
      <c r="P114" s="64"/>
      <c r="Q114" s="64"/>
      <c r="R114" s="64"/>
      <c r="S114" s="64"/>
      <c r="T114" s="65"/>
      <c r="U114" s="34"/>
      <c r="V114" s="34"/>
      <c r="W114" s="34"/>
      <c r="X114" s="34"/>
      <c r="Y114" s="34"/>
      <c r="Z114" s="34"/>
      <c r="AA114" s="34"/>
      <c r="AB114" s="34"/>
      <c r="AC114" s="34"/>
      <c r="AD114" s="34"/>
      <c r="AE114" s="34"/>
      <c r="AT114" s="17" t="s">
        <v>321</v>
      </c>
      <c r="AU114" s="17" t="s">
        <v>81</v>
      </c>
    </row>
    <row r="115" spans="1:65" s="1" customFormat="1" ht="14.45" customHeight="1">
      <c r="A115" s="34"/>
      <c r="B115" s="35"/>
      <c r="C115" s="195" t="s">
        <v>379</v>
      </c>
      <c r="D115" s="195" t="s">
        <v>315</v>
      </c>
      <c r="E115" s="196" t="s">
        <v>3129</v>
      </c>
      <c r="F115" s="197" t="s">
        <v>3130</v>
      </c>
      <c r="G115" s="198" t="s">
        <v>2843</v>
      </c>
      <c r="H115" s="199">
        <v>2</v>
      </c>
      <c r="I115" s="200"/>
      <c r="J115" s="201">
        <f>ROUND(I115*H115,2)</f>
        <v>0</v>
      </c>
      <c r="K115" s="202"/>
      <c r="L115" s="39"/>
      <c r="M115" s="203" t="s">
        <v>19</v>
      </c>
      <c r="N115" s="204" t="s">
        <v>45</v>
      </c>
      <c r="O115" s="64"/>
      <c r="P115" s="205">
        <f>O115*H115</f>
        <v>0</v>
      </c>
      <c r="Q115" s="205">
        <v>0</v>
      </c>
      <c r="R115" s="205">
        <f>Q115*H115</f>
        <v>0</v>
      </c>
      <c r="S115" s="205">
        <v>0</v>
      </c>
      <c r="T115" s="206">
        <f>S115*H115</f>
        <v>0</v>
      </c>
      <c r="U115" s="34"/>
      <c r="V115" s="34"/>
      <c r="W115" s="34"/>
      <c r="X115" s="34"/>
      <c r="Y115" s="34"/>
      <c r="Z115" s="34"/>
      <c r="AA115" s="34"/>
      <c r="AB115" s="34"/>
      <c r="AC115" s="34"/>
      <c r="AD115" s="34"/>
      <c r="AE115" s="34"/>
      <c r="AR115" s="207" t="s">
        <v>402</v>
      </c>
      <c r="AT115" s="207" t="s">
        <v>315</v>
      </c>
      <c r="AU115" s="207" t="s">
        <v>81</v>
      </c>
      <c r="AY115" s="17" t="s">
        <v>313</v>
      </c>
      <c r="BE115" s="208">
        <f>IF(N115="základní",J115,0)</f>
        <v>0</v>
      </c>
      <c r="BF115" s="208">
        <f>IF(N115="snížená",J115,0)</f>
        <v>0</v>
      </c>
      <c r="BG115" s="208">
        <f>IF(N115="zákl. přenesená",J115,0)</f>
        <v>0</v>
      </c>
      <c r="BH115" s="208">
        <f>IF(N115="sníž. přenesená",J115,0)</f>
        <v>0</v>
      </c>
      <c r="BI115" s="208">
        <f>IF(N115="nulová",J115,0)</f>
        <v>0</v>
      </c>
      <c r="BJ115" s="17" t="s">
        <v>81</v>
      </c>
      <c r="BK115" s="208">
        <f>ROUND(I115*H115,2)</f>
        <v>0</v>
      </c>
      <c r="BL115" s="17" t="s">
        <v>402</v>
      </c>
      <c r="BM115" s="207" t="s">
        <v>452</v>
      </c>
    </row>
    <row r="116" spans="1:65" s="1" customFormat="1">
      <c r="A116" s="34"/>
      <c r="B116" s="35"/>
      <c r="C116" s="36"/>
      <c r="D116" s="209" t="s">
        <v>321</v>
      </c>
      <c r="E116" s="36"/>
      <c r="F116" s="210" t="s">
        <v>3130</v>
      </c>
      <c r="G116" s="36"/>
      <c r="H116" s="36"/>
      <c r="I116" s="116"/>
      <c r="J116" s="36"/>
      <c r="K116" s="36"/>
      <c r="L116" s="39"/>
      <c r="M116" s="211"/>
      <c r="N116" s="212"/>
      <c r="O116" s="64"/>
      <c r="P116" s="64"/>
      <c r="Q116" s="64"/>
      <c r="R116" s="64"/>
      <c r="S116" s="64"/>
      <c r="T116" s="65"/>
      <c r="U116" s="34"/>
      <c r="V116" s="34"/>
      <c r="W116" s="34"/>
      <c r="X116" s="34"/>
      <c r="Y116" s="34"/>
      <c r="Z116" s="34"/>
      <c r="AA116" s="34"/>
      <c r="AB116" s="34"/>
      <c r="AC116" s="34"/>
      <c r="AD116" s="34"/>
      <c r="AE116" s="34"/>
      <c r="AT116" s="17" t="s">
        <v>321</v>
      </c>
      <c r="AU116" s="17" t="s">
        <v>81</v>
      </c>
    </row>
    <row r="117" spans="1:65" s="1" customFormat="1" ht="14.45" customHeight="1">
      <c r="A117" s="34"/>
      <c r="B117" s="35"/>
      <c r="C117" s="195" t="s">
        <v>385</v>
      </c>
      <c r="D117" s="195" t="s">
        <v>315</v>
      </c>
      <c r="E117" s="196" t="s">
        <v>3131</v>
      </c>
      <c r="F117" s="197" t="s">
        <v>3132</v>
      </c>
      <c r="G117" s="198" t="s">
        <v>2843</v>
      </c>
      <c r="H117" s="199">
        <v>2</v>
      </c>
      <c r="I117" s="200"/>
      <c r="J117" s="201">
        <f>ROUND(I117*H117,2)</f>
        <v>0</v>
      </c>
      <c r="K117" s="202"/>
      <c r="L117" s="39"/>
      <c r="M117" s="203" t="s">
        <v>19</v>
      </c>
      <c r="N117" s="204" t="s">
        <v>45</v>
      </c>
      <c r="O117" s="64"/>
      <c r="P117" s="205">
        <f>O117*H117</f>
        <v>0</v>
      </c>
      <c r="Q117" s="205">
        <v>0</v>
      </c>
      <c r="R117" s="205">
        <f>Q117*H117</f>
        <v>0</v>
      </c>
      <c r="S117" s="205">
        <v>0</v>
      </c>
      <c r="T117" s="206">
        <f>S117*H117</f>
        <v>0</v>
      </c>
      <c r="U117" s="34"/>
      <c r="V117" s="34"/>
      <c r="W117" s="34"/>
      <c r="X117" s="34"/>
      <c r="Y117" s="34"/>
      <c r="Z117" s="34"/>
      <c r="AA117" s="34"/>
      <c r="AB117" s="34"/>
      <c r="AC117" s="34"/>
      <c r="AD117" s="34"/>
      <c r="AE117" s="34"/>
      <c r="AR117" s="207" t="s">
        <v>402</v>
      </c>
      <c r="AT117" s="207" t="s">
        <v>315</v>
      </c>
      <c r="AU117" s="207" t="s">
        <v>81</v>
      </c>
      <c r="AY117" s="17" t="s">
        <v>313</v>
      </c>
      <c r="BE117" s="208">
        <f>IF(N117="základní",J117,0)</f>
        <v>0</v>
      </c>
      <c r="BF117" s="208">
        <f>IF(N117="snížená",J117,0)</f>
        <v>0</v>
      </c>
      <c r="BG117" s="208">
        <f>IF(N117="zákl. přenesená",J117,0)</f>
        <v>0</v>
      </c>
      <c r="BH117" s="208">
        <f>IF(N117="sníž. přenesená",J117,0)</f>
        <v>0</v>
      </c>
      <c r="BI117" s="208">
        <f>IF(N117="nulová",J117,0)</f>
        <v>0</v>
      </c>
      <c r="BJ117" s="17" t="s">
        <v>81</v>
      </c>
      <c r="BK117" s="208">
        <f>ROUND(I117*H117,2)</f>
        <v>0</v>
      </c>
      <c r="BL117" s="17" t="s">
        <v>402</v>
      </c>
      <c r="BM117" s="207" t="s">
        <v>466</v>
      </c>
    </row>
    <row r="118" spans="1:65" s="1" customFormat="1">
      <c r="A118" s="34"/>
      <c r="B118" s="35"/>
      <c r="C118" s="36"/>
      <c r="D118" s="209" t="s">
        <v>321</v>
      </c>
      <c r="E118" s="36"/>
      <c r="F118" s="210" t="s">
        <v>3132</v>
      </c>
      <c r="G118" s="36"/>
      <c r="H118" s="36"/>
      <c r="I118" s="116"/>
      <c r="J118" s="36"/>
      <c r="K118" s="36"/>
      <c r="L118" s="39"/>
      <c r="M118" s="211"/>
      <c r="N118" s="212"/>
      <c r="O118" s="64"/>
      <c r="P118" s="64"/>
      <c r="Q118" s="64"/>
      <c r="R118" s="64"/>
      <c r="S118" s="64"/>
      <c r="T118" s="65"/>
      <c r="U118" s="34"/>
      <c r="V118" s="34"/>
      <c r="W118" s="34"/>
      <c r="X118" s="34"/>
      <c r="Y118" s="34"/>
      <c r="Z118" s="34"/>
      <c r="AA118" s="34"/>
      <c r="AB118" s="34"/>
      <c r="AC118" s="34"/>
      <c r="AD118" s="34"/>
      <c r="AE118" s="34"/>
      <c r="AT118" s="17" t="s">
        <v>321</v>
      </c>
      <c r="AU118" s="17" t="s">
        <v>81</v>
      </c>
    </row>
    <row r="119" spans="1:65" s="1" customFormat="1" ht="14.45" customHeight="1">
      <c r="A119" s="34"/>
      <c r="B119" s="35"/>
      <c r="C119" s="195" t="s">
        <v>391</v>
      </c>
      <c r="D119" s="195" t="s">
        <v>315</v>
      </c>
      <c r="E119" s="196" t="s">
        <v>3133</v>
      </c>
      <c r="F119" s="197" t="s">
        <v>3134</v>
      </c>
      <c r="G119" s="198" t="s">
        <v>327</v>
      </c>
      <c r="H119" s="199">
        <v>280</v>
      </c>
      <c r="I119" s="200"/>
      <c r="J119" s="201">
        <f>ROUND(I119*H119,2)</f>
        <v>0</v>
      </c>
      <c r="K119" s="202"/>
      <c r="L119" s="39"/>
      <c r="M119" s="203" t="s">
        <v>19</v>
      </c>
      <c r="N119" s="204" t="s">
        <v>45</v>
      </c>
      <c r="O119" s="64"/>
      <c r="P119" s="205">
        <f>O119*H119</f>
        <v>0</v>
      </c>
      <c r="Q119" s="205">
        <v>0</v>
      </c>
      <c r="R119" s="205">
        <f>Q119*H119</f>
        <v>0</v>
      </c>
      <c r="S119" s="205">
        <v>0</v>
      </c>
      <c r="T119" s="206">
        <f>S119*H119</f>
        <v>0</v>
      </c>
      <c r="U119" s="34"/>
      <c r="V119" s="34"/>
      <c r="W119" s="34"/>
      <c r="X119" s="34"/>
      <c r="Y119" s="34"/>
      <c r="Z119" s="34"/>
      <c r="AA119" s="34"/>
      <c r="AB119" s="34"/>
      <c r="AC119" s="34"/>
      <c r="AD119" s="34"/>
      <c r="AE119" s="34"/>
      <c r="AR119" s="207" t="s">
        <v>402</v>
      </c>
      <c r="AT119" s="207" t="s">
        <v>315</v>
      </c>
      <c r="AU119" s="207" t="s">
        <v>81</v>
      </c>
      <c r="AY119" s="17" t="s">
        <v>313</v>
      </c>
      <c r="BE119" s="208">
        <f>IF(N119="základní",J119,0)</f>
        <v>0</v>
      </c>
      <c r="BF119" s="208">
        <f>IF(N119="snížená",J119,0)</f>
        <v>0</v>
      </c>
      <c r="BG119" s="208">
        <f>IF(N119="zákl. přenesená",J119,0)</f>
        <v>0</v>
      </c>
      <c r="BH119" s="208">
        <f>IF(N119="sníž. přenesená",J119,0)</f>
        <v>0</v>
      </c>
      <c r="BI119" s="208">
        <f>IF(N119="nulová",J119,0)</f>
        <v>0</v>
      </c>
      <c r="BJ119" s="17" t="s">
        <v>81</v>
      </c>
      <c r="BK119" s="208">
        <f>ROUND(I119*H119,2)</f>
        <v>0</v>
      </c>
      <c r="BL119" s="17" t="s">
        <v>402</v>
      </c>
      <c r="BM119" s="207" t="s">
        <v>479</v>
      </c>
    </row>
    <row r="120" spans="1:65" s="1" customFormat="1">
      <c r="A120" s="34"/>
      <c r="B120" s="35"/>
      <c r="C120" s="36"/>
      <c r="D120" s="209" t="s">
        <v>321</v>
      </c>
      <c r="E120" s="36"/>
      <c r="F120" s="210" t="s">
        <v>3134</v>
      </c>
      <c r="G120" s="36"/>
      <c r="H120" s="36"/>
      <c r="I120" s="116"/>
      <c r="J120" s="36"/>
      <c r="K120" s="36"/>
      <c r="L120" s="39"/>
      <c r="M120" s="211"/>
      <c r="N120" s="212"/>
      <c r="O120" s="64"/>
      <c r="P120" s="64"/>
      <c r="Q120" s="64"/>
      <c r="R120" s="64"/>
      <c r="S120" s="64"/>
      <c r="T120" s="65"/>
      <c r="U120" s="34"/>
      <c r="V120" s="34"/>
      <c r="W120" s="34"/>
      <c r="X120" s="34"/>
      <c r="Y120" s="34"/>
      <c r="Z120" s="34"/>
      <c r="AA120" s="34"/>
      <c r="AB120" s="34"/>
      <c r="AC120" s="34"/>
      <c r="AD120" s="34"/>
      <c r="AE120" s="34"/>
      <c r="AT120" s="17" t="s">
        <v>321</v>
      </c>
      <c r="AU120" s="17" t="s">
        <v>81</v>
      </c>
    </row>
    <row r="121" spans="1:65" s="1" customFormat="1" ht="14.45" customHeight="1">
      <c r="A121" s="34"/>
      <c r="B121" s="35"/>
      <c r="C121" s="195" t="s">
        <v>8</v>
      </c>
      <c r="D121" s="195" t="s">
        <v>315</v>
      </c>
      <c r="E121" s="196" t="s">
        <v>3135</v>
      </c>
      <c r="F121" s="197" t="s">
        <v>3136</v>
      </c>
      <c r="G121" s="198" t="s">
        <v>327</v>
      </c>
      <c r="H121" s="199">
        <v>220</v>
      </c>
      <c r="I121" s="200"/>
      <c r="J121" s="201">
        <f>ROUND(I121*H121,2)</f>
        <v>0</v>
      </c>
      <c r="K121" s="202"/>
      <c r="L121" s="39"/>
      <c r="M121" s="203" t="s">
        <v>19</v>
      </c>
      <c r="N121" s="204" t="s">
        <v>45</v>
      </c>
      <c r="O121" s="64"/>
      <c r="P121" s="205">
        <f>O121*H121</f>
        <v>0</v>
      </c>
      <c r="Q121" s="205">
        <v>0</v>
      </c>
      <c r="R121" s="205">
        <f>Q121*H121</f>
        <v>0</v>
      </c>
      <c r="S121" s="205">
        <v>0</v>
      </c>
      <c r="T121" s="206">
        <f>S121*H121</f>
        <v>0</v>
      </c>
      <c r="U121" s="34"/>
      <c r="V121" s="34"/>
      <c r="W121" s="34"/>
      <c r="X121" s="34"/>
      <c r="Y121" s="34"/>
      <c r="Z121" s="34"/>
      <c r="AA121" s="34"/>
      <c r="AB121" s="34"/>
      <c r="AC121" s="34"/>
      <c r="AD121" s="34"/>
      <c r="AE121" s="34"/>
      <c r="AR121" s="207" t="s">
        <v>402</v>
      </c>
      <c r="AT121" s="207" t="s">
        <v>315</v>
      </c>
      <c r="AU121" s="207" t="s">
        <v>81</v>
      </c>
      <c r="AY121" s="17" t="s">
        <v>313</v>
      </c>
      <c r="BE121" s="208">
        <f>IF(N121="základní",J121,0)</f>
        <v>0</v>
      </c>
      <c r="BF121" s="208">
        <f>IF(N121="snížená",J121,0)</f>
        <v>0</v>
      </c>
      <c r="BG121" s="208">
        <f>IF(N121="zákl. přenesená",J121,0)</f>
        <v>0</v>
      </c>
      <c r="BH121" s="208">
        <f>IF(N121="sníž. přenesená",J121,0)</f>
        <v>0</v>
      </c>
      <c r="BI121" s="208">
        <f>IF(N121="nulová",J121,0)</f>
        <v>0</v>
      </c>
      <c r="BJ121" s="17" t="s">
        <v>81</v>
      </c>
      <c r="BK121" s="208">
        <f>ROUND(I121*H121,2)</f>
        <v>0</v>
      </c>
      <c r="BL121" s="17" t="s">
        <v>402</v>
      </c>
      <c r="BM121" s="207" t="s">
        <v>494</v>
      </c>
    </row>
    <row r="122" spans="1:65" s="1" customFormat="1">
      <c r="A122" s="34"/>
      <c r="B122" s="35"/>
      <c r="C122" s="36"/>
      <c r="D122" s="209" t="s">
        <v>321</v>
      </c>
      <c r="E122" s="36"/>
      <c r="F122" s="210" t="s">
        <v>3136</v>
      </c>
      <c r="G122" s="36"/>
      <c r="H122" s="36"/>
      <c r="I122" s="116"/>
      <c r="J122" s="36"/>
      <c r="K122" s="36"/>
      <c r="L122" s="39"/>
      <c r="M122" s="211"/>
      <c r="N122" s="212"/>
      <c r="O122" s="64"/>
      <c r="P122" s="64"/>
      <c r="Q122" s="64"/>
      <c r="R122" s="64"/>
      <c r="S122" s="64"/>
      <c r="T122" s="65"/>
      <c r="U122" s="34"/>
      <c r="V122" s="34"/>
      <c r="W122" s="34"/>
      <c r="X122" s="34"/>
      <c r="Y122" s="34"/>
      <c r="Z122" s="34"/>
      <c r="AA122" s="34"/>
      <c r="AB122" s="34"/>
      <c r="AC122" s="34"/>
      <c r="AD122" s="34"/>
      <c r="AE122" s="34"/>
      <c r="AT122" s="17" t="s">
        <v>321</v>
      </c>
      <c r="AU122" s="17" t="s">
        <v>81</v>
      </c>
    </row>
    <row r="123" spans="1:65" s="1" customFormat="1" ht="14.45" customHeight="1">
      <c r="A123" s="34"/>
      <c r="B123" s="35"/>
      <c r="C123" s="195" t="s">
        <v>402</v>
      </c>
      <c r="D123" s="195" t="s">
        <v>315</v>
      </c>
      <c r="E123" s="196" t="s">
        <v>3137</v>
      </c>
      <c r="F123" s="197" t="s">
        <v>3138</v>
      </c>
      <c r="G123" s="198" t="s">
        <v>327</v>
      </c>
      <c r="H123" s="199">
        <v>80</v>
      </c>
      <c r="I123" s="200"/>
      <c r="J123" s="201">
        <f>ROUND(I123*H123,2)</f>
        <v>0</v>
      </c>
      <c r="K123" s="202"/>
      <c r="L123" s="39"/>
      <c r="M123" s="203" t="s">
        <v>19</v>
      </c>
      <c r="N123" s="204" t="s">
        <v>45</v>
      </c>
      <c r="O123" s="64"/>
      <c r="P123" s="205">
        <f>O123*H123</f>
        <v>0</v>
      </c>
      <c r="Q123" s="205">
        <v>0</v>
      </c>
      <c r="R123" s="205">
        <f>Q123*H123</f>
        <v>0</v>
      </c>
      <c r="S123" s="205">
        <v>0</v>
      </c>
      <c r="T123" s="206">
        <f>S123*H123</f>
        <v>0</v>
      </c>
      <c r="U123" s="34"/>
      <c r="V123" s="34"/>
      <c r="W123" s="34"/>
      <c r="X123" s="34"/>
      <c r="Y123" s="34"/>
      <c r="Z123" s="34"/>
      <c r="AA123" s="34"/>
      <c r="AB123" s="34"/>
      <c r="AC123" s="34"/>
      <c r="AD123" s="34"/>
      <c r="AE123" s="34"/>
      <c r="AR123" s="207" t="s">
        <v>402</v>
      </c>
      <c r="AT123" s="207" t="s">
        <v>315</v>
      </c>
      <c r="AU123" s="207" t="s">
        <v>81</v>
      </c>
      <c r="AY123" s="17" t="s">
        <v>313</v>
      </c>
      <c r="BE123" s="208">
        <f>IF(N123="základní",J123,0)</f>
        <v>0</v>
      </c>
      <c r="BF123" s="208">
        <f>IF(N123="snížená",J123,0)</f>
        <v>0</v>
      </c>
      <c r="BG123" s="208">
        <f>IF(N123="zákl. přenesená",J123,0)</f>
        <v>0</v>
      </c>
      <c r="BH123" s="208">
        <f>IF(N123="sníž. přenesená",J123,0)</f>
        <v>0</v>
      </c>
      <c r="BI123" s="208">
        <f>IF(N123="nulová",J123,0)</f>
        <v>0</v>
      </c>
      <c r="BJ123" s="17" t="s">
        <v>81</v>
      </c>
      <c r="BK123" s="208">
        <f>ROUND(I123*H123,2)</f>
        <v>0</v>
      </c>
      <c r="BL123" s="17" t="s">
        <v>402</v>
      </c>
      <c r="BM123" s="207" t="s">
        <v>510</v>
      </c>
    </row>
    <row r="124" spans="1:65" s="1" customFormat="1">
      <c r="A124" s="34"/>
      <c r="B124" s="35"/>
      <c r="C124" s="36"/>
      <c r="D124" s="209" t="s">
        <v>321</v>
      </c>
      <c r="E124" s="36"/>
      <c r="F124" s="210" t="s">
        <v>3138</v>
      </c>
      <c r="G124" s="36"/>
      <c r="H124" s="36"/>
      <c r="I124" s="116"/>
      <c r="J124" s="36"/>
      <c r="K124" s="36"/>
      <c r="L124" s="39"/>
      <c r="M124" s="211"/>
      <c r="N124" s="212"/>
      <c r="O124" s="64"/>
      <c r="P124" s="64"/>
      <c r="Q124" s="64"/>
      <c r="R124" s="64"/>
      <c r="S124" s="64"/>
      <c r="T124" s="65"/>
      <c r="U124" s="34"/>
      <c r="V124" s="34"/>
      <c r="W124" s="34"/>
      <c r="X124" s="34"/>
      <c r="Y124" s="34"/>
      <c r="Z124" s="34"/>
      <c r="AA124" s="34"/>
      <c r="AB124" s="34"/>
      <c r="AC124" s="34"/>
      <c r="AD124" s="34"/>
      <c r="AE124" s="34"/>
      <c r="AT124" s="17" t="s">
        <v>321</v>
      </c>
      <c r="AU124" s="17" t="s">
        <v>81</v>
      </c>
    </row>
    <row r="125" spans="1:65" s="1" customFormat="1" ht="14.45" customHeight="1">
      <c r="A125" s="34"/>
      <c r="B125" s="35"/>
      <c r="C125" s="195" t="s">
        <v>411</v>
      </c>
      <c r="D125" s="195" t="s">
        <v>315</v>
      </c>
      <c r="E125" s="196" t="s">
        <v>3139</v>
      </c>
      <c r="F125" s="197" t="s">
        <v>3140</v>
      </c>
      <c r="G125" s="198" t="s">
        <v>2843</v>
      </c>
      <c r="H125" s="199">
        <v>2</v>
      </c>
      <c r="I125" s="200"/>
      <c r="J125" s="201">
        <f>ROUND(I125*H125,2)</f>
        <v>0</v>
      </c>
      <c r="K125" s="202"/>
      <c r="L125" s="39"/>
      <c r="M125" s="203" t="s">
        <v>19</v>
      </c>
      <c r="N125" s="204" t="s">
        <v>45</v>
      </c>
      <c r="O125" s="64"/>
      <c r="P125" s="205">
        <f>O125*H125</f>
        <v>0</v>
      </c>
      <c r="Q125" s="205">
        <v>0</v>
      </c>
      <c r="R125" s="205">
        <f>Q125*H125</f>
        <v>0</v>
      </c>
      <c r="S125" s="205">
        <v>0</v>
      </c>
      <c r="T125" s="206">
        <f>S125*H125</f>
        <v>0</v>
      </c>
      <c r="U125" s="34"/>
      <c r="V125" s="34"/>
      <c r="W125" s="34"/>
      <c r="X125" s="34"/>
      <c r="Y125" s="34"/>
      <c r="Z125" s="34"/>
      <c r="AA125" s="34"/>
      <c r="AB125" s="34"/>
      <c r="AC125" s="34"/>
      <c r="AD125" s="34"/>
      <c r="AE125" s="34"/>
      <c r="AR125" s="207" t="s">
        <v>402</v>
      </c>
      <c r="AT125" s="207" t="s">
        <v>315</v>
      </c>
      <c r="AU125" s="207" t="s">
        <v>81</v>
      </c>
      <c r="AY125" s="17" t="s">
        <v>313</v>
      </c>
      <c r="BE125" s="208">
        <f>IF(N125="základní",J125,0)</f>
        <v>0</v>
      </c>
      <c r="BF125" s="208">
        <f>IF(N125="snížená",J125,0)</f>
        <v>0</v>
      </c>
      <c r="BG125" s="208">
        <f>IF(N125="zákl. přenesená",J125,0)</f>
        <v>0</v>
      </c>
      <c r="BH125" s="208">
        <f>IF(N125="sníž. přenesená",J125,0)</f>
        <v>0</v>
      </c>
      <c r="BI125" s="208">
        <f>IF(N125="nulová",J125,0)</f>
        <v>0</v>
      </c>
      <c r="BJ125" s="17" t="s">
        <v>81</v>
      </c>
      <c r="BK125" s="208">
        <f>ROUND(I125*H125,2)</f>
        <v>0</v>
      </c>
      <c r="BL125" s="17" t="s">
        <v>402</v>
      </c>
      <c r="BM125" s="207" t="s">
        <v>522</v>
      </c>
    </row>
    <row r="126" spans="1:65" s="1" customFormat="1">
      <c r="A126" s="34"/>
      <c r="B126" s="35"/>
      <c r="C126" s="36"/>
      <c r="D126" s="209" t="s">
        <v>321</v>
      </c>
      <c r="E126" s="36"/>
      <c r="F126" s="210" t="s">
        <v>3140</v>
      </c>
      <c r="G126" s="36"/>
      <c r="H126" s="36"/>
      <c r="I126" s="116"/>
      <c r="J126" s="36"/>
      <c r="K126" s="36"/>
      <c r="L126" s="39"/>
      <c r="M126" s="211"/>
      <c r="N126" s="212"/>
      <c r="O126" s="64"/>
      <c r="P126" s="64"/>
      <c r="Q126" s="64"/>
      <c r="R126" s="64"/>
      <c r="S126" s="64"/>
      <c r="T126" s="65"/>
      <c r="U126" s="34"/>
      <c r="V126" s="34"/>
      <c r="W126" s="34"/>
      <c r="X126" s="34"/>
      <c r="Y126" s="34"/>
      <c r="Z126" s="34"/>
      <c r="AA126" s="34"/>
      <c r="AB126" s="34"/>
      <c r="AC126" s="34"/>
      <c r="AD126" s="34"/>
      <c r="AE126" s="34"/>
      <c r="AT126" s="17" t="s">
        <v>321</v>
      </c>
      <c r="AU126" s="17" t="s">
        <v>81</v>
      </c>
    </row>
    <row r="127" spans="1:65" s="1" customFormat="1" ht="14.45" customHeight="1">
      <c r="A127" s="34"/>
      <c r="B127" s="35"/>
      <c r="C127" s="195" t="s">
        <v>417</v>
      </c>
      <c r="D127" s="195" t="s">
        <v>315</v>
      </c>
      <c r="E127" s="196" t="s">
        <v>3141</v>
      </c>
      <c r="F127" s="197" t="s">
        <v>3142</v>
      </c>
      <c r="G127" s="198" t="s">
        <v>2843</v>
      </c>
      <c r="H127" s="199">
        <v>20</v>
      </c>
      <c r="I127" s="200"/>
      <c r="J127" s="201">
        <f>ROUND(I127*H127,2)</f>
        <v>0</v>
      </c>
      <c r="K127" s="202"/>
      <c r="L127" s="39"/>
      <c r="M127" s="203" t="s">
        <v>19</v>
      </c>
      <c r="N127" s="204" t="s">
        <v>45</v>
      </c>
      <c r="O127" s="64"/>
      <c r="P127" s="205">
        <f>O127*H127</f>
        <v>0</v>
      </c>
      <c r="Q127" s="205">
        <v>0</v>
      </c>
      <c r="R127" s="205">
        <f>Q127*H127</f>
        <v>0</v>
      </c>
      <c r="S127" s="205">
        <v>0</v>
      </c>
      <c r="T127" s="206">
        <f>S127*H127</f>
        <v>0</v>
      </c>
      <c r="U127" s="34"/>
      <c r="V127" s="34"/>
      <c r="W127" s="34"/>
      <c r="X127" s="34"/>
      <c r="Y127" s="34"/>
      <c r="Z127" s="34"/>
      <c r="AA127" s="34"/>
      <c r="AB127" s="34"/>
      <c r="AC127" s="34"/>
      <c r="AD127" s="34"/>
      <c r="AE127" s="34"/>
      <c r="AR127" s="207" t="s">
        <v>402</v>
      </c>
      <c r="AT127" s="207" t="s">
        <v>315</v>
      </c>
      <c r="AU127" s="207" t="s">
        <v>81</v>
      </c>
      <c r="AY127" s="17" t="s">
        <v>313</v>
      </c>
      <c r="BE127" s="208">
        <f>IF(N127="základní",J127,0)</f>
        <v>0</v>
      </c>
      <c r="BF127" s="208">
        <f>IF(N127="snížená",J127,0)</f>
        <v>0</v>
      </c>
      <c r="BG127" s="208">
        <f>IF(N127="zákl. přenesená",J127,0)</f>
        <v>0</v>
      </c>
      <c r="BH127" s="208">
        <f>IF(N127="sníž. přenesená",J127,0)</f>
        <v>0</v>
      </c>
      <c r="BI127" s="208">
        <f>IF(N127="nulová",J127,0)</f>
        <v>0</v>
      </c>
      <c r="BJ127" s="17" t="s">
        <v>81</v>
      </c>
      <c r="BK127" s="208">
        <f>ROUND(I127*H127,2)</f>
        <v>0</v>
      </c>
      <c r="BL127" s="17" t="s">
        <v>402</v>
      </c>
      <c r="BM127" s="207" t="s">
        <v>548</v>
      </c>
    </row>
    <row r="128" spans="1:65" s="1" customFormat="1">
      <c r="A128" s="34"/>
      <c r="B128" s="35"/>
      <c r="C128" s="36"/>
      <c r="D128" s="209" t="s">
        <v>321</v>
      </c>
      <c r="E128" s="36"/>
      <c r="F128" s="210" t="s">
        <v>3142</v>
      </c>
      <c r="G128" s="36"/>
      <c r="H128" s="36"/>
      <c r="I128" s="116"/>
      <c r="J128" s="36"/>
      <c r="K128" s="36"/>
      <c r="L128" s="39"/>
      <c r="M128" s="211"/>
      <c r="N128" s="212"/>
      <c r="O128" s="64"/>
      <c r="P128" s="64"/>
      <c r="Q128" s="64"/>
      <c r="R128" s="64"/>
      <c r="S128" s="64"/>
      <c r="T128" s="65"/>
      <c r="U128" s="34"/>
      <c r="V128" s="34"/>
      <c r="W128" s="34"/>
      <c r="X128" s="34"/>
      <c r="Y128" s="34"/>
      <c r="Z128" s="34"/>
      <c r="AA128" s="34"/>
      <c r="AB128" s="34"/>
      <c r="AC128" s="34"/>
      <c r="AD128" s="34"/>
      <c r="AE128" s="34"/>
      <c r="AT128" s="17" t="s">
        <v>321</v>
      </c>
      <c r="AU128" s="17" t="s">
        <v>81</v>
      </c>
    </row>
    <row r="129" spans="1:65" s="1" customFormat="1" ht="14.45" customHeight="1">
      <c r="A129" s="34"/>
      <c r="B129" s="35"/>
      <c r="C129" s="195" t="s">
        <v>422</v>
      </c>
      <c r="D129" s="195" t="s">
        <v>315</v>
      </c>
      <c r="E129" s="196" t="s">
        <v>3143</v>
      </c>
      <c r="F129" s="197" t="s">
        <v>3144</v>
      </c>
      <c r="G129" s="198" t="s">
        <v>2843</v>
      </c>
      <c r="H129" s="199">
        <v>15</v>
      </c>
      <c r="I129" s="200"/>
      <c r="J129" s="201">
        <f>ROUND(I129*H129,2)</f>
        <v>0</v>
      </c>
      <c r="K129" s="202"/>
      <c r="L129" s="39"/>
      <c r="M129" s="203" t="s">
        <v>19</v>
      </c>
      <c r="N129" s="204" t="s">
        <v>45</v>
      </c>
      <c r="O129" s="64"/>
      <c r="P129" s="205">
        <f>O129*H129</f>
        <v>0</v>
      </c>
      <c r="Q129" s="205">
        <v>0</v>
      </c>
      <c r="R129" s="205">
        <f>Q129*H129</f>
        <v>0</v>
      </c>
      <c r="S129" s="205">
        <v>0</v>
      </c>
      <c r="T129" s="206">
        <f>S129*H129</f>
        <v>0</v>
      </c>
      <c r="U129" s="34"/>
      <c r="V129" s="34"/>
      <c r="W129" s="34"/>
      <c r="X129" s="34"/>
      <c r="Y129" s="34"/>
      <c r="Z129" s="34"/>
      <c r="AA129" s="34"/>
      <c r="AB129" s="34"/>
      <c r="AC129" s="34"/>
      <c r="AD129" s="34"/>
      <c r="AE129" s="34"/>
      <c r="AR129" s="207" t="s">
        <v>402</v>
      </c>
      <c r="AT129" s="207" t="s">
        <v>315</v>
      </c>
      <c r="AU129" s="207" t="s">
        <v>81</v>
      </c>
      <c r="AY129" s="17" t="s">
        <v>313</v>
      </c>
      <c r="BE129" s="208">
        <f>IF(N129="základní",J129,0)</f>
        <v>0</v>
      </c>
      <c r="BF129" s="208">
        <f>IF(N129="snížená",J129,0)</f>
        <v>0</v>
      </c>
      <c r="BG129" s="208">
        <f>IF(N129="zákl. přenesená",J129,0)</f>
        <v>0</v>
      </c>
      <c r="BH129" s="208">
        <f>IF(N129="sníž. přenesená",J129,0)</f>
        <v>0</v>
      </c>
      <c r="BI129" s="208">
        <f>IF(N129="nulová",J129,0)</f>
        <v>0</v>
      </c>
      <c r="BJ129" s="17" t="s">
        <v>81</v>
      </c>
      <c r="BK129" s="208">
        <f>ROUND(I129*H129,2)</f>
        <v>0</v>
      </c>
      <c r="BL129" s="17" t="s">
        <v>402</v>
      </c>
      <c r="BM129" s="207" t="s">
        <v>573</v>
      </c>
    </row>
    <row r="130" spans="1:65" s="1" customFormat="1">
      <c r="A130" s="34"/>
      <c r="B130" s="35"/>
      <c r="C130" s="36"/>
      <c r="D130" s="209" t="s">
        <v>321</v>
      </c>
      <c r="E130" s="36"/>
      <c r="F130" s="210" t="s">
        <v>3144</v>
      </c>
      <c r="G130" s="36"/>
      <c r="H130" s="36"/>
      <c r="I130" s="116"/>
      <c r="J130" s="36"/>
      <c r="K130" s="36"/>
      <c r="L130" s="39"/>
      <c r="M130" s="211"/>
      <c r="N130" s="212"/>
      <c r="O130" s="64"/>
      <c r="P130" s="64"/>
      <c r="Q130" s="64"/>
      <c r="R130" s="64"/>
      <c r="S130" s="64"/>
      <c r="T130" s="65"/>
      <c r="U130" s="34"/>
      <c r="V130" s="34"/>
      <c r="W130" s="34"/>
      <c r="X130" s="34"/>
      <c r="Y130" s="34"/>
      <c r="Z130" s="34"/>
      <c r="AA130" s="34"/>
      <c r="AB130" s="34"/>
      <c r="AC130" s="34"/>
      <c r="AD130" s="34"/>
      <c r="AE130" s="34"/>
      <c r="AT130" s="17" t="s">
        <v>321</v>
      </c>
      <c r="AU130" s="17" t="s">
        <v>81</v>
      </c>
    </row>
    <row r="131" spans="1:65" s="1" customFormat="1" ht="14.45" customHeight="1">
      <c r="A131" s="34"/>
      <c r="B131" s="35"/>
      <c r="C131" s="195" t="s">
        <v>427</v>
      </c>
      <c r="D131" s="195" t="s">
        <v>315</v>
      </c>
      <c r="E131" s="196" t="s">
        <v>3145</v>
      </c>
      <c r="F131" s="197" t="s">
        <v>3146</v>
      </c>
      <c r="G131" s="198" t="s">
        <v>2843</v>
      </c>
      <c r="H131" s="199">
        <v>15</v>
      </c>
      <c r="I131" s="200"/>
      <c r="J131" s="201">
        <f>ROUND(I131*H131,2)</f>
        <v>0</v>
      </c>
      <c r="K131" s="202"/>
      <c r="L131" s="39"/>
      <c r="M131" s="203" t="s">
        <v>19</v>
      </c>
      <c r="N131" s="204" t="s">
        <v>45</v>
      </c>
      <c r="O131" s="64"/>
      <c r="P131" s="205">
        <f>O131*H131</f>
        <v>0</v>
      </c>
      <c r="Q131" s="205">
        <v>0</v>
      </c>
      <c r="R131" s="205">
        <f>Q131*H131</f>
        <v>0</v>
      </c>
      <c r="S131" s="205">
        <v>0</v>
      </c>
      <c r="T131" s="206">
        <f>S131*H131</f>
        <v>0</v>
      </c>
      <c r="U131" s="34"/>
      <c r="V131" s="34"/>
      <c r="W131" s="34"/>
      <c r="X131" s="34"/>
      <c r="Y131" s="34"/>
      <c r="Z131" s="34"/>
      <c r="AA131" s="34"/>
      <c r="AB131" s="34"/>
      <c r="AC131" s="34"/>
      <c r="AD131" s="34"/>
      <c r="AE131" s="34"/>
      <c r="AR131" s="207" t="s">
        <v>402</v>
      </c>
      <c r="AT131" s="207" t="s">
        <v>315</v>
      </c>
      <c r="AU131" s="207" t="s">
        <v>81</v>
      </c>
      <c r="AY131" s="17" t="s">
        <v>313</v>
      </c>
      <c r="BE131" s="208">
        <f>IF(N131="základní",J131,0)</f>
        <v>0</v>
      </c>
      <c r="BF131" s="208">
        <f>IF(N131="snížená",J131,0)</f>
        <v>0</v>
      </c>
      <c r="BG131" s="208">
        <f>IF(N131="zákl. přenesená",J131,0)</f>
        <v>0</v>
      </c>
      <c r="BH131" s="208">
        <f>IF(N131="sníž. přenesená",J131,0)</f>
        <v>0</v>
      </c>
      <c r="BI131" s="208">
        <f>IF(N131="nulová",J131,0)</f>
        <v>0</v>
      </c>
      <c r="BJ131" s="17" t="s">
        <v>81</v>
      </c>
      <c r="BK131" s="208">
        <f>ROUND(I131*H131,2)</f>
        <v>0</v>
      </c>
      <c r="BL131" s="17" t="s">
        <v>402</v>
      </c>
      <c r="BM131" s="207" t="s">
        <v>585</v>
      </c>
    </row>
    <row r="132" spans="1:65" s="1" customFormat="1">
      <c r="A132" s="34"/>
      <c r="B132" s="35"/>
      <c r="C132" s="36"/>
      <c r="D132" s="209" t="s">
        <v>321</v>
      </c>
      <c r="E132" s="36"/>
      <c r="F132" s="210" t="s">
        <v>3146</v>
      </c>
      <c r="G132" s="36"/>
      <c r="H132" s="36"/>
      <c r="I132" s="116"/>
      <c r="J132" s="36"/>
      <c r="K132" s="36"/>
      <c r="L132" s="39"/>
      <c r="M132" s="211"/>
      <c r="N132" s="212"/>
      <c r="O132" s="64"/>
      <c r="P132" s="64"/>
      <c r="Q132" s="64"/>
      <c r="R132" s="64"/>
      <c r="S132" s="64"/>
      <c r="T132" s="65"/>
      <c r="U132" s="34"/>
      <c r="V132" s="34"/>
      <c r="W132" s="34"/>
      <c r="X132" s="34"/>
      <c r="Y132" s="34"/>
      <c r="Z132" s="34"/>
      <c r="AA132" s="34"/>
      <c r="AB132" s="34"/>
      <c r="AC132" s="34"/>
      <c r="AD132" s="34"/>
      <c r="AE132" s="34"/>
      <c r="AT132" s="17" t="s">
        <v>321</v>
      </c>
      <c r="AU132" s="17" t="s">
        <v>81</v>
      </c>
    </row>
    <row r="133" spans="1:65" s="1" customFormat="1" ht="14.45" customHeight="1">
      <c r="A133" s="34"/>
      <c r="B133" s="35"/>
      <c r="C133" s="195" t="s">
        <v>7</v>
      </c>
      <c r="D133" s="195" t="s">
        <v>315</v>
      </c>
      <c r="E133" s="196" t="s">
        <v>3147</v>
      </c>
      <c r="F133" s="197" t="s">
        <v>3148</v>
      </c>
      <c r="G133" s="198" t="s">
        <v>2843</v>
      </c>
      <c r="H133" s="199">
        <v>9</v>
      </c>
      <c r="I133" s="200"/>
      <c r="J133" s="201">
        <f>ROUND(I133*H133,2)</f>
        <v>0</v>
      </c>
      <c r="K133" s="202"/>
      <c r="L133" s="39"/>
      <c r="M133" s="203" t="s">
        <v>19</v>
      </c>
      <c r="N133" s="204" t="s">
        <v>45</v>
      </c>
      <c r="O133" s="64"/>
      <c r="P133" s="205">
        <f>O133*H133</f>
        <v>0</v>
      </c>
      <c r="Q133" s="205">
        <v>0</v>
      </c>
      <c r="R133" s="205">
        <f>Q133*H133</f>
        <v>0</v>
      </c>
      <c r="S133" s="205">
        <v>0</v>
      </c>
      <c r="T133" s="206">
        <f>S133*H133</f>
        <v>0</v>
      </c>
      <c r="U133" s="34"/>
      <c r="V133" s="34"/>
      <c r="W133" s="34"/>
      <c r="X133" s="34"/>
      <c r="Y133" s="34"/>
      <c r="Z133" s="34"/>
      <c r="AA133" s="34"/>
      <c r="AB133" s="34"/>
      <c r="AC133" s="34"/>
      <c r="AD133" s="34"/>
      <c r="AE133" s="34"/>
      <c r="AR133" s="207" t="s">
        <v>402</v>
      </c>
      <c r="AT133" s="207" t="s">
        <v>315</v>
      </c>
      <c r="AU133" s="207" t="s">
        <v>81</v>
      </c>
      <c r="AY133" s="17" t="s">
        <v>313</v>
      </c>
      <c r="BE133" s="208">
        <f>IF(N133="základní",J133,0)</f>
        <v>0</v>
      </c>
      <c r="BF133" s="208">
        <f>IF(N133="snížená",J133,0)</f>
        <v>0</v>
      </c>
      <c r="BG133" s="208">
        <f>IF(N133="zákl. přenesená",J133,0)</f>
        <v>0</v>
      </c>
      <c r="BH133" s="208">
        <f>IF(N133="sníž. přenesená",J133,0)</f>
        <v>0</v>
      </c>
      <c r="BI133" s="208">
        <f>IF(N133="nulová",J133,0)</f>
        <v>0</v>
      </c>
      <c r="BJ133" s="17" t="s">
        <v>81</v>
      </c>
      <c r="BK133" s="208">
        <f>ROUND(I133*H133,2)</f>
        <v>0</v>
      </c>
      <c r="BL133" s="17" t="s">
        <v>402</v>
      </c>
      <c r="BM133" s="207" t="s">
        <v>596</v>
      </c>
    </row>
    <row r="134" spans="1:65" s="1" customFormat="1">
      <c r="A134" s="34"/>
      <c r="B134" s="35"/>
      <c r="C134" s="36"/>
      <c r="D134" s="209" t="s">
        <v>321</v>
      </c>
      <c r="E134" s="36"/>
      <c r="F134" s="210" t="s">
        <v>3148</v>
      </c>
      <c r="G134" s="36"/>
      <c r="H134" s="36"/>
      <c r="I134" s="116"/>
      <c r="J134" s="36"/>
      <c r="K134" s="36"/>
      <c r="L134" s="39"/>
      <c r="M134" s="211"/>
      <c r="N134" s="212"/>
      <c r="O134" s="64"/>
      <c r="P134" s="64"/>
      <c r="Q134" s="64"/>
      <c r="R134" s="64"/>
      <c r="S134" s="64"/>
      <c r="T134" s="65"/>
      <c r="U134" s="34"/>
      <c r="V134" s="34"/>
      <c r="W134" s="34"/>
      <c r="X134" s="34"/>
      <c r="Y134" s="34"/>
      <c r="Z134" s="34"/>
      <c r="AA134" s="34"/>
      <c r="AB134" s="34"/>
      <c r="AC134" s="34"/>
      <c r="AD134" s="34"/>
      <c r="AE134" s="34"/>
      <c r="AT134" s="17" t="s">
        <v>321</v>
      </c>
      <c r="AU134" s="17" t="s">
        <v>81</v>
      </c>
    </row>
    <row r="135" spans="1:65" s="1" customFormat="1" ht="14.45" customHeight="1">
      <c r="A135" s="34"/>
      <c r="B135" s="35"/>
      <c r="C135" s="195" t="s">
        <v>439</v>
      </c>
      <c r="D135" s="195" t="s">
        <v>315</v>
      </c>
      <c r="E135" s="196" t="s">
        <v>3149</v>
      </c>
      <c r="F135" s="197" t="s">
        <v>3150</v>
      </c>
      <c r="G135" s="198" t="s">
        <v>327</v>
      </c>
      <c r="H135" s="199">
        <v>120</v>
      </c>
      <c r="I135" s="200"/>
      <c r="J135" s="201">
        <f>ROUND(I135*H135,2)</f>
        <v>0</v>
      </c>
      <c r="K135" s="202"/>
      <c r="L135" s="39"/>
      <c r="M135" s="203" t="s">
        <v>19</v>
      </c>
      <c r="N135" s="204" t="s">
        <v>45</v>
      </c>
      <c r="O135" s="64"/>
      <c r="P135" s="205">
        <f>O135*H135</f>
        <v>0</v>
      </c>
      <c r="Q135" s="205">
        <v>0</v>
      </c>
      <c r="R135" s="205">
        <f>Q135*H135</f>
        <v>0</v>
      </c>
      <c r="S135" s="205">
        <v>0</v>
      </c>
      <c r="T135" s="206">
        <f>S135*H135</f>
        <v>0</v>
      </c>
      <c r="U135" s="34"/>
      <c r="V135" s="34"/>
      <c r="W135" s="34"/>
      <c r="X135" s="34"/>
      <c r="Y135" s="34"/>
      <c r="Z135" s="34"/>
      <c r="AA135" s="34"/>
      <c r="AB135" s="34"/>
      <c r="AC135" s="34"/>
      <c r="AD135" s="34"/>
      <c r="AE135" s="34"/>
      <c r="AR135" s="207" t="s">
        <v>402</v>
      </c>
      <c r="AT135" s="207" t="s">
        <v>315</v>
      </c>
      <c r="AU135" s="207" t="s">
        <v>81</v>
      </c>
      <c r="AY135" s="17" t="s">
        <v>313</v>
      </c>
      <c r="BE135" s="208">
        <f>IF(N135="základní",J135,0)</f>
        <v>0</v>
      </c>
      <c r="BF135" s="208">
        <f>IF(N135="snížená",J135,0)</f>
        <v>0</v>
      </c>
      <c r="BG135" s="208">
        <f>IF(N135="zákl. přenesená",J135,0)</f>
        <v>0</v>
      </c>
      <c r="BH135" s="208">
        <f>IF(N135="sníž. přenesená",J135,0)</f>
        <v>0</v>
      </c>
      <c r="BI135" s="208">
        <f>IF(N135="nulová",J135,0)</f>
        <v>0</v>
      </c>
      <c r="BJ135" s="17" t="s">
        <v>81</v>
      </c>
      <c r="BK135" s="208">
        <f>ROUND(I135*H135,2)</f>
        <v>0</v>
      </c>
      <c r="BL135" s="17" t="s">
        <v>402</v>
      </c>
      <c r="BM135" s="207" t="s">
        <v>608</v>
      </c>
    </row>
    <row r="136" spans="1:65" s="1" customFormat="1">
      <c r="A136" s="34"/>
      <c r="B136" s="35"/>
      <c r="C136" s="36"/>
      <c r="D136" s="209" t="s">
        <v>321</v>
      </c>
      <c r="E136" s="36"/>
      <c r="F136" s="210" t="s">
        <v>3150</v>
      </c>
      <c r="G136" s="36"/>
      <c r="H136" s="36"/>
      <c r="I136" s="116"/>
      <c r="J136" s="36"/>
      <c r="K136" s="36"/>
      <c r="L136" s="39"/>
      <c r="M136" s="211"/>
      <c r="N136" s="212"/>
      <c r="O136" s="64"/>
      <c r="P136" s="64"/>
      <c r="Q136" s="64"/>
      <c r="R136" s="64"/>
      <c r="S136" s="64"/>
      <c r="T136" s="65"/>
      <c r="U136" s="34"/>
      <c r="V136" s="34"/>
      <c r="W136" s="34"/>
      <c r="X136" s="34"/>
      <c r="Y136" s="34"/>
      <c r="Z136" s="34"/>
      <c r="AA136" s="34"/>
      <c r="AB136" s="34"/>
      <c r="AC136" s="34"/>
      <c r="AD136" s="34"/>
      <c r="AE136" s="34"/>
      <c r="AT136" s="17" t="s">
        <v>321</v>
      </c>
      <c r="AU136" s="17" t="s">
        <v>81</v>
      </c>
    </row>
    <row r="137" spans="1:65" s="1" customFormat="1" ht="14.45" customHeight="1">
      <c r="A137" s="34"/>
      <c r="B137" s="35"/>
      <c r="C137" s="195" t="s">
        <v>446</v>
      </c>
      <c r="D137" s="195" t="s">
        <v>315</v>
      </c>
      <c r="E137" s="196" t="s">
        <v>3151</v>
      </c>
      <c r="F137" s="197" t="s">
        <v>3152</v>
      </c>
      <c r="G137" s="198" t="s">
        <v>327</v>
      </c>
      <c r="H137" s="199">
        <v>40</v>
      </c>
      <c r="I137" s="200"/>
      <c r="J137" s="201">
        <f>ROUND(I137*H137,2)</f>
        <v>0</v>
      </c>
      <c r="K137" s="202"/>
      <c r="L137" s="39"/>
      <c r="M137" s="203" t="s">
        <v>19</v>
      </c>
      <c r="N137" s="204" t="s">
        <v>45</v>
      </c>
      <c r="O137" s="64"/>
      <c r="P137" s="205">
        <f>O137*H137</f>
        <v>0</v>
      </c>
      <c r="Q137" s="205">
        <v>0</v>
      </c>
      <c r="R137" s="205">
        <f>Q137*H137</f>
        <v>0</v>
      </c>
      <c r="S137" s="205">
        <v>0</v>
      </c>
      <c r="T137" s="206">
        <f>S137*H137</f>
        <v>0</v>
      </c>
      <c r="U137" s="34"/>
      <c r="V137" s="34"/>
      <c r="W137" s="34"/>
      <c r="X137" s="34"/>
      <c r="Y137" s="34"/>
      <c r="Z137" s="34"/>
      <c r="AA137" s="34"/>
      <c r="AB137" s="34"/>
      <c r="AC137" s="34"/>
      <c r="AD137" s="34"/>
      <c r="AE137" s="34"/>
      <c r="AR137" s="207" t="s">
        <v>402</v>
      </c>
      <c r="AT137" s="207" t="s">
        <v>315</v>
      </c>
      <c r="AU137" s="207" t="s">
        <v>81</v>
      </c>
      <c r="AY137" s="17" t="s">
        <v>313</v>
      </c>
      <c r="BE137" s="208">
        <f>IF(N137="základní",J137,0)</f>
        <v>0</v>
      </c>
      <c r="BF137" s="208">
        <f>IF(N137="snížená",J137,0)</f>
        <v>0</v>
      </c>
      <c r="BG137" s="208">
        <f>IF(N137="zákl. přenesená",J137,0)</f>
        <v>0</v>
      </c>
      <c r="BH137" s="208">
        <f>IF(N137="sníž. přenesená",J137,0)</f>
        <v>0</v>
      </c>
      <c r="BI137" s="208">
        <f>IF(N137="nulová",J137,0)</f>
        <v>0</v>
      </c>
      <c r="BJ137" s="17" t="s">
        <v>81</v>
      </c>
      <c r="BK137" s="208">
        <f>ROUND(I137*H137,2)</f>
        <v>0</v>
      </c>
      <c r="BL137" s="17" t="s">
        <v>402</v>
      </c>
      <c r="BM137" s="207" t="s">
        <v>621</v>
      </c>
    </row>
    <row r="138" spans="1:65" s="1" customFormat="1">
      <c r="A138" s="34"/>
      <c r="B138" s="35"/>
      <c r="C138" s="36"/>
      <c r="D138" s="209" t="s">
        <v>321</v>
      </c>
      <c r="E138" s="36"/>
      <c r="F138" s="210" t="s">
        <v>3152</v>
      </c>
      <c r="G138" s="36"/>
      <c r="H138" s="36"/>
      <c r="I138" s="116"/>
      <c r="J138" s="36"/>
      <c r="K138" s="36"/>
      <c r="L138" s="39"/>
      <c r="M138" s="211"/>
      <c r="N138" s="212"/>
      <c r="O138" s="64"/>
      <c r="P138" s="64"/>
      <c r="Q138" s="64"/>
      <c r="R138" s="64"/>
      <c r="S138" s="64"/>
      <c r="T138" s="65"/>
      <c r="U138" s="34"/>
      <c r="V138" s="34"/>
      <c r="W138" s="34"/>
      <c r="X138" s="34"/>
      <c r="Y138" s="34"/>
      <c r="Z138" s="34"/>
      <c r="AA138" s="34"/>
      <c r="AB138" s="34"/>
      <c r="AC138" s="34"/>
      <c r="AD138" s="34"/>
      <c r="AE138" s="34"/>
      <c r="AT138" s="17" t="s">
        <v>321</v>
      </c>
      <c r="AU138" s="17" t="s">
        <v>81</v>
      </c>
    </row>
    <row r="139" spans="1:65" s="1" customFormat="1" ht="14.45" customHeight="1">
      <c r="A139" s="34"/>
      <c r="B139" s="35"/>
      <c r="C139" s="195" t="s">
        <v>452</v>
      </c>
      <c r="D139" s="195" t="s">
        <v>315</v>
      </c>
      <c r="E139" s="196" t="s">
        <v>3153</v>
      </c>
      <c r="F139" s="197" t="s">
        <v>3154</v>
      </c>
      <c r="G139" s="198" t="s">
        <v>327</v>
      </c>
      <c r="H139" s="199">
        <v>320</v>
      </c>
      <c r="I139" s="200"/>
      <c r="J139" s="201">
        <f>ROUND(I139*H139,2)</f>
        <v>0</v>
      </c>
      <c r="K139" s="202"/>
      <c r="L139" s="39"/>
      <c r="M139" s="203" t="s">
        <v>19</v>
      </c>
      <c r="N139" s="204" t="s">
        <v>45</v>
      </c>
      <c r="O139" s="64"/>
      <c r="P139" s="205">
        <f>O139*H139</f>
        <v>0</v>
      </c>
      <c r="Q139" s="205">
        <v>0</v>
      </c>
      <c r="R139" s="205">
        <f>Q139*H139</f>
        <v>0</v>
      </c>
      <c r="S139" s="205">
        <v>0</v>
      </c>
      <c r="T139" s="206">
        <f>S139*H139</f>
        <v>0</v>
      </c>
      <c r="U139" s="34"/>
      <c r="V139" s="34"/>
      <c r="W139" s="34"/>
      <c r="X139" s="34"/>
      <c r="Y139" s="34"/>
      <c r="Z139" s="34"/>
      <c r="AA139" s="34"/>
      <c r="AB139" s="34"/>
      <c r="AC139" s="34"/>
      <c r="AD139" s="34"/>
      <c r="AE139" s="34"/>
      <c r="AR139" s="207" t="s">
        <v>402</v>
      </c>
      <c r="AT139" s="207" t="s">
        <v>315</v>
      </c>
      <c r="AU139" s="207" t="s">
        <v>81</v>
      </c>
      <c r="AY139" s="17" t="s">
        <v>313</v>
      </c>
      <c r="BE139" s="208">
        <f>IF(N139="základní",J139,0)</f>
        <v>0</v>
      </c>
      <c r="BF139" s="208">
        <f>IF(N139="snížená",J139,0)</f>
        <v>0</v>
      </c>
      <c r="BG139" s="208">
        <f>IF(N139="zákl. přenesená",J139,0)</f>
        <v>0</v>
      </c>
      <c r="BH139" s="208">
        <f>IF(N139="sníž. přenesená",J139,0)</f>
        <v>0</v>
      </c>
      <c r="BI139" s="208">
        <f>IF(N139="nulová",J139,0)</f>
        <v>0</v>
      </c>
      <c r="BJ139" s="17" t="s">
        <v>81</v>
      </c>
      <c r="BK139" s="208">
        <f>ROUND(I139*H139,2)</f>
        <v>0</v>
      </c>
      <c r="BL139" s="17" t="s">
        <v>402</v>
      </c>
      <c r="BM139" s="207" t="s">
        <v>635</v>
      </c>
    </row>
    <row r="140" spans="1:65" s="1" customFormat="1">
      <c r="A140" s="34"/>
      <c r="B140" s="35"/>
      <c r="C140" s="36"/>
      <c r="D140" s="209" t="s">
        <v>321</v>
      </c>
      <c r="E140" s="36"/>
      <c r="F140" s="210" t="s">
        <v>3154</v>
      </c>
      <c r="G140" s="36"/>
      <c r="H140" s="36"/>
      <c r="I140" s="116"/>
      <c r="J140" s="36"/>
      <c r="K140" s="36"/>
      <c r="L140" s="39"/>
      <c r="M140" s="211"/>
      <c r="N140" s="212"/>
      <c r="O140" s="64"/>
      <c r="P140" s="64"/>
      <c r="Q140" s="64"/>
      <c r="R140" s="64"/>
      <c r="S140" s="64"/>
      <c r="T140" s="65"/>
      <c r="U140" s="34"/>
      <c r="V140" s="34"/>
      <c r="W140" s="34"/>
      <c r="X140" s="34"/>
      <c r="Y140" s="34"/>
      <c r="Z140" s="34"/>
      <c r="AA140" s="34"/>
      <c r="AB140" s="34"/>
      <c r="AC140" s="34"/>
      <c r="AD140" s="34"/>
      <c r="AE140" s="34"/>
      <c r="AT140" s="17" t="s">
        <v>321</v>
      </c>
      <c r="AU140" s="17" t="s">
        <v>81</v>
      </c>
    </row>
    <row r="141" spans="1:65" s="1" customFormat="1" ht="14.45" customHeight="1">
      <c r="A141" s="34"/>
      <c r="B141" s="35"/>
      <c r="C141" s="195" t="s">
        <v>459</v>
      </c>
      <c r="D141" s="195" t="s">
        <v>315</v>
      </c>
      <c r="E141" s="196" t="s">
        <v>3155</v>
      </c>
      <c r="F141" s="197" t="s">
        <v>3156</v>
      </c>
      <c r="G141" s="198" t="s">
        <v>327</v>
      </c>
      <c r="H141" s="199">
        <v>580</v>
      </c>
      <c r="I141" s="200"/>
      <c r="J141" s="201">
        <f>ROUND(I141*H141,2)</f>
        <v>0</v>
      </c>
      <c r="K141" s="202"/>
      <c r="L141" s="39"/>
      <c r="M141" s="203" t="s">
        <v>19</v>
      </c>
      <c r="N141" s="204" t="s">
        <v>45</v>
      </c>
      <c r="O141" s="64"/>
      <c r="P141" s="205">
        <f>O141*H141</f>
        <v>0</v>
      </c>
      <c r="Q141" s="205">
        <v>0</v>
      </c>
      <c r="R141" s="205">
        <f>Q141*H141</f>
        <v>0</v>
      </c>
      <c r="S141" s="205">
        <v>0</v>
      </c>
      <c r="T141" s="206">
        <f>S141*H141</f>
        <v>0</v>
      </c>
      <c r="U141" s="34"/>
      <c r="V141" s="34"/>
      <c r="W141" s="34"/>
      <c r="X141" s="34"/>
      <c r="Y141" s="34"/>
      <c r="Z141" s="34"/>
      <c r="AA141" s="34"/>
      <c r="AB141" s="34"/>
      <c r="AC141" s="34"/>
      <c r="AD141" s="34"/>
      <c r="AE141" s="34"/>
      <c r="AR141" s="207" t="s">
        <v>402</v>
      </c>
      <c r="AT141" s="207" t="s">
        <v>315</v>
      </c>
      <c r="AU141" s="207" t="s">
        <v>81</v>
      </c>
      <c r="AY141" s="17" t="s">
        <v>313</v>
      </c>
      <c r="BE141" s="208">
        <f>IF(N141="základní",J141,0)</f>
        <v>0</v>
      </c>
      <c r="BF141" s="208">
        <f>IF(N141="snížená",J141,0)</f>
        <v>0</v>
      </c>
      <c r="BG141" s="208">
        <f>IF(N141="zákl. přenesená",J141,0)</f>
        <v>0</v>
      </c>
      <c r="BH141" s="208">
        <f>IF(N141="sníž. přenesená",J141,0)</f>
        <v>0</v>
      </c>
      <c r="BI141" s="208">
        <f>IF(N141="nulová",J141,0)</f>
        <v>0</v>
      </c>
      <c r="BJ141" s="17" t="s">
        <v>81</v>
      </c>
      <c r="BK141" s="208">
        <f>ROUND(I141*H141,2)</f>
        <v>0</v>
      </c>
      <c r="BL141" s="17" t="s">
        <v>402</v>
      </c>
      <c r="BM141" s="207" t="s">
        <v>648</v>
      </c>
    </row>
    <row r="142" spans="1:65" s="1" customFormat="1">
      <c r="A142" s="34"/>
      <c r="B142" s="35"/>
      <c r="C142" s="36"/>
      <c r="D142" s="209" t="s">
        <v>321</v>
      </c>
      <c r="E142" s="36"/>
      <c r="F142" s="210" t="s">
        <v>3156</v>
      </c>
      <c r="G142" s="36"/>
      <c r="H142" s="36"/>
      <c r="I142" s="116"/>
      <c r="J142" s="36"/>
      <c r="K142" s="36"/>
      <c r="L142" s="39"/>
      <c r="M142" s="211"/>
      <c r="N142" s="212"/>
      <c r="O142" s="64"/>
      <c r="P142" s="64"/>
      <c r="Q142" s="64"/>
      <c r="R142" s="64"/>
      <c r="S142" s="64"/>
      <c r="T142" s="65"/>
      <c r="U142" s="34"/>
      <c r="V142" s="34"/>
      <c r="W142" s="34"/>
      <c r="X142" s="34"/>
      <c r="Y142" s="34"/>
      <c r="Z142" s="34"/>
      <c r="AA142" s="34"/>
      <c r="AB142" s="34"/>
      <c r="AC142" s="34"/>
      <c r="AD142" s="34"/>
      <c r="AE142" s="34"/>
      <c r="AT142" s="17" t="s">
        <v>321</v>
      </c>
      <c r="AU142" s="17" t="s">
        <v>81</v>
      </c>
    </row>
    <row r="143" spans="1:65" s="1" customFormat="1" ht="14.45" customHeight="1">
      <c r="A143" s="34"/>
      <c r="B143" s="35"/>
      <c r="C143" s="195" t="s">
        <v>466</v>
      </c>
      <c r="D143" s="195" t="s">
        <v>315</v>
      </c>
      <c r="E143" s="196" t="s">
        <v>3157</v>
      </c>
      <c r="F143" s="197" t="s">
        <v>3158</v>
      </c>
      <c r="G143" s="198" t="s">
        <v>327</v>
      </c>
      <c r="H143" s="199">
        <v>740</v>
      </c>
      <c r="I143" s="200"/>
      <c r="J143" s="201">
        <f>ROUND(I143*H143,2)</f>
        <v>0</v>
      </c>
      <c r="K143" s="202"/>
      <c r="L143" s="39"/>
      <c r="M143" s="203" t="s">
        <v>19</v>
      </c>
      <c r="N143" s="204" t="s">
        <v>45</v>
      </c>
      <c r="O143" s="64"/>
      <c r="P143" s="205">
        <f>O143*H143</f>
        <v>0</v>
      </c>
      <c r="Q143" s="205">
        <v>0</v>
      </c>
      <c r="R143" s="205">
        <f>Q143*H143</f>
        <v>0</v>
      </c>
      <c r="S143" s="205">
        <v>0</v>
      </c>
      <c r="T143" s="206">
        <f>S143*H143</f>
        <v>0</v>
      </c>
      <c r="U143" s="34"/>
      <c r="V143" s="34"/>
      <c r="W143" s="34"/>
      <c r="X143" s="34"/>
      <c r="Y143" s="34"/>
      <c r="Z143" s="34"/>
      <c r="AA143" s="34"/>
      <c r="AB143" s="34"/>
      <c r="AC143" s="34"/>
      <c r="AD143" s="34"/>
      <c r="AE143" s="34"/>
      <c r="AR143" s="207" t="s">
        <v>402</v>
      </c>
      <c r="AT143" s="207" t="s">
        <v>315</v>
      </c>
      <c r="AU143" s="207" t="s">
        <v>81</v>
      </c>
      <c r="AY143" s="17" t="s">
        <v>313</v>
      </c>
      <c r="BE143" s="208">
        <f>IF(N143="základní",J143,0)</f>
        <v>0</v>
      </c>
      <c r="BF143" s="208">
        <f>IF(N143="snížená",J143,0)</f>
        <v>0</v>
      </c>
      <c r="BG143" s="208">
        <f>IF(N143="zákl. přenesená",J143,0)</f>
        <v>0</v>
      </c>
      <c r="BH143" s="208">
        <f>IF(N143="sníž. přenesená",J143,0)</f>
        <v>0</v>
      </c>
      <c r="BI143" s="208">
        <f>IF(N143="nulová",J143,0)</f>
        <v>0</v>
      </c>
      <c r="BJ143" s="17" t="s">
        <v>81</v>
      </c>
      <c r="BK143" s="208">
        <f>ROUND(I143*H143,2)</f>
        <v>0</v>
      </c>
      <c r="BL143" s="17" t="s">
        <v>402</v>
      </c>
      <c r="BM143" s="207" t="s">
        <v>660</v>
      </c>
    </row>
    <row r="144" spans="1:65" s="1" customFormat="1">
      <c r="A144" s="34"/>
      <c r="B144" s="35"/>
      <c r="C144" s="36"/>
      <c r="D144" s="209" t="s">
        <v>321</v>
      </c>
      <c r="E144" s="36"/>
      <c r="F144" s="210" t="s">
        <v>3158</v>
      </c>
      <c r="G144" s="36"/>
      <c r="H144" s="36"/>
      <c r="I144" s="116"/>
      <c r="J144" s="36"/>
      <c r="K144" s="36"/>
      <c r="L144" s="39"/>
      <c r="M144" s="211"/>
      <c r="N144" s="212"/>
      <c r="O144" s="64"/>
      <c r="P144" s="64"/>
      <c r="Q144" s="64"/>
      <c r="R144" s="64"/>
      <c r="S144" s="64"/>
      <c r="T144" s="65"/>
      <c r="U144" s="34"/>
      <c r="V144" s="34"/>
      <c r="W144" s="34"/>
      <c r="X144" s="34"/>
      <c r="Y144" s="34"/>
      <c r="Z144" s="34"/>
      <c r="AA144" s="34"/>
      <c r="AB144" s="34"/>
      <c r="AC144" s="34"/>
      <c r="AD144" s="34"/>
      <c r="AE144" s="34"/>
      <c r="AT144" s="17" t="s">
        <v>321</v>
      </c>
      <c r="AU144" s="17" t="s">
        <v>81</v>
      </c>
    </row>
    <row r="145" spans="1:65" s="1" customFormat="1" ht="14.45" customHeight="1">
      <c r="A145" s="34"/>
      <c r="B145" s="35"/>
      <c r="C145" s="195" t="s">
        <v>472</v>
      </c>
      <c r="D145" s="195" t="s">
        <v>315</v>
      </c>
      <c r="E145" s="196" t="s">
        <v>3159</v>
      </c>
      <c r="F145" s="197" t="s">
        <v>3160</v>
      </c>
      <c r="G145" s="198" t="s">
        <v>327</v>
      </c>
      <c r="H145" s="199">
        <v>40</v>
      </c>
      <c r="I145" s="200"/>
      <c r="J145" s="201">
        <f>ROUND(I145*H145,2)</f>
        <v>0</v>
      </c>
      <c r="K145" s="202"/>
      <c r="L145" s="39"/>
      <c r="M145" s="203" t="s">
        <v>19</v>
      </c>
      <c r="N145" s="204" t="s">
        <v>45</v>
      </c>
      <c r="O145" s="64"/>
      <c r="P145" s="205">
        <f>O145*H145</f>
        <v>0</v>
      </c>
      <c r="Q145" s="205">
        <v>0</v>
      </c>
      <c r="R145" s="205">
        <f>Q145*H145</f>
        <v>0</v>
      </c>
      <c r="S145" s="205">
        <v>0</v>
      </c>
      <c r="T145" s="206">
        <f>S145*H145</f>
        <v>0</v>
      </c>
      <c r="U145" s="34"/>
      <c r="V145" s="34"/>
      <c r="W145" s="34"/>
      <c r="X145" s="34"/>
      <c r="Y145" s="34"/>
      <c r="Z145" s="34"/>
      <c r="AA145" s="34"/>
      <c r="AB145" s="34"/>
      <c r="AC145" s="34"/>
      <c r="AD145" s="34"/>
      <c r="AE145" s="34"/>
      <c r="AR145" s="207" t="s">
        <v>402</v>
      </c>
      <c r="AT145" s="207" t="s">
        <v>315</v>
      </c>
      <c r="AU145" s="207" t="s">
        <v>81</v>
      </c>
      <c r="AY145" s="17" t="s">
        <v>313</v>
      </c>
      <c r="BE145" s="208">
        <f>IF(N145="základní",J145,0)</f>
        <v>0</v>
      </c>
      <c r="BF145" s="208">
        <f>IF(N145="snížená",J145,0)</f>
        <v>0</v>
      </c>
      <c r="BG145" s="208">
        <f>IF(N145="zákl. přenesená",J145,0)</f>
        <v>0</v>
      </c>
      <c r="BH145" s="208">
        <f>IF(N145="sníž. přenesená",J145,0)</f>
        <v>0</v>
      </c>
      <c r="BI145" s="208">
        <f>IF(N145="nulová",J145,0)</f>
        <v>0</v>
      </c>
      <c r="BJ145" s="17" t="s">
        <v>81</v>
      </c>
      <c r="BK145" s="208">
        <f>ROUND(I145*H145,2)</f>
        <v>0</v>
      </c>
      <c r="BL145" s="17" t="s">
        <v>402</v>
      </c>
      <c r="BM145" s="207" t="s">
        <v>672</v>
      </c>
    </row>
    <row r="146" spans="1:65" s="1" customFormat="1">
      <c r="A146" s="34"/>
      <c r="B146" s="35"/>
      <c r="C146" s="36"/>
      <c r="D146" s="209" t="s">
        <v>321</v>
      </c>
      <c r="E146" s="36"/>
      <c r="F146" s="210" t="s">
        <v>3160</v>
      </c>
      <c r="G146" s="36"/>
      <c r="H146" s="36"/>
      <c r="I146" s="116"/>
      <c r="J146" s="36"/>
      <c r="K146" s="36"/>
      <c r="L146" s="39"/>
      <c r="M146" s="211"/>
      <c r="N146" s="212"/>
      <c r="O146" s="64"/>
      <c r="P146" s="64"/>
      <c r="Q146" s="64"/>
      <c r="R146" s="64"/>
      <c r="S146" s="64"/>
      <c r="T146" s="65"/>
      <c r="U146" s="34"/>
      <c r="V146" s="34"/>
      <c r="W146" s="34"/>
      <c r="X146" s="34"/>
      <c r="Y146" s="34"/>
      <c r="Z146" s="34"/>
      <c r="AA146" s="34"/>
      <c r="AB146" s="34"/>
      <c r="AC146" s="34"/>
      <c r="AD146" s="34"/>
      <c r="AE146" s="34"/>
      <c r="AT146" s="17" t="s">
        <v>321</v>
      </c>
      <c r="AU146" s="17" t="s">
        <v>81</v>
      </c>
    </row>
    <row r="147" spans="1:65" s="1" customFormat="1" ht="14.45" customHeight="1">
      <c r="A147" s="34"/>
      <c r="B147" s="35"/>
      <c r="C147" s="195" t="s">
        <v>479</v>
      </c>
      <c r="D147" s="195" t="s">
        <v>315</v>
      </c>
      <c r="E147" s="196" t="s">
        <v>3161</v>
      </c>
      <c r="F147" s="197" t="s">
        <v>3162</v>
      </c>
      <c r="G147" s="198" t="s">
        <v>327</v>
      </c>
      <c r="H147" s="199">
        <v>150</v>
      </c>
      <c r="I147" s="200"/>
      <c r="J147" s="201">
        <f>ROUND(I147*H147,2)</f>
        <v>0</v>
      </c>
      <c r="K147" s="202"/>
      <c r="L147" s="39"/>
      <c r="M147" s="203" t="s">
        <v>19</v>
      </c>
      <c r="N147" s="204" t="s">
        <v>45</v>
      </c>
      <c r="O147" s="64"/>
      <c r="P147" s="205">
        <f>O147*H147</f>
        <v>0</v>
      </c>
      <c r="Q147" s="205">
        <v>0</v>
      </c>
      <c r="R147" s="205">
        <f>Q147*H147</f>
        <v>0</v>
      </c>
      <c r="S147" s="205">
        <v>0</v>
      </c>
      <c r="T147" s="206">
        <f>S147*H147</f>
        <v>0</v>
      </c>
      <c r="U147" s="34"/>
      <c r="V147" s="34"/>
      <c r="W147" s="34"/>
      <c r="X147" s="34"/>
      <c r="Y147" s="34"/>
      <c r="Z147" s="34"/>
      <c r="AA147" s="34"/>
      <c r="AB147" s="34"/>
      <c r="AC147" s="34"/>
      <c r="AD147" s="34"/>
      <c r="AE147" s="34"/>
      <c r="AR147" s="207" t="s">
        <v>402</v>
      </c>
      <c r="AT147" s="207" t="s">
        <v>315</v>
      </c>
      <c r="AU147" s="207" t="s">
        <v>81</v>
      </c>
      <c r="AY147" s="17" t="s">
        <v>313</v>
      </c>
      <c r="BE147" s="208">
        <f>IF(N147="základní",J147,0)</f>
        <v>0</v>
      </c>
      <c r="BF147" s="208">
        <f>IF(N147="snížená",J147,0)</f>
        <v>0</v>
      </c>
      <c r="BG147" s="208">
        <f>IF(N147="zákl. přenesená",J147,0)</f>
        <v>0</v>
      </c>
      <c r="BH147" s="208">
        <f>IF(N147="sníž. přenesená",J147,0)</f>
        <v>0</v>
      </c>
      <c r="BI147" s="208">
        <f>IF(N147="nulová",J147,0)</f>
        <v>0</v>
      </c>
      <c r="BJ147" s="17" t="s">
        <v>81</v>
      </c>
      <c r="BK147" s="208">
        <f>ROUND(I147*H147,2)</f>
        <v>0</v>
      </c>
      <c r="BL147" s="17" t="s">
        <v>402</v>
      </c>
      <c r="BM147" s="207" t="s">
        <v>686</v>
      </c>
    </row>
    <row r="148" spans="1:65" s="1" customFormat="1">
      <c r="A148" s="34"/>
      <c r="B148" s="35"/>
      <c r="C148" s="36"/>
      <c r="D148" s="209" t="s">
        <v>321</v>
      </c>
      <c r="E148" s="36"/>
      <c r="F148" s="210" t="s">
        <v>3162</v>
      </c>
      <c r="G148" s="36"/>
      <c r="H148" s="36"/>
      <c r="I148" s="116"/>
      <c r="J148" s="36"/>
      <c r="K148" s="36"/>
      <c r="L148" s="39"/>
      <c r="M148" s="211"/>
      <c r="N148" s="212"/>
      <c r="O148" s="64"/>
      <c r="P148" s="64"/>
      <c r="Q148" s="64"/>
      <c r="R148" s="64"/>
      <c r="S148" s="64"/>
      <c r="T148" s="65"/>
      <c r="U148" s="34"/>
      <c r="V148" s="34"/>
      <c r="W148" s="34"/>
      <c r="X148" s="34"/>
      <c r="Y148" s="34"/>
      <c r="Z148" s="34"/>
      <c r="AA148" s="34"/>
      <c r="AB148" s="34"/>
      <c r="AC148" s="34"/>
      <c r="AD148" s="34"/>
      <c r="AE148" s="34"/>
      <c r="AT148" s="17" t="s">
        <v>321</v>
      </c>
      <c r="AU148" s="17" t="s">
        <v>81</v>
      </c>
    </row>
    <row r="149" spans="1:65" s="1" customFormat="1" ht="14.45" customHeight="1">
      <c r="A149" s="34"/>
      <c r="B149" s="35"/>
      <c r="C149" s="195" t="s">
        <v>485</v>
      </c>
      <c r="D149" s="195" t="s">
        <v>315</v>
      </c>
      <c r="E149" s="196" t="s">
        <v>3163</v>
      </c>
      <c r="F149" s="197" t="s">
        <v>3164</v>
      </c>
      <c r="G149" s="198" t="s">
        <v>327</v>
      </c>
      <c r="H149" s="199">
        <v>120</v>
      </c>
      <c r="I149" s="200"/>
      <c r="J149" s="201">
        <f>ROUND(I149*H149,2)</f>
        <v>0</v>
      </c>
      <c r="K149" s="202"/>
      <c r="L149" s="39"/>
      <c r="M149" s="203" t="s">
        <v>19</v>
      </c>
      <c r="N149" s="204" t="s">
        <v>45</v>
      </c>
      <c r="O149" s="64"/>
      <c r="P149" s="205">
        <f>O149*H149</f>
        <v>0</v>
      </c>
      <c r="Q149" s="205">
        <v>0</v>
      </c>
      <c r="R149" s="205">
        <f>Q149*H149</f>
        <v>0</v>
      </c>
      <c r="S149" s="205">
        <v>0</v>
      </c>
      <c r="T149" s="206">
        <f>S149*H149</f>
        <v>0</v>
      </c>
      <c r="U149" s="34"/>
      <c r="V149" s="34"/>
      <c r="W149" s="34"/>
      <c r="X149" s="34"/>
      <c r="Y149" s="34"/>
      <c r="Z149" s="34"/>
      <c r="AA149" s="34"/>
      <c r="AB149" s="34"/>
      <c r="AC149" s="34"/>
      <c r="AD149" s="34"/>
      <c r="AE149" s="34"/>
      <c r="AR149" s="207" t="s">
        <v>402</v>
      </c>
      <c r="AT149" s="207" t="s">
        <v>315</v>
      </c>
      <c r="AU149" s="207" t="s">
        <v>81</v>
      </c>
      <c r="AY149" s="17" t="s">
        <v>313</v>
      </c>
      <c r="BE149" s="208">
        <f>IF(N149="základní",J149,0)</f>
        <v>0</v>
      </c>
      <c r="BF149" s="208">
        <f>IF(N149="snížená",J149,0)</f>
        <v>0</v>
      </c>
      <c r="BG149" s="208">
        <f>IF(N149="zákl. přenesená",J149,0)</f>
        <v>0</v>
      </c>
      <c r="BH149" s="208">
        <f>IF(N149="sníž. přenesená",J149,0)</f>
        <v>0</v>
      </c>
      <c r="BI149" s="208">
        <f>IF(N149="nulová",J149,0)</f>
        <v>0</v>
      </c>
      <c r="BJ149" s="17" t="s">
        <v>81</v>
      </c>
      <c r="BK149" s="208">
        <f>ROUND(I149*H149,2)</f>
        <v>0</v>
      </c>
      <c r="BL149" s="17" t="s">
        <v>402</v>
      </c>
      <c r="BM149" s="207" t="s">
        <v>698</v>
      </c>
    </row>
    <row r="150" spans="1:65" s="1" customFormat="1">
      <c r="A150" s="34"/>
      <c r="B150" s="35"/>
      <c r="C150" s="36"/>
      <c r="D150" s="209" t="s">
        <v>321</v>
      </c>
      <c r="E150" s="36"/>
      <c r="F150" s="210" t="s">
        <v>3164</v>
      </c>
      <c r="G150" s="36"/>
      <c r="H150" s="36"/>
      <c r="I150" s="116"/>
      <c r="J150" s="36"/>
      <c r="K150" s="36"/>
      <c r="L150" s="39"/>
      <c r="M150" s="211"/>
      <c r="N150" s="212"/>
      <c r="O150" s="64"/>
      <c r="P150" s="64"/>
      <c r="Q150" s="64"/>
      <c r="R150" s="64"/>
      <c r="S150" s="64"/>
      <c r="T150" s="65"/>
      <c r="U150" s="34"/>
      <c r="V150" s="34"/>
      <c r="W150" s="34"/>
      <c r="X150" s="34"/>
      <c r="Y150" s="34"/>
      <c r="Z150" s="34"/>
      <c r="AA150" s="34"/>
      <c r="AB150" s="34"/>
      <c r="AC150" s="34"/>
      <c r="AD150" s="34"/>
      <c r="AE150" s="34"/>
      <c r="AT150" s="17" t="s">
        <v>321</v>
      </c>
      <c r="AU150" s="17" t="s">
        <v>81</v>
      </c>
    </row>
    <row r="151" spans="1:65" s="1" customFormat="1" ht="14.45" customHeight="1">
      <c r="A151" s="34"/>
      <c r="B151" s="35"/>
      <c r="C151" s="195" t="s">
        <v>494</v>
      </c>
      <c r="D151" s="195" t="s">
        <v>315</v>
      </c>
      <c r="E151" s="196" t="s">
        <v>3165</v>
      </c>
      <c r="F151" s="197" t="s">
        <v>3166</v>
      </c>
      <c r="G151" s="198" t="s">
        <v>327</v>
      </c>
      <c r="H151" s="199">
        <v>20</v>
      </c>
      <c r="I151" s="200"/>
      <c r="J151" s="201">
        <f>ROUND(I151*H151,2)</f>
        <v>0</v>
      </c>
      <c r="K151" s="202"/>
      <c r="L151" s="39"/>
      <c r="M151" s="203" t="s">
        <v>19</v>
      </c>
      <c r="N151" s="204" t="s">
        <v>45</v>
      </c>
      <c r="O151" s="64"/>
      <c r="P151" s="205">
        <f>O151*H151</f>
        <v>0</v>
      </c>
      <c r="Q151" s="205">
        <v>0</v>
      </c>
      <c r="R151" s="205">
        <f>Q151*H151</f>
        <v>0</v>
      </c>
      <c r="S151" s="205">
        <v>0</v>
      </c>
      <c r="T151" s="206">
        <f>S151*H151</f>
        <v>0</v>
      </c>
      <c r="U151" s="34"/>
      <c r="V151" s="34"/>
      <c r="W151" s="34"/>
      <c r="X151" s="34"/>
      <c r="Y151" s="34"/>
      <c r="Z151" s="34"/>
      <c r="AA151" s="34"/>
      <c r="AB151" s="34"/>
      <c r="AC151" s="34"/>
      <c r="AD151" s="34"/>
      <c r="AE151" s="34"/>
      <c r="AR151" s="207" t="s">
        <v>402</v>
      </c>
      <c r="AT151" s="207" t="s">
        <v>315</v>
      </c>
      <c r="AU151" s="207" t="s">
        <v>81</v>
      </c>
      <c r="AY151" s="17" t="s">
        <v>313</v>
      </c>
      <c r="BE151" s="208">
        <f>IF(N151="základní",J151,0)</f>
        <v>0</v>
      </c>
      <c r="BF151" s="208">
        <f>IF(N151="snížená",J151,0)</f>
        <v>0</v>
      </c>
      <c r="BG151" s="208">
        <f>IF(N151="zákl. přenesená",J151,0)</f>
        <v>0</v>
      </c>
      <c r="BH151" s="208">
        <f>IF(N151="sníž. přenesená",J151,0)</f>
        <v>0</v>
      </c>
      <c r="BI151" s="208">
        <f>IF(N151="nulová",J151,0)</f>
        <v>0</v>
      </c>
      <c r="BJ151" s="17" t="s">
        <v>81</v>
      </c>
      <c r="BK151" s="208">
        <f>ROUND(I151*H151,2)</f>
        <v>0</v>
      </c>
      <c r="BL151" s="17" t="s">
        <v>402</v>
      </c>
      <c r="BM151" s="207" t="s">
        <v>710</v>
      </c>
    </row>
    <row r="152" spans="1:65" s="1" customFormat="1">
      <c r="A152" s="34"/>
      <c r="B152" s="35"/>
      <c r="C152" s="36"/>
      <c r="D152" s="209" t="s">
        <v>321</v>
      </c>
      <c r="E152" s="36"/>
      <c r="F152" s="210" t="s">
        <v>3166</v>
      </c>
      <c r="G152" s="36"/>
      <c r="H152" s="36"/>
      <c r="I152" s="116"/>
      <c r="J152" s="36"/>
      <c r="K152" s="36"/>
      <c r="L152" s="39"/>
      <c r="M152" s="211"/>
      <c r="N152" s="212"/>
      <c r="O152" s="64"/>
      <c r="P152" s="64"/>
      <c r="Q152" s="64"/>
      <c r="R152" s="64"/>
      <c r="S152" s="64"/>
      <c r="T152" s="65"/>
      <c r="U152" s="34"/>
      <c r="V152" s="34"/>
      <c r="W152" s="34"/>
      <c r="X152" s="34"/>
      <c r="Y152" s="34"/>
      <c r="Z152" s="34"/>
      <c r="AA152" s="34"/>
      <c r="AB152" s="34"/>
      <c r="AC152" s="34"/>
      <c r="AD152" s="34"/>
      <c r="AE152" s="34"/>
      <c r="AT152" s="17" t="s">
        <v>321</v>
      </c>
      <c r="AU152" s="17" t="s">
        <v>81</v>
      </c>
    </row>
    <row r="153" spans="1:65" s="1" customFormat="1" ht="14.45" customHeight="1">
      <c r="A153" s="34"/>
      <c r="B153" s="35"/>
      <c r="C153" s="195" t="s">
        <v>504</v>
      </c>
      <c r="D153" s="195" t="s">
        <v>315</v>
      </c>
      <c r="E153" s="196" t="s">
        <v>3167</v>
      </c>
      <c r="F153" s="197" t="s">
        <v>3168</v>
      </c>
      <c r="G153" s="198" t="s">
        <v>327</v>
      </c>
      <c r="H153" s="199">
        <v>30</v>
      </c>
      <c r="I153" s="200"/>
      <c r="J153" s="201">
        <f>ROUND(I153*H153,2)</f>
        <v>0</v>
      </c>
      <c r="K153" s="202"/>
      <c r="L153" s="39"/>
      <c r="M153" s="203" t="s">
        <v>19</v>
      </c>
      <c r="N153" s="204" t="s">
        <v>45</v>
      </c>
      <c r="O153" s="64"/>
      <c r="P153" s="205">
        <f>O153*H153</f>
        <v>0</v>
      </c>
      <c r="Q153" s="205">
        <v>0</v>
      </c>
      <c r="R153" s="205">
        <f>Q153*H153</f>
        <v>0</v>
      </c>
      <c r="S153" s="205">
        <v>0</v>
      </c>
      <c r="T153" s="206">
        <f>S153*H153</f>
        <v>0</v>
      </c>
      <c r="U153" s="34"/>
      <c r="V153" s="34"/>
      <c r="W153" s="34"/>
      <c r="X153" s="34"/>
      <c r="Y153" s="34"/>
      <c r="Z153" s="34"/>
      <c r="AA153" s="34"/>
      <c r="AB153" s="34"/>
      <c r="AC153" s="34"/>
      <c r="AD153" s="34"/>
      <c r="AE153" s="34"/>
      <c r="AR153" s="207" t="s">
        <v>402</v>
      </c>
      <c r="AT153" s="207" t="s">
        <v>315</v>
      </c>
      <c r="AU153" s="207" t="s">
        <v>81</v>
      </c>
      <c r="AY153" s="17" t="s">
        <v>313</v>
      </c>
      <c r="BE153" s="208">
        <f>IF(N153="základní",J153,0)</f>
        <v>0</v>
      </c>
      <c r="BF153" s="208">
        <f>IF(N153="snížená",J153,0)</f>
        <v>0</v>
      </c>
      <c r="BG153" s="208">
        <f>IF(N153="zákl. přenesená",J153,0)</f>
        <v>0</v>
      </c>
      <c r="BH153" s="208">
        <f>IF(N153="sníž. přenesená",J153,0)</f>
        <v>0</v>
      </c>
      <c r="BI153" s="208">
        <f>IF(N153="nulová",J153,0)</f>
        <v>0</v>
      </c>
      <c r="BJ153" s="17" t="s">
        <v>81</v>
      </c>
      <c r="BK153" s="208">
        <f>ROUND(I153*H153,2)</f>
        <v>0</v>
      </c>
      <c r="BL153" s="17" t="s">
        <v>402</v>
      </c>
      <c r="BM153" s="207" t="s">
        <v>720</v>
      </c>
    </row>
    <row r="154" spans="1:65" s="1" customFormat="1">
      <c r="A154" s="34"/>
      <c r="B154" s="35"/>
      <c r="C154" s="36"/>
      <c r="D154" s="209" t="s">
        <v>321</v>
      </c>
      <c r="E154" s="36"/>
      <c r="F154" s="210" t="s">
        <v>3168</v>
      </c>
      <c r="G154" s="36"/>
      <c r="H154" s="36"/>
      <c r="I154" s="116"/>
      <c r="J154" s="36"/>
      <c r="K154" s="36"/>
      <c r="L154" s="39"/>
      <c r="M154" s="211"/>
      <c r="N154" s="212"/>
      <c r="O154" s="64"/>
      <c r="P154" s="64"/>
      <c r="Q154" s="64"/>
      <c r="R154" s="64"/>
      <c r="S154" s="64"/>
      <c r="T154" s="65"/>
      <c r="U154" s="34"/>
      <c r="V154" s="34"/>
      <c r="W154" s="34"/>
      <c r="X154" s="34"/>
      <c r="Y154" s="34"/>
      <c r="Z154" s="34"/>
      <c r="AA154" s="34"/>
      <c r="AB154" s="34"/>
      <c r="AC154" s="34"/>
      <c r="AD154" s="34"/>
      <c r="AE154" s="34"/>
      <c r="AT154" s="17" t="s">
        <v>321</v>
      </c>
      <c r="AU154" s="17" t="s">
        <v>81</v>
      </c>
    </row>
    <row r="155" spans="1:65" s="1" customFormat="1" ht="14.45" customHeight="1">
      <c r="A155" s="34"/>
      <c r="B155" s="35"/>
      <c r="C155" s="195" t="s">
        <v>510</v>
      </c>
      <c r="D155" s="195" t="s">
        <v>315</v>
      </c>
      <c r="E155" s="196" t="s">
        <v>3169</v>
      </c>
      <c r="F155" s="197" t="s">
        <v>3170</v>
      </c>
      <c r="G155" s="198" t="s">
        <v>327</v>
      </c>
      <c r="H155" s="199">
        <v>20</v>
      </c>
      <c r="I155" s="200"/>
      <c r="J155" s="201">
        <f>ROUND(I155*H155,2)</f>
        <v>0</v>
      </c>
      <c r="K155" s="202"/>
      <c r="L155" s="39"/>
      <c r="M155" s="203" t="s">
        <v>19</v>
      </c>
      <c r="N155" s="204" t="s">
        <v>45</v>
      </c>
      <c r="O155" s="64"/>
      <c r="P155" s="205">
        <f>O155*H155</f>
        <v>0</v>
      </c>
      <c r="Q155" s="205">
        <v>0</v>
      </c>
      <c r="R155" s="205">
        <f>Q155*H155</f>
        <v>0</v>
      </c>
      <c r="S155" s="205">
        <v>0</v>
      </c>
      <c r="T155" s="206">
        <f>S155*H155</f>
        <v>0</v>
      </c>
      <c r="U155" s="34"/>
      <c r="V155" s="34"/>
      <c r="W155" s="34"/>
      <c r="X155" s="34"/>
      <c r="Y155" s="34"/>
      <c r="Z155" s="34"/>
      <c r="AA155" s="34"/>
      <c r="AB155" s="34"/>
      <c r="AC155" s="34"/>
      <c r="AD155" s="34"/>
      <c r="AE155" s="34"/>
      <c r="AR155" s="207" t="s">
        <v>402</v>
      </c>
      <c r="AT155" s="207" t="s">
        <v>315</v>
      </c>
      <c r="AU155" s="207" t="s">
        <v>81</v>
      </c>
      <c r="AY155" s="17" t="s">
        <v>313</v>
      </c>
      <c r="BE155" s="208">
        <f>IF(N155="základní",J155,0)</f>
        <v>0</v>
      </c>
      <c r="BF155" s="208">
        <f>IF(N155="snížená",J155,0)</f>
        <v>0</v>
      </c>
      <c r="BG155" s="208">
        <f>IF(N155="zákl. přenesená",J155,0)</f>
        <v>0</v>
      </c>
      <c r="BH155" s="208">
        <f>IF(N155="sníž. přenesená",J155,0)</f>
        <v>0</v>
      </c>
      <c r="BI155" s="208">
        <f>IF(N155="nulová",J155,0)</f>
        <v>0</v>
      </c>
      <c r="BJ155" s="17" t="s">
        <v>81</v>
      </c>
      <c r="BK155" s="208">
        <f>ROUND(I155*H155,2)</f>
        <v>0</v>
      </c>
      <c r="BL155" s="17" t="s">
        <v>402</v>
      </c>
      <c r="BM155" s="207" t="s">
        <v>731</v>
      </c>
    </row>
    <row r="156" spans="1:65" s="1" customFormat="1">
      <c r="A156" s="34"/>
      <c r="B156" s="35"/>
      <c r="C156" s="36"/>
      <c r="D156" s="209" t="s">
        <v>321</v>
      </c>
      <c r="E156" s="36"/>
      <c r="F156" s="210" t="s">
        <v>3170</v>
      </c>
      <c r="G156" s="36"/>
      <c r="H156" s="36"/>
      <c r="I156" s="116"/>
      <c r="J156" s="36"/>
      <c r="K156" s="36"/>
      <c r="L156" s="39"/>
      <c r="M156" s="211"/>
      <c r="N156" s="212"/>
      <c r="O156" s="64"/>
      <c r="P156" s="64"/>
      <c r="Q156" s="64"/>
      <c r="R156" s="64"/>
      <c r="S156" s="64"/>
      <c r="T156" s="65"/>
      <c r="U156" s="34"/>
      <c r="V156" s="34"/>
      <c r="W156" s="34"/>
      <c r="X156" s="34"/>
      <c r="Y156" s="34"/>
      <c r="Z156" s="34"/>
      <c r="AA156" s="34"/>
      <c r="AB156" s="34"/>
      <c r="AC156" s="34"/>
      <c r="AD156" s="34"/>
      <c r="AE156" s="34"/>
      <c r="AT156" s="17" t="s">
        <v>321</v>
      </c>
      <c r="AU156" s="17" t="s">
        <v>81</v>
      </c>
    </row>
    <row r="157" spans="1:65" s="1" customFormat="1" ht="14.45" customHeight="1">
      <c r="A157" s="34"/>
      <c r="B157" s="35"/>
      <c r="C157" s="195" t="s">
        <v>516</v>
      </c>
      <c r="D157" s="195" t="s">
        <v>315</v>
      </c>
      <c r="E157" s="196" t="s">
        <v>3171</v>
      </c>
      <c r="F157" s="197" t="s">
        <v>3172</v>
      </c>
      <c r="G157" s="198" t="s">
        <v>2843</v>
      </c>
      <c r="H157" s="199">
        <v>21</v>
      </c>
      <c r="I157" s="200"/>
      <c r="J157" s="201">
        <f>ROUND(I157*H157,2)</f>
        <v>0</v>
      </c>
      <c r="K157" s="202"/>
      <c r="L157" s="39"/>
      <c r="M157" s="203" t="s">
        <v>19</v>
      </c>
      <c r="N157" s="204" t="s">
        <v>45</v>
      </c>
      <c r="O157" s="64"/>
      <c r="P157" s="205">
        <f>O157*H157</f>
        <v>0</v>
      </c>
      <c r="Q157" s="205">
        <v>0</v>
      </c>
      <c r="R157" s="205">
        <f>Q157*H157</f>
        <v>0</v>
      </c>
      <c r="S157" s="205">
        <v>0</v>
      </c>
      <c r="T157" s="206">
        <f>S157*H157</f>
        <v>0</v>
      </c>
      <c r="U157" s="34"/>
      <c r="V157" s="34"/>
      <c r="W157" s="34"/>
      <c r="X157" s="34"/>
      <c r="Y157" s="34"/>
      <c r="Z157" s="34"/>
      <c r="AA157" s="34"/>
      <c r="AB157" s="34"/>
      <c r="AC157" s="34"/>
      <c r="AD157" s="34"/>
      <c r="AE157" s="34"/>
      <c r="AR157" s="207" t="s">
        <v>402</v>
      </c>
      <c r="AT157" s="207" t="s">
        <v>315</v>
      </c>
      <c r="AU157" s="207" t="s">
        <v>81</v>
      </c>
      <c r="AY157" s="17" t="s">
        <v>313</v>
      </c>
      <c r="BE157" s="208">
        <f>IF(N157="základní",J157,0)</f>
        <v>0</v>
      </c>
      <c r="BF157" s="208">
        <f>IF(N157="snížená",J157,0)</f>
        <v>0</v>
      </c>
      <c r="BG157" s="208">
        <f>IF(N157="zákl. přenesená",J157,0)</f>
        <v>0</v>
      </c>
      <c r="BH157" s="208">
        <f>IF(N157="sníž. přenesená",J157,0)</f>
        <v>0</v>
      </c>
      <c r="BI157" s="208">
        <f>IF(N157="nulová",J157,0)</f>
        <v>0</v>
      </c>
      <c r="BJ157" s="17" t="s">
        <v>81</v>
      </c>
      <c r="BK157" s="208">
        <f>ROUND(I157*H157,2)</f>
        <v>0</v>
      </c>
      <c r="BL157" s="17" t="s">
        <v>402</v>
      </c>
      <c r="BM157" s="207" t="s">
        <v>741</v>
      </c>
    </row>
    <row r="158" spans="1:65" s="1" customFormat="1">
      <c r="A158" s="34"/>
      <c r="B158" s="35"/>
      <c r="C158" s="36"/>
      <c r="D158" s="209" t="s">
        <v>321</v>
      </c>
      <c r="E158" s="36"/>
      <c r="F158" s="210" t="s">
        <v>3172</v>
      </c>
      <c r="G158" s="36"/>
      <c r="H158" s="36"/>
      <c r="I158" s="116"/>
      <c r="J158" s="36"/>
      <c r="K158" s="36"/>
      <c r="L158" s="39"/>
      <c r="M158" s="211"/>
      <c r="N158" s="212"/>
      <c r="O158" s="64"/>
      <c r="P158" s="64"/>
      <c r="Q158" s="64"/>
      <c r="R158" s="64"/>
      <c r="S158" s="64"/>
      <c r="T158" s="65"/>
      <c r="U158" s="34"/>
      <c r="V158" s="34"/>
      <c r="W158" s="34"/>
      <c r="X158" s="34"/>
      <c r="Y158" s="34"/>
      <c r="Z158" s="34"/>
      <c r="AA158" s="34"/>
      <c r="AB158" s="34"/>
      <c r="AC158" s="34"/>
      <c r="AD158" s="34"/>
      <c r="AE158" s="34"/>
      <c r="AT158" s="17" t="s">
        <v>321</v>
      </c>
      <c r="AU158" s="17" t="s">
        <v>81</v>
      </c>
    </row>
    <row r="159" spans="1:65" s="1" customFormat="1" ht="14.45" customHeight="1">
      <c r="A159" s="34"/>
      <c r="B159" s="35"/>
      <c r="C159" s="195" t="s">
        <v>522</v>
      </c>
      <c r="D159" s="195" t="s">
        <v>315</v>
      </c>
      <c r="E159" s="196" t="s">
        <v>3173</v>
      </c>
      <c r="F159" s="197" t="s">
        <v>3174</v>
      </c>
      <c r="G159" s="198" t="s">
        <v>2843</v>
      </c>
      <c r="H159" s="199">
        <v>51</v>
      </c>
      <c r="I159" s="200"/>
      <c r="J159" s="201">
        <f>ROUND(I159*H159,2)</f>
        <v>0</v>
      </c>
      <c r="K159" s="202"/>
      <c r="L159" s="39"/>
      <c r="M159" s="203" t="s">
        <v>19</v>
      </c>
      <c r="N159" s="204" t="s">
        <v>45</v>
      </c>
      <c r="O159" s="64"/>
      <c r="P159" s="205">
        <f>O159*H159</f>
        <v>0</v>
      </c>
      <c r="Q159" s="205">
        <v>0</v>
      </c>
      <c r="R159" s="205">
        <f>Q159*H159</f>
        <v>0</v>
      </c>
      <c r="S159" s="205">
        <v>0</v>
      </c>
      <c r="T159" s="206">
        <f>S159*H159</f>
        <v>0</v>
      </c>
      <c r="U159" s="34"/>
      <c r="V159" s="34"/>
      <c r="W159" s="34"/>
      <c r="X159" s="34"/>
      <c r="Y159" s="34"/>
      <c r="Z159" s="34"/>
      <c r="AA159" s="34"/>
      <c r="AB159" s="34"/>
      <c r="AC159" s="34"/>
      <c r="AD159" s="34"/>
      <c r="AE159" s="34"/>
      <c r="AR159" s="207" t="s">
        <v>402</v>
      </c>
      <c r="AT159" s="207" t="s">
        <v>315</v>
      </c>
      <c r="AU159" s="207" t="s">
        <v>81</v>
      </c>
      <c r="AY159" s="17" t="s">
        <v>313</v>
      </c>
      <c r="BE159" s="208">
        <f>IF(N159="základní",J159,0)</f>
        <v>0</v>
      </c>
      <c r="BF159" s="208">
        <f>IF(N159="snížená",J159,0)</f>
        <v>0</v>
      </c>
      <c r="BG159" s="208">
        <f>IF(N159="zákl. přenesená",J159,0)</f>
        <v>0</v>
      </c>
      <c r="BH159" s="208">
        <f>IF(N159="sníž. přenesená",J159,0)</f>
        <v>0</v>
      </c>
      <c r="BI159" s="208">
        <f>IF(N159="nulová",J159,0)</f>
        <v>0</v>
      </c>
      <c r="BJ159" s="17" t="s">
        <v>81</v>
      </c>
      <c r="BK159" s="208">
        <f>ROUND(I159*H159,2)</f>
        <v>0</v>
      </c>
      <c r="BL159" s="17" t="s">
        <v>402</v>
      </c>
      <c r="BM159" s="207" t="s">
        <v>752</v>
      </c>
    </row>
    <row r="160" spans="1:65" s="1" customFormat="1">
      <c r="A160" s="34"/>
      <c r="B160" s="35"/>
      <c r="C160" s="36"/>
      <c r="D160" s="209" t="s">
        <v>321</v>
      </c>
      <c r="E160" s="36"/>
      <c r="F160" s="210" t="s">
        <v>3174</v>
      </c>
      <c r="G160" s="36"/>
      <c r="H160" s="36"/>
      <c r="I160" s="116"/>
      <c r="J160" s="36"/>
      <c r="K160" s="36"/>
      <c r="L160" s="39"/>
      <c r="M160" s="211"/>
      <c r="N160" s="212"/>
      <c r="O160" s="64"/>
      <c r="P160" s="64"/>
      <c r="Q160" s="64"/>
      <c r="R160" s="64"/>
      <c r="S160" s="64"/>
      <c r="T160" s="65"/>
      <c r="U160" s="34"/>
      <c r="V160" s="34"/>
      <c r="W160" s="34"/>
      <c r="X160" s="34"/>
      <c r="Y160" s="34"/>
      <c r="Z160" s="34"/>
      <c r="AA160" s="34"/>
      <c r="AB160" s="34"/>
      <c r="AC160" s="34"/>
      <c r="AD160" s="34"/>
      <c r="AE160" s="34"/>
      <c r="AT160" s="17" t="s">
        <v>321</v>
      </c>
      <c r="AU160" s="17" t="s">
        <v>81</v>
      </c>
    </row>
    <row r="161" spans="1:65" s="1" customFormat="1" ht="14.45" customHeight="1">
      <c r="A161" s="34"/>
      <c r="B161" s="35"/>
      <c r="C161" s="195" t="s">
        <v>528</v>
      </c>
      <c r="D161" s="195" t="s">
        <v>315</v>
      </c>
      <c r="E161" s="196" t="s">
        <v>3175</v>
      </c>
      <c r="F161" s="197" t="s">
        <v>3176</v>
      </c>
      <c r="G161" s="198" t="s">
        <v>327</v>
      </c>
      <c r="H161" s="199">
        <v>20</v>
      </c>
      <c r="I161" s="200"/>
      <c r="J161" s="201">
        <f>ROUND(I161*H161,2)</f>
        <v>0</v>
      </c>
      <c r="K161" s="202"/>
      <c r="L161" s="39"/>
      <c r="M161" s="203" t="s">
        <v>19</v>
      </c>
      <c r="N161" s="204" t="s">
        <v>45</v>
      </c>
      <c r="O161" s="64"/>
      <c r="P161" s="205">
        <f>O161*H161</f>
        <v>0</v>
      </c>
      <c r="Q161" s="205">
        <v>0</v>
      </c>
      <c r="R161" s="205">
        <f>Q161*H161</f>
        <v>0</v>
      </c>
      <c r="S161" s="205">
        <v>0</v>
      </c>
      <c r="T161" s="206">
        <f>S161*H161</f>
        <v>0</v>
      </c>
      <c r="U161" s="34"/>
      <c r="V161" s="34"/>
      <c r="W161" s="34"/>
      <c r="X161" s="34"/>
      <c r="Y161" s="34"/>
      <c r="Z161" s="34"/>
      <c r="AA161" s="34"/>
      <c r="AB161" s="34"/>
      <c r="AC161" s="34"/>
      <c r="AD161" s="34"/>
      <c r="AE161" s="34"/>
      <c r="AR161" s="207" t="s">
        <v>402</v>
      </c>
      <c r="AT161" s="207" t="s">
        <v>315</v>
      </c>
      <c r="AU161" s="207" t="s">
        <v>81</v>
      </c>
      <c r="AY161" s="17" t="s">
        <v>313</v>
      </c>
      <c r="BE161" s="208">
        <f>IF(N161="základní",J161,0)</f>
        <v>0</v>
      </c>
      <c r="BF161" s="208">
        <f>IF(N161="snížená",J161,0)</f>
        <v>0</v>
      </c>
      <c r="BG161" s="208">
        <f>IF(N161="zákl. přenesená",J161,0)</f>
        <v>0</v>
      </c>
      <c r="BH161" s="208">
        <f>IF(N161="sníž. přenesená",J161,0)</f>
        <v>0</v>
      </c>
      <c r="BI161" s="208">
        <f>IF(N161="nulová",J161,0)</f>
        <v>0</v>
      </c>
      <c r="BJ161" s="17" t="s">
        <v>81</v>
      </c>
      <c r="BK161" s="208">
        <f>ROUND(I161*H161,2)</f>
        <v>0</v>
      </c>
      <c r="BL161" s="17" t="s">
        <v>402</v>
      </c>
      <c r="BM161" s="207" t="s">
        <v>763</v>
      </c>
    </row>
    <row r="162" spans="1:65" s="1" customFormat="1">
      <c r="A162" s="34"/>
      <c r="B162" s="35"/>
      <c r="C162" s="36"/>
      <c r="D162" s="209" t="s">
        <v>321</v>
      </c>
      <c r="E162" s="36"/>
      <c r="F162" s="210" t="s">
        <v>3176</v>
      </c>
      <c r="G162" s="36"/>
      <c r="H162" s="36"/>
      <c r="I162" s="116"/>
      <c r="J162" s="36"/>
      <c r="K162" s="36"/>
      <c r="L162" s="39"/>
      <c r="M162" s="211"/>
      <c r="N162" s="212"/>
      <c r="O162" s="64"/>
      <c r="P162" s="64"/>
      <c r="Q162" s="64"/>
      <c r="R162" s="64"/>
      <c r="S162" s="64"/>
      <c r="T162" s="65"/>
      <c r="U162" s="34"/>
      <c r="V162" s="34"/>
      <c r="W162" s="34"/>
      <c r="X162" s="34"/>
      <c r="Y162" s="34"/>
      <c r="Z162" s="34"/>
      <c r="AA162" s="34"/>
      <c r="AB162" s="34"/>
      <c r="AC162" s="34"/>
      <c r="AD162" s="34"/>
      <c r="AE162" s="34"/>
      <c r="AT162" s="17" t="s">
        <v>321</v>
      </c>
      <c r="AU162" s="17" t="s">
        <v>81</v>
      </c>
    </row>
    <row r="163" spans="1:65" s="1" customFormat="1" ht="14.45" customHeight="1">
      <c r="A163" s="34"/>
      <c r="B163" s="35"/>
      <c r="C163" s="195" t="s">
        <v>548</v>
      </c>
      <c r="D163" s="195" t="s">
        <v>315</v>
      </c>
      <c r="E163" s="196" t="s">
        <v>3177</v>
      </c>
      <c r="F163" s="197" t="s">
        <v>3178</v>
      </c>
      <c r="G163" s="198" t="s">
        <v>2843</v>
      </c>
      <c r="H163" s="199">
        <v>25</v>
      </c>
      <c r="I163" s="200"/>
      <c r="J163" s="201">
        <f>ROUND(I163*H163,2)</f>
        <v>0</v>
      </c>
      <c r="K163" s="202"/>
      <c r="L163" s="39"/>
      <c r="M163" s="203" t="s">
        <v>19</v>
      </c>
      <c r="N163" s="204" t="s">
        <v>45</v>
      </c>
      <c r="O163" s="64"/>
      <c r="P163" s="205">
        <f>O163*H163</f>
        <v>0</v>
      </c>
      <c r="Q163" s="205">
        <v>0</v>
      </c>
      <c r="R163" s="205">
        <f>Q163*H163</f>
        <v>0</v>
      </c>
      <c r="S163" s="205">
        <v>0</v>
      </c>
      <c r="T163" s="206">
        <f>S163*H163</f>
        <v>0</v>
      </c>
      <c r="U163" s="34"/>
      <c r="V163" s="34"/>
      <c r="W163" s="34"/>
      <c r="X163" s="34"/>
      <c r="Y163" s="34"/>
      <c r="Z163" s="34"/>
      <c r="AA163" s="34"/>
      <c r="AB163" s="34"/>
      <c r="AC163" s="34"/>
      <c r="AD163" s="34"/>
      <c r="AE163" s="34"/>
      <c r="AR163" s="207" t="s">
        <v>402</v>
      </c>
      <c r="AT163" s="207" t="s">
        <v>315</v>
      </c>
      <c r="AU163" s="207" t="s">
        <v>81</v>
      </c>
      <c r="AY163" s="17" t="s">
        <v>313</v>
      </c>
      <c r="BE163" s="208">
        <f>IF(N163="základní",J163,0)</f>
        <v>0</v>
      </c>
      <c r="BF163" s="208">
        <f>IF(N163="snížená",J163,0)</f>
        <v>0</v>
      </c>
      <c r="BG163" s="208">
        <f>IF(N163="zákl. přenesená",J163,0)</f>
        <v>0</v>
      </c>
      <c r="BH163" s="208">
        <f>IF(N163="sníž. přenesená",J163,0)</f>
        <v>0</v>
      </c>
      <c r="BI163" s="208">
        <f>IF(N163="nulová",J163,0)</f>
        <v>0</v>
      </c>
      <c r="BJ163" s="17" t="s">
        <v>81</v>
      </c>
      <c r="BK163" s="208">
        <f>ROUND(I163*H163,2)</f>
        <v>0</v>
      </c>
      <c r="BL163" s="17" t="s">
        <v>402</v>
      </c>
      <c r="BM163" s="207" t="s">
        <v>776</v>
      </c>
    </row>
    <row r="164" spans="1:65" s="1" customFormat="1">
      <c r="A164" s="34"/>
      <c r="B164" s="35"/>
      <c r="C164" s="36"/>
      <c r="D164" s="209" t="s">
        <v>321</v>
      </c>
      <c r="E164" s="36"/>
      <c r="F164" s="210" t="s">
        <v>3178</v>
      </c>
      <c r="G164" s="36"/>
      <c r="H164" s="36"/>
      <c r="I164" s="116"/>
      <c r="J164" s="36"/>
      <c r="K164" s="36"/>
      <c r="L164" s="39"/>
      <c r="M164" s="211"/>
      <c r="N164" s="212"/>
      <c r="O164" s="64"/>
      <c r="P164" s="64"/>
      <c r="Q164" s="64"/>
      <c r="R164" s="64"/>
      <c r="S164" s="64"/>
      <c r="T164" s="65"/>
      <c r="U164" s="34"/>
      <c r="V164" s="34"/>
      <c r="W164" s="34"/>
      <c r="X164" s="34"/>
      <c r="Y164" s="34"/>
      <c r="Z164" s="34"/>
      <c r="AA164" s="34"/>
      <c r="AB164" s="34"/>
      <c r="AC164" s="34"/>
      <c r="AD164" s="34"/>
      <c r="AE164" s="34"/>
      <c r="AT164" s="17" t="s">
        <v>321</v>
      </c>
      <c r="AU164" s="17" t="s">
        <v>81</v>
      </c>
    </row>
    <row r="165" spans="1:65" s="1" customFormat="1" ht="14.45" customHeight="1">
      <c r="A165" s="34"/>
      <c r="B165" s="35"/>
      <c r="C165" s="195" t="s">
        <v>568</v>
      </c>
      <c r="D165" s="195" t="s">
        <v>315</v>
      </c>
      <c r="E165" s="196" t="s">
        <v>3179</v>
      </c>
      <c r="F165" s="197" t="s">
        <v>3180</v>
      </c>
      <c r="G165" s="198" t="s">
        <v>2843</v>
      </c>
      <c r="H165" s="199">
        <v>3</v>
      </c>
      <c r="I165" s="200"/>
      <c r="J165" s="201">
        <f>ROUND(I165*H165,2)</f>
        <v>0</v>
      </c>
      <c r="K165" s="202"/>
      <c r="L165" s="39"/>
      <c r="M165" s="203" t="s">
        <v>19</v>
      </c>
      <c r="N165" s="204" t="s">
        <v>45</v>
      </c>
      <c r="O165" s="64"/>
      <c r="P165" s="205">
        <f>O165*H165</f>
        <v>0</v>
      </c>
      <c r="Q165" s="205">
        <v>0</v>
      </c>
      <c r="R165" s="205">
        <f>Q165*H165</f>
        <v>0</v>
      </c>
      <c r="S165" s="205">
        <v>0</v>
      </c>
      <c r="T165" s="206">
        <f>S165*H165</f>
        <v>0</v>
      </c>
      <c r="U165" s="34"/>
      <c r="V165" s="34"/>
      <c r="W165" s="34"/>
      <c r="X165" s="34"/>
      <c r="Y165" s="34"/>
      <c r="Z165" s="34"/>
      <c r="AA165" s="34"/>
      <c r="AB165" s="34"/>
      <c r="AC165" s="34"/>
      <c r="AD165" s="34"/>
      <c r="AE165" s="34"/>
      <c r="AR165" s="207" t="s">
        <v>402</v>
      </c>
      <c r="AT165" s="207" t="s">
        <v>315</v>
      </c>
      <c r="AU165" s="207" t="s">
        <v>81</v>
      </c>
      <c r="AY165" s="17" t="s">
        <v>313</v>
      </c>
      <c r="BE165" s="208">
        <f>IF(N165="základní",J165,0)</f>
        <v>0</v>
      </c>
      <c r="BF165" s="208">
        <f>IF(N165="snížená",J165,0)</f>
        <v>0</v>
      </c>
      <c r="BG165" s="208">
        <f>IF(N165="zákl. přenesená",J165,0)</f>
        <v>0</v>
      </c>
      <c r="BH165" s="208">
        <f>IF(N165="sníž. přenesená",J165,0)</f>
        <v>0</v>
      </c>
      <c r="BI165" s="208">
        <f>IF(N165="nulová",J165,0)</f>
        <v>0</v>
      </c>
      <c r="BJ165" s="17" t="s">
        <v>81</v>
      </c>
      <c r="BK165" s="208">
        <f>ROUND(I165*H165,2)</f>
        <v>0</v>
      </c>
      <c r="BL165" s="17" t="s">
        <v>402</v>
      </c>
      <c r="BM165" s="207" t="s">
        <v>788</v>
      </c>
    </row>
    <row r="166" spans="1:65" s="1" customFormat="1">
      <c r="A166" s="34"/>
      <c r="B166" s="35"/>
      <c r="C166" s="36"/>
      <c r="D166" s="209" t="s">
        <v>321</v>
      </c>
      <c r="E166" s="36"/>
      <c r="F166" s="210" t="s">
        <v>3180</v>
      </c>
      <c r="G166" s="36"/>
      <c r="H166" s="36"/>
      <c r="I166" s="116"/>
      <c r="J166" s="36"/>
      <c r="K166" s="36"/>
      <c r="L166" s="39"/>
      <c r="M166" s="211"/>
      <c r="N166" s="212"/>
      <c r="O166" s="64"/>
      <c r="P166" s="64"/>
      <c r="Q166" s="64"/>
      <c r="R166" s="64"/>
      <c r="S166" s="64"/>
      <c r="T166" s="65"/>
      <c r="U166" s="34"/>
      <c r="V166" s="34"/>
      <c r="W166" s="34"/>
      <c r="X166" s="34"/>
      <c r="Y166" s="34"/>
      <c r="Z166" s="34"/>
      <c r="AA166" s="34"/>
      <c r="AB166" s="34"/>
      <c r="AC166" s="34"/>
      <c r="AD166" s="34"/>
      <c r="AE166" s="34"/>
      <c r="AT166" s="17" t="s">
        <v>321</v>
      </c>
      <c r="AU166" s="17" t="s">
        <v>81</v>
      </c>
    </row>
    <row r="167" spans="1:65" s="1" customFormat="1" ht="14.45" customHeight="1">
      <c r="A167" s="34"/>
      <c r="B167" s="35"/>
      <c r="C167" s="195" t="s">
        <v>573</v>
      </c>
      <c r="D167" s="195" t="s">
        <v>315</v>
      </c>
      <c r="E167" s="196" t="s">
        <v>3181</v>
      </c>
      <c r="F167" s="197" t="s">
        <v>3182</v>
      </c>
      <c r="G167" s="198" t="s">
        <v>2843</v>
      </c>
      <c r="H167" s="199">
        <v>14</v>
      </c>
      <c r="I167" s="200"/>
      <c r="J167" s="201">
        <f>ROUND(I167*H167,2)</f>
        <v>0</v>
      </c>
      <c r="K167" s="202"/>
      <c r="L167" s="39"/>
      <c r="M167" s="203" t="s">
        <v>19</v>
      </c>
      <c r="N167" s="204" t="s">
        <v>45</v>
      </c>
      <c r="O167" s="64"/>
      <c r="P167" s="205">
        <f>O167*H167</f>
        <v>0</v>
      </c>
      <c r="Q167" s="205">
        <v>0</v>
      </c>
      <c r="R167" s="205">
        <f>Q167*H167</f>
        <v>0</v>
      </c>
      <c r="S167" s="205">
        <v>0</v>
      </c>
      <c r="T167" s="206">
        <f>S167*H167</f>
        <v>0</v>
      </c>
      <c r="U167" s="34"/>
      <c r="V167" s="34"/>
      <c r="W167" s="34"/>
      <c r="X167" s="34"/>
      <c r="Y167" s="34"/>
      <c r="Z167" s="34"/>
      <c r="AA167" s="34"/>
      <c r="AB167" s="34"/>
      <c r="AC167" s="34"/>
      <c r="AD167" s="34"/>
      <c r="AE167" s="34"/>
      <c r="AR167" s="207" t="s">
        <v>402</v>
      </c>
      <c r="AT167" s="207" t="s">
        <v>315</v>
      </c>
      <c r="AU167" s="207" t="s">
        <v>81</v>
      </c>
      <c r="AY167" s="17" t="s">
        <v>313</v>
      </c>
      <c r="BE167" s="208">
        <f>IF(N167="základní",J167,0)</f>
        <v>0</v>
      </c>
      <c r="BF167" s="208">
        <f>IF(N167="snížená",J167,0)</f>
        <v>0</v>
      </c>
      <c r="BG167" s="208">
        <f>IF(N167="zákl. přenesená",J167,0)</f>
        <v>0</v>
      </c>
      <c r="BH167" s="208">
        <f>IF(N167="sníž. přenesená",J167,0)</f>
        <v>0</v>
      </c>
      <c r="BI167" s="208">
        <f>IF(N167="nulová",J167,0)</f>
        <v>0</v>
      </c>
      <c r="BJ167" s="17" t="s">
        <v>81</v>
      </c>
      <c r="BK167" s="208">
        <f>ROUND(I167*H167,2)</f>
        <v>0</v>
      </c>
      <c r="BL167" s="17" t="s">
        <v>402</v>
      </c>
      <c r="BM167" s="207" t="s">
        <v>800</v>
      </c>
    </row>
    <row r="168" spans="1:65" s="1" customFormat="1">
      <c r="A168" s="34"/>
      <c r="B168" s="35"/>
      <c r="C168" s="36"/>
      <c r="D168" s="209" t="s">
        <v>321</v>
      </c>
      <c r="E168" s="36"/>
      <c r="F168" s="210" t="s">
        <v>3182</v>
      </c>
      <c r="G168" s="36"/>
      <c r="H168" s="36"/>
      <c r="I168" s="116"/>
      <c r="J168" s="36"/>
      <c r="K168" s="36"/>
      <c r="L168" s="39"/>
      <c r="M168" s="211"/>
      <c r="N168" s="212"/>
      <c r="O168" s="64"/>
      <c r="P168" s="64"/>
      <c r="Q168" s="64"/>
      <c r="R168" s="64"/>
      <c r="S168" s="64"/>
      <c r="T168" s="65"/>
      <c r="U168" s="34"/>
      <c r="V168" s="34"/>
      <c r="W168" s="34"/>
      <c r="X168" s="34"/>
      <c r="Y168" s="34"/>
      <c r="Z168" s="34"/>
      <c r="AA168" s="34"/>
      <c r="AB168" s="34"/>
      <c r="AC168" s="34"/>
      <c r="AD168" s="34"/>
      <c r="AE168" s="34"/>
      <c r="AT168" s="17" t="s">
        <v>321</v>
      </c>
      <c r="AU168" s="17" t="s">
        <v>81</v>
      </c>
    </row>
    <row r="169" spans="1:65" s="1" customFormat="1" ht="14.45" customHeight="1">
      <c r="A169" s="34"/>
      <c r="B169" s="35"/>
      <c r="C169" s="195" t="s">
        <v>579</v>
      </c>
      <c r="D169" s="195" t="s">
        <v>315</v>
      </c>
      <c r="E169" s="196" t="s">
        <v>3183</v>
      </c>
      <c r="F169" s="197" t="s">
        <v>3184</v>
      </c>
      <c r="G169" s="198" t="s">
        <v>2843</v>
      </c>
      <c r="H169" s="199">
        <v>12</v>
      </c>
      <c r="I169" s="200"/>
      <c r="J169" s="201">
        <f>ROUND(I169*H169,2)</f>
        <v>0</v>
      </c>
      <c r="K169" s="202"/>
      <c r="L169" s="39"/>
      <c r="M169" s="203" t="s">
        <v>19</v>
      </c>
      <c r="N169" s="204" t="s">
        <v>45</v>
      </c>
      <c r="O169" s="64"/>
      <c r="P169" s="205">
        <f>O169*H169</f>
        <v>0</v>
      </c>
      <c r="Q169" s="205">
        <v>0</v>
      </c>
      <c r="R169" s="205">
        <f>Q169*H169</f>
        <v>0</v>
      </c>
      <c r="S169" s="205">
        <v>0</v>
      </c>
      <c r="T169" s="206">
        <f>S169*H169</f>
        <v>0</v>
      </c>
      <c r="U169" s="34"/>
      <c r="V169" s="34"/>
      <c r="W169" s="34"/>
      <c r="X169" s="34"/>
      <c r="Y169" s="34"/>
      <c r="Z169" s="34"/>
      <c r="AA169" s="34"/>
      <c r="AB169" s="34"/>
      <c r="AC169" s="34"/>
      <c r="AD169" s="34"/>
      <c r="AE169" s="34"/>
      <c r="AR169" s="207" t="s">
        <v>402</v>
      </c>
      <c r="AT169" s="207" t="s">
        <v>315</v>
      </c>
      <c r="AU169" s="207" t="s">
        <v>81</v>
      </c>
      <c r="AY169" s="17" t="s">
        <v>313</v>
      </c>
      <c r="BE169" s="208">
        <f>IF(N169="základní",J169,0)</f>
        <v>0</v>
      </c>
      <c r="BF169" s="208">
        <f>IF(N169="snížená",J169,0)</f>
        <v>0</v>
      </c>
      <c r="BG169" s="208">
        <f>IF(N169="zákl. přenesená",J169,0)</f>
        <v>0</v>
      </c>
      <c r="BH169" s="208">
        <f>IF(N169="sníž. přenesená",J169,0)</f>
        <v>0</v>
      </c>
      <c r="BI169" s="208">
        <f>IF(N169="nulová",J169,0)</f>
        <v>0</v>
      </c>
      <c r="BJ169" s="17" t="s">
        <v>81</v>
      </c>
      <c r="BK169" s="208">
        <f>ROUND(I169*H169,2)</f>
        <v>0</v>
      </c>
      <c r="BL169" s="17" t="s">
        <v>402</v>
      </c>
      <c r="BM169" s="207" t="s">
        <v>812</v>
      </c>
    </row>
    <row r="170" spans="1:65" s="1" customFormat="1">
      <c r="A170" s="34"/>
      <c r="B170" s="35"/>
      <c r="C170" s="36"/>
      <c r="D170" s="209" t="s">
        <v>321</v>
      </c>
      <c r="E170" s="36"/>
      <c r="F170" s="210" t="s">
        <v>3184</v>
      </c>
      <c r="G170" s="36"/>
      <c r="H170" s="36"/>
      <c r="I170" s="116"/>
      <c r="J170" s="36"/>
      <c r="K170" s="36"/>
      <c r="L170" s="39"/>
      <c r="M170" s="211"/>
      <c r="N170" s="212"/>
      <c r="O170" s="64"/>
      <c r="P170" s="64"/>
      <c r="Q170" s="64"/>
      <c r="R170" s="64"/>
      <c r="S170" s="64"/>
      <c r="T170" s="65"/>
      <c r="U170" s="34"/>
      <c r="V170" s="34"/>
      <c r="W170" s="34"/>
      <c r="X170" s="34"/>
      <c r="Y170" s="34"/>
      <c r="Z170" s="34"/>
      <c r="AA170" s="34"/>
      <c r="AB170" s="34"/>
      <c r="AC170" s="34"/>
      <c r="AD170" s="34"/>
      <c r="AE170" s="34"/>
      <c r="AT170" s="17" t="s">
        <v>321</v>
      </c>
      <c r="AU170" s="17" t="s">
        <v>81</v>
      </c>
    </row>
    <row r="171" spans="1:65" s="1" customFormat="1" ht="14.45" customHeight="1">
      <c r="A171" s="34"/>
      <c r="B171" s="35"/>
      <c r="C171" s="195" t="s">
        <v>585</v>
      </c>
      <c r="D171" s="195" t="s">
        <v>315</v>
      </c>
      <c r="E171" s="196" t="s">
        <v>3185</v>
      </c>
      <c r="F171" s="197" t="s">
        <v>3186</v>
      </c>
      <c r="G171" s="198" t="s">
        <v>2843</v>
      </c>
      <c r="H171" s="199">
        <v>68</v>
      </c>
      <c r="I171" s="200"/>
      <c r="J171" s="201">
        <f>ROUND(I171*H171,2)</f>
        <v>0</v>
      </c>
      <c r="K171" s="202"/>
      <c r="L171" s="39"/>
      <c r="M171" s="203" t="s">
        <v>19</v>
      </c>
      <c r="N171" s="204" t="s">
        <v>45</v>
      </c>
      <c r="O171" s="64"/>
      <c r="P171" s="205">
        <f>O171*H171</f>
        <v>0</v>
      </c>
      <c r="Q171" s="205">
        <v>0</v>
      </c>
      <c r="R171" s="205">
        <f>Q171*H171</f>
        <v>0</v>
      </c>
      <c r="S171" s="205">
        <v>0</v>
      </c>
      <c r="T171" s="206">
        <f>S171*H171</f>
        <v>0</v>
      </c>
      <c r="U171" s="34"/>
      <c r="V171" s="34"/>
      <c r="W171" s="34"/>
      <c r="X171" s="34"/>
      <c r="Y171" s="34"/>
      <c r="Z171" s="34"/>
      <c r="AA171" s="34"/>
      <c r="AB171" s="34"/>
      <c r="AC171" s="34"/>
      <c r="AD171" s="34"/>
      <c r="AE171" s="34"/>
      <c r="AR171" s="207" t="s">
        <v>402</v>
      </c>
      <c r="AT171" s="207" t="s">
        <v>315</v>
      </c>
      <c r="AU171" s="207" t="s">
        <v>81</v>
      </c>
      <c r="AY171" s="17" t="s">
        <v>313</v>
      </c>
      <c r="BE171" s="208">
        <f>IF(N171="základní",J171,0)</f>
        <v>0</v>
      </c>
      <c r="BF171" s="208">
        <f>IF(N171="snížená",J171,0)</f>
        <v>0</v>
      </c>
      <c r="BG171" s="208">
        <f>IF(N171="zákl. přenesená",J171,0)</f>
        <v>0</v>
      </c>
      <c r="BH171" s="208">
        <f>IF(N171="sníž. přenesená",J171,0)</f>
        <v>0</v>
      </c>
      <c r="BI171" s="208">
        <f>IF(N171="nulová",J171,0)</f>
        <v>0</v>
      </c>
      <c r="BJ171" s="17" t="s">
        <v>81</v>
      </c>
      <c r="BK171" s="208">
        <f>ROUND(I171*H171,2)</f>
        <v>0</v>
      </c>
      <c r="BL171" s="17" t="s">
        <v>402</v>
      </c>
      <c r="BM171" s="207" t="s">
        <v>823</v>
      </c>
    </row>
    <row r="172" spans="1:65" s="1" customFormat="1">
      <c r="A172" s="34"/>
      <c r="B172" s="35"/>
      <c r="C172" s="36"/>
      <c r="D172" s="209" t="s">
        <v>321</v>
      </c>
      <c r="E172" s="36"/>
      <c r="F172" s="210" t="s">
        <v>3186</v>
      </c>
      <c r="G172" s="36"/>
      <c r="H172" s="36"/>
      <c r="I172" s="116"/>
      <c r="J172" s="36"/>
      <c r="K172" s="36"/>
      <c r="L172" s="39"/>
      <c r="M172" s="211"/>
      <c r="N172" s="212"/>
      <c r="O172" s="64"/>
      <c r="P172" s="64"/>
      <c r="Q172" s="64"/>
      <c r="R172" s="64"/>
      <c r="S172" s="64"/>
      <c r="T172" s="65"/>
      <c r="U172" s="34"/>
      <c r="V172" s="34"/>
      <c r="W172" s="34"/>
      <c r="X172" s="34"/>
      <c r="Y172" s="34"/>
      <c r="Z172" s="34"/>
      <c r="AA172" s="34"/>
      <c r="AB172" s="34"/>
      <c r="AC172" s="34"/>
      <c r="AD172" s="34"/>
      <c r="AE172" s="34"/>
      <c r="AT172" s="17" t="s">
        <v>321</v>
      </c>
      <c r="AU172" s="17" t="s">
        <v>81</v>
      </c>
    </row>
    <row r="173" spans="1:65" s="1" customFormat="1" ht="14.45" customHeight="1">
      <c r="A173" s="34"/>
      <c r="B173" s="35"/>
      <c r="C173" s="195" t="s">
        <v>591</v>
      </c>
      <c r="D173" s="195" t="s">
        <v>315</v>
      </c>
      <c r="E173" s="196" t="s">
        <v>3187</v>
      </c>
      <c r="F173" s="197" t="s">
        <v>3188</v>
      </c>
      <c r="G173" s="198" t="s">
        <v>2843</v>
      </c>
      <c r="H173" s="199">
        <v>5</v>
      </c>
      <c r="I173" s="200"/>
      <c r="J173" s="201">
        <f>ROUND(I173*H173,2)</f>
        <v>0</v>
      </c>
      <c r="K173" s="202"/>
      <c r="L173" s="39"/>
      <c r="M173" s="203" t="s">
        <v>19</v>
      </c>
      <c r="N173" s="204" t="s">
        <v>45</v>
      </c>
      <c r="O173" s="64"/>
      <c r="P173" s="205">
        <f>O173*H173</f>
        <v>0</v>
      </c>
      <c r="Q173" s="205">
        <v>0</v>
      </c>
      <c r="R173" s="205">
        <f>Q173*H173</f>
        <v>0</v>
      </c>
      <c r="S173" s="205">
        <v>0</v>
      </c>
      <c r="T173" s="206">
        <f>S173*H173</f>
        <v>0</v>
      </c>
      <c r="U173" s="34"/>
      <c r="V173" s="34"/>
      <c r="W173" s="34"/>
      <c r="X173" s="34"/>
      <c r="Y173" s="34"/>
      <c r="Z173" s="34"/>
      <c r="AA173" s="34"/>
      <c r="AB173" s="34"/>
      <c r="AC173" s="34"/>
      <c r="AD173" s="34"/>
      <c r="AE173" s="34"/>
      <c r="AR173" s="207" t="s">
        <v>402</v>
      </c>
      <c r="AT173" s="207" t="s">
        <v>315</v>
      </c>
      <c r="AU173" s="207" t="s">
        <v>81</v>
      </c>
      <c r="AY173" s="17" t="s">
        <v>313</v>
      </c>
      <c r="BE173" s="208">
        <f>IF(N173="základní",J173,0)</f>
        <v>0</v>
      </c>
      <c r="BF173" s="208">
        <f>IF(N173="snížená",J173,0)</f>
        <v>0</v>
      </c>
      <c r="BG173" s="208">
        <f>IF(N173="zákl. přenesená",J173,0)</f>
        <v>0</v>
      </c>
      <c r="BH173" s="208">
        <f>IF(N173="sníž. přenesená",J173,0)</f>
        <v>0</v>
      </c>
      <c r="BI173" s="208">
        <f>IF(N173="nulová",J173,0)</f>
        <v>0</v>
      </c>
      <c r="BJ173" s="17" t="s">
        <v>81</v>
      </c>
      <c r="BK173" s="208">
        <f>ROUND(I173*H173,2)</f>
        <v>0</v>
      </c>
      <c r="BL173" s="17" t="s">
        <v>402</v>
      </c>
      <c r="BM173" s="207" t="s">
        <v>835</v>
      </c>
    </row>
    <row r="174" spans="1:65" s="1" customFormat="1">
      <c r="A174" s="34"/>
      <c r="B174" s="35"/>
      <c r="C174" s="36"/>
      <c r="D174" s="209" t="s">
        <v>321</v>
      </c>
      <c r="E174" s="36"/>
      <c r="F174" s="210" t="s">
        <v>3188</v>
      </c>
      <c r="G174" s="36"/>
      <c r="H174" s="36"/>
      <c r="I174" s="116"/>
      <c r="J174" s="36"/>
      <c r="K174" s="36"/>
      <c r="L174" s="39"/>
      <c r="M174" s="211"/>
      <c r="N174" s="212"/>
      <c r="O174" s="64"/>
      <c r="P174" s="64"/>
      <c r="Q174" s="64"/>
      <c r="R174" s="64"/>
      <c r="S174" s="64"/>
      <c r="T174" s="65"/>
      <c r="U174" s="34"/>
      <c r="V174" s="34"/>
      <c r="W174" s="34"/>
      <c r="X174" s="34"/>
      <c r="Y174" s="34"/>
      <c r="Z174" s="34"/>
      <c r="AA174" s="34"/>
      <c r="AB174" s="34"/>
      <c r="AC174" s="34"/>
      <c r="AD174" s="34"/>
      <c r="AE174" s="34"/>
      <c r="AT174" s="17" t="s">
        <v>321</v>
      </c>
      <c r="AU174" s="17" t="s">
        <v>81</v>
      </c>
    </row>
    <row r="175" spans="1:65" s="1" customFormat="1" ht="14.45" customHeight="1">
      <c r="A175" s="34"/>
      <c r="B175" s="35"/>
      <c r="C175" s="195" t="s">
        <v>596</v>
      </c>
      <c r="D175" s="195" t="s">
        <v>315</v>
      </c>
      <c r="E175" s="196" t="s">
        <v>3189</v>
      </c>
      <c r="F175" s="197" t="s">
        <v>3190</v>
      </c>
      <c r="G175" s="198" t="s">
        <v>2843</v>
      </c>
      <c r="H175" s="199">
        <v>2</v>
      </c>
      <c r="I175" s="200"/>
      <c r="J175" s="201">
        <f>ROUND(I175*H175,2)</f>
        <v>0</v>
      </c>
      <c r="K175" s="202"/>
      <c r="L175" s="39"/>
      <c r="M175" s="203" t="s">
        <v>19</v>
      </c>
      <c r="N175" s="204" t="s">
        <v>45</v>
      </c>
      <c r="O175" s="64"/>
      <c r="P175" s="205">
        <f>O175*H175</f>
        <v>0</v>
      </c>
      <c r="Q175" s="205">
        <v>0</v>
      </c>
      <c r="R175" s="205">
        <f>Q175*H175</f>
        <v>0</v>
      </c>
      <c r="S175" s="205">
        <v>0</v>
      </c>
      <c r="T175" s="206">
        <f>S175*H175</f>
        <v>0</v>
      </c>
      <c r="U175" s="34"/>
      <c r="V175" s="34"/>
      <c r="W175" s="34"/>
      <c r="X175" s="34"/>
      <c r="Y175" s="34"/>
      <c r="Z175" s="34"/>
      <c r="AA175" s="34"/>
      <c r="AB175" s="34"/>
      <c r="AC175" s="34"/>
      <c r="AD175" s="34"/>
      <c r="AE175" s="34"/>
      <c r="AR175" s="207" t="s">
        <v>402</v>
      </c>
      <c r="AT175" s="207" t="s">
        <v>315</v>
      </c>
      <c r="AU175" s="207" t="s">
        <v>81</v>
      </c>
      <c r="AY175" s="17" t="s">
        <v>313</v>
      </c>
      <c r="BE175" s="208">
        <f>IF(N175="základní",J175,0)</f>
        <v>0</v>
      </c>
      <c r="BF175" s="208">
        <f>IF(N175="snížená",J175,0)</f>
        <v>0</v>
      </c>
      <c r="BG175" s="208">
        <f>IF(N175="zákl. přenesená",J175,0)</f>
        <v>0</v>
      </c>
      <c r="BH175" s="208">
        <f>IF(N175="sníž. přenesená",J175,0)</f>
        <v>0</v>
      </c>
      <c r="BI175" s="208">
        <f>IF(N175="nulová",J175,0)</f>
        <v>0</v>
      </c>
      <c r="BJ175" s="17" t="s">
        <v>81</v>
      </c>
      <c r="BK175" s="208">
        <f>ROUND(I175*H175,2)</f>
        <v>0</v>
      </c>
      <c r="BL175" s="17" t="s">
        <v>402</v>
      </c>
      <c r="BM175" s="207" t="s">
        <v>847</v>
      </c>
    </row>
    <row r="176" spans="1:65" s="1" customFormat="1">
      <c r="A176" s="34"/>
      <c r="B176" s="35"/>
      <c r="C176" s="36"/>
      <c r="D176" s="209" t="s">
        <v>321</v>
      </c>
      <c r="E176" s="36"/>
      <c r="F176" s="210" t="s">
        <v>3190</v>
      </c>
      <c r="G176" s="36"/>
      <c r="H176" s="36"/>
      <c r="I176" s="116"/>
      <c r="J176" s="36"/>
      <c r="K176" s="36"/>
      <c r="L176" s="39"/>
      <c r="M176" s="211"/>
      <c r="N176" s="212"/>
      <c r="O176" s="64"/>
      <c r="P176" s="64"/>
      <c r="Q176" s="64"/>
      <c r="R176" s="64"/>
      <c r="S176" s="64"/>
      <c r="T176" s="65"/>
      <c r="U176" s="34"/>
      <c r="V176" s="34"/>
      <c r="W176" s="34"/>
      <c r="X176" s="34"/>
      <c r="Y176" s="34"/>
      <c r="Z176" s="34"/>
      <c r="AA176" s="34"/>
      <c r="AB176" s="34"/>
      <c r="AC176" s="34"/>
      <c r="AD176" s="34"/>
      <c r="AE176" s="34"/>
      <c r="AT176" s="17" t="s">
        <v>321</v>
      </c>
      <c r="AU176" s="17" t="s">
        <v>81</v>
      </c>
    </row>
    <row r="177" spans="1:65" s="1" customFormat="1" ht="14.45" customHeight="1">
      <c r="A177" s="34"/>
      <c r="B177" s="35"/>
      <c r="C177" s="195" t="s">
        <v>602</v>
      </c>
      <c r="D177" s="195" t="s">
        <v>315</v>
      </c>
      <c r="E177" s="196" t="s">
        <v>3191</v>
      </c>
      <c r="F177" s="197" t="s">
        <v>3192</v>
      </c>
      <c r="G177" s="198" t="s">
        <v>2843</v>
      </c>
      <c r="H177" s="199">
        <v>7</v>
      </c>
      <c r="I177" s="200"/>
      <c r="J177" s="201">
        <f>ROUND(I177*H177,2)</f>
        <v>0</v>
      </c>
      <c r="K177" s="202"/>
      <c r="L177" s="39"/>
      <c r="M177" s="203" t="s">
        <v>19</v>
      </c>
      <c r="N177" s="204" t="s">
        <v>45</v>
      </c>
      <c r="O177" s="64"/>
      <c r="P177" s="205">
        <f>O177*H177</f>
        <v>0</v>
      </c>
      <c r="Q177" s="205">
        <v>0</v>
      </c>
      <c r="R177" s="205">
        <f>Q177*H177</f>
        <v>0</v>
      </c>
      <c r="S177" s="205">
        <v>0</v>
      </c>
      <c r="T177" s="206">
        <f>S177*H177</f>
        <v>0</v>
      </c>
      <c r="U177" s="34"/>
      <c r="V177" s="34"/>
      <c r="W177" s="34"/>
      <c r="X177" s="34"/>
      <c r="Y177" s="34"/>
      <c r="Z177" s="34"/>
      <c r="AA177" s="34"/>
      <c r="AB177" s="34"/>
      <c r="AC177" s="34"/>
      <c r="AD177" s="34"/>
      <c r="AE177" s="34"/>
      <c r="AR177" s="207" t="s">
        <v>402</v>
      </c>
      <c r="AT177" s="207" t="s">
        <v>315</v>
      </c>
      <c r="AU177" s="207" t="s">
        <v>81</v>
      </c>
      <c r="AY177" s="17" t="s">
        <v>313</v>
      </c>
      <c r="BE177" s="208">
        <f>IF(N177="základní",J177,0)</f>
        <v>0</v>
      </c>
      <c r="BF177" s="208">
        <f>IF(N177="snížená",J177,0)</f>
        <v>0</v>
      </c>
      <c r="BG177" s="208">
        <f>IF(N177="zákl. přenesená",J177,0)</f>
        <v>0</v>
      </c>
      <c r="BH177" s="208">
        <f>IF(N177="sníž. přenesená",J177,0)</f>
        <v>0</v>
      </c>
      <c r="BI177" s="208">
        <f>IF(N177="nulová",J177,0)</f>
        <v>0</v>
      </c>
      <c r="BJ177" s="17" t="s">
        <v>81</v>
      </c>
      <c r="BK177" s="208">
        <f>ROUND(I177*H177,2)</f>
        <v>0</v>
      </c>
      <c r="BL177" s="17" t="s">
        <v>402</v>
      </c>
      <c r="BM177" s="207" t="s">
        <v>861</v>
      </c>
    </row>
    <row r="178" spans="1:65" s="1" customFormat="1">
      <c r="A178" s="34"/>
      <c r="B178" s="35"/>
      <c r="C178" s="36"/>
      <c r="D178" s="209" t="s">
        <v>321</v>
      </c>
      <c r="E178" s="36"/>
      <c r="F178" s="210" t="s">
        <v>3192</v>
      </c>
      <c r="G178" s="36"/>
      <c r="H178" s="36"/>
      <c r="I178" s="116"/>
      <c r="J178" s="36"/>
      <c r="K178" s="36"/>
      <c r="L178" s="39"/>
      <c r="M178" s="211"/>
      <c r="N178" s="212"/>
      <c r="O178" s="64"/>
      <c r="P178" s="64"/>
      <c r="Q178" s="64"/>
      <c r="R178" s="64"/>
      <c r="S178" s="64"/>
      <c r="T178" s="65"/>
      <c r="U178" s="34"/>
      <c r="V178" s="34"/>
      <c r="W178" s="34"/>
      <c r="X178" s="34"/>
      <c r="Y178" s="34"/>
      <c r="Z178" s="34"/>
      <c r="AA178" s="34"/>
      <c r="AB178" s="34"/>
      <c r="AC178" s="34"/>
      <c r="AD178" s="34"/>
      <c r="AE178" s="34"/>
      <c r="AT178" s="17" t="s">
        <v>321</v>
      </c>
      <c r="AU178" s="17" t="s">
        <v>81</v>
      </c>
    </row>
    <row r="179" spans="1:65" s="1" customFormat="1" ht="14.45" customHeight="1">
      <c r="A179" s="34"/>
      <c r="B179" s="35"/>
      <c r="C179" s="195" t="s">
        <v>608</v>
      </c>
      <c r="D179" s="195" t="s">
        <v>315</v>
      </c>
      <c r="E179" s="196" t="s">
        <v>3191</v>
      </c>
      <c r="F179" s="197" t="s">
        <v>3192</v>
      </c>
      <c r="G179" s="198" t="s">
        <v>2843</v>
      </c>
      <c r="H179" s="199">
        <v>20</v>
      </c>
      <c r="I179" s="200"/>
      <c r="J179" s="201">
        <f>ROUND(I179*H179,2)</f>
        <v>0</v>
      </c>
      <c r="K179" s="202"/>
      <c r="L179" s="39"/>
      <c r="M179" s="203" t="s">
        <v>19</v>
      </c>
      <c r="N179" s="204" t="s">
        <v>45</v>
      </c>
      <c r="O179" s="64"/>
      <c r="P179" s="205">
        <f>O179*H179</f>
        <v>0</v>
      </c>
      <c r="Q179" s="205">
        <v>0</v>
      </c>
      <c r="R179" s="205">
        <f>Q179*H179</f>
        <v>0</v>
      </c>
      <c r="S179" s="205">
        <v>0</v>
      </c>
      <c r="T179" s="206">
        <f>S179*H179</f>
        <v>0</v>
      </c>
      <c r="U179" s="34"/>
      <c r="V179" s="34"/>
      <c r="W179" s="34"/>
      <c r="X179" s="34"/>
      <c r="Y179" s="34"/>
      <c r="Z179" s="34"/>
      <c r="AA179" s="34"/>
      <c r="AB179" s="34"/>
      <c r="AC179" s="34"/>
      <c r="AD179" s="34"/>
      <c r="AE179" s="34"/>
      <c r="AR179" s="207" t="s">
        <v>402</v>
      </c>
      <c r="AT179" s="207" t="s">
        <v>315</v>
      </c>
      <c r="AU179" s="207" t="s">
        <v>81</v>
      </c>
      <c r="AY179" s="17" t="s">
        <v>313</v>
      </c>
      <c r="BE179" s="208">
        <f>IF(N179="základní",J179,0)</f>
        <v>0</v>
      </c>
      <c r="BF179" s="208">
        <f>IF(N179="snížená",J179,0)</f>
        <v>0</v>
      </c>
      <c r="BG179" s="208">
        <f>IF(N179="zákl. přenesená",J179,0)</f>
        <v>0</v>
      </c>
      <c r="BH179" s="208">
        <f>IF(N179="sníž. přenesená",J179,0)</f>
        <v>0</v>
      </c>
      <c r="BI179" s="208">
        <f>IF(N179="nulová",J179,0)</f>
        <v>0</v>
      </c>
      <c r="BJ179" s="17" t="s">
        <v>81</v>
      </c>
      <c r="BK179" s="208">
        <f>ROUND(I179*H179,2)</f>
        <v>0</v>
      </c>
      <c r="BL179" s="17" t="s">
        <v>402</v>
      </c>
      <c r="BM179" s="207" t="s">
        <v>873</v>
      </c>
    </row>
    <row r="180" spans="1:65" s="1" customFormat="1">
      <c r="A180" s="34"/>
      <c r="B180" s="35"/>
      <c r="C180" s="36"/>
      <c r="D180" s="209" t="s">
        <v>321</v>
      </c>
      <c r="E180" s="36"/>
      <c r="F180" s="210" t="s">
        <v>3192</v>
      </c>
      <c r="G180" s="36"/>
      <c r="H180" s="36"/>
      <c r="I180" s="116"/>
      <c r="J180" s="36"/>
      <c r="K180" s="36"/>
      <c r="L180" s="39"/>
      <c r="M180" s="211"/>
      <c r="N180" s="212"/>
      <c r="O180" s="64"/>
      <c r="P180" s="64"/>
      <c r="Q180" s="64"/>
      <c r="R180" s="64"/>
      <c r="S180" s="64"/>
      <c r="T180" s="65"/>
      <c r="U180" s="34"/>
      <c r="V180" s="34"/>
      <c r="W180" s="34"/>
      <c r="X180" s="34"/>
      <c r="Y180" s="34"/>
      <c r="Z180" s="34"/>
      <c r="AA180" s="34"/>
      <c r="AB180" s="34"/>
      <c r="AC180" s="34"/>
      <c r="AD180" s="34"/>
      <c r="AE180" s="34"/>
      <c r="AT180" s="17" t="s">
        <v>321</v>
      </c>
      <c r="AU180" s="17" t="s">
        <v>81</v>
      </c>
    </row>
    <row r="181" spans="1:65" s="1" customFormat="1" ht="14.45" customHeight="1">
      <c r="A181" s="34"/>
      <c r="B181" s="35"/>
      <c r="C181" s="195" t="s">
        <v>615</v>
      </c>
      <c r="D181" s="195" t="s">
        <v>315</v>
      </c>
      <c r="E181" s="196" t="s">
        <v>3193</v>
      </c>
      <c r="F181" s="197" t="s">
        <v>3194</v>
      </c>
      <c r="G181" s="198" t="s">
        <v>2843</v>
      </c>
      <c r="H181" s="199">
        <v>3</v>
      </c>
      <c r="I181" s="200"/>
      <c r="J181" s="201">
        <f>ROUND(I181*H181,2)</f>
        <v>0</v>
      </c>
      <c r="K181" s="202"/>
      <c r="L181" s="39"/>
      <c r="M181" s="203" t="s">
        <v>19</v>
      </c>
      <c r="N181" s="204" t="s">
        <v>45</v>
      </c>
      <c r="O181" s="64"/>
      <c r="P181" s="205">
        <f>O181*H181</f>
        <v>0</v>
      </c>
      <c r="Q181" s="205">
        <v>0</v>
      </c>
      <c r="R181" s="205">
        <f>Q181*H181</f>
        <v>0</v>
      </c>
      <c r="S181" s="205">
        <v>0</v>
      </c>
      <c r="T181" s="206">
        <f>S181*H181</f>
        <v>0</v>
      </c>
      <c r="U181" s="34"/>
      <c r="V181" s="34"/>
      <c r="W181" s="34"/>
      <c r="X181" s="34"/>
      <c r="Y181" s="34"/>
      <c r="Z181" s="34"/>
      <c r="AA181" s="34"/>
      <c r="AB181" s="34"/>
      <c r="AC181" s="34"/>
      <c r="AD181" s="34"/>
      <c r="AE181" s="34"/>
      <c r="AR181" s="207" t="s">
        <v>402</v>
      </c>
      <c r="AT181" s="207" t="s">
        <v>315</v>
      </c>
      <c r="AU181" s="207" t="s">
        <v>81</v>
      </c>
      <c r="AY181" s="17" t="s">
        <v>313</v>
      </c>
      <c r="BE181" s="208">
        <f>IF(N181="základní",J181,0)</f>
        <v>0</v>
      </c>
      <c r="BF181" s="208">
        <f>IF(N181="snížená",J181,0)</f>
        <v>0</v>
      </c>
      <c r="BG181" s="208">
        <f>IF(N181="zákl. přenesená",J181,0)</f>
        <v>0</v>
      </c>
      <c r="BH181" s="208">
        <f>IF(N181="sníž. přenesená",J181,0)</f>
        <v>0</v>
      </c>
      <c r="BI181" s="208">
        <f>IF(N181="nulová",J181,0)</f>
        <v>0</v>
      </c>
      <c r="BJ181" s="17" t="s">
        <v>81</v>
      </c>
      <c r="BK181" s="208">
        <f>ROUND(I181*H181,2)</f>
        <v>0</v>
      </c>
      <c r="BL181" s="17" t="s">
        <v>402</v>
      </c>
      <c r="BM181" s="207" t="s">
        <v>885</v>
      </c>
    </row>
    <row r="182" spans="1:65" s="1" customFormat="1">
      <c r="A182" s="34"/>
      <c r="B182" s="35"/>
      <c r="C182" s="36"/>
      <c r="D182" s="209" t="s">
        <v>321</v>
      </c>
      <c r="E182" s="36"/>
      <c r="F182" s="210" t="s">
        <v>3194</v>
      </c>
      <c r="G182" s="36"/>
      <c r="H182" s="36"/>
      <c r="I182" s="116"/>
      <c r="J182" s="36"/>
      <c r="K182" s="36"/>
      <c r="L182" s="39"/>
      <c r="M182" s="211"/>
      <c r="N182" s="212"/>
      <c r="O182" s="64"/>
      <c r="P182" s="64"/>
      <c r="Q182" s="64"/>
      <c r="R182" s="64"/>
      <c r="S182" s="64"/>
      <c r="T182" s="65"/>
      <c r="U182" s="34"/>
      <c r="V182" s="34"/>
      <c r="W182" s="34"/>
      <c r="X182" s="34"/>
      <c r="Y182" s="34"/>
      <c r="Z182" s="34"/>
      <c r="AA182" s="34"/>
      <c r="AB182" s="34"/>
      <c r="AC182" s="34"/>
      <c r="AD182" s="34"/>
      <c r="AE182" s="34"/>
      <c r="AT182" s="17" t="s">
        <v>321</v>
      </c>
      <c r="AU182" s="17" t="s">
        <v>81</v>
      </c>
    </row>
    <row r="183" spans="1:65" s="1" customFormat="1" ht="14.45" customHeight="1">
      <c r="A183" s="34"/>
      <c r="B183" s="35"/>
      <c r="C183" s="195" t="s">
        <v>621</v>
      </c>
      <c r="D183" s="195" t="s">
        <v>315</v>
      </c>
      <c r="E183" s="196" t="s">
        <v>3195</v>
      </c>
      <c r="F183" s="197" t="s">
        <v>3196</v>
      </c>
      <c r="G183" s="198" t="s">
        <v>2843</v>
      </c>
      <c r="H183" s="199">
        <v>8</v>
      </c>
      <c r="I183" s="200"/>
      <c r="J183" s="201">
        <f>ROUND(I183*H183,2)</f>
        <v>0</v>
      </c>
      <c r="K183" s="202"/>
      <c r="L183" s="39"/>
      <c r="M183" s="203" t="s">
        <v>19</v>
      </c>
      <c r="N183" s="204" t="s">
        <v>45</v>
      </c>
      <c r="O183" s="64"/>
      <c r="P183" s="205">
        <f>O183*H183</f>
        <v>0</v>
      </c>
      <c r="Q183" s="205">
        <v>0</v>
      </c>
      <c r="R183" s="205">
        <f>Q183*H183</f>
        <v>0</v>
      </c>
      <c r="S183" s="205">
        <v>0</v>
      </c>
      <c r="T183" s="206">
        <f>S183*H183</f>
        <v>0</v>
      </c>
      <c r="U183" s="34"/>
      <c r="V183" s="34"/>
      <c r="W183" s="34"/>
      <c r="X183" s="34"/>
      <c r="Y183" s="34"/>
      <c r="Z183" s="34"/>
      <c r="AA183" s="34"/>
      <c r="AB183" s="34"/>
      <c r="AC183" s="34"/>
      <c r="AD183" s="34"/>
      <c r="AE183" s="34"/>
      <c r="AR183" s="207" t="s">
        <v>402</v>
      </c>
      <c r="AT183" s="207" t="s">
        <v>315</v>
      </c>
      <c r="AU183" s="207" t="s">
        <v>81</v>
      </c>
      <c r="AY183" s="17" t="s">
        <v>313</v>
      </c>
      <c r="BE183" s="208">
        <f>IF(N183="základní",J183,0)</f>
        <v>0</v>
      </c>
      <c r="BF183" s="208">
        <f>IF(N183="snížená",J183,0)</f>
        <v>0</v>
      </c>
      <c r="BG183" s="208">
        <f>IF(N183="zákl. přenesená",J183,0)</f>
        <v>0</v>
      </c>
      <c r="BH183" s="208">
        <f>IF(N183="sníž. přenesená",J183,0)</f>
        <v>0</v>
      </c>
      <c r="BI183" s="208">
        <f>IF(N183="nulová",J183,0)</f>
        <v>0</v>
      </c>
      <c r="BJ183" s="17" t="s">
        <v>81</v>
      </c>
      <c r="BK183" s="208">
        <f>ROUND(I183*H183,2)</f>
        <v>0</v>
      </c>
      <c r="BL183" s="17" t="s">
        <v>402</v>
      </c>
      <c r="BM183" s="207" t="s">
        <v>900</v>
      </c>
    </row>
    <row r="184" spans="1:65" s="1" customFormat="1">
      <c r="A184" s="34"/>
      <c r="B184" s="35"/>
      <c r="C184" s="36"/>
      <c r="D184" s="209" t="s">
        <v>321</v>
      </c>
      <c r="E184" s="36"/>
      <c r="F184" s="210" t="s">
        <v>3196</v>
      </c>
      <c r="G184" s="36"/>
      <c r="H184" s="36"/>
      <c r="I184" s="116"/>
      <c r="J184" s="36"/>
      <c r="K184" s="36"/>
      <c r="L184" s="39"/>
      <c r="M184" s="211"/>
      <c r="N184" s="212"/>
      <c r="O184" s="64"/>
      <c r="P184" s="64"/>
      <c r="Q184" s="64"/>
      <c r="R184" s="64"/>
      <c r="S184" s="64"/>
      <c r="T184" s="65"/>
      <c r="U184" s="34"/>
      <c r="V184" s="34"/>
      <c r="W184" s="34"/>
      <c r="X184" s="34"/>
      <c r="Y184" s="34"/>
      <c r="Z184" s="34"/>
      <c r="AA184" s="34"/>
      <c r="AB184" s="34"/>
      <c r="AC184" s="34"/>
      <c r="AD184" s="34"/>
      <c r="AE184" s="34"/>
      <c r="AT184" s="17" t="s">
        <v>321</v>
      </c>
      <c r="AU184" s="17" t="s">
        <v>81</v>
      </c>
    </row>
    <row r="185" spans="1:65" s="1" customFormat="1" ht="14.45" customHeight="1">
      <c r="A185" s="34"/>
      <c r="B185" s="35"/>
      <c r="C185" s="195" t="s">
        <v>628</v>
      </c>
      <c r="D185" s="195" t="s">
        <v>315</v>
      </c>
      <c r="E185" s="196" t="s">
        <v>3197</v>
      </c>
      <c r="F185" s="197" t="s">
        <v>3198</v>
      </c>
      <c r="G185" s="198" t="s">
        <v>2843</v>
      </c>
      <c r="H185" s="199">
        <v>3</v>
      </c>
      <c r="I185" s="200"/>
      <c r="J185" s="201">
        <f>ROUND(I185*H185,2)</f>
        <v>0</v>
      </c>
      <c r="K185" s="202"/>
      <c r="L185" s="39"/>
      <c r="M185" s="203" t="s">
        <v>19</v>
      </c>
      <c r="N185" s="204" t="s">
        <v>45</v>
      </c>
      <c r="O185" s="64"/>
      <c r="P185" s="205">
        <f>O185*H185</f>
        <v>0</v>
      </c>
      <c r="Q185" s="205">
        <v>0</v>
      </c>
      <c r="R185" s="205">
        <f>Q185*H185</f>
        <v>0</v>
      </c>
      <c r="S185" s="205">
        <v>0</v>
      </c>
      <c r="T185" s="206">
        <f>S185*H185</f>
        <v>0</v>
      </c>
      <c r="U185" s="34"/>
      <c r="V185" s="34"/>
      <c r="W185" s="34"/>
      <c r="X185" s="34"/>
      <c r="Y185" s="34"/>
      <c r="Z185" s="34"/>
      <c r="AA185" s="34"/>
      <c r="AB185" s="34"/>
      <c r="AC185" s="34"/>
      <c r="AD185" s="34"/>
      <c r="AE185" s="34"/>
      <c r="AR185" s="207" t="s">
        <v>402</v>
      </c>
      <c r="AT185" s="207" t="s">
        <v>315</v>
      </c>
      <c r="AU185" s="207" t="s">
        <v>81</v>
      </c>
      <c r="AY185" s="17" t="s">
        <v>313</v>
      </c>
      <c r="BE185" s="208">
        <f>IF(N185="základní",J185,0)</f>
        <v>0</v>
      </c>
      <c r="BF185" s="208">
        <f>IF(N185="snížená",J185,0)</f>
        <v>0</v>
      </c>
      <c r="BG185" s="208">
        <f>IF(N185="zákl. přenesená",J185,0)</f>
        <v>0</v>
      </c>
      <c r="BH185" s="208">
        <f>IF(N185="sníž. přenesená",J185,0)</f>
        <v>0</v>
      </c>
      <c r="BI185" s="208">
        <f>IF(N185="nulová",J185,0)</f>
        <v>0</v>
      </c>
      <c r="BJ185" s="17" t="s">
        <v>81</v>
      </c>
      <c r="BK185" s="208">
        <f>ROUND(I185*H185,2)</f>
        <v>0</v>
      </c>
      <c r="BL185" s="17" t="s">
        <v>402</v>
      </c>
      <c r="BM185" s="207" t="s">
        <v>912</v>
      </c>
    </row>
    <row r="186" spans="1:65" s="1" customFormat="1">
      <c r="A186" s="34"/>
      <c r="B186" s="35"/>
      <c r="C186" s="36"/>
      <c r="D186" s="209" t="s">
        <v>321</v>
      </c>
      <c r="E186" s="36"/>
      <c r="F186" s="210" t="s">
        <v>3198</v>
      </c>
      <c r="G186" s="36"/>
      <c r="H186" s="36"/>
      <c r="I186" s="116"/>
      <c r="J186" s="36"/>
      <c r="K186" s="36"/>
      <c r="L186" s="39"/>
      <c r="M186" s="211"/>
      <c r="N186" s="212"/>
      <c r="O186" s="64"/>
      <c r="P186" s="64"/>
      <c r="Q186" s="64"/>
      <c r="R186" s="64"/>
      <c r="S186" s="64"/>
      <c r="T186" s="65"/>
      <c r="U186" s="34"/>
      <c r="V186" s="34"/>
      <c r="W186" s="34"/>
      <c r="X186" s="34"/>
      <c r="Y186" s="34"/>
      <c r="Z186" s="34"/>
      <c r="AA186" s="34"/>
      <c r="AB186" s="34"/>
      <c r="AC186" s="34"/>
      <c r="AD186" s="34"/>
      <c r="AE186" s="34"/>
      <c r="AT186" s="17" t="s">
        <v>321</v>
      </c>
      <c r="AU186" s="17" t="s">
        <v>81</v>
      </c>
    </row>
    <row r="187" spans="1:65" s="1" customFormat="1" ht="14.45" customHeight="1">
      <c r="A187" s="34"/>
      <c r="B187" s="35"/>
      <c r="C187" s="195" t="s">
        <v>635</v>
      </c>
      <c r="D187" s="195" t="s">
        <v>315</v>
      </c>
      <c r="E187" s="196" t="s">
        <v>3199</v>
      </c>
      <c r="F187" s="197" t="s">
        <v>3200</v>
      </c>
      <c r="G187" s="198" t="s">
        <v>2843</v>
      </c>
      <c r="H187" s="199">
        <v>21</v>
      </c>
      <c r="I187" s="200"/>
      <c r="J187" s="201">
        <f>ROUND(I187*H187,2)</f>
        <v>0</v>
      </c>
      <c r="K187" s="202"/>
      <c r="L187" s="39"/>
      <c r="M187" s="203" t="s">
        <v>19</v>
      </c>
      <c r="N187" s="204" t="s">
        <v>45</v>
      </c>
      <c r="O187" s="64"/>
      <c r="P187" s="205">
        <f>O187*H187</f>
        <v>0</v>
      </c>
      <c r="Q187" s="205">
        <v>0</v>
      </c>
      <c r="R187" s="205">
        <f>Q187*H187</f>
        <v>0</v>
      </c>
      <c r="S187" s="205">
        <v>0</v>
      </c>
      <c r="T187" s="206">
        <f>S187*H187</f>
        <v>0</v>
      </c>
      <c r="U187" s="34"/>
      <c r="V187" s="34"/>
      <c r="W187" s="34"/>
      <c r="X187" s="34"/>
      <c r="Y187" s="34"/>
      <c r="Z187" s="34"/>
      <c r="AA187" s="34"/>
      <c r="AB187" s="34"/>
      <c r="AC187" s="34"/>
      <c r="AD187" s="34"/>
      <c r="AE187" s="34"/>
      <c r="AR187" s="207" t="s">
        <v>402</v>
      </c>
      <c r="AT187" s="207" t="s">
        <v>315</v>
      </c>
      <c r="AU187" s="207" t="s">
        <v>81</v>
      </c>
      <c r="AY187" s="17" t="s">
        <v>313</v>
      </c>
      <c r="BE187" s="208">
        <f>IF(N187="základní",J187,0)</f>
        <v>0</v>
      </c>
      <c r="BF187" s="208">
        <f>IF(N187="snížená",J187,0)</f>
        <v>0</v>
      </c>
      <c r="BG187" s="208">
        <f>IF(N187="zákl. přenesená",J187,0)</f>
        <v>0</v>
      </c>
      <c r="BH187" s="208">
        <f>IF(N187="sníž. přenesená",J187,0)</f>
        <v>0</v>
      </c>
      <c r="BI187" s="208">
        <f>IF(N187="nulová",J187,0)</f>
        <v>0</v>
      </c>
      <c r="BJ187" s="17" t="s">
        <v>81</v>
      </c>
      <c r="BK187" s="208">
        <f>ROUND(I187*H187,2)</f>
        <v>0</v>
      </c>
      <c r="BL187" s="17" t="s">
        <v>402</v>
      </c>
      <c r="BM187" s="207" t="s">
        <v>924</v>
      </c>
    </row>
    <row r="188" spans="1:65" s="1" customFormat="1">
      <c r="A188" s="34"/>
      <c r="B188" s="35"/>
      <c r="C188" s="36"/>
      <c r="D188" s="209" t="s">
        <v>321</v>
      </c>
      <c r="E188" s="36"/>
      <c r="F188" s="210" t="s">
        <v>3200</v>
      </c>
      <c r="G188" s="36"/>
      <c r="H188" s="36"/>
      <c r="I188" s="116"/>
      <c r="J188" s="36"/>
      <c r="K188" s="36"/>
      <c r="L188" s="39"/>
      <c r="M188" s="211"/>
      <c r="N188" s="212"/>
      <c r="O188" s="64"/>
      <c r="P188" s="64"/>
      <c r="Q188" s="64"/>
      <c r="R188" s="64"/>
      <c r="S188" s="64"/>
      <c r="T188" s="65"/>
      <c r="U188" s="34"/>
      <c r="V188" s="34"/>
      <c r="W188" s="34"/>
      <c r="X188" s="34"/>
      <c r="Y188" s="34"/>
      <c r="Z188" s="34"/>
      <c r="AA188" s="34"/>
      <c r="AB188" s="34"/>
      <c r="AC188" s="34"/>
      <c r="AD188" s="34"/>
      <c r="AE188" s="34"/>
      <c r="AT188" s="17" t="s">
        <v>321</v>
      </c>
      <c r="AU188" s="17" t="s">
        <v>81</v>
      </c>
    </row>
    <row r="189" spans="1:65" s="1" customFormat="1" ht="14.45" customHeight="1">
      <c r="A189" s="34"/>
      <c r="B189" s="35"/>
      <c r="C189" s="195" t="s">
        <v>642</v>
      </c>
      <c r="D189" s="195" t="s">
        <v>315</v>
      </c>
      <c r="E189" s="196" t="s">
        <v>3199</v>
      </c>
      <c r="F189" s="197" t="s">
        <v>3200</v>
      </c>
      <c r="G189" s="198" t="s">
        <v>2843</v>
      </c>
      <c r="H189" s="199">
        <v>45</v>
      </c>
      <c r="I189" s="200"/>
      <c r="J189" s="201">
        <f>ROUND(I189*H189,2)</f>
        <v>0</v>
      </c>
      <c r="K189" s="202"/>
      <c r="L189" s="39"/>
      <c r="M189" s="203" t="s">
        <v>19</v>
      </c>
      <c r="N189" s="204" t="s">
        <v>45</v>
      </c>
      <c r="O189" s="64"/>
      <c r="P189" s="205">
        <f>O189*H189</f>
        <v>0</v>
      </c>
      <c r="Q189" s="205">
        <v>0</v>
      </c>
      <c r="R189" s="205">
        <f>Q189*H189</f>
        <v>0</v>
      </c>
      <c r="S189" s="205">
        <v>0</v>
      </c>
      <c r="T189" s="206">
        <f>S189*H189</f>
        <v>0</v>
      </c>
      <c r="U189" s="34"/>
      <c r="V189" s="34"/>
      <c r="W189" s="34"/>
      <c r="X189" s="34"/>
      <c r="Y189" s="34"/>
      <c r="Z189" s="34"/>
      <c r="AA189" s="34"/>
      <c r="AB189" s="34"/>
      <c r="AC189" s="34"/>
      <c r="AD189" s="34"/>
      <c r="AE189" s="34"/>
      <c r="AR189" s="207" t="s">
        <v>402</v>
      </c>
      <c r="AT189" s="207" t="s">
        <v>315</v>
      </c>
      <c r="AU189" s="207" t="s">
        <v>81</v>
      </c>
      <c r="AY189" s="17" t="s">
        <v>313</v>
      </c>
      <c r="BE189" s="208">
        <f>IF(N189="základní",J189,0)</f>
        <v>0</v>
      </c>
      <c r="BF189" s="208">
        <f>IF(N189="snížená",J189,0)</f>
        <v>0</v>
      </c>
      <c r="BG189" s="208">
        <f>IF(N189="zákl. přenesená",J189,0)</f>
        <v>0</v>
      </c>
      <c r="BH189" s="208">
        <f>IF(N189="sníž. přenesená",J189,0)</f>
        <v>0</v>
      </c>
      <c r="BI189" s="208">
        <f>IF(N189="nulová",J189,0)</f>
        <v>0</v>
      </c>
      <c r="BJ189" s="17" t="s">
        <v>81</v>
      </c>
      <c r="BK189" s="208">
        <f>ROUND(I189*H189,2)</f>
        <v>0</v>
      </c>
      <c r="BL189" s="17" t="s">
        <v>402</v>
      </c>
      <c r="BM189" s="207" t="s">
        <v>940</v>
      </c>
    </row>
    <row r="190" spans="1:65" s="1" customFormat="1">
      <c r="A190" s="34"/>
      <c r="B190" s="35"/>
      <c r="C190" s="36"/>
      <c r="D190" s="209" t="s">
        <v>321</v>
      </c>
      <c r="E190" s="36"/>
      <c r="F190" s="210" t="s">
        <v>3200</v>
      </c>
      <c r="G190" s="36"/>
      <c r="H190" s="36"/>
      <c r="I190" s="116"/>
      <c r="J190" s="36"/>
      <c r="K190" s="36"/>
      <c r="L190" s="39"/>
      <c r="M190" s="211"/>
      <c r="N190" s="212"/>
      <c r="O190" s="64"/>
      <c r="P190" s="64"/>
      <c r="Q190" s="64"/>
      <c r="R190" s="64"/>
      <c r="S190" s="64"/>
      <c r="T190" s="65"/>
      <c r="U190" s="34"/>
      <c r="V190" s="34"/>
      <c r="W190" s="34"/>
      <c r="X190" s="34"/>
      <c r="Y190" s="34"/>
      <c r="Z190" s="34"/>
      <c r="AA190" s="34"/>
      <c r="AB190" s="34"/>
      <c r="AC190" s="34"/>
      <c r="AD190" s="34"/>
      <c r="AE190" s="34"/>
      <c r="AT190" s="17" t="s">
        <v>321</v>
      </c>
      <c r="AU190" s="17" t="s">
        <v>81</v>
      </c>
    </row>
    <row r="191" spans="1:65" s="1" customFormat="1" ht="14.45" customHeight="1">
      <c r="A191" s="34"/>
      <c r="B191" s="35"/>
      <c r="C191" s="195" t="s">
        <v>648</v>
      </c>
      <c r="D191" s="195" t="s">
        <v>315</v>
      </c>
      <c r="E191" s="196" t="s">
        <v>3201</v>
      </c>
      <c r="F191" s="197" t="s">
        <v>3202</v>
      </c>
      <c r="G191" s="198" t="s">
        <v>2843</v>
      </c>
      <c r="H191" s="199">
        <v>8</v>
      </c>
      <c r="I191" s="200"/>
      <c r="J191" s="201">
        <f>ROUND(I191*H191,2)</f>
        <v>0</v>
      </c>
      <c r="K191" s="202"/>
      <c r="L191" s="39"/>
      <c r="M191" s="203" t="s">
        <v>19</v>
      </c>
      <c r="N191" s="204" t="s">
        <v>45</v>
      </c>
      <c r="O191" s="64"/>
      <c r="P191" s="205">
        <f>O191*H191</f>
        <v>0</v>
      </c>
      <c r="Q191" s="205">
        <v>0</v>
      </c>
      <c r="R191" s="205">
        <f>Q191*H191</f>
        <v>0</v>
      </c>
      <c r="S191" s="205">
        <v>0</v>
      </c>
      <c r="T191" s="206">
        <f>S191*H191</f>
        <v>0</v>
      </c>
      <c r="U191" s="34"/>
      <c r="V191" s="34"/>
      <c r="W191" s="34"/>
      <c r="X191" s="34"/>
      <c r="Y191" s="34"/>
      <c r="Z191" s="34"/>
      <c r="AA191" s="34"/>
      <c r="AB191" s="34"/>
      <c r="AC191" s="34"/>
      <c r="AD191" s="34"/>
      <c r="AE191" s="34"/>
      <c r="AR191" s="207" t="s">
        <v>402</v>
      </c>
      <c r="AT191" s="207" t="s">
        <v>315</v>
      </c>
      <c r="AU191" s="207" t="s">
        <v>81</v>
      </c>
      <c r="AY191" s="17" t="s">
        <v>313</v>
      </c>
      <c r="BE191" s="208">
        <f>IF(N191="základní",J191,0)</f>
        <v>0</v>
      </c>
      <c r="BF191" s="208">
        <f>IF(N191="snížená",J191,0)</f>
        <v>0</v>
      </c>
      <c r="BG191" s="208">
        <f>IF(N191="zákl. přenesená",J191,0)</f>
        <v>0</v>
      </c>
      <c r="BH191" s="208">
        <f>IF(N191="sníž. přenesená",J191,0)</f>
        <v>0</v>
      </c>
      <c r="BI191" s="208">
        <f>IF(N191="nulová",J191,0)</f>
        <v>0</v>
      </c>
      <c r="BJ191" s="17" t="s">
        <v>81</v>
      </c>
      <c r="BK191" s="208">
        <f>ROUND(I191*H191,2)</f>
        <v>0</v>
      </c>
      <c r="BL191" s="17" t="s">
        <v>402</v>
      </c>
      <c r="BM191" s="207" t="s">
        <v>952</v>
      </c>
    </row>
    <row r="192" spans="1:65" s="1" customFormat="1">
      <c r="A192" s="34"/>
      <c r="B192" s="35"/>
      <c r="C192" s="36"/>
      <c r="D192" s="209" t="s">
        <v>321</v>
      </c>
      <c r="E192" s="36"/>
      <c r="F192" s="210" t="s">
        <v>3202</v>
      </c>
      <c r="G192" s="36"/>
      <c r="H192" s="36"/>
      <c r="I192" s="116"/>
      <c r="J192" s="36"/>
      <c r="K192" s="36"/>
      <c r="L192" s="39"/>
      <c r="M192" s="211"/>
      <c r="N192" s="212"/>
      <c r="O192" s="64"/>
      <c r="P192" s="64"/>
      <c r="Q192" s="64"/>
      <c r="R192" s="64"/>
      <c r="S192" s="64"/>
      <c r="T192" s="65"/>
      <c r="U192" s="34"/>
      <c r="V192" s="34"/>
      <c r="W192" s="34"/>
      <c r="X192" s="34"/>
      <c r="Y192" s="34"/>
      <c r="Z192" s="34"/>
      <c r="AA192" s="34"/>
      <c r="AB192" s="34"/>
      <c r="AC192" s="34"/>
      <c r="AD192" s="34"/>
      <c r="AE192" s="34"/>
      <c r="AT192" s="17" t="s">
        <v>321</v>
      </c>
      <c r="AU192" s="17" t="s">
        <v>81</v>
      </c>
    </row>
    <row r="193" spans="1:65" s="1" customFormat="1" ht="14.45" customHeight="1">
      <c r="A193" s="34"/>
      <c r="B193" s="35"/>
      <c r="C193" s="195" t="s">
        <v>654</v>
      </c>
      <c r="D193" s="195" t="s">
        <v>315</v>
      </c>
      <c r="E193" s="196" t="s">
        <v>3201</v>
      </c>
      <c r="F193" s="197" t="s">
        <v>3202</v>
      </c>
      <c r="G193" s="198" t="s">
        <v>2843</v>
      </c>
      <c r="H193" s="199">
        <v>2</v>
      </c>
      <c r="I193" s="200"/>
      <c r="J193" s="201">
        <f>ROUND(I193*H193,2)</f>
        <v>0</v>
      </c>
      <c r="K193" s="202"/>
      <c r="L193" s="39"/>
      <c r="M193" s="203" t="s">
        <v>19</v>
      </c>
      <c r="N193" s="204" t="s">
        <v>45</v>
      </c>
      <c r="O193" s="64"/>
      <c r="P193" s="205">
        <f>O193*H193</f>
        <v>0</v>
      </c>
      <c r="Q193" s="205">
        <v>0</v>
      </c>
      <c r="R193" s="205">
        <f>Q193*H193</f>
        <v>0</v>
      </c>
      <c r="S193" s="205">
        <v>0</v>
      </c>
      <c r="T193" s="206">
        <f>S193*H193</f>
        <v>0</v>
      </c>
      <c r="U193" s="34"/>
      <c r="V193" s="34"/>
      <c r="W193" s="34"/>
      <c r="X193" s="34"/>
      <c r="Y193" s="34"/>
      <c r="Z193" s="34"/>
      <c r="AA193" s="34"/>
      <c r="AB193" s="34"/>
      <c r="AC193" s="34"/>
      <c r="AD193" s="34"/>
      <c r="AE193" s="34"/>
      <c r="AR193" s="207" t="s">
        <v>402</v>
      </c>
      <c r="AT193" s="207" t="s">
        <v>315</v>
      </c>
      <c r="AU193" s="207" t="s">
        <v>81</v>
      </c>
      <c r="AY193" s="17" t="s">
        <v>313</v>
      </c>
      <c r="BE193" s="208">
        <f>IF(N193="základní",J193,0)</f>
        <v>0</v>
      </c>
      <c r="BF193" s="208">
        <f>IF(N193="snížená",J193,0)</f>
        <v>0</v>
      </c>
      <c r="BG193" s="208">
        <f>IF(N193="zákl. přenesená",J193,0)</f>
        <v>0</v>
      </c>
      <c r="BH193" s="208">
        <f>IF(N193="sníž. přenesená",J193,0)</f>
        <v>0</v>
      </c>
      <c r="BI193" s="208">
        <f>IF(N193="nulová",J193,0)</f>
        <v>0</v>
      </c>
      <c r="BJ193" s="17" t="s">
        <v>81</v>
      </c>
      <c r="BK193" s="208">
        <f>ROUND(I193*H193,2)</f>
        <v>0</v>
      </c>
      <c r="BL193" s="17" t="s">
        <v>402</v>
      </c>
      <c r="BM193" s="207" t="s">
        <v>968</v>
      </c>
    </row>
    <row r="194" spans="1:65" s="1" customFormat="1">
      <c r="A194" s="34"/>
      <c r="B194" s="35"/>
      <c r="C194" s="36"/>
      <c r="D194" s="209" t="s">
        <v>321</v>
      </c>
      <c r="E194" s="36"/>
      <c r="F194" s="210" t="s">
        <v>3202</v>
      </c>
      <c r="G194" s="36"/>
      <c r="H194" s="36"/>
      <c r="I194" s="116"/>
      <c r="J194" s="36"/>
      <c r="K194" s="36"/>
      <c r="L194" s="39"/>
      <c r="M194" s="211"/>
      <c r="N194" s="212"/>
      <c r="O194" s="64"/>
      <c r="P194" s="64"/>
      <c r="Q194" s="64"/>
      <c r="R194" s="64"/>
      <c r="S194" s="64"/>
      <c r="T194" s="65"/>
      <c r="U194" s="34"/>
      <c r="V194" s="34"/>
      <c r="W194" s="34"/>
      <c r="X194" s="34"/>
      <c r="Y194" s="34"/>
      <c r="Z194" s="34"/>
      <c r="AA194" s="34"/>
      <c r="AB194" s="34"/>
      <c r="AC194" s="34"/>
      <c r="AD194" s="34"/>
      <c r="AE194" s="34"/>
      <c r="AT194" s="17" t="s">
        <v>321</v>
      </c>
      <c r="AU194" s="17" t="s">
        <v>81</v>
      </c>
    </row>
    <row r="195" spans="1:65" s="1" customFormat="1" ht="14.45" customHeight="1">
      <c r="A195" s="34"/>
      <c r="B195" s="35"/>
      <c r="C195" s="195" t="s">
        <v>660</v>
      </c>
      <c r="D195" s="195" t="s">
        <v>315</v>
      </c>
      <c r="E195" s="196" t="s">
        <v>3203</v>
      </c>
      <c r="F195" s="197" t="s">
        <v>3204</v>
      </c>
      <c r="G195" s="198" t="s">
        <v>2843</v>
      </c>
      <c r="H195" s="199">
        <v>39</v>
      </c>
      <c r="I195" s="200"/>
      <c r="J195" s="201">
        <f>ROUND(I195*H195,2)</f>
        <v>0</v>
      </c>
      <c r="K195" s="202"/>
      <c r="L195" s="39"/>
      <c r="M195" s="203" t="s">
        <v>19</v>
      </c>
      <c r="N195" s="204" t="s">
        <v>45</v>
      </c>
      <c r="O195" s="64"/>
      <c r="P195" s="205">
        <f>O195*H195</f>
        <v>0</v>
      </c>
      <c r="Q195" s="205">
        <v>0</v>
      </c>
      <c r="R195" s="205">
        <f>Q195*H195</f>
        <v>0</v>
      </c>
      <c r="S195" s="205">
        <v>0</v>
      </c>
      <c r="T195" s="206">
        <f>S195*H195</f>
        <v>0</v>
      </c>
      <c r="U195" s="34"/>
      <c r="V195" s="34"/>
      <c r="W195" s="34"/>
      <c r="X195" s="34"/>
      <c r="Y195" s="34"/>
      <c r="Z195" s="34"/>
      <c r="AA195" s="34"/>
      <c r="AB195" s="34"/>
      <c r="AC195" s="34"/>
      <c r="AD195" s="34"/>
      <c r="AE195" s="34"/>
      <c r="AR195" s="207" t="s">
        <v>402</v>
      </c>
      <c r="AT195" s="207" t="s">
        <v>315</v>
      </c>
      <c r="AU195" s="207" t="s">
        <v>81</v>
      </c>
      <c r="AY195" s="17" t="s">
        <v>313</v>
      </c>
      <c r="BE195" s="208">
        <f>IF(N195="základní",J195,0)</f>
        <v>0</v>
      </c>
      <c r="BF195" s="208">
        <f>IF(N195="snížená",J195,0)</f>
        <v>0</v>
      </c>
      <c r="BG195" s="208">
        <f>IF(N195="zákl. přenesená",J195,0)</f>
        <v>0</v>
      </c>
      <c r="BH195" s="208">
        <f>IF(N195="sníž. přenesená",J195,0)</f>
        <v>0</v>
      </c>
      <c r="BI195" s="208">
        <f>IF(N195="nulová",J195,0)</f>
        <v>0</v>
      </c>
      <c r="BJ195" s="17" t="s">
        <v>81</v>
      </c>
      <c r="BK195" s="208">
        <f>ROUND(I195*H195,2)</f>
        <v>0</v>
      </c>
      <c r="BL195" s="17" t="s">
        <v>402</v>
      </c>
      <c r="BM195" s="207" t="s">
        <v>984</v>
      </c>
    </row>
    <row r="196" spans="1:65" s="1" customFormat="1">
      <c r="A196" s="34"/>
      <c r="B196" s="35"/>
      <c r="C196" s="36"/>
      <c r="D196" s="209" t="s">
        <v>321</v>
      </c>
      <c r="E196" s="36"/>
      <c r="F196" s="210" t="s">
        <v>3204</v>
      </c>
      <c r="G196" s="36"/>
      <c r="H196" s="36"/>
      <c r="I196" s="116"/>
      <c r="J196" s="36"/>
      <c r="K196" s="36"/>
      <c r="L196" s="39"/>
      <c r="M196" s="211"/>
      <c r="N196" s="212"/>
      <c r="O196" s="64"/>
      <c r="P196" s="64"/>
      <c r="Q196" s="64"/>
      <c r="R196" s="64"/>
      <c r="S196" s="64"/>
      <c r="T196" s="65"/>
      <c r="U196" s="34"/>
      <c r="V196" s="34"/>
      <c r="W196" s="34"/>
      <c r="X196" s="34"/>
      <c r="Y196" s="34"/>
      <c r="Z196" s="34"/>
      <c r="AA196" s="34"/>
      <c r="AB196" s="34"/>
      <c r="AC196" s="34"/>
      <c r="AD196" s="34"/>
      <c r="AE196" s="34"/>
      <c r="AT196" s="17" t="s">
        <v>321</v>
      </c>
      <c r="AU196" s="17" t="s">
        <v>81</v>
      </c>
    </row>
    <row r="197" spans="1:65" s="1" customFormat="1" ht="14.45" customHeight="1">
      <c r="A197" s="34"/>
      <c r="B197" s="35"/>
      <c r="C197" s="195" t="s">
        <v>666</v>
      </c>
      <c r="D197" s="195" t="s">
        <v>315</v>
      </c>
      <c r="E197" s="196" t="s">
        <v>3205</v>
      </c>
      <c r="F197" s="197" t="s">
        <v>3206</v>
      </c>
      <c r="G197" s="198" t="s">
        <v>2843</v>
      </c>
      <c r="H197" s="199">
        <v>8</v>
      </c>
      <c r="I197" s="200"/>
      <c r="J197" s="201">
        <f>ROUND(I197*H197,2)</f>
        <v>0</v>
      </c>
      <c r="K197" s="202"/>
      <c r="L197" s="39"/>
      <c r="M197" s="203" t="s">
        <v>19</v>
      </c>
      <c r="N197" s="204" t="s">
        <v>45</v>
      </c>
      <c r="O197" s="64"/>
      <c r="P197" s="205">
        <f>O197*H197</f>
        <v>0</v>
      </c>
      <c r="Q197" s="205">
        <v>0</v>
      </c>
      <c r="R197" s="205">
        <f>Q197*H197</f>
        <v>0</v>
      </c>
      <c r="S197" s="205">
        <v>0</v>
      </c>
      <c r="T197" s="206">
        <f>S197*H197</f>
        <v>0</v>
      </c>
      <c r="U197" s="34"/>
      <c r="V197" s="34"/>
      <c r="W197" s="34"/>
      <c r="X197" s="34"/>
      <c r="Y197" s="34"/>
      <c r="Z197" s="34"/>
      <c r="AA197" s="34"/>
      <c r="AB197" s="34"/>
      <c r="AC197" s="34"/>
      <c r="AD197" s="34"/>
      <c r="AE197" s="34"/>
      <c r="AR197" s="207" t="s">
        <v>402</v>
      </c>
      <c r="AT197" s="207" t="s">
        <v>315</v>
      </c>
      <c r="AU197" s="207" t="s">
        <v>81</v>
      </c>
      <c r="AY197" s="17" t="s">
        <v>313</v>
      </c>
      <c r="BE197" s="208">
        <f>IF(N197="základní",J197,0)</f>
        <v>0</v>
      </c>
      <c r="BF197" s="208">
        <f>IF(N197="snížená",J197,0)</f>
        <v>0</v>
      </c>
      <c r="BG197" s="208">
        <f>IF(N197="zákl. přenesená",J197,0)</f>
        <v>0</v>
      </c>
      <c r="BH197" s="208">
        <f>IF(N197="sníž. přenesená",J197,0)</f>
        <v>0</v>
      </c>
      <c r="BI197" s="208">
        <f>IF(N197="nulová",J197,0)</f>
        <v>0</v>
      </c>
      <c r="BJ197" s="17" t="s">
        <v>81</v>
      </c>
      <c r="BK197" s="208">
        <f>ROUND(I197*H197,2)</f>
        <v>0</v>
      </c>
      <c r="BL197" s="17" t="s">
        <v>402</v>
      </c>
      <c r="BM197" s="207" t="s">
        <v>996</v>
      </c>
    </row>
    <row r="198" spans="1:65" s="1" customFormat="1">
      <c r="A198" s="34"/>
      <c r="B198" s="35"/>
      <c r="C198" s="36"/>
      <c r="D198" s="209" t="s">
        <v>321</v>
      </c>
      <c r="E198" s="36"/>
      <c r="F198" s="210" t="s">
        <v>3206</v>
      </c>
      <c r="G198" s="36"/>
      <c r="H198" s="36"/>
      <c r="I198" s="116"/>
      <c r="J198" s="36"/>
      <c r="K198" s="36"/>
      <c r="L198" s="39"/>
      <c r="M198" s="211"/>
      <c r="N198" s="212"/>
      <c r="O198" s="64"/>
      <c r="P198" s="64"/>
      <c r="Q198" s="64"/>
      <c r="R198" s="64"/>
      <c r="S198" s="64"/>
      <c r="T198" s="65"/>
      <c r="U198" s="34"/>
      <c r="V198" s="34"/>
      <c r="W198" s="34"/>
      <c r="X198" s="34"/>
      <c r="Y198" s="34"/>
      <c r="Z198" s="34"/>
      <c r="AA198" s="34"/>
      <c r="AB198" s="34"/>
      <c r="AC198" s="34"/>
      <c r="AD198" s="34"/>
      <c r="AE198" s="34"/>
      <c r="AT198" s="17" t="s">
        <v>321</v>
      </c>
      <c r="AU198" s="17" t="s">
        <v>81</v>
      </c>
    </row>
    <row r="199" spans="1:65" s="1" customFormat="1" ht="14.45" customHeight="1">
      <c r="A199" s="34"/>
      <c r="B199" s="35"/>
      <c r="C199" s="195" t="s">
        <v>672</v>
      </c>
      <c r="D199" s="195" t="s">
        <v>315</v>
      </c>
      <c r="E199" s="196" t="s">
        <v>3207</v>
      </c>
      <c r="F199" s="197" t="s">
        <v>3208</v>
      </c>
      <c r="G199" s="198" t="s">
        <v>2843</v>
      </c>
      <c r="H199" s="199">
        <v>2</v>
      </c>
      <c r="I199" s="200"/>
      <c r="J199" s="201">
        <f>ROUND(I199*H199,2)</f>
        <v>0</v>
      </c>
      <c r="K199" s="202"/>
      <c r="L199" s="39"/>
      <c r="M199" s="203" t="s">
        <v>19</v>
      </c>
      <c r="N199" s="204" t="s">
        <v>45</v>
      </c>
      <c r="O199" s="64"/>
      <c r="P199" s="205">
        <f>O199*H199</f>
        <v>0</v>
      </c>
      <c r="Q199" s="205">
        <v>0</v>
      </c>
      <c r="R199" s="205">
        <f>Q199*H199</f>
        <v>0</v>
      </c>
      <c r="S199" s="205">
        <v>0</v>
      </c>
      <c r="T199" s="206">
        <f>S199*H199</f>
        <v>0</v>
      </c>
      <c r="U199" s="34"/>
      <c r="V199" s="34"/>
      <c r="W199" s="34"/>
      <c r="X199" s="34"/>
      <c r="Y199" s="34"/>
      <c r="Z199" s="34"/>
      <c r="AA199" s="34"/>
      <c r="AB199" s="34"/>
      <c r="AC199" s="34"/>
      <c r="AD199" s="34"/>
      <c r="AE199" s="34"/>
      <c r="AR199" s="207" t="s">
        <v>402</v>
      </c>
      <c r="AT199" s="207" t="s">
        <v>315</v>
      </c>
      <c r="AU199" s="207" t="s">
        <v>81</v>
      </c>
      <c r="AY199" s="17" t="s">
        <v>313</v>
      </c>
      <c r="BE199" s="208">
        <f>IF(N199="základní",J199,0)</f>
        <v>0</v>
      </c>
      <c r="BF199" s="208">
        <f>IF(N199="snížená",J199,0)</f>
        <v>0</v>
      </c>
      <c r="BG199" s="208">
        <f>IF(N199="zákl. přenesená",J199,0)</f>
        <v>0</v>
      </c>
      <c r="BH199" s="208">
        <f>IF(N199="sníž. přenesená",J199,0)</f>
        <v>0</v>
      </c>
      <c r="BI199" s="208">
        <f>IF(N199="nulová",J199,0)</f>
        <v>0</v>
      </c>
      <c r="BJ199" s="17" t="s">
        <v>81</v>
      </c>
      <c r="BK199" s="208">
        <f>ROUND(I199*H199,2)</f>
        <v>0</v>
      </c>
      <c r="BL199" s="17" t="s">
        <v>402</v>
      </c>
      <c r="BM199" s="207" t="s">
        <v>1008</v>
      </c>
    </row>
    <row r="200" spans="1:65" s="1" customFormat="1">
      <c r="A200" s="34"/>
      <c r="B200" s="35"/>
      <c r="C200" s="36"/>
      <c r="D200" s="209" t="s">
        <v>321</v>
      </c>
      <c r="E200" s="36"/>
      <c r="F200" s="210" t="s">
        <v>3208</v>
      </c>
      <c r="G200" s="36"/>
      <c r="H200" s="36"/>
      <c r="I200" s="116"/>
      <c r="J200" s="36"/>
      <c r="K200" s="36"/>
      <c r="L200" s="39"/>
      <c r="M200" s="211"/>
      <c r="N200" s="212"/>
      <c r="O200" s="64"/>
      <c r="P200" s="64"/>
      <c r="Q200" s="64"/>
      <c r="R200" s="64"/>
      <c r="S200" s="64"/>
      <c r="T200" s="65"/>
      <c r="U200" s="34"/>
      <c r="V200" s="34"/>
      <c r="W200" s="34"/>
      <c r="X200" s="34"/>
      <c r="Y200" s="34"/>
      <c r="Z200" s="34"/>
      <c r="AA200" s="34"/>
      <c r="AB200" s="34"/>
      <c r="AC200" s="34"/>
      <c r="AD200" s="34"/>
      <c r="AE200" s="34"/>
      <c r="AT200" s="17" t="s">
        <v>321</v>
      </c>
      <c r="AU200" s="17" t="s">
        <v>81</v>
      </c>
    </row>
    <row r="201" spans="1:65" s="1" customFormat="1" ht="14.45" customHeight="1">
      <c r="A201" s="34"/>
      <c r="B201" s="35"/>
      <c r="C201" s="195" t="s">
        <v>678</v>
      </c>
      <c r="D201" s="195" t="s">
        <v>315</v>
      </c>
      <c r="E201" s="196" t="s">
        <v>3209</v>
      </c>
      <c r="F201" s="197" t="s">
        <v>3210</v>
      </c>
      <c r="G201" s="198" t="s">
        <v>327</v>
      </c>
      <c r="H201" s="199">
        <v>40</v>
      </c>
      <c r="I201" s="200"/>
      <c r="J201" s="201">
        <f>ROUND(I201*H201,2)</f>
        <v>0</v>
      </c>
      <c r="K201" s="202"/>
      <c r="L201" s="39"/>
      <c r="M201" s="203" t="s">
        <v>19</v>
      </c>
      <c r="N201" s="204" t="s">
        <v>45</v>
      </c>
      <c r="O201" s="64"/>
      <c r="P201" s="205">
        <f>O201*H201</f>
        <v>0</v>
      </c>
      <c r="Q201" s="205">
        <v>0</v>
      </c>
      <c r="R201" s="205">
        <f>Q201*H201</f>
        <v>0</v>
      </c>
      <c r="S201" s="205">
        <v>0</v>
      </c>
      <c r="T201" s="206">
        <f>S201*H201</f>
        <v>0</v>
      </c>
      <c r="U201" s="34"/>
      <c r="V201" s="34"/>
      <c r="W201" s="34"/>
      <c r="X201" s="34"/>
      <c r="Y201" s="34"/>
      <c r="Z201" s="34"/>
      <c r="AA201" s="34"/>
      <c r="AB201" s="34"/>
      <c r="AC201" s="34"/>
      <c r="AD201" s="34"/>
      <c r="AE201" s="34"/>
      <c r="AR201" s="207" t="s">
        <v>402</v>
      </c>
      <c r="AT201" s="207" t="s">
        <v>315</v>
      </c>
      <c r="AU201" s="207" t="s">
        <v>81</v>
      </c>
      <c r="AY201" s="17" t="s">
        <v>313</v>
      </c>
      <c r="BE201" s="208">
        <f>IF(N201="základní",J201,0)</f>
        <v>0</v>
      </c>
      <c r="BF201" s="208">
        <f>IF(N201="snížená",J201,0)</f>
        <v>0</v>
      </c>
      <c r="BG201" s="208">
        <f>IF(N201="zákl. přenesená",J201,0)</f>
        <v>0</v>
      </c>
      <c r="BH201" s="208">
        <f>IF(N201="sníž. přenesená",J201,0)</f>
        <v>0</v>
      </c>
      <c r="BI201" s="208">
        <f>IF(N201="nulová",J201,0)</f>
        <v>0</v>
      </c>
      <c r="BJ201" s="17" t="s">
        <v>81</v>
      </c>
      <c r="BK201" s="208">
        <f>ROUND(I201*H201,2)</f>
        <v>0</v>
      </c>
      <c r="BL201" s="17" t="s">
        <v>402</v>
      </c>
      <c r="BM201" s="207" t="s">
        <v>1019</v>
      </c>
    </row>
    <row r="202" spans="1:65" s="1" customFormat="1">
      <c r="A202" s="34"/>
      <c r="B202" s="35"/>
      <c r="C202" s="36"/>
      <c r="D202" s="209" t="s">
        <v>321</v>
      </c>
      <c r="E202" s="36"/>
      <c r="F202" s="210" t="s">
        <v>3210</v>
      </c>
      <c r="G202" s="36"/>
      <c r="H202" s="36"/>
      <c r="I202" s="116"/>
      <c r="J202" s="36"/>
      <c r="K202" s="36"/>
      <c r="L202" s="39"/>
      <c r="M202" s="211"/>
      <c r="N202" s="212"/>
      <c r="O202" s="64"/>
      <c r="P202" s="64"/>
      <c r="Q202" s="64"/>
      <c r="R202" s="64"/>
      <c r="S202" s="64"/>
      <c r="T202" s="65"/>
      <c r="U202" s="34"/>
      <c r="V202" s="34"/>
      <c r="W202" s="34"/>
      <c r="X202" s="34"/>
      <c r="Y202" s="34"/>
      <c r="Z202" s="34"/>
      <c r="AA202" s="34"/>
      <c r="AB202" s="34"/>
      <c r="AC202" s="34"/>
      <c r="AD202" s="34"/>
      <c r="AE202" s="34"/>
      <c r="AT202" s="17" t="s">
        <v>321</v>
      </c>
      <c r="AU202" s="17" t="s">
        <v>81</v>
      </c>
    </row>
    <row r="203" spans="1:65" s="1" customFormat="1" ht="14.45" customHeight="1">
      <c r="A203" s="34"/>
      <c r="B203" s="35"/>
      <c r="C203" s="195" t="s">
        <v>686</v>
      </c>
      <c r="D203" s="195" t="s">
        <v>315</v>
      </c>
      <c r="E203" s="196" t="s">
        <v>3211</v>
      </c>
      <c r="F203" s="197" t="s">
        <v>3212</v>
      </c>
      <c r="G203" s="198" t="s">
        <v>327</v>
      </c>
      <c r="H203" s="199">
        <v>20</v>
      </c>
      <c r="I203" s="200"/>
      <c r="J203" s="201">
        <f>ROUND(I203*H203,2)</f>
        <v>0</v>
      </c>
      <c r="K203" s="202"/>
      <c r="L203" s="39"/>
      <c r="M203" s="203" t="s">
        <v>19</v>
      </c>
      <c r="N203" s="204" t="s">
        <v>45</v>
      </c>
      <c r="O203" s="64"/>
      <c r="P203" s="205">
        <f>O203*H203</f>
        <v>0</v>
      </c>
      <c r="Q203" s="205">
        <v>0</v>
      </c>
      <c r="R203" s="205">
        <f>Q203*H203</f>
        <v>0</v>
      </c>
      <c r="S203" s="205">
        <v>0</v>
      </c>
      <c r="T203" s="206">
        <f>S203*H203</f>
        <v>0</v>
      </c>
      <c r="U203" s="34"/>
      <c r="V203" s="34"/>
      <c r="W203" s="34"/>
      <c r="X203" s="34"/>
      <c r="Y203" s="34"/>
      <c r="Z203" s="34"/>
      <c r="AA203" s="34"/>
      <c r="AB203" s="34"/>
      <c r="AC203" s="34"/>
      <c r="AD203" s="34"/>
      <c r="AE203" s="34"/>
      <c r="AR203" s="207" t="s">
        <v>402</v>
      </c>
      <c r="AT203" s="207" t="s">
        <v>315</v>
      </c>
      <c r="AU203" s="207" t="s">
        <v>81</v>
      </c>
      <c r="AY203" s="17" t="s">
        <v>313</v>
      </c>
      <c r="BE203" s="208">
        <f>IF(N203="základní",J203,0)</f>
        <v>0</v>
      </c>
      <c r="BF203" s="208">
        <f>IF(N203="snížená",J203,0)</f>
        <v>0</v>
      </c>
      <c r="BG203" s="208">
        <f>IF(N203="zákl. přenesená",J203,0)</f>
        <v>0</v>
      </c>
      <c r="BH203" s="208">
        <f>IF(N203="sníž. přenesená",J203,0)</f>
        <v>0</v>
      </c>
      <c r="BI203" s="208">
        <f>IF(N203="nulová",J203,0)</f>
        <v>0</v>
      </c>
      <c r="BJ203" s="17" t="s">
        <v>81</v>
      </c>
      <c r="BK203" s="208">
        <f>ROUND(I203*H203,2)</f>
        <v>0</v>
      </c>
      <c r="BL203" s="17" t="s">
        <v>402</v>
      </c>
      <c r="BM203" s="207" t="s">
        <v>1029</v>
      </c>
    </row>
    <row r="204" spans="1:65" s="1" customFormat="1">
      <c r="A204" s="34"/>
      <c r="B204" s="35"/>
      <c r="C204" s="36"/>
      <c r="D204" s="209" t="s">
        <v>321</v>
      </c>
      <c r="E204" s="36"/>
      <c r="F204" s="210" t="s">
        <v>3212</v>
      </c>
      <c r="G204" s="36"/>
      <c r="H204" s="36"/>
      <c r="I204" s="116"/>
      <c r="J204" s="36"/>
      <c r="K204" s="36"/>
      <c r="L204" s="39"/>
      <c r="M204" s="211"/>
      <c r="N204" s="212"/>
      <c r="O204" s="64"/>
      <c r="P204" s="64"/>
      <c r="Q204" s="64"/>
      <c r="R204" s="64"/>
      <c r="S204" s="64"/>
      <c r="T204" s="65"/>
      <c r="U204" s="34"/>
      <c r="V204" s="34"/>
      <c r="W204" s="34"/>
      <c r="X204" s="34"/>
      <c r="Y204" s="34"/>
      <c r="Z204" s="34"/>
      <c r="AA204" s="34"/>
      <c r="AB204" s="34"/>
      <c r="AC204" s="34"/>
      <c r="AD204" s="34"/>
      <c r="AE204" s="34"/>
      <c r="AT204" s="17" t="s">
        <v>321</v>
      </c>
      <c r="AU204" s="17" t="s">
        <v>81</v>
      </c>
    </row>
    <row r="205" spans="1:65" s="1" customFormat="1" ht="14.45" customHeight="1">
      <c r="A205" s="34"/>
      <c r="B205" s="35"/>
      <c r="C205" s="195" t="s">
        <v>693</v>
      </c>
      <c r="D205" s="195" t="s">
        <v>315</v>
      </c>
      <c r="E205" s="196" t="s">
        <v>3213</v>
      </c>
      <c r="F205" s="197" t="s">
        <v>3214</v>
      </c>
      <c r="G205" s="198" t="s">
        <v>2843</v>
      </c>
      <c r="H205" s="199">
        <v>40</v>
      </c>
      <c r="I205" s="200"/>
      <c r="J205" s="201">
        <f>ROUND(I205*H205,2)</f>
        <v>0</v>
      </c>
      <c r="K205" s="202"/>
      <c r="L205" s="39"/>
      <c r="M205" s="203" t="s">
        <v>19</v>
      </c>
      <c r="N205" s="204" t="s">
        <v>45</v>
      </c>
      <c r="O205" s="64"/>
      <c r="P205" s="205">
        <f>O205*H205</f>
        <v>0</v>
      </c>
      <c r="Q205" s="205">
        <v>0</v>
      </c>
      <c r="R205" s="205">
        <f>Q205*H205</f>
        <v>0</v>
      </c>
      <c r="S205" s="205">
        <v>0</v>
      </c>
      <c r="T205" s="206">
        <f>S205*H205</f>
        <v>0</v>
      </c>
      <c r="U205" s="34"/>
      <c r="V205" s="34"/>
      <c r="W205" s="34"/>
      <c r="X205" s="34"/>
      <c r="Y205" s="34"/>
      <c r="Z205" s="34"/>
      <c r="AA205" s="34"/>
      <c r="AB205" s="34"/>
      <c r="AC205" s="34"/>
      <c r="AD205" s="34"/>
      <c r="AE205" s="34"/>
      <c r="AR205" s="207" t="s">
        <v>402</v>
      </c>
      <c r="AT205" s="207" t="s">
        <v>315</v>
      </c>
      <c r="AU205" s="207" t="s">
        <v>81</v>
      </c>
      <c r="AY205" s="17" t="s">
        <v>313</v>
      </c>
      <c r="BE205" s="208">
        <f>IF(N205="základní",J205,0)</f>
        <v>0</v>
      </c>
      <c r="BF205" s="208">
        <f>IF(N205="snížená",J205,0)</f>
        <v>0</v>
      </c>
      <c r="BG205" s="208">
        <f>IF(N205="zákl. přenesená",J205,0)</f>
        <v>0</v>
      </c>
      <c r="BH205" s="208">
        <f>IF(N205="sníž. přenesená",J205,0)</f>
        <v>0</v>
      </c>
      <c r="BI205" s="208">
        <f>IF(N205="nulová",J205,0)</f>
        <v>0</v>
      </c>
      <c r="BJ205" s="17" t="s">
        <v>81</v>
      </c>
      <c r="BK205" s="208">
        <f>ROUND(I205*H205,2)</f>
        <v>0</v>
      </c>
      <c r="BL205" s="17" t="s">
        <v>402</v>
      </c>
      <c r="BM205" s="207" t="s">
        <v>1039</v>
      </c>
    </row>
    <row r="206" spans="1:65" s="1" customFormat="1">
      <c r="A206" s="34"/>
      <c r="B206" s="35"/>
      <c r="C206" s="36"/>
      <c r="D206" s="209" t="s">
        <v>321</v>
      </c>
      <c r="E206" s="36"/>
      <c r="F206" s="210" t="s">
        <v>3214</v>
      </c>
      <c r="G206" s="36"/>
      <c r="H206" s="36"/>
      <c r="I206" s="116"/>
      <c r="J206" s="36"/>
      <c r="K206" s="36"/>
      <c r="L206" s="39"/>
      <c r="M206" s="211"/>
      <c r="N206" s="212"/>
      <c r="O206" s="64"/>
      <c r="P206" s="64"/>
      <c r="Q206" s="64"/>
      <c r="R206" s="64"/>
      <c r="S206" s="64"/>
      <c r="T206" s="65"/>
      <c r="U206" s="34"/>
      <c r="V206" s="34"/>
      <c r="W206" s="34"/>
      <c r="X206" s="34"/>
      <c r="Y206" s="34"/>
      <c r="Z206" s="34"/>
      <c r="AA206" s="34"/>
      <c r="AB206" s="34"/>
      <c r="AC206" s="34"/>
      <c r="AD206" s="34"/>
      <c r="AE206" s="34"/>
      <c r="AT206" s="17" t="s">
        <v>321</v>
      </c>
      <c r="AU206" s="17" t="s">
        <v>81</v>
      </c>
    </row>
    <row r="207" spans="1:65" s="1" customFormat="1" ht="14.45" customHeight="1">
      <c r="A207" s="34"/>
      <c r="B207" s="35"/>
      <c r="C207" s="195" t="s">
        <v>698</v>
      </c>
      <c r="D207" s="195" t="s">
        <v>315</v>
      </c>
      <c r="E207" s="196" t="s">
        <v>3215</v>
      </c>
      <c r="F207" s="197" t="s">
        <v>3216</v>
      </c>
      <c r="G207" s="198" t="s">
        <v>327</v>
      </c>
      <c r="H207" s="199">
        <v>15</v>
      </c>
      <c r="I207" s="200"/>
      <c r="J207" s="201">
        <f>ROUND(I207*H207,2)</f>
        <v>0</v>
      </c>
      <c r="K207" s="202"/>
      <c r="L207" s="39"/>
      <c r="M207" s="203" t="s">
        <v>19</v>
      </c>
      <c r="N207" s="204" t="s">
        <v>45</v>
      </c>
      <c r="O207" s="64"/>
      <c r="P207" s="205">
        <f>O207*H207</f>
        <v>0</v>
      </c>
      <c r="Q207" s="205">
        <v>0</v>
      </c>
      <c r="R207" s="205">
        <f>Q207*H207</f>
        <v>0</v>
      </c>
      <c r="S207" s="205">
        <v>0</v>
      </c>
      <c r="T207" s="206">
        <f>S207*H207</f>
        <v>0</v>
      </c>
      <c r="U207" s="34"/>
      <c r="V207" s="34"/>
      <c r="W207" s="34"/>
      <c r="X207" s="34"/>
      <c r="Y207" s="34"/>
      <c r="Z207" s="34"/>
      <c r="AA207" s="34"/>
      <c r="AB207" s="34"/>
      <c r="AC207" s="34"/>
      <c r="AD207" s="34"/>
      <c r="AE207" s="34"/>
      <c r="AR207" s="207" t="s">
        <v>402</v>
      </c>
      <c r="AT207" s="207" t="s">
        <v>315</v>
      </c>
      <c r="AU207" s="207" t="s">
        <v>81</v>
      </c>
      <c r="AY207" s="17" t="s">
        <v>313</v>
      </c>
      <c r="BE207" s="208">
        <f>IF(N207="základní",J207,0)</f>
        <v>0</v>
      </c>
      <c r="BF207" s="208">
        <f>IF(N207="snížená",J207,0)</f>
        <v>0</v>
      </c>
      <c r="BG207" s="208">
        <f>IF(N207="zákl. přenesená",J207,0)</f>
        <v>0</v>
      </c>
      <c r="BH207" s="208">
        <f>IF(N207="sníž. přenesená",J207,0)</f>
        <v>0</v>
      </c>
      <c r="BI207" s="208">
        <f>IF(N207="nulová",J207,0)</f>
        <v>0</v>
      </c>
      <c r="BJ207" s="17" t="s">
        <v>81</v>
      </c>
      <c r="BK207" s="208">
        <f>ROUND(I207*H207,2)</f>
        <v>0</v>
      </c>
      <c r="BL207" s="17" t="s">
        <v>402</v>
      </c>
      <c r="BM207" s="207" t="s">
        <v>1051</v>
      </c>
    </row>
    <row r="208" spans="1:65" s="1" customFormat="1">
      <c r="A208" s="34"/>
      <c r="B208" s="35"/>
      <c r="C208" s="36"/>
      <c r="D208" s="209" t="s">
        <v>321</v>
      </c>
      <c r="E208" s="36"/>
      <c r="F208" s="210" t="s">
        <v>3216</v>
      </c>
      <c r="G208" s="36"/>
      <c r="H208" s="36"/>
      <c r="I208" s="116"/>
      <c r="J208" s="36"/>
      <c r="K208" s="36"/>
      <c r="L208" s="39"/>
      <c r="M208" s="211"/>
      <c r="N208" s="212"/>
      <c r="O208" s="64"/>
      <c r="P208" s="64"/>
      <c r="Q208" s="64"/>
      <c r="R208" s="64"/>
      <c r="S208" s="64"/>
      <c r="T208" s="65"/>
      <c r="U208" s="34"/>
      <c r="V208" s="34"/>
      <c r="W208" s="34"/>
      <c r="X208" s="34"/>
      <c r="Y208" s="34"/>
      <c r="Z208" s="34"/>
      <c r="AA208" s="34"/>
      <c r="AB208" s="34"/>
      <c r="AC208" s="34"/>
      <c r="AD208" s="34"/>
      <c r="AE208" s="34"/>
      <c r="AT208" s="17" t="s">
        <v>321</v>
      </c>
      <c r="AU208" s="17" t="s">
        <v>81</v>
      </c>
    </row>
    <row r="209" spans="1:65" s="1" customFormat="1" ht="14.45" customHeight="1">
      <c r="A209" s="34"/>
      <c r="B209" s="35"/>
      <c r="C209" s="195" t="s">
        <v>704</v>
      </c>
      <c r="D209" s="195" t="s">
        <v>315</v>
      </c>
      <c r="E209" s="196" t="s">
        <v>3217</v>
      </c>
      <c r="F209" s="197" t="s">
        <v>3218</v>
      </c>
      <c r="G209" s="198" t="s">
        <v>327</v>
      </c>
      <c r="H209" s="199">
        <v>36</v>
      </c>
      <c r="I209" s="200"/>
      <c r="J209" s="201">
        <f>ROUND(I209*H209,2)</f>
        <v>0</v>
      </c>
      <c r="K209" s="202"/>
      <c r="L209" s="39"/>
      <c r="M209" s="203" t="s">
        <v>19</v>
      </c>
      <c r="N209" s="204" t="s">
        <v>45</v>
      </c>
      <c r="O209" s="64"/>
      <c r="P209" s="205">
        <f>O209*H209</f>
        <v>0</v>
      </c>
      <c r="Q209" s="205">
        <v>0</v>
      </c>
      <c r="R209" s="205">
        <f>Q209*H209</f>
        <v>0</v>
      </c>
      <c r="S209" s="205">
        <v>0</v>
      </c>
      <c r="T209" s="206">
        <f>S209*H209</f>
        <v>0</v>
      </c>
      <c r="U209" s="34"/>
      <c r="V209" s="34"/>
      <c r="W209" s="34"/>
      <c r="X209" s="34"/>
      <c r="Y209" s="34"/>
      <c r="Z209" s="34"/>
      <c r="AA209" s="34"/>
      <c r="AB209" s="34"/>
      <c r="AC209" s="34"/>
      <c r="AD209" s="34"/>
      <c r="AE209" s="34"/>
      <c r="AR209" s="207" t="s">
        <v>402</v>
      </c>
      <c r="AT209" s="207" t="s">
        <v>315</v>
      </c>
      <c r="AU209" s="207" t="s">
        <v>81</v>
      </c>
      <c r="AY209" s="17" t="s">
        <v>313</v>
      </c>
      <c r="BE209" s="208">
        <f>IF(N209="základní",J209,0)</f>
        <v>0</v>
      </c>
      <c r="BF209" s="208">
        <f>IF(N209="snížená",J209,0)</f>
        <v>0</v>
      </c>
      <c r="BG209" s="208">
        <f>IF(N209="zákl. přenesená",J209,0)</f>
        <v>0</v>
      </c>
      <c r="BH209" s="208">
        <f>IF(N209="sníž. přenesená",J209,0)</f>
        <v>0</v>
      </c>
      <c r="BI209" s="208">
        <f>IF(N209="nulová",J209,0)</f>
        <v>0</v>
      </c>
      <c r="BJ209" s="17" t="s">
        <v>81</v>
      </c>
      <c r="BK209" s="208">
        <f>ROUND(I209*H209,2)</f>
        <v>0</v>
      </c>
      <c r="BL209" s="17" t="s">
        <v>402</v>
      </c>
      <c r="BM209" s="207" t="s">
        <v>1064</v>
      </c>
    </row>
    <row r="210" spans="1:65" s="1" customFormat="1">
      <c r="A210" s="34"/>
      <c r="B210" s="35"/>
      <c r="C210" s="36"/>
      <c r="D210" s="209" t="s">
        <v>321</v>
      </c>
      <c r="E210" s="36"/>
      <c r="F210" s="210" t="s">
        <v>3218</v>
      </c>
      <c r="G210" s="36"/>
      <c r="H210" s="36"/>
      <c r="I210" s="116"/>
      <c r="J210" s="36"/>
      <c r="K210" s="36"/>
      <c r="L210" s="39"/>
      <c r="M210" s="211"/>
      <c r="N210" s="212"/>
      <c r="O210" s="64"/>
      <c r="P210" s="64"/>
      <c r="Q210" s="64"/>
      <c r="R210" s="64"/>
      <c r="S210" s="64"/>
      <c r="T210" s="65"/>
      <c r="U210" s="34"/>
      <c r="V210" s="34"/>
      <c r="W210" s="34"/>
      <c r="X210" s="34"/>
      <c r="Y210" s="34"/>
      <c r="Z210" s="34"/>
      <c r="AA210" s="34"/>
      <c r="AB210" s="34"/>
      <c r="AC210" s="34"/>
      <c r="AD210" s="34"/>
      <c r="AE210" s="34"/>
      <c r="AT210" s="17" t="s">
        <v>321</v>
      </c>
      <c r="AU210" s="17" t="s">
        <v>81</v>
      </c>
    </row>
    <row r="211" spans="1:65" s="1" customFormat="1" ht="14.45" customHeight="1">
      <c r="A211" s="34"/>
      <c r="B211" s="35"/>
      <c r="C211" s="195" t="s">
        <v>710</v>
      </c>
      <c r="D211" s="195" t="s">
        <v>315</v>
      </c>
      <c r="E211" s="196" t="s">
        <v>3219</v>
      </c>
      <c r="F211" s="197" t="s">
        <v>3220</v>
      </c>
      <c r="G211" s="198" t="s">
        <v>327</v>
      </c>
      <c r="H211" s="199">
        <v>15</v>
      </c>
      <c r="I211" s="200"/>
      <c r="J211" s="201">
        <f>ROUND(I211*H211,2)</f>
        <v>0</v>
      </c>
      <c r="K211" s="202"/>
      <c r="L211" s="39"/>
      <c r="M211" s="203" t="s">
        <v>19</v>
      </c>
      <c r="N211" s="204" t="s">
        <v>45</v>
      </c>
      <c r="O211" s="64"/>
      <c r="P211" s="205">
        <f>O211*H211</f>
        <v>0</v>
      </c>
      <c r="Q211" s="205">
        <v>0</v>
      </c>
      <c r="R211" s="205">
        <f>Q211*H211</f>
        <v>0</v>
      </c>
      <c r="S211" s="205">
        <v>0</v>
      </c>
      <c r="T211" s="206">
        <f>S211*H211</f>
        <v>0</v>
      </c>
      <c r="U211" s="34"/>
      <c r="V211" s="34"/>
      <c r="W211" s="34"/>
      <c r="X211" s="34"/>
      <c r="Y211" s="34"/>
      <c r="Z211" s="34"/>
      <c r="AA211" s="34"/>
      <c r="AB211" s="34"/>
      <c r="AC211" s="34"/>
      <c r="AD211" s="34"/>
      <c r="AE211" s="34"/>
      <c r="AR211" s="207" t="s">
        <v>402</v>
      </c>
      <c r="AT211" s="207" t="s">
        <v>315</v>
      </c>
      <c r="AU211" s="207" t="s">
        <v>81</v>
      </c>
      <c r="AY211" s="17" t="s">
        <v>313</v>
      </c>
      <c r="BE211" s="208">
        <f>IF(N211="základní",J211,0)</f>
        <v>0</v>
      </c>
      <c r="BF211" s="208">
        <f>IF(N211="snížená",J211,0)</f>
        <v>0</v>
      </c>
      <c r="BG211" s="208">
        <f>IF(N211="zákl. přenesená",J211,0)</f>
        <v>0</v>
      </c>
      <c r="BH211" s="208">
        <f>IF(N211="sníž. přenesená",J211,0)</f>
        <v>0</v>
      </c>
      <c r="BI211" s="208">
        <f>IF(N211="nulová",J211,0)</f>
        <v>0</v>
      </c>
      <c r="BJ211" s="17" t="s">
        <v>81</v>
      </c>
      <c r="BK211" s="208">
        <f>ROUND(I211*H211,2)</f>
        <v>0</v>
      </c>
      <c r="BL211" s="17" t="s">
        <v>402</v>
      </c>
      <c r="BM211" s="207" t="s">
        <v>1081</v>
      </c>
    </row>
    <row r="212" spans="1:65" s="1" customFormat="1">
      <c r="A212" s="34"/>
      <c r="B212" s="35"/>
      <c r="C212" s="36"/>
      <c r="D212" s="209" t="s">
        <v>321</v>
      </c>
      <c r="E212" s="36"/>
      <c r="F212" s="210" t="s">
        <v>3220</v>
      </c>
      <c r="G212" s="36"/>
      <c r="H212" s="36"/>
      <c r="I212" s="116"/>
      <c r="J212" s="36"/>
      <c r="K212" s="36"/>
      <c r="L212" s="39"/>
      <c r="M212" s="211"/>
      <c r="N212" s="212"/>
      <c r="O212" s="64"/>
      <c r="P212" s="64"/>
      <c r="Q212" s="64"/>
      <c r="R212" s="64"/>
      <c r="S212" s="64"/>
      <c r="T212" s="65"/>
      <c r="U212" s="34"/>
      <c r="V212" s="34"/>
      <c r="W212" s="34"/>
      <c r="X212" s="34"/>
      <c r="Y212" s="34"/>
      <c r="Z212" s="34"/>
      <c r="AA212" s="34"/>
      <c r="AB212" s="34"/>
      <c r="AC212" s="34"/>
      <c r="AD212" s="34"/>
      <c r="AE212" s="34"/>
      <c r="AT212" s="17" t="s">
        <v>321</v>
      </c>
      <c r="AU212" s="17" t="s">
        <v>81</v>
      </c>
    </row>
    <row r="213" spans="1:65" s="1" customFormat="1" ht="14.45" customHeight="1">
      <c r="A213" s="34"/>
      <c r="B213" s="35"/>
      <c r="C213" s="195" t="s">
        <v>715</v>
      </c>
      <c r="D213" s="195" t="s">
        <v>315</v>
      </c>
      <c r="E213" s="196" t="s">
        <v>3221</v>
      </c>
      <c r="F213" s="197" t="s">
        <v>3222</v>
      </c>
      <c r="G213" s="198" t="s">
        <v>2843</v>
      </c>
      <c r="H213" s="199">
        <v>250</v>
      </c>
      <c r="I213" s="200"/>
      <c r="J213" s="201">
        <f>ROUND(I213*H213,2)</f>
        <v>0</v>
      </c>
      <c r="K213" s="202"/>
      <c r="L213" s="39"/>
      <c r="M213" s="203" t="s">
        <v>19</v>
      </c>
      <c r="N213" s="204" t="s">
        <v>45</v>
      </c>
      <c r="O213" s="64"/>
      <c r="P213" s="205">
        <f>O213*H213</f>
        <v>0</v>
      </c>
      <c r="Q213" s="205">
        <v>0</v>
      </c>
      <c r="R213" s="205">
        <f>Q213*H213</f>
        <v>0</v>
      </c>
      <c r="S213" s="205">
        <v>0</v>
      </c>
      <c r="T213" s="206">
        <f>S213*H213</f>
        <v>0</v>
      </c>
      <c r="U213" s="34"/>
      <c r="V213" s="34"/>
      <c r="W213" s="34"/>
      <c r="X213" s="34"/>
      <c r="Y213" s="34"/>
      <c r="Z213" s="34"/>
      <c r="AA213" s="34"/>
      <c r="AB213" s="34"/>
      <c r="AC213" s="34"/>
      <c r="AD213" s="34"/>
      <c r="AE213" s="34"/>
      <c r="AR213" s="207" t="s">
        <v>402</v>
      </c>
      <c r="AT213" s="207" t="s">
        <v>315</v>
      </c>
      <c r="AU213" s="207" t="s">
        <v>81</v>
      </c>
      <c r="AY213" s="17" t="s">
        <v>313</v>
      </c>
      <c r="BE213" s="208">
        <f>IF(N213="základní",J213,0)</f>
        <v>0</v>
      </c>
      <c r="BF213" s="208">
        <f>IF(N213="snížená",J213,0)</f>
        <v>0</v>
      </c>
      <c r="BG213" s="208">
        <f>IF(N213="zákl. přenesená",J213,0)</f>
        <v>0</v>
      </c>
      <c r="BH213" s="208">
        <f>IF(N213="sníž. přenesená",J213,0)</f>
        <v>0</v>
      </c>
      <c r="BI213" s="208">
        <f>IF(N213="nulová",J213,0)</f>
        <v>0</v>
      </c>
      <c r="BJ213" s="17" t="s">
        <v>81</v>
      </c>
      <c r="BK213" s="208">
        <f>ROUND(I213*H213,2)</f>
        <v>0</v>
      </c>
      <c r="BL213" s="17" t="s">
        <v>402</v>
      </c>
      <c r="BM213" s="207" t="s">
        <v>1093</v>
      </c>
    </row>
    <row r="214" spans="1:65" s="1" customFormat="1">
      <c r="A214" s="34"/>
      <c r="B214" s="35"/>
      <c r="C214" s="36"/>
      <c r="D214" s="209" t="s">
        <v>321</v>
      </c>
      <c r="E214" s="36"/>
      <c r="F214" s="210" t="s">
        <v>3222</v>
      </c>
      <c r="G214" s="36"/>
      <c r="H214" s="36"/>
      <c r="I214" s="116"/>
      <c r="J214" s="36"/>
      <c r="K214" s="36"/>
      <c r="L214" s="39"/>
      <c r="M214" s="211"/>
      <c r="N214" s="212"/>
      <c r="O214" s="64"/>
      <c r="P214" s="64"/>
      <c r="Q214" s="64"/>
      <c r="R214" s="64"/>
      <c r="S214" s="64"/>
      <c r="T214" s="65"/>
      <c r="U214" s="34"/>
      <c r="V214" s="34"/>
      <c r="W214" s="34"/>
      <c r="X214" s="34"/>
      <c r="Y214" s="34"/>
      <c r="Z214" s="34"/>
      <c r="AA214" s="34"/>
      <c r="AB214" s="34"/>
      <c r="AC214" s="34"/>
      <c r="AD214" s="34"/>
      <c r="AE214" s="34"/>
      <c r="AT214" s="17" t="s">
        <v>321</v>
      </c>
      <c r="AU214" s="17" t="s">
        <v>81</v>
      </c>
    </row>
    <row r="215" spans="1:65" s="11" customFormat="1" ht="25.9" customHeight="1">
      <c r="B215" s="179"/>
      <c r="C215" s="180"/>
      <c r="D215" s="181" t="s">
        <v>73</v>
      </c>
      <c r="E215" s="182" t="s">
        <v>2911</v>
      </c>
      <c r="F215" s="182" t="s">
        <v>3223</v>
      </c>
      <c r="G215" s="180"/>
      <c r="H215" s="180"/>
      <c r="I215" s="183"/>
      <c r="J215" s="184">
        <f>BK215</f>
        <v>0</v>
      </c>
      <c r="K215" s="180"/>
      <c r="L215" s="185"/>
      <c r="M215" s="186"/>
      <c r="N215" s="187"/>
      <c r="O215" s="187"/>
      <c r="P215" s="188">
        <f>SUM(P216:P225)</f>
        <v>0</v>
      </c>
      <c r="Q215" s="187"/>
      <c r="R215" s="188">
        <f>SUM(R216:R225)</f>
        <v>0</v>
      </c>
      <c r="S215" s="187"/>
      <c r="T215" s="189">
        <f>SUM(T216:T225)</f>
        <v>0</v>
      </c>
      <c r="AR215" s="190" t="s">
        <v>81</v>
      </c>
      <c r="AT215" s="191" t="s">
        <v>73</v>
      </c>
      <c r="AU215" s="191" t="s">
        <v>74</v>
      </c>
      <c r="AY215" s="190" t="s">
        <v>313</v>
      </c>
      <c r="BK215" s="192">
        <f>SUM(BK216:BK225)</f>
        <v>0</v>
      </c>
    </row>
    <row r="216" spans="1:65" s="1" customFormat="1" ht="14.45" customHeight="1">
      <c r="A216" s="34"/>
      <c r="B216" s="35"/>
      <c r="C216" s="195" t="s">
        <v>720</v>
      </c>
      <c r="D216" s="195" t="s">
        <v>315</v>
      </c>
      <c r="E216" s="196" t="s">
        <v>3224</v>
      </c>
      <c r="F216" s="197" t="s">
        <v>3225</v>
      </c>
      <c r="G216" s="198" t="s">
        <v>3226</v>
      </c>
      <c r="H216" s="199">
        <v>1</v>
      </c>
      <c r="I216" s="200"/>
      <c r="J216" s="201">
        <f>ROUND(I216*H216,2)</f>
        <v>0</v>
      </c>
      <c r="K216" s="202"/>
      <c r="L216" s="39"/>
      <c r="M216" s="203" t="s">
        <v>19</v>
      </c>
      <c r="N216" s="204" t="s">
        <v>45</v>
      </c>
      <c r="O216" s="64"/>
      <c r="P216" s="205">
        <f>O216*H216</f>
        <v>0</v>
      </c>
      <c r="Q216" s="205">
        <v>0</v>
      </c>
      <c r="R216" s="205">
        <f>Q216*H216</f>
        <v>0</v>
      </c>
      <c r="S216" s="205">
        <v>0</v>
      </c>
      <c r="T216" s="206">
        <f>S216*H216</f>
        <v>0</v>
      </c>
      <c r="U216" s="34"/>
      <c r="V216" s="34"/>
      <c r="W216" s="34"/>
      <c r="X216" s="34"/>
      <c r="Y216" s="34"/>
      <c r="Z216" s="34"/>
      <c r="AA216" s="34"/>
      <c r="AB216" s="34"/>
      <c r="AC216" s="34"/>
      <c r="AD216" s="34"/>
      <c r="AE216" s="34"/>
      <c r="AR216" s="207" t="s">
        <v>402</v>
      </c>
      <c r="AT216" s="207" t="s">
        <v>315</v>
      </c>
      <c r="AU216" s="207" t="s">
        <v>81</v>
      </c>
      <c r="AY216" s="17" t="s">
        <v>313</v>
      </c>
      <c r="BE216" s="208">
        <f>IF(N216="základní",J216,0)</f>
        <v>0</v>
      </c>
      <c r="BF216" s="208">
        <f>IF(N216="snížená",J216,0)</f>
        <v>0</v>
      </c>
      <c r="BG216" s="208">
        <f>IF(N216="zákl. přenesená",J216,0)</f>
        <v>0</v>
      </c>
      <c r="BH216" s="208">
        <f>IF(N216="sníž. přenesená",J216,0)</f>
        <v>0</v>
      </c>
      <c r="BI216" s="208">
        <f>IF(N216="nulová",J216,0)</f>
        <v>0</v>
      </c>
      <c r="BJ216" s="17" t="s">
        <v>81</v>
      </c>
      <c r="BK216" s="208">
        <f>ROUND(I216*H216,2)</f>
        <v>0</v>
      </c>
      <c r="BL216" s="17" t="s">
        <v>402</v>
      </c>
      <c r="BM216" s="207" t="s">
        <v>1103</v>
      </c>
    </row>
    <row r="217" spans="1:65" s="1" customFormat="1">
      <c r="A217" s="34"/>
      <c r="B217" s="35"/>
      <c r="C217" s="36"/>
      <c r="D217" s="209" t="s">
        <v>321</v>
      </c>
      <c r="E217" s="36"/>
      <c r="F217" s="210" t="s">
        <v>3225</v>
      </c>
      <c r="G217" s="36"/>
      <c r="H217" s="36"/>
      <c r="I217" s="116"/>
      <c r="J217" s="36"/>
      <c r="K217" s="36"/>
      <c r="L217" s="39"/>
      <c r="M217" s="211"/>
      <c r="N217" s="212"/>
      <c r="O217" s="64"/>
      <c r="P217" s="64"/>
      <c r="Q217" s="64"/>
      <c r="R217" s="64"/>
      <c r="S217" s="64"/>
      <c r="T217" s="65"/>
      <c r="U217" s="34"/>
      <c r="V217" s="34"/>
      <c r="W217" s="34"/>
      <c r="X217" s="34"/>
      <c r="Y217" s="34"/>
      <c r="Z217" s="34"/>
      <c r="AA217" s="34"/>
      <c r="AB217" s="34"/>
      <c r="AC217" s="34"/>
      <c r="AD217" s="34"/>
      <c r="AE217" s="34"/>
      <c r="AT217" s="17" t="s">
        <v>321</v>
      </c>
      <c r="AU217" s="17" t="s">
        <v>81</v>
      </c>
    </row>
    <row r="218" spans="1:65" s="1" customFormat="1" ht="14.45" customHeight="1">
      <c r="A218" s="34"/>
      <c r="B218" s="35"/>
      <c r="C218" s="195" t="s">
        <v>726</v>
      </c>
      <c r="D218" s="195" t="s">
        <v>315</v>
      </c>
      <c r="E218" s="196" t="s">
        <v>3227</v>
      </c>
      <c r="F218" s="197" t="s">
        <v>3228</v>
      </c>
      <c r="G218" s="198" t="s">
        <v>3229</v>
      </c>
      <c r="H218" s="199">
        <v>2</v>
      </c>
      <c r="I218" s="200"/>
      <c r="J218" s="201">
        <f>ROUND(I218*H218,2)</f>
        <v>0</v>
      </c>
      <c r="K218" s="202"/>
      <c r="L218" s="39"/>
      <c r="M218" s="203" t="s">
        <v>19</v>
      </c>
      <c r="N218" s="204" t="s">
        <v>45</v>
      </c>
      <c r="O218" s="64"/>
      <c r="P218" s="205">
        <f>O218*H218</f>
        <v>0</v>
      </c>
      <c r="Q218" s="205">
        <v>0</v>
      </c>
      <c r="R218" s="205">
        <f>Q218*H218</f>
        <v>0</v>
      </c>
      <c r="S218" s="205">
        <v>0</v>
      </c>
      <c r="T218" s="206">
        <f>S218*H218</f>
        <v>0</v>
      </c>
      <c r="U218" s="34"/>
      <c r="V218" s="34"/>
      <c r="W218" s="34"/>
      <c r="X218" s="34"/>
      <c r="Y218" s="34"/>
      <c r="Z218" s="34"/>
      <c r="AA218" s="34"/>
      <c r="AB218" s="34"/>
      <c r="AC218" s="34"/>
      <c r="AD218" s="34"/>
      <c r="AE218" s="34"/>
      <c r="AR218" s="207" t="s">
        <v>402</v>
      </c>
      <c r="AT218" s="207" t="s">
        <v>315</v>
      </c>
      <c r="AU218" s="207" t="s">
        <v>81</v>
      </c>
      <c r="AY218" s="17" t="s">
        <v>313</v>
      </c>
      <c r="BE218" s="208">
        <f>IF(N218="základní",J218,0)</f>
        <v>0</v>
      </c>
      <c r="BF218" s="208">
        <f>IF(N218="snížená",J218,0)</f>
        <v>0</v>
      </c>
      <c r="BG218" s="208">
        <f>IF(N218="zákl. přenesená",J218,0)</f>
        <v>0</v>
      </c>
      <c r="BH218" s="208">
        <f>IF(N218="sníž. přenesená",J218,0)</f>
        <v>0</v>
      </c>
      <c r="BI218" s="208">
        <f>IF(N218="nulová",J218,0)</f>
        <v>0</v>
      </c>
      <c r="BJ218" s="17" t="s">
        <v>81</v>
      </c>
      <c r="BK218" s="208">
        <f>ROUND(I218*H218,2)</f>
        <v>0</v>
      </c>
      <c r="BL218" s="17" t="s">
        <v>402</v>
      </c>
      <c r="BM218" s="207" t="s">
        <v>1114</v>
      </c>
    </row>
    <row r="219" spans="1:65" s="1" customFormat="1">
      <c r="A219" s="34"/>
      <c r="B219" s="35"/>
      <c r="C219" s="36"/>
      <c r="D219" s="209" t="s">
        <v>321</v>
      </c>
      <c r="E219" s="36"/>
      <c r="F219" s="210" t="s">
        <v>3228</v>
      </c>
      <c r="G219" s="36"/>
      <c r="H219" s="36"/>
      <c r="I219" s="116"/>
      <c r="J219" s="36"/>
      <c r="K219" s="36"/>
      <c r="L219" s="39"/>
      <c r="M219" s="211"/>
      <c r="N219" s="212"/>
      <c r="O219" s="64"/>
      <c r="P219" s="64"/>
      <c r="Q219" s="64"/>
      <c r="R219" s="64"/>
      <c r="S219" s="64"/>
      <c r="T219" s="65"/>
      <c r="U219" s="34"/>
      <c r="V219" s="34"/>
      <c r="W219" s="34"/>
      <c r="X219" s="34"/>
      <c r="Y219" s="34"/>
      <c r="Z219" s="34"/>
      <c r="AA219" s="34"/>
      <c r="AB219" s="34"/>
      <c r="AC219" s="34"/>
      <c r="AD219" s="34"/>
      <c r="AE219" s="34"/>
      <c r="AT219" s="17" t="s">
        <v>321</v>
      </c>
      <c r="AU219" s="17" t="s">
        <v>81</v>
      </c>
    </row>
    <row r="220" spans="1:65" s="1" customFormat="1" ht="14.45" customHeight="1">
      <c r="A220" s="34"/>
      <c r="B220" s="35"/>
      <c r="C220" s="195" t="s">
        <v>731</v>
      </c>
      <c r="D220" s="195" t="s">
        <v>315</v>
      </c>
      <c r="E220" s="196" t="s">
        <v>3230</v>
      </c>
      <c r="F220" s="197" t="s">
        <v>3231</v>
      </c>
      <c r="G220" s="198" t="s">
        <v>3232</v>
      </c>
      <c r="H220" s="199">
        <v>20</v>
      </c>
      <c r="I220" s="200"/>
      <c r="J220" s="201">
        <f>ROUND(I220*H220,2)</f>
        <v>0</v>
      </c>
      <c r="K220" s="202"/>
      <c r="L220" s="39"/>
      <c r="M220" s="203" t="s">
        <v>19</v>
      </c>
      <c r="N220" s="204" t="s">
        <v>45</v>
      </c>
      <c r="O220" s="64"/>
      <c r="P220" s="205">
        <f>O220*H220</f>
        <v>0</v>
      </c>
      <c r="Q220" s="205">
        <v>0</v>
      </c>
      <c r="R220" s="205">
        <f>Q220*H220</f>
        <v>0</v>
      </c>
      <c r="S220" s="205">
        <v>0</v>
      </c>
      <c r="T220" s="206">
        <f>S220*H220</f>
        <v>0</v>
      </c>
      <c r="U220" s="34"/>
      <c r="V220" s="34"/>
      <c r="W220" s="34"/>
      <c r="X220" s="34"/>
      <c r="Y220" s="34"/>
      <c r="Z220" s="34"/>
      <c r="AA220" s="34"/>
      <c r="AB220" s="34"/>
      <c r="AC220" s="34"/>
      <c r="AD220" s="34"/>
      <c r="AE220" s="34"/>
      <c r="AR220" s="207" t="s">
        <v>402</v>
      </c>
      <c r="AT220" s="207" t="s">
        <v>315</v>
      </c>
      <c r="AU220" s="207" t="s">
        <v>81</v>
      </c>
      <c r="AY220" s="17" t="s">
        <v>313</v>
      </c>
      <c r="BE220" s="208">
        <f>IF(N220="základní",J220,0)</f>
        <v>0</v>
      </c>
      <c r="BF220" s="208">
        <f>IF(N220="snížená",J220,0)</f>
        <v>0</v>
      </c>
      <c r="BG220" s="208">
        <f>IF(N220="zákl. přenesená",J220,0)</f>
        <v>0</v>
      </c>
      <c r="BH220" s="208">
        <f>IF(N220="sníž. přenesená",J220,0)</f>
        <v>0</v>
      </c>
      <c r="BI220" s="208">
        <f>IF(N220="nulová",J220,0)</f>
        <v>0</v>
      </c>
      <c r="BJ220" s="17" t="s">
        <v>81</v>
      </c>
      <c r="BK220" s="208">
        <f>ROUND(I220*H220,2)</f>
        <v>0</v>
      </c>
      <c r="BL220" s="17" t="s">
        <v>402</v>
      </c>
      <c r="BM220" s="207" t="s">
        <v>1124</v>
      </c>
    </row>
    <row r="221" spans="1:65" s="1" customFormat="1">
      <c r="A221" s="34"/>
      <c r="B221" s="35"/>
      <c r="C221" s="36"/>
      <c r="D221" s="209" t="s">
        <v>321</v>
      </c>
      <c r="E221" s="36"/>
      <c r="F221" s="210" t="s">
        <v>3231</v>
      </c>
      <c r="G221" s="36"/>
      <c r="H221" s="36"/>
      <c r="I221" s="116"/>
      <c r="J221" s="36"/>
      <c r="K221" s="36"/>
      <c r="L221" s="39"/>
      <c r="M221" s="211"/>
      <c r="N221" s="212"/>
      <c r="O221" s="64"/>
      <c r="P221" s="64"/>
      <c r="Q221" s="64"/>
      <c r="R221" s="64"/>
      <c r="S221" s="64"/>
      <c r="T221" s="65"/>
      <c r="U221" s="34"/>
      <c r="V221" s="34"/>
      <c r="W221" s="34"/>
      <c r="X221" s="34"/>
      <c r="Y221" s="34"/>
      <c r="Z221" s="34"/>
      <c r="AA221" s="34"/>
      <c r="AB221" s="34"/>
      <c r="AC221" s="34"/>
      <c r="AD221" s="34"/>
      <c r="AE221" s="34"/>
      <c r="AT221" s="17" t="s">
        <v>321</v>
      </c>
      <c r="AU221" s="17" t="s">
        <v>81</v>
      </c>
    </row>
    <row r="222" spans="1:65" s="1" customFormat="1" ht="14.45" customHeight="1">
      <c r="A222" s="34"/>
      <c r="B222" s="35"/>
      <c r="C222" s="195" t="s">
        <v>736</v>
      </c>
      <c r="D222" s="195" t="s">
        <v>315</v>
      </c>
      <c r="E222" s="196" t="s">
        <v>3233</v>
      </c>
      <c r="F222" s="197" t="s">
        <v>3234</v>
      </c>
      <c r="G222" s="198" t="s">
        <v>3232</v>
      </c>
      <c r="H222" s="199">
        <v>5</v>
      </c>
      <c r="I222" s="200"/>
      <c r="J222" s="201">
        <f>ROUND(I222*H222,2)</f>
        <v>0</v>
      </c>
      <c r="K222" s="202"/>
      <c r="L222" s="39"/>
      <c r="M222" s="203" t="s">
        <v>19</v>
      </c>
      <c r="N222" s="204" t="s">
        <v>45</v>
      </c>
      <c r="O222" s="64"/>
      <c r="P222" s="205">
        <f>O222*H222</f>
        <v>0</v>
      </c>
      <c r="Q222" s="205">
        <v>0</v>
      </c>
      <c r="R222" s="205">
        <f>Q222*H222</f>
        <v>0</v>
      </c>
      <c r="S222" s="205">
        <v>0</v>
      </c>
      <c r="T222" s="206">
        <f>S222*H222</f>
        <v>0</v>
      </c>
      <c r="U222" s="34"/>
      <c r="V222" s="34"/>
      <c r="W222" s="34"/>
      <c r="X222" s="34"/>
      <c r="Y222" s="34"/>
      <c r="Z222" s="34"/>
      <c r="AA222" s="34"/>
      <c r="AB222" s="34"/>
      <c r="AC222" s="34"/>
      <c r="AD222" s="34"/>
      <c r="AE222" s="34"/>
      <c r="AR222" s="207" t="s">
        <v>402</v>
      </c>
      <c r="AT222" s="207" t="s">
        <v>315</v>
      </c>
      <c r="AU222" s="207" t="s">
        <v>81</v>
      </c>
      <c r="AY222" s="17" t="s">
        <v>313</v>
      </c>
      <c r="BE222" s="208">
        <f>IF(N222="základní",J222,0)</f>
        <v>0</v>
      </c>
      <c r="BF222" s="208">
        <f>IF(N222="snížená",J222,0)</f>
        <v>0</v>
      </c>
      <c r="BG222" s="208">
        <f>IF(N222="zákl. přenesená",J222,0)</f>
        <v>0</v>
      </c>
      <c r="BH222" s="208">
        <f>IF(N222="sníž. přenesená",J222,0)</f>
        <v>0</v>
      </c>
      <c r="BI222" s="208">
        <f>IF(N222="nulová",J222,0)</f>
        <v>0</v>
      </c>
      <c r="BJ222" s="17" t="s">
        <v>81</v>
      </c>
      <c r="BK222" s="208">
        <f>ROUND(I222*H222,2)</f>
        <v>0</v>
      </c>
      <c r="BL222" s="17" t="s">
        <v>402</v>
      </c>
      <c r="BM222" s="207" t="s">
        <v>1136</v>
      </c>
    </row>
    <row r="223" spans="1:65" s="1" customFormat="1">
      <c r="A223" s="34"/>
      <c r="B223" s="35"/>
      <c r="C223" s="36"/>
      <c r="D223" s="209" t="s">
        <v>321</v>
      </c>
      <c r="E223" s="36"/>
      <c r="F223" s="210" t="s">
        <v>3234</v>
      </c>
      <c r="G223" s="36"/>
      <c r="H223" s="36"/>
      <c r="I223" s="116"/>
      <c r="J223" s="36"/>
      <c r="K223" s="36"/>
      <c r="L223" s="39"/>
      <c r="M223" s="211"/>
      <c r="N223" s="212"/>
      <c r="O223" s="64"/>
      <c r="P223" s="64"/>
      <c r="Q223" s="64"/>
      <c r="R223" s="64"/>
      <c r="S223" s="64"/>
      <c r="T223" s="65"/>
      <c r="U223" s="34"/>
      <c r="V223" s="34"/>
      <c r="W223" s="34"/>
      <c r="X223" s="34"/>
      <c r="Y223" s="34"/>
      <c r="Z223" s="34"/>
      <c r="AA223" s="34"/>
      <c r="AB223" s="34"/>
      <c r="AC223" s="34"/>
      <c r="AD223" s="34"/>
      <c r="AE223" s="34"/>
      <c r="AT223" s="17" t="s">
        <v>321</v>
      </c>
      <c r="AU223" s="17" t="s">
        <v>81</v>
      </c>
    </row>
    <row r="224" spans="1:65" s="1" customFormat="1" ht="14.45" customHeight="1">
      <c r="A224" s="34"/>
      <c r="B224" s="35"/>
      <c r="C224" s="195" t="s">
        <v>741</v>
      </c>
      <c r="D224" s="195" t="s">
        <v>315</v>
      </c>
      <c r="E224" s="196" t="s">
        <v>3235</v>
      </c>
      <c r="F224" s="197" t="s">
        <v>3236</v>
      </c>
      <c r="G224" s="198" t="s">
        <v>3237</v>
      </c>
      <c r="H224" s="199">
        <v>1</v>
      </c>
      <c r="I224" s="200"/>
      <c r="J224" s="201">
        <f>ROUND(I224*H224,2)</f>
        <v>0</v>
      </c>
      <c r="K224" s="202"/>
      <c r="L224" s="39"/>
      <c r="M224" s="203" t="s">
        <v>19</v>
      </c>
      <c r="N224" s="204" t="s">
        <v>45</v>
      </c>
      <c r="O224" s="64"/>
      <c r="P224" s="205">
        <f>O224*H224</f>
        <v>0</v>
      </c>
      <c r="Q224" s="205">
        <v>0</v>
      </c>
      <c r="R224" s="205">
        <f>Q224*H224</f>
        <v>0</v>
      </c>
      <c r="S224" s="205">
        <v>0</v>
      </c>
      <c r="T224" s="206">
        <f>S224*H224</f>
        <v>0</v>
      </c>
      <c r="U224" s="34"/>
      <c r="V224" s="34"/>
      <c r="W224" s="34"/>
      <c r="X224" s="34"/>
      <c r="Y224" s="34"/>
      <c r="Z224" s="34"/>
      <c r="AA224" s="34"/>
      <c r="AB224" s="34"/>
      <c r="AC224" s="34"/>
      <c r="AD224" s="34"/>
      <c r="AE224" s="34"/>
      <c r="AR224" s="207" t="s">
        <v>402</v>
      </c>
      <c r="AT224" s="207" t="s">
        <v>315</v>
      </c>
      <c r="AU224" s="207" t="s">
        <v>81</v>
      </c>
      <c r="AY224" s="17" t="s">
        <v>313</v>
      </c>
      <c r="BE224" s="208">
        <f>IF(N224="základní",J224,0)</f>
        <v>0</v>
      </c>
      <c r="BF224" s="208">
        <f>IF(N224="snížená",J224,0)</f>
        <v>0</v>
      </c>
      <c r="BG224" s="208">
        <f>IF(N224="zákl. přenesená",J224,0)</f>
        <v>0</v>
      </c>
      <c r="BH224" s="208">
        <f>IF(N224="sníž. přenesená",J224,0)</f>
        <v>0</v>
      </c>
      <c r="BI224" s="208">
        <f>IF(N224="nulová",J224,0)</f>
        <v>0</v>
      </c>
      <c r="BJ224" s="17" t="s">
        <v>81</v>
      </c>
      <c r="BK224" s="208">
        <f>ROUND(I224*H224,2)</f>
        <v>0</v>
      </c>
      <c r="BL224" s="17" t="s">
        <v>402</v>
      </c>
      <c r="BM224" s="207" t="s">
        <v>1148</v>
      </c>
    </row>
    <row r="225" spans="1:65" s="1" customFormat="1">
      <c r="A225" s="34"/>
      <c r="B225" s="35"/>
      <c r="C225" s="36"/>
      <c r="D225" s="209" t="s">
        <v>321</v>
      </c>
      <c r="E225" s="36"/>
      <c r="F225" s="210" t="s">
        <v>3236</v>
      </c>
      <c r="G225" s="36"/>
      <c r="H225" s="36"/>
      <c r="I225" s="116"/>
      <c r="J225" s="36"/>
      <c r="K225" s="36"/>
      <c r="L225" s="39"/>
      <c r="M225" s="211"/>
      <c r="N225" s="212"/>
      <c r="O225" s="64"/>
      <c r="P225" s="64"/>
      <c r="Q225" s="64"/>
      <c r="R225" s="64"/>
      <c r="S225" s="64"/>
      <c r="T225" s="65"/>
      <c r="U225" s="34"/>
      <c r="V225" s="34"/>
      <c r="W225" s="34"/>
      <c r="X225" s="34"/>
      <c r="Y225" s="34"/>
      <c r="Z225" s="34"/>
      <c r="AA225" s="34"/>
      <c r="AB225" s="34"/>
      <c r="AC225" s="34"/>
      <c r="AD225" s="34"/>
      <c r="AE225" s="34"/>
      <c r="AT225" s="17" t="s">
        <v>321</v>
      </c>
      <c r="AU225" s="17" t="s">
        <v>81</v>
      </c>
    </row>
    <row r="226" spans="1:65" s="11" customFormat="1" ht="25.9" customHeight="1">
      <c r="B226" s="179"/>
      <c r="C226" s="180"/>
      <c r="D226" s="181" t="s">
        <v>73</v>
      </c>
      <c r="E226" s="182" t="s">
        <v>2964</v>
      </c>
      <c r="F226" s="182" t="s">
        <v>3238</v>
      </c>
      <c r="G226" s="180"/>
      <c r="H226" s="180"/>
      <c r="I226" s="183"/>
      <c r="J226" s="184">
        <f>BK226</f>
        <v>0</v>
      </c>
      <c r="K226" s="180"/>
      <c r="L226" s="185"/>
      <c r="M226" s="186"/>
      <c r="N226" s="187"/>
      <c r="O226" s="187"/>
      <c r="P226" s="188">
        <f>SUM(P227:P378)</f>
        <v>0</v>
      </c>
      <c r="Q226" s="187"/>
      <c r="R226" s="188">
        <f>SUM(R227:R378)</f>
        <v>0</v>
      </c>
      <c r="S226" s="187"/>
      <c r="T226" s="189">
        <f>SUM(T227:T378)</f>
        <v>0</v>
      </c>
      <c r="AR226" s="190" t="s">
        <v>81</v>
      </c>
      <c r="AT226" s="191" t="s">
        <v>73</v>
      </c>
      <c r="AU226" s="191" t="s">
        <v>74</v>
      </c>
      <c r="AY226" s="190" t="s">
        <v>313</v>
      </c>
      <c r="BK226" s="192">
        <f>SUM(BK227:BK378)</f>
        <v>0</v>
      </c>
    </row>
    <row r="227" spans="1:65" s="1" customFormat="1" ht="14.45" customHeight="1">
      <c r="A227" s="34"/>
      <c r="B227" s="35"/>
      <c r="C227" s="195" t="s">
        <v>747</v>
      </c>
      <c r="D227" s="195" t="s">
        <v>315</v>
      </c>
      <c r="E227" s="196" t="s">
        <v>3239</v>
      </c>
      <c r="F227" s="197" t="s">
        <v>3240</v>
      </c>
      <c r="G227" s="198" t="s">
        <v>2843</v>
      </c>
      <c r="H227" s="199">
        <v>575</v>
      </c>
      <c r="I227" s="200"/>
      <c r="J227" s="201">
        <f>ROUND(I227*H227,2)</f>
        <v>0</v>
      </c>
      <c r="K227" s="202"/>
      <c r="L227" s="39"/>
      <c r="M227" s="203" t="s">
        <v>19</v>
      </c>
      <c r="N227" s="204" t="s">
        <v>45</v>
      </c>
      <c r="O227" s="64"/>
      <c r="P227" s="205">
        <f>O227*H227</f>
        <v>0</v>
      </c>
      <c r="Q227" s="205">
        <v>0</v>
      </c>
      <c r="R227" s="205">
        <f>Q227*H227</f>
        <v>0</v>
      </c>
      <c r="S227" s="205">
        <v>0</v>
      </c>
      <c r="T227" s="206">
        <f>S227*H227</f>
        <v>0</v>
      </c>
      <c r="U227" s="34"/>
      <c r="V227" s="34"/>
      <c r="W227" s="34"/>
      <c r="X227" s="34"/>
      <c r="Y227" s="34"/>
      <c r="Z227" s="34"/>
      <c r="AA227" s="34"/>
      <c r="AB227" s="34"/>
      <c r="AC227" s="34"/>
      <c r="AD227" s="34"/>
      <c r="AE227" s="34"/>
      <c r="AR227" s="207" t="s">
        <v>402</v>
      </c>
      <c r="AT227" s="207" t="s">
        <v>315</v>
      </c>
      <c r="AU227" s="207" t="s">
        <v>81</v>
      </c>
      <c r="AY227" s="17" t="s">
        <v>313</v>
      </c>
      <c r="BE227" s="208">
        <f>IF(N227="základní",J227,0)</f>
        <v>0</v>
      </c>
      <c r="BF227" s="208">
        <f>IF(N227="snížená",J227,0)</f>
        <v>0</v>
      </c>
      <c r="BG227" s="208">
        <f>IF(N227="zákl. přenesená",J227,0)</f>
        <v>0</v>
      </c>
      <c r="BH227" s="208">
        <f>IF(N227="sníž. přenesená",J227,0)</f>
        <v>0</v>
      </c>
      <c r="BI227" s="208">
        <f>IF(N227="nulová",J227,0)</f>
        <v>0</v>
      </c>
      <c r="BJ227" s="17" t="s">
        <v>81</v>
      </c>
      <c r="BK227" s="208">
        <f>ROUND(I227*H227,2)</f>
        <v>0</v>
      </c>
      <c r="BL227" s="17" t="s">
        <v>402</v>
      </c>
      <c r="BM227" s="207" t="s">
        <v>1161</v>
      </c>
    </row>
    <row r="228" spans="1:65" s="1" customFormat="1">
      <c r="A228" s="34"/>
      <c r="B228" s="35"/>
      <c r="C228" s="36"/>
      <c r="D228" s="209" t="s">
        <v>321</v>
      </c>
      <c r="E228" s="36"/>
      <c r="F228" s="210" t="s">
        <v>3241</v>
      </c>
      <c r="G228" s="36"/>
      <c r="H228" s="36"/>
      <c r="I228" s="116"/>
      <c r="J228" s="36"/>
      <c r="K228" s="36"/>
      <c r="L228" s="39"/>
      <c r="M228" s="211"/>
      <c r="N228" s="212"/>
      <c r="O228" s="64"/>
      <c r="P228" s="64"/>
      <c r="Q228" s="64"/>
      <c r="R228" s="64"/>
      <c r="S228" s="64"/>
      <c r="T228" s="65"/>
      <c r="U228" s="34"/>
      <c r="V228" s="34"/>
      <c r="W228" s="34"/>
      <c r="X228" s="34"/>
      <c r="Y228" s="34"/>
      <c r="Z228" s="34"/>
      <c r="AA228" s="34"/>
      <c r="AB228" s="34"/>
      <c r="AC228" s="34"/>
      <c r="AD228" s="34"/>
      <c r="AE228" s="34"/>
      <c r="AT228" s="17" t="s">
        <v>321</v>
      </c>
      <c r="AU228" s="17" t="s">
        <v>81</v>
      </c>
    </row>
    <row r="229" spans="1:65" s="1" customFormat="1" ht="14.45" customHeight="1">
      <c r="A229" s="34"/>
      <c r="B229" s="35"/>
      <c r="C229" s="195" t="s">
        <v>752</v>
      </c>
      <c r="D229" s="195" t="s">
        <v>315</v>
      </c>
      <c r="E229" s="196" t="s">
        <v>3242</v>
      </c>
      <c r="F229" s="197" t="s">
        <v>3243</v>
      </c>
      <c r="G229" s="198" t="s">
        <v>2843</v>
      </c>
      <c r="H229" s="199">
        <v>575</v>
      </c>
      <c r="I229" s="200"/>
      <c r="J229" s="201">
        <f>ROUND(I229*H229,2)</f>
        <v>0</v>
      </c>
      <c r="K229" s="202"/>
      <c r="L229" s="39"/>
      <c r="M229" s="203" t="s">
        <v>19</v>
      </c>
      <c r="N229" s="204" t="s">
        <v>45</v>
      </c>
      <c r="O229" s="64"/>
      <c r="P229" s="205">
        <f>O229*H229</f>
        <v>0</v>
      </c>
      <c r="Q229" s="205">
        <v>0</v>
      </c>
      <c r="R229" s="205">
        <f>Q229*H229</f>
        <v>0</v>
      </c>
      <c r="S229" s="205">
        <v>0</v>
      </c>
      <c r="T229" s="206">
        <f>S229*H229</f>
        <v>0</v>
      </c>
      <c r="U229" s="34"/>
      <c r="V229" s="34"/>
      <c r="W229" s="34"/>
      <c r="X229" s="34"/>
      <c r="Y229" s="34"/>
      <c r="Z229" s="34"/>
      <c r="AA229" s="34"/>
      <c r="AB229" s="34"/>
      <c r="AC229" s="34"/>
      <c r="AD229" s="34"/>
      <c r="AE229" s="34"/>
      <c r="AR229" s="207" t="s">
        <v>402</v>
      </c>
      <c r="AT229" s="207" t="s">
        <v>315</v>
      </c>
      <c r="AU229" s="207" t="s">
        <v>81</v>
      </c>
      <c r="AY229" s="17" t="s">
        <v>313</v>
      </c>
      <c r="BE229" s="208">
        <f>IF(N229="základní",J229,0)</f>
        <v>0</v>
      </c>
      <c r="BF229" s="208">
        <f>IF(N229="snížená",J229,0)</f>
        <v>0</v>
      </c>
      <c r="BG229" s="208">
        <f>IF(N229="zákl. přenesená",J229,0)</f>
        <v>0</v>
      </c>
      <c r="BH229" s="208">
        <f>IF(N229="sníž. přenesená",J229,0)</f>
        <v>0</v>
      </c>
      <c r="BI229" s="208">
        <f>IF(N229="nulová",J229,0)</f>
        <v>0</v>
      </c>
      <c r="BJ229" s="17" t="s">
        <v>81</v>
      </c>
      <c r="BK229" s="208">
        <f>ROUND(I229*H229,2)</f>
        <v>0</v>
      </c>
      <c r="BL229" s="17" t="s">
        <v>402</v>
      </c>
      <c r="BM229" s="207" t="s">
        <v>1174</v>
      </c>
    </row>
    <row r="230" spans="1:65" s="1" customFormat="1">
      <c r="A230" s="34"/>
      <c r="B230" s="35"/>
      <c r="C230" s="36"/>
      <c r="D230" s="209" t="s">
        <v>321</v>
      </c>
      <c r="E230" s="36"/>
      <c r="F230" s="210" t="s">
        <v>3244</v>
      </c>
      <c r="G230" s="36"/>
      <c r="H230" s="36"/>
      <c r="I230" s="116"/>
      <c r="J230" s="36"/>
      <c r="K230" s="36"/>
      <c r="L230" s="39"/>
      <c r="M230" s="211"/>
      <c r="N230" s="212"/>
      <c r="O230" s="64"/>
      <c r="P230" s="64"/>
      <c r="Q230" s="64"/>
      <c r="R230" s="64"/>
      <c r="S230" s="64"/>
      <c r="T230" s="65"/>
      <c r="U230" s="34"/>
      <c r="V230" s="34"/>
      <c r="W230" s="34"/>
      <c r="X230" s="34"/>
      <c r="Y230" s="34"/>
      <c r="Z230" s="34"/>
      <c r="AA230" s="34"/>
      <c r="AB230" s="34"/>
      <c r="AC230" s="34"/>
      <c r="AD230" s="34"/>
      <c r="AE230" s="34"/>
      <c r="AT230" s="17" t="s">
        <v>321</v>
      </c>
      <c r="AU230" s="17" t="s">
        <v>81</v>
      </c>
    </row>
    <row r="231" spans="1:65" s="1" customFormat="1" ht="14.45" customHeight="1">
      <c r="A231" s="34"/>
      <c r="B231" s="35"/>
      <c r="C231" s="195" t="s">
        <v>758</v>
      </c>
      <c r="D231" s="195" t="s">
        <v>315</v>
      </c>
      <c r="E231" s="196" t="s">
        <v>3245</v>
      </c>
      <c r="F231" s="197" t="s">
        <v>3246</v>
      </c>
      <c r="G231" s="198" t="s">
        <v>2843</v>
      </c>
      <c r="H231" s="199">
        <v>3</v>
      </c>
      <c r="I231" s="200"/>
      <c r="J231" s="201">
        <f>ROUND(I231*H231,2)</f>
        <v>0</v>
      </c>
      <c r="K231" s="202"/>
      <c r="L231" s="39"/>
      <c r="M231" s="203" t="s">
        <v>19</v>
      </c>
      <c r="N231" s="204" t="s">
        <v>45</v>
      </c>
      <c r="O231" s="64"/>
      <c r="P231" s="205">
        <f>O231*H231</f>
        <v>0</v>
      </c>
      <c r="Q231" s="205">
        <v>0</v>
      </c>
      <c r="R231" s="205">
        <f>Q231*H231</f>
        <v>0</v>
      </c>
      <c r="S231" s="205">
        <v>0</v>
      </c>
      <c r="T231" s="206">
        <f>S231*H231</f>
        <v>0</v>
      </c>
      <c r="U231" s="34"/>
      <c r="V231" s="34"/>
      <c r="W231" s="34"/>
      <c r="X231" s="34"/>
      <c r="Y231" s="34"/>
      <c r="Z231" s="34"/>
      <c r="AA231" s="34"/>
      <c r="AB231" s="34"/>
      <c r="AC231" s="34"/>
      <c r="AD231" s="34"/>
      <c r="AE231" s="34"/>
      <c r="AR231" s="207" t="s">
        <v>402</v>
      </c>
      <c r="AT231" s="207" t="s">
        <v>315</v>
      </c>
      <c r="AU231" s="207" t="s">
        <v>81</v>
      </c>
      <c r="AY231" s="17" t="s">
        <v>313</v>
      </c>
      <c r="BE231" s="208">
        <f>IF(N231="základní",J231,0)</f>
        <v>0</v>
      </c>
      <c r="BF231" s="208">
        <f>IF(N231="snížená",J231,0)</f>
        <v>0</v>
      </c>
      <c r="BG231" s="208">
        <f>IF(N231="zákl. přenesená",J231,0)</f>
        <v>0</v>
      </c>
      <c r="BH231" s="208">
        <f>IF(N231="sníž. přenesená",J231,0)</f>
        <v>0</v>
      </c>
      <c r="BI231" s="208">
        <f>IF(N231="nulová",J231,0)</f>
        <v>0</v>
      </c>
      <c r="BJ231" s="17" t="s">
        <v>81</v>
      </c>
      <c r="BK231" s="208">
        <f>ROUND(I231*H231,2)</f>
        <v>0</v>
      </c>
      <c r="BL231" s="17" t="s">
        <v>402</v>
      </c>
      <c r="BM231" s="207" t="s">
        <v>1185</v>
      </c>
    </row>
    <row r="232" spans="1:65" s="1" customFormat="1">
      <c r="A232" s="34"/>
      <c r="B232" s="35"/>
      <c r="C232" s="36"/>
      <c r="D232" s="209" t="s">
        <v>321</v>
      </c>
      <c r="E232" s="36"/>
      <c r="F232" s="210" t="s">
        <v>3246</v>
      </c>
      <c r="G232" s="36"/>
      <c r="H232" s="36"/>
      <c r="I232" s="116"/>
      <c r="J232" s="36"/>
      <c r="K232" s="36"/>
      <c r="L232" s="39"/>
      <c r="M232" s="211"/>
      <c r="N232" s="212"/>
      <c r="O232" s="64"/>
      <c r="P232" s="64"/>
      <c r="Q232" s="64"/>
      <c r="R232" s="64"/>
      <c r="S232" s="64"/>
      <c r="T232" s="65"/>
      <c r="U232" s="34"/>
      <c r="V232" s="34"/>
      <c r="W232" s="34"/>
      <c r="X232" s="34"/>
      <c r="Y232" s="34"/>
      <c r="Z232" s="34"/>
      <c r="AA232" s="34"/>
      <c r="AB232" s="34"/>
      <c r="AC232" s="34"/>
      <c r="AD232" s="34"/>
      <c r="AE232" s="34"/>
      <c r="AT232" s="17" t="s">
        <v>321</v>
      </c>
      <c r="AU232" s="17" t="s">
        <v>81</v>
      </c>
    </row>
    <row r="233" spans="1:65" s="1" customFormat="1" ht="14.45" customHeight="1">
      <c r="A233" s="34"/>
      <c r="B233" s="35"/>
      <c r="C233" s="195" t="s">
        <v>763</v>
      </c>
      <c r="D233" s="195" t="s">
        <v>315</v>
      </c>
      <c r="E233" s="196" t="s">
        <v>3247</v>
      </c>
      <c r="F233" s="197" t="s">
        <v>3248</v>
      </c>
      <c r="G233" s="198" t="s">
        <v>2843</v>
      </c>
      <c r="H233" s="199">
        <v>2</v>
      </c>
      <c r="I233" s="200"/>
      <c r="J233" s="201">
        <f>ROUND(I233*H233,2)</f>
        <v>0</v>
      </c>
      <c r="K233" s="202"/>
      <c r="L233" s="39"/>
      <c r="M233" s="203" t="s">
        <v>19</v>
      </c>
      <c r="N233" s="204" t="s">
        <v>45</v>
      </c>
      <c r="O233" s="64"/>
      <c r="P233" s="205">
        <f>O233*H233</f>
        <v>0</v>
      </c>
      <c r="Q233" s="205">
        <v>0</v>
      </c>
      <c r="R233" s="205">
        <f>Q233*H233</f>
        <v>0</v>
      </c>
      <c r="S233" s="205">
        <v>0</v>
      </c>
      <c r="T233" s="206">
        <f>S233*H233</f>
        <v>0</v>
      </c>
      <c r="U233" s="34"/>
      <c r="V233" s="34"/>
      <c r="W233" s="34"/>
      <c r="X233" s="34"/>
      <c r="Y233" s="34"/>
      <c r="Z233" s="34"/>
      <c r="AA233" s="34"/>
      <c r="AB233" s="34"/>
      <c r="AC233" s="34"/>
      <c r="AD233" s="34"/>
      <c r="AE233" s="34"/>
      <c r="AR233" s="207" t="s">
        <v>402</v>
      </c>
      <c r="AT233" s="207" t="s">
        <v>315</v>
      </c>
      <c r="AU233" s="207" t="s">
        <v>81</v>
      </c>
      <c r="AY233" s="17" t="s">
        <v>313</v>
      </c>
      <c r="BE233" s="208">
        <f>IF(N233="základní",J233,0)</f>
        <v>0</v>
      </c>
      <c r="BF233" s="208">
        <f>IF(N233="snížená",J233,0)</f>
        <v>0</v>
      </c>
      <c r="BG233" s="208">
        <f>IF(N233="zákl. přenesená",J233,0)</f>
        <v>0</v>
      </c>
      <c r="BH233" s="208">
        <f>IF(N233="sníž. přenesená",J233,0)</f>
        <v>0</v>
      </c>
      <c r="BI233" s="208">
        <f>IF(N233="nulová",J233,0)</f>
        <v>0</v>
      </c>
      <c r="BJ233" s="17" t="s">
        <v>81</v>
      </c>
      <c r="BK233" s="208">
        <f>ROUND(I233*H233,2)</f>
        <v>0</v>
      </c>
      <c r="BL233" s="17" t="s">
        <v>402</v>
      </c>
      <c r="BM233" s="207" t="s">
        <v>1198</v>
      </c>
    </row>
    <row r="234" spans="1:65" s="1" customFormat="1">
      <c r="A234" s="34"/>
      <c r="B234" s="35"/>
      <c r="C234" s="36"/>
      <c r="D234" s="209" t="s">
        <v>321</v>
      </c>
      <c r="E234" s="36"/>
      <c r="F234" s="210" t="s">
        <v>3248</v>
      </c>
      <c r="G234" s="36"/>
      <c r="H234" s="36"/>
      <c r="I234" s="116"/>
      <c r="J234" s="36"/>
      <c r="K234" s="36"/>
      <c r="L234" s="39"/>
      <c r="M234" s="211"/>
      <c r="N234" s="212"/>
      <c r="O234" s="64"/>
      <c r="P234" s="64"/>
      <c r="Q234" s="64"/>
      <c r="R234" s="64"/>
      <c r="S234" s="64"/>
      <c r="T234" s="65"/>
      <c r="U234" s="34"/>
      <c r="V234" s="34"/>
      <c r="W234" s="34"/>
      <c r="X234" s="34"/>
      <c r="Y234" s="34"/>
      <c r="Z234" s="34"/>
      <c r="AA234" s="34"/>
      <c r="AB234" s="34"/>
      <c r="AC234" s="34"/>
      <c r="AD234" s="34"/>
      <c r="AE234" s="34"/>
      <c r="AT234" s="17" t="s">
        <v>321</v>
      </c>
      <c r="AU234" s="17" t="s">
        <v>81</v>
      </c>
    </row>
    <row r="235" spans="1:65" s="1" customFormat="1" ht="14.45" customHeight="1">
      <c r="A235" s="34"/>
      <c r="B235" s="35"/>
      <c r="C235" s="195" t="s">
        <v>769</v>
      </c>
      <c r="D235" s="195" t="s">
        <v>315</v>
      </c>
      <c r="E235" s="196" t="s">
        <v>3249</v>
      </c>
      <c r="F235" s="197" t="s">
        <v>3250</v>
      </c>
      <c r="G235" s="198" t="s">
        <v>327</v>
      </c>
      <c r="H235" s="199">
        <v>120</v>
      </c>
      <c r="I235" s="200"/>
      <c r="J235" s="201">
        <f>ROUND(I235*H235,2)</f>
        <v>0</v>
      </c>
      <c r="K235" s="202"/>
      <c r="L235" s="39"/>
      <c r="M235" s="203" t="s">
        <v>19</v>
      </c>
      <c r="N235" s="204" t="s">
        <v>45</v>
      </c>
      <c r="O235" s="64"/>
      <c r="P235" s="205">
        <f>O235*H235</f>
        <v>0</v>
      </c>
      <c r="Q235" s="205">
        <v>0</v>
      </c>
      <c r="R235" s="205">
        <f>Q235*H235</f>
        <v>0</v>
      </c>
      <c r="S235" s="205">
        <v>0</v>
      </c>
      <c r="T235" s="206">
        <f>S235*H235</f>
        <v>0</v>
      </c>
      <c r="U235" s="34"/>
      <c r="V235" s="34"/>
      <c r="W235" s="34"/>
      <c r="X235" s="34"/>
      <c r="Y235" s="34"/>
      <c r="Z235" s="34"/>
      <c r="AA235" s="34"/>
      <c r="AB235" s="34"/>
      <c r="AC235" s="34"/>
      <c r="AD235" s="34"/>
      <c r="AE235" s="34"/>
      <c r="AR235" s="207" t="s">
        <v>402</v>
      </c>
      <c r="AT235" s="207" t="s">
        <v>315</v>
      </c>
      <c r="AU235" s="207" t="s">
        <v>81</v>
      </c>
      <c r="AY235" s="17" t="s">
        <v>313</v>
      </c>
      <c r="BE235" s="208">
        <f>IF(N235="základní",J235,0)</f>
        <v>0</v>
      </c>
      <c r="BF235" s="208">
        <f>IF(N235="snížená",J235,0)</f>
        <v>0</v>
      </c>
      <c r="BG235" s="208">
        <f>IF(N235="zákl. přenesená",J235,0)</f>
        <v>0</v>
      </c>
      <c r="BH235" s="208">
        <f>IF(N235="sníž. přenesená",J235,0)</f>
        <v>0</v>
      </c>
      <c r="BI235" s="208">
        <f>IF(N235="nulová",J235,0)</f>
        <v>0</v>
      </c>
      <c r="BJ235" s="17" t="s">
        <v>81</v>
      </c>
      <c r="BK235" s="208">
        <f>ROUND(I235*H235,2)</f>
        <v>0</v>
      </c>
      <c r="BL235" s="17" t="s">
        <v>402</v>
      </c>
      <c r="BM235" s="207" t="s">
        <v>1210</v>
      </c>
    </row>
    <row r="236" spans="1:65" s="1" customFormat="1">
      <c r="A236" s="34"/>
      <c r="B236" s="35"/>
      <c r="C236" s="36"/>
      <c r="D236" s="209" t="s">
        <v>321</v>
      </c>
      <c r="E236" s="36"/>
      <c r="F236" s="210" t="s">
        <v>3251</v>
      </c>
      <c r="G236" s="36"/>
      <c r="H236" s="36"/>
      <c r="I236" s="116"/>
      <c r="J236" s="36"/>
      <c r="K236" s="36"/>
      <c r="L236" s="39"/>
      <c r="M236" s="211"/>
      <c r="N236" s="212"/>
      <c r="O236" s="64"/>
      <c r="P236" s="64"/>
      <c r="Q236" s="64"/>
      <c r="R236" s="64"/>
      <c r="S236" s="64"/>
      <c r="T236" s="65"/>
      <c r="U236" s="34"/>
      <c r="V236" s="34"/>
      <c r="W236" s="34"/>
      <c r="X236" s="34"/>
      <c r="Y236" s="34"/>
      <c r="Z236" s="34"/>
      <c r="AA236" s="34"/>
      <c r="AB236" s="34"/>
      <c r="AC236" s="34"/>
      <c r="AD236" s="34"/>
      <c r="AE236" s="34"/>
      <c r="AT236" s="17" t="s">
        <v>321</v>
      </c>
      <c r="AU236" s="17" t="s">
        <v>81</v>
      </c>
    </row>
    <row r="237" spans="1:65" s="1" customFormat="1" ht="14.45" customHeight="1">
      <c r="A237" s="34"/>
      <c r="B237" s="35"/>
      <c r="C237" s="195" t="s">
        <v>776</v>
      </c>
      <c r="D237" s="195" t="s">
        <v>315</v>
      </c>
      <c r="E237" s="196" t="s">
        <v>3252</v>
      </c>
      <c r="F237" s="197" t="s">
        <v>3253</v>
      </c>
      <c r="G237" s="198" t="s">
        <v>2843</v>
      </c>
      <c r="H237" s="199">
        <v>135</v>
      </c>
      <c r="I237" s="200"/>
      <c r="J237" s="201">
        <f>ROUND(I237*H237,2)</f>
        <v>0</v>
      </c>
      <c r="K237" s="202"/>
      <c r="L237" s="39"/>
      <c r="M237" s="203" t="s">
        <v>19</v>
      </c>
      <c r="N237" s="204" t="s">
        <v>45</v>
      </c>
      <c r="O237" s="64"/>
      <c r="P237" s="205">
        <f>O237*H237</f>
        <v>0</v>
      </c>
      <c r="Q237" s="205">
        <v>0</v>
      </c>
      <c r="R237" s="205">
        <f>Q237*H237</f>
        <v>0</v>
      </c>
      <c r="S237" s="205">
        <v>0</v>
      </c>
      <c r="T237" s="206">
        <f>S237*H237</f>
        <v>0</v>
      </c>
      <c r="U237" s="34"/>
      <c r="V237" s="34"/>
      <c r="W237" s="34"/>
      <c r="X237" s="34"/>
      <c r="Y237" s="34"/>
      <c r="Z237" s="34"/>
      <c r="AA237" s="34"/>
      <c r="AB237" s="34"/>
      <c r="AC237" s="34"/>
      <c r="AD237" s="34"/>
      <c r="AE237" s="34"/>
      <c r="AR237" s="207" t="s">
        <v>402</v>
      </c>
      <c r="AT237" s="207" t="s">
        <v>315</v>
      </c>
      <c r="AU237" s="207" t="s">
        <v>81</v>
      </c>
      <c r="AY237" s="17" t="s">
        <v>313</v>
      </c>
      <c r="BE237" s="208">
        <f>IF(N237="základní",J237,0)</f>
        <v>0</v>
      </c>
      <c r="BF237" s="208">
        <f>IF(N237="snížená",J237,0)</f>
        <v>0</v>
      </c>
      <c r="BG237" s="208">
        <f>IF(N237="zákl. přenesená",J237,0)</f>
        <v>0</v>
      </c>
      <c r="BH237" s="208">
        <f>IF(N237="sníž. přenesená",J237,0)</f>
        <v>0</v>
      </c>
      <c r="BI237" s="208">
        <f>IF(N237="nulová",J237,0)</f>
        <v>0</v>
      </c>
      <c r="BJ237" s="17" t="s">
        <v>81</v>
      </c>
      <c r="BK237" s="208">
        <f>ROUND(I237*H237,2)</f>
        <v>0</v>
      </c>
      <c r="BL237" s="17" t="s">
        <v>402</v>
      </c>
      <c r="BM237" s="207" t="s">
        <v>1232</v>
      </c>
    </row>
    <row r="238" spans="1:65" s="1" customFormat="1">
      <c r="A238" s="34"/>
      <c r="B238" s="35"/>
      <c r="C238" s="36"/>
      <c r="D238" s="209" t="s">
        <v>321</v>
      </c>
      <c r="E238" s="36"/>
      <c r="F238" s="210" t="s">
        <v>3253</v>
      </c>
      <c r="G238" s="36"/>
      <c r="H238" s="36"/>
      <c r="I238" s="116"/>
      <c r="J238" s="36"/>
      <c r="K238" s="36"/>
      <c r="L238" s="39"/>
      <c r="M238" s="211"/>
      <c r="N238" s="212"/>
      <c r="O238" s="64"/>
      <c r="P238" s="64"/>
      <c r="Q238" s="64"/>
      <c r="R238" s="64"/>
      <c r="S238" s="64"/>
      <c r="T238" s="65"/>
      <c r="U238" s="34"/>
      <c r="V238" s="34"/>
      <c r="W238" s="34"/>
      <c r="X238" s="34"/>
      <c r="Y238" s="34"/>
      <c r="Z238" s="34"/>
      <c r="AA238" s="34"/>
      <c r="AB238" s="34"/>
      <c r="AC238" s="34"/>
      <c r="AD238" s="34"/>
      <c r="AE238" s="34"/>
      <c r="AT238" s="17" t="s">
        <v>321</v>
      </c>
      <c r="AU238" s="17" t="s">
        <v>81</v>
      </c>
    </row>
    <row r="239" spans="1:65" s="1" customFormat="1" ht="14.45" customHeight="1">
      <c r="A239" s="34"/>
      <c r="B239" s="35"/>
      <c r="C239" s="195" t="s">
        <v>782</v>
      </c>
      <c r="D239" s="195" t="s">
        <v>315</v>
      </c>
      <c r="E239" s="196" t="s">
        <v>3254</v>
      </c>
      <c r="F239" s="197" t="s">
        <v>3255</v>
      </c>
      <c r="G239" s="198" t="s">
        <v>2843</v>
      </c>
      <c r="H239" s="199">
        <v>115</v>
      </c>
      <c r="I239" s="200"/>
      <c r="J239" s="201">
        <f>ROUND(I239*H239,2)</f>
        <v>0</v>
      </c>
      <c r="K239" s="202"/>
      <c r="L239" s="39"/>
      <c r="M239" s="203" t="s">
        <v>19</v>
      </c>
      <c r="N239" s="204" t="s">
        <v>45</v>
      </c>
      <c r="O239" s="64"/>
      <c r="P239" s="205">
        <f>O239*H239</f>
        <v>0</v>
      </c>
      <c r="Q239" s="205">
        <v>0</v>
      </c>
      <c r="R239" s="205">
        <f>Q239*H239</f>
        <v>0</v>
      </c>
      <c r="S239" s="205">
        <v>0</v>
      </c>
      <c r="T239" s="206">
        <f>S239*H239</f>
        <v>0</v>
      </c>
      <c r="U239" s="34"/>
      <c r="V239" s="34"/>
      <c r="W239" s="34"/>
      <c r="X239" s="34"/>
      <c r="Y239" s="34"/>
      <c r="Z239" s="34"/>
      <c r="AA239" s="34"/>
      <c r="AB239" s="34"/>
      <c r="AC239" s="34"/>
      <c r="AD239" s="34"/>
      <c r="AE239" s="34"/>
      <c r="AR239" s="207" t="s">
        <v>402</v>
      </c>
      <c r="AT239" s="207" t="s">
        <v>315</v>
      </c>
      <c r="AU239" s="207" t="s">
        <v>81</v>
      </c>
      <c r="AY239" s="17" t="s">
        <v>313</v>
      </c>
      <c r="BE239" s="208">
        <f>IF(N239="základní",J239,0)</f>
        <v>0</v>
      </c>
      <c r="BF239" s="208">
        <f>IF(N239="snížená",J239,0)</f>
        <v>0</v>
      </c>
      <c r="BG239" s="208">
        <f>IF(N239="zákl. přenesená",J239,0)</f>
        <v>0</v>
      </c>
      <c r="BH239" s="208">
        <f>IF(N239="sníž. přenesená",J239,0)</f>
        <v>0</v>
      </c>
      <c r="BI239" s="208">
        <f>IF(N239="nulová",J239,0)</f>
        <v>0</v>
      </c>
      <c r="BJ239" s="17" t="s">
        <v>81</v>
      </c>
      <c r="BK239" s="208">
        <f>ROUND(I239*H239,2)</f>
        <v>0</v>
      </c>
      <c r="BL239" s="17" t="s">
        <v>402</v>
      </c>
      <c r="BM239" s="207" t="s">
        <v>1244</v>
      </c>
    </row>
    <row r="240" spans="1:65" s="1" customFormat="1">
      <c r="A240" s="34"/>
      <c r="B240" s="35"/>
      <c r="C240" s="36"/>
      <c r="D240" s="209" t="s">
        <v>321</v>
      </c>
      <c r="E240" s="36"/>
      <c r="F240" s="210" t="s">
        <v>3255</v>
      </c>
      <c r="G240" s="36"/>
      <c r="H240" s="36"/>
      <c r="I240" s="116"/>
      <c r="J240" s="36"/>
      <c r="K240" s="36"/>
      <c r="L240" s="39"/>
      <c r="M240" s="211"/>
      <c r="N240" s="212"/>
      <c r="O240" s="64"/>
      <c r="P240" s="64"/>
      <c r="Q240" s="64"/>
      <c r="R240" s="64"/>
      <c r="S240" s="64"/>
      <c r="T240" s="65"/>
      <c r="U240" s="34"/>
      <c r="V240" s="34"/>
      <c r="W240" s="34"/>
      <c r="X240" s="34"/>
      <c r="Y240" s="34"/>
      <c r="Z240" s="34"/>
      <c r="AA240" s="34"/>
      <c r="AB240" s="34"/>
      <c r="AC240" s="34"/>
      <c r="AD240" s="34"/>
      <c r="AE240" s="34"/>
      <c r="AT240" s="17" t="s">
        <v>321</v>
      </c>
      <c r="AU240" s="17" t="s">
        <v>81</v>
      </c>
    </row>
    <row r="241" spans="1:65" s="1" customFormat="1" ht="14.45" customHeight="1">
      <c r="A241" s="34"/>
      <c r="B241" s="35"/>
      <c r="C241" s="195" t="s">
        <v>788</v>
      </c>
      <c r="D241" s="195" t="s">
        <v>315</v>
      </c>
      <c r="E241" s="196" t="s">
        <v>3256</v>
      </c>
      <c r="F241" s="197" t="s">
        <v>3257</v>
      </c>
      <c r="G241" s="198" t="s">
        <v>2843</v>
      </c>
      <c r="H241" s="199">
        <v>40</v>
      </c>
      <c r="I241" s="200"/>
      <c r="J241" s="201">
        <f>ROUND(I241*H241,2)</f>
        <v>0</v>
      </c>
      <c r="K241" s="202"/>
      <c r="L241" s="39"/>
      <c r="M241" s="203" t="s">
        <v>19</v>
      </c>
      <c r="N241" s="204" t="s">
        <v>45</v>
      </c>
      <c r="O241" s="64"/>
      <c r="P241" s="205">
        <f>O241*H241</f>
        <v>0</v>
      </c>
      <c r="Q241" s="205">
        <v>0</v>
      </c>
      <c r="R241" s="205">
        <f>Q241*H241</f>
        <v>0</v>
      </c>
      <c r="S241" s="205">
        <v>0</v>
      </c>
      <c r="T241" s="206">
        <f>S241*H241</f>
        <v>0</v>
      </c>
      <c r="U241" s="34"/>
      <c r="V241" s="34"/>
      <c r="W241" s="34"/>
      <c r="X241" s="34"/>
      <c r="Y241" s="34"/>
      <c r="Z241" s="34"/>
      <c r="AA241" s="34"/>
      <c r="AB241" s="34"/>
      <c r="AC241" s="34"/>
      <c r="AD241" s="34"/>
      <c r="AE241" s="34"/>
      <c r="AR241" s="207" t="s">
        <v>402</v>
      </c>
      <c r="AT241" s="207" t="s">
        <v>315</v>
      </c>
      <c r="AU241" s="207" t="s">
        <v>81</v>
      </c>
      <c r="AY241" s="17" t="s">
        <v>313</v>
      </c>
      <c r="BE241" s="208">
        <f>IF(N241="základní",J241,0)</f>
        <v>0</v>
      </c>
      <c r="BF241" s="208">
        <f>IF(N241="snížená",J241,0)</f>
        <v>0</v>
      </c>
      <c r="BG241" s="208">
        <f>IF(N241="zákl. přenesená",J241,0)</f>
        <v>0</v>
      </c>
      <c r="BH241" s="208">
        <f>IF(N241="sníž. přenesená",J241,0)</f>
        <v>0</v>
      </c>
      <c r="BI241" s="208">
        <f>IF(N241="nulová",J241,0)</f>
        <v>0</v>
      </c>
      <c r="BJ241" s="17" t="s">
        <v>81</v>
      </c>
      <c r="BK241" s="208">
        <f>ROUND(I241*H241,2)</f>
        <v>0</v>
      </c>
      <c r="BL241" s="17" t="s">
        <v>402</v>
      </c>
      <c r="BM241" s="207" t="s">
        <v>1258</v>
      </c>
    </row>
    <row r="242" spans="1:65" s="1" customFormat="1">
      <c r="A242" s="34"/>
      <c r="B242" s="35"/>
      <c r="C242" s="36"/>
      <c r="D242" s="209" t="s">
        <v>321</v>
      </c>
      <c r="E242" s="36"/>
      <c r="F242" s="210" t="s">
        <v>3257</v>
      </c>
      <c r="G242" s="36"/>
      <c r="H242" s="36"/>
      <c r="I242" s="116"/>
      <c r="J242" s="36"/>
      <c r="K242" s="36"/>
      <c r="L242" s="39"/>
      <c r="M242" s="211"/>
      <c r="N242" s="212"/>
      <c r="O242" s="64"/>
      <c r="P242" s="64"/>
      <c r="Q242" s="64"/>
      <c r="R242" s="64"/>
      <c r="S242" s="64"/>
      <c r="T242" s="65"/>
      <c r="U242" s="34"/>
      <c r="V242" s="34"/>
      <c r="W242" s="34"/>
      <c r="X242" s="34"/>
      <c r="Y242" s="34"/>
      <c r="Z242" s="34"/>
      <c r="AA242" s="34"/>
      <c r="AB242" s="34"/>
      <c r="AC242" s="34"/>
      <c r="AD242" s="34"/>
      <c r="AE242" s="34"/>
      <c r="AT242" s="17" t="s">
        <v>321</v>
      </c>
      <c r="AU242" s="17" t="s">
        <v>81</v>
      </c>
    </row>
    <row r="243" spans="1:65" s="1" customFormat="1" ht="14.45" customHeight="1">
      <c r="A243" s="34"/>
      <c r="B243" s="35"/>
      <c r="C243" s="195" t="s">
        <v>793</v>
      </c>
      <c r="D243" s="195" t="s">
        <v>315</v>
      </c>
      <c r="E243" s="196" t="s">
        <v>3258</v>
      </c>
      <c r="F243" s="197" t="s">
        <v>3259</v>
      </c>
      <c r="G243" s="198" t="s">
        <v>2843</v>
      </c>
      <c r="H243" s="199">
        <v>20</v>
      </c>
      <c r="I243" s="200"/>
      <c r="J243" s="201">
        <f>ROUND(I243*H243,2)</f>
        <v>0</v>
      </c>
      <c r="K243" s="202"/>
      <c r="L243" s="39"/>
      <c r="M243" s="203" t="s">
        <v>19</v>
      </c>
      <c r="N243" s="204" t="s">
        <v>45</v>
      </c>
      <c r="O243" s="64"/>
      <c r="P243" s="205">
        <f>O243*H243</f>
        <v>0</v>
      </c>
      <c r="Q243" s="205">
        <v>0</v>
      </c>
      <c r="R243" s="205">
        <f>Q243*H243</f>
        <v>0</v>
      </c>
      <c r="S243" s="205">
        <v>0</v>
      </c>
      <c r="T243" s="206">
        <f>S243*H243</f>
        <v>0</v>
      </c>
      <c r="U243" s="34"/>
      <c r="V243" s="34"/>
      <c r="W243" s="34"/>
      <c r="X243" s="34"/>
      <c r="Y243" s="34"/>
      <c r="Z243" s="34"/>
      <c r="AA243" s="34"/>
      <c r="AB243" s="34"/>
      <c r="AC243" s="34"/>
      <c r="AD243" s="34"/>
      <c r="AE243" s="34"/>
      <c r="AR243" s="207" t="s">
        <v>402</v>
      </c>
      <c r="AT243" s="207" t="s">
        <v>315</v>
      </c>
      <c r="AU243" s="207" t="s">
        <v>81</v>
      </c>
      <c r="AY243" s="17" t="s">
        <v>313</v>
      </c>
      <c r="BE243" s="208">
        <f>IF(N243="základní",J243,0)</f>
        <v>0</v>
      </c>
      <c r="BF243" s="208">
        <f>IF(N243="snížená",J243,0)</f>
        <v>0</v>
      </c>
      <c r="BG243" s="208">
        <f>IF(N243="zákl. přenesená",J243,0)</f>
        <v>0</v>
      </c>
      <c r="BH243" s="208">
        <f>IF(N243="sníž. přenesená",J243,0)</f>
        <v>0</v>
      </c>
      <c r="BI243" s="208">
        <f>IF(N243="nulová",J243,0)</f>
        <v>0</v>
      </c>
      <c r="BJ243" s="17" t="s">
        <v>81</v>
      </c>
      <c r="BK243" s="208">
        <f>ROUND(I243*H243,2)</f>
        <v>0</v>
      </c>
      <c r="BL243" s="17" t="s">
        <v>402</v>
      </c>
      <c r="BM243" s="207" t="s">
        <v>1270</v>
      </c>
    </row>
    <row r="244" spans="1:65" s="1" customFormat="1">
      <c r="A244" s="34"/>
      <c r="B244" s="35"/>
      <c r="C244" s="36"/>
      <c r="D244" s="209" t="s">
        <v>321</v>
      </c>
      <c r="E244" s="36"/>
      <c r="F244" s="210" t="s">
        <v>3259</v>
      </c>
      <c r="G244" s="36"/>
      <c r="H244" s="36"/>
      <c r="I244" s="116"/>
      <c r="J244" s="36"/>
      <c r="K244" s="36"/>
      <c r="L244" s="39"/>
      <c r="M244" s="211"/>
      <c r="N244" s="212"/>
      <c r="O244" s="64"/>
      <c r="P244" s="64"/>
      <c r="Q244" s="64"/>
      <c r="R244" s="64"/>
      <c r="S244" s="64"/>
      <c r="T244" s="65"/>
      <c r="U244" s="34"/>
      <c r="V244" s="34"/>
      <c r="W244" s="34"/>
      <c r="X244" s="34"/>
      <c r="Y244" s="34"/>
      <c r="Z244" s="34"/>
      <c r="AA244" s="34"/>
      <c r="AB244" s="34"/>
      <c r="AC244" s="34"/>
      <c r="AD244" s="34"/>
      <c r="AE244" s="34"/>
      <c r="AT244" s="17" t="s">
        <v>321</v>
      </c>
      <c r="AU244" s="17" t="s">
        <v>81</v>
      </c>
    </row>
    <row r="245" spans="1:65" s="1" customFormat="1" ht="14.45" customHeight="1">
      <c r="A245" s="34"/>
      <c r="B245" s="35"/>
      <c r="C245" s="195" t="s">
        <v>800</v>
      </c>
      <c r="D245" s="195" t="s">
        <v>315</v>
      </c>
      <c r="E245" s="196" t="s">
        <v>3260</v>
      </c>
      <c r="F245" s="197" t="s">
        <v>3261</v>
      </c>
      <c r="G245" s="198" t="s">
        <v>2843</v>
      </c>
      <c r="H245" s="199">
        <v>8</v>
      </c>
      <c r="I245" s="200"/>
      <c r="J245" s="201">
        <f>ROUND(I245*H245,2)</f>
        <v>0</v>
      </c>
      <c r="K245" s="202"/>
      <c r="L245" s="39"/>
      <c r="M245" s="203" t="s">
        <v>19</v>
      </c>
      <c r="N245" s="204" t="s">
        <v>45</v>
      </c>
      <c r="O245" s="64"/>
      <c r="P245" s="205">
        <f>O245*H245</f>
        <v>0</v>
      </c>
      <c r="Q245" s="205">
        <v>0</v>
      </c>
      <c r="R245" s="205">
        <f>Q245*H245</f>
        <v>0</v>
      </c>
      <c r="S245" s="205">
        <v>0</v>
      </c>
      <c r="T245" s="206">
        <f>S245*H245</f>
        <v>0</v>
      </c>
      <c r="U245" s="34"/>
      <c r="V245" s="34"/>
      <c r="W245" s="34"/>
      <c r="X245" s="34"/>
      <c r="Y245" s="34"/>
      <c r="Z245" s="34"/>
      <c r="AA245" s="34"/>
      <c r="AB245" s="34"/>
      <c r="AC245" s="34"/>
      <c r="AD245" s="34"/>
      <c r="AE245" s="34"/>
      <c r="AR245" s="207" t="s">
        <v>402</v>
      </c>
      <c r="AT245" s="207" t="s">
        <v>315</v>
      </c>
      <c r="AU245" s="207" t="s">
        <v>81</v>
      </c>
      <c r="AY245" s="17" t="s">
        <v>313</v>
      </c>
      <c r="BE245" s="208">
        <f>IF(N245="základní",J245,0)</f>
        <v>0</v>
      </c>
      <c r="BF245" s="208">
        <f>IF(N245="snížená",J245,0)</f>
        <v>0</v>
      </c>
      <c r="BG245" s="208">
        <f>IF(N245="zákl. přenesená",J245,0)</f>
        <v>0</v>
      </c>
      <c r="BH245" s="208">
        <f>IF(N245="sníž. přenesená",J245,0)</f>
        <v>0</v>
      </c>
      <c r="BI245" s="208">
        <f>IF(N245="nulová",J245,0)</f>
        <v>0</v>
      </c>
      <c r="BJ245" s="17" t="s">
        <v>81</v>
      </c>
      <c r="BK245" s="208">
        <f>ROUND(I245*H245,2)</f>
        <v>0</v>
      </c>
      <c r="BL245" s="17" t="s">
        <v>402</v>
      </c>
      <c r="BM245" s="207" t="s">
        <v>1296</v>
      </c>
    </row>
    <row r="246" spans="1:65" s="1" customFormat="1">
      <c r="A246" s="34"/>
      <c r="B246" s="35"/>
      <c r="C246" s="36"/>
      <c r="D246" s="209" t="s">
        <v>321</v>
      </c>
      <c r="E246" s="36"/>
      <c r="F246" s="210" t="s">
        <v>3261</v>
      </c>
      <c r="G246" s="36"/>
      <c r="H246" s="36"/>
      <c r="I246" s="116"/>
      <c r="J246" s="36"/>
      <c r="K246" s="36"/>
      <c r="L246" s="39"/>
      <c r="M246" s="211"/>
      <c r="N246" s="212"/>
      <c r="O246" s="64"/>
      <c r="P246" s="64"/>
      <c r="Q246" s="64"/>
      <c r="R246" s="64"/>
      <c r="S246" s="64"/>
      <c r="T246" s="65"/>
      <c r="U246" s="34"/>
      <c r="V246" s="34"/>
      <c r="W246" s="34"/>
      <c r="X246" s="34"/>
      <c r="Y246" s="34"/>
      <c r="Z246" s="34"/>
      <c r="AA246" s="34"/>
      <c r="AB246" s="34"/>
      <c r="AC246" s="34"/>
      <c r="AD246" s="34"/>
      <c r="AE246" s="34"/>
      <c r="AT246" s="17" t="s">
        <v>321</v>
      </c>
      <c r="AU246" s="17" t="s">
        <v>81</v>
      </c>
    </row>
    <row r="247" spans="1:65" s="1" customFormat="1" ht="14.45" customHeight="1">
      <c r="A247" s="34"/>
      <c r="B247" s="35"/>
      <c r="C247" s="195" t="s">
        <v>806</v>
      </c>
      <c r="D247" s="195" t="s">
        <v>315</v>
      </c>
      <c r="E247" s="196" t="s">
        <v>3262</v>
      </c>
      <c r="F247" s="197" t="s">
        <v>3263</v>
      </c>
      <c r="G247" s="198" t="s">
        <v>2843</v>
      </c>
      <c r="H247" s="199">
        <v>15</v>
      </c>
      <c r="I247" s="200"/>
      <c r="J247" s="201">
        <f>ROUND(I247*H247,2)</f>
        <v>0</v>
      </c>
      <c r="K247" s="202"/>
      <c r="L247" s="39"/>
      <c r="M247" s="203" t="s">
        <v>19</v>
      </c>
      <c r="N247" s="204" t="s">
        <v>45</v>
      </c>
      <c r="O247" s="64"/>
      <c r="P247" s="205">
        <f>O247*H247</f>
        <v>0</v>
      </c>
      <c r="Q247" s="205">
        <v>0</v>
      </c>
      <c r="R247" s="205">
        <f>Q247*H247</f>
        <v>0</v>
      </c>
      <c r="S247" s="205">
        <v>0</v>
      </c>
      <c r="T247" s="206">
        <f>S247*H247</f>
        <v>0</v>
      </c>
      <c r="U247" s="34"/>
      <c r="V247" s="34"/>
      <c r="W247" s="34"/>
      <c r="X247" s="34"/>
      <c r="Y247" s="34"/>
      <c r="Z247" s="34"/>
      <c r="AA247" s="34"/>
      <c r="AB247" s="34"/>
      <c r="AC247" s="34"/>
      <c r="AD247" s="34"/>
      <c r="AE247" s="34"/>
      <c r="AR247" s="207" t="s">
        <v>402</v>
      </c>
      <c r="AT247" s="207" t="s">
        <v>315</v>
      </c>
      <c r="AU247" s="207" t="s">
        <v>81</v>
      </c>
      <c r="AY247" s="17" t="s">
        <v>313</v>
      </c>
      <c r="BE247" s="208">
        <f>IF(N247="základní",J247,0)</f>
        <v>0</v>
      </c>
      <c r="BF247" s="208">
        <f>IF(N247="snížená",J247,0)</f>
        <v>0</v>
      </c>
      <c r="BG247" s="208">
        <f>IF(N247="zákl. přenesená",J247,0)</f>
        <v>0</v>
      </c>
      <c r="BH247" s="208">
        <f>IF(N247="sníž. přenesená",J247,0)</f>
        <v>0</v>
      </c>
      <c r="BI247" s="208">
        <f>IF(N247="nulová",J247,0)</f>
        <v>0</v>
      </c>
      <c r="BJ247" s="17" t="s">
        <v>81</v>
      </c>
      <c r="BK247" s="208">
        <f>ROUND(I247*H247,2)</f>
        <v>0</v>
      </c>
      <c r="BL247" s="17" t="s">
        <v>402</v>
      </c>
      <c r="BM247" s="207" t="s">
        <v>1305</v>
      </c>
    </row>
    <row r="248" spans="1:65" s="1" customFormat="1">
      <c r="A248" s="34"/>
      <c r="B248" s="35"/>
      <c r="C248" s="36"/>
      <c r="D248" s="209" t="s">
        <v>321</v>
      </c>
      <c r="E248" s="36"/>
      <c r="F248" s="210" t="s">
        <v>3263</v>
      </c>
      <c r="G248" s="36"/>
      <c r="H248" s="36"/>
      <c r="I248" s="116"/>
      <c r="J248" s="36"/>
      <c r="K248" s="36"/>
      <c r="L248" s="39"/>
      <c r="M248" s="211"/>
      <c r="N248" s="212"/>
      <c r="O248" s="64"/>
      <c r="P248" s="64"/>
      <c r="Q248" s="64"/>
      <c r="R248" s="64"/>
      <c r="S248" s="64"/>
      <c r="T248" s="65"/>
      <c r="U248" s="34"/>
      <c r="V248" s="34"/>
      <c r="W248" s="34"/>
      <c r="X248" s="34"/>
      <c r="Y248" s="34"/>
      <c r="Z248" s="34"/>
      <c r="AA248" s="34"/>
      <c r="AB248" s="34"/>
      <c r="AC248" s="34"/>
      <c r="AD248" s="34"/>
      <c r="AE248" s="34"/>
      <c r="AT248" s="17" t="s">
        <v>321</v>
      </c>
      <c r="AU248" s="17" t="s">
        <v>81</v>
      </c>
    </row>
    <row r="249" spans="1:65" s="1" customFormat="1" ht="14.45" customHeight="1">
      <c r="A249" s="34"/>
      <c r="B249" s="35"/>
      <c r="C249" s="195" t="s">
        <v>812</v>
      </c>
      <c r="D249" s="195" t="s">
        <v>315</v>
      </c>
      <c r="E249" s="196" t="s">
        <v>3264</v>
      </c>
      <c r="F249" s="197" t="s">
        <v>3265</v>
      </c>
      <c r="G249" s="198" t="s">
        <v>2843</v>
      </c>
      <c r="H249" s="199">
        <v>1</v>
      </c>
      <c r="I249" s="200"/>
      <c r="J249" s="201">
        <f>ROUND(I249*H249,2)</f>
        <v>0</v>
      </c>
      <c r="K249" s="202"/>
      <c r="L249" s="39"/>
      <c r="M249" s="203" t="s">
        <v>19</v>
      </c>
      <c r="N249" s="204" t="s">
        <v>45</v>
      </c>
      <c r="O249" s="64"/>
      <c r="P249" s="205">
        <f>O249*H249</f>
        <v>0</v>
      </c>
      <c r="Q249" s="205">
        <v>0</v>
      </c>
      <c r="R249" s="205">
        <f>Q249*H249</f>
        <v>0</v>
      </c>
      <c r="S249" s="205">
        <v>0</v>
      </c>
      <c r="T249" s="206">
        <f>S249*H249</f>
        <v>0</v>
      </c>
      <c r="U249" s="34"/>
      <c r="V249" s="34"/>
      <c r="W249" s="34"/>
      <c r="X249" s="34"/>
      <c r="Y249" s="34"/>
      <c r="Z249" s="34"/>
      <c r="AA249" s="34"/>
      <c r="AB249" s="34"/>
      <c r="AC249" s="34"/>
      <c r="AD249" s="34"/>
      <c r="AE249" s="34"/>
      <c r="AR249" s="207" t="s">
        <v>402</v>
      </c>
      <c r="AT249" s="207" t="s">
        <v>315</v>
      </c>
      <c r="AU249" s="207" t="s">
        <v>81</v>
      </c>
      <c r="AY249" s="17" t="s">
        <v>313</v>
      </c>
      <c r="BE249" s="208">
        <f>IF(N249="základní",J249,0)</f>
        <v>0</v>
      </c>
      <c r="BF249" s="208">
        <f>IF(N249="snížená",J249,0)</f>
        <v>0</v>
      </c>
      <c r="BG249" s="208">
        <f>IF(N249="zákl. přenesená",J249,0)</f>
        <v>0</v>
      </c>
      <c r="BH249" s="208">
        <f>IF(N249="sníž. přenesená",J249,0)</f>
        <v>0</v>
      </c>
      <c r="BI249" s="208">
        <f>IF(N249="nulová",J249,0)</f>
        <v>0</v>
      </c>
      <c r="BJ249" s="17" t="s">
        <v>81</v>
      </c>
      <c r="BK249" s="208">
        <f>ROUND(I249*H249,2)</f>
        <v>0</v>
      </c>
      <c r="BL249" s="17" t="s">
        <v>402</v>
      </c>
      <c r="BM249" s="207" t="s">
        <v>1314</v>
      </c>
    </row>
    <row r="250" spans="1:65" s="1" customFormat="1">
      <c r="A250" s="34"/>
      <c r="B250" s="35"/>
      <c r="C250" s="36"/>
      <c r="D250" s="209" t="s">
        <v>321</v>
      </c>
      <c r="E250" s="36"/>
      <c r="F250" s="210" t="s">
        <v>3265</v>
      </c>
      <c r="G250" s="36"/>
      <c r="H250" s="36"/>
      <c r="I250" s="116"/>
      <c r="J250" s="36"/>
      <c r="K250" s="36"/>
      <c r="L250" s="39"/>
      <c r="M250" s="211"/>
      <c r="N250" s="212"/>
      <c r="O250" s="64"/>
      <c r="P250" s="64"/>
      <c r="Q250" s="64"/>
      <c r="R250" s="64"/>
      <c r="S250" s="64"/>
      <c r="T250" s="65"/>
      <c r="U250" s="34"/>
      <c r="V250" s="34"/>
      <c r="W250" s="34"/>
      <c r="X250" s="34"/>
      <c r="Y250" s="34"/>
      <c r="Z250" s="34"/>
      <c r="AA250" s="34"/>
      <c r="AB250" s="34"/>
      <c r="AC250" s="34"/>
      <c r="AD250" s="34"/>
      <c r="AE250" s="34"/>
      <c r="AT250" s="17" t="s">
        <v>321</v>
      </c>
      <c r="AU250" s="17" t="s">
        <v>81</v>
      </c>
    </row>
    <row r="251" spans="1:65" s="1" customFormat="1" ht="14.45" customHeight="1">
      <c r="A251" s="34"/>
      <c r="B251" s="35"/>
      <c r="C251" s="195" t="s">
        <v>818</v>
      </c>
      <c r="D251" s="195" t="s">
        <v>315</v>
      </c>
      <c r="E251" s="196" t="s">
        <v>3266</v>
      </c>
      <c r="F251" s="197" t="s">
        <v>3267</v>
      </c>
      <c r="G251" s="198" t="s">
        <v>1571</v>
      </c>
      <c r="H251" s="199">
        <v>220</v>
      </c>
      <c r="I251" s="200"/>
      <c r="J251" s="201">
        <f>ROUND(I251*H251,2)</f>
        <v>0</v>
      </c>
      <c r="K251" s="202"/>
      <c r="L251" s="39"/>
      <c r="M251" s="203" t="s">
        <v>19</v>
      </c>
      <c r="N251" s="204" t="s">
        <v>45</v>
      </c>
      <c r="O251" s="64"/>
      <c r="P251" s="205">
        <f>O251*H251</f>
        <v>0</v>
      </c>
      <c r="Q251" s="205">
        <v>0</v>
      </c>
      <c r="R251" s="205">
        <f>Q251*H251</f>
        <v>0</v>
      </c>
      <c r="S251" s="205">
        <v>0</v>
      </c>
      <c r="T251" s="206">
        <f>S251*H251</f>
        <v>0</v>
      </c>
      <c r="U251" s="34"/>
      <c r="V251" s="34"/>
      <c r="W251" s="34"/>
      <c r="X251" s="34"/>
      <c r="Y251" s="34"/>
      <c r="Z251" s="34"/>
      <c r="AA251" s="34"/>
      <c r="AB251" s="34"/>
      <c r="AC251" s="34"/>
      <c r="AD251" s="34"/>
      <c r="AE251" s="34"/>
      <c r="AR251" s="207" t="s">
        <v>402</v>
      </c>
      <c r="AT251" s="207" t="s">
        <v>315</v>
      </c>
      <c r="AU251" s="207" t="s">
        <v>81</v>
      </c>
      <c r="AY251" s="17" t="s">
        <v>313</v>
      </c>
      <c r="BE251" s="208">
        <f>IF(N251="základní",J251,0)</f>
        <v>0</v>
      </c>
      <c r="BF251" s="208">
        <f>IF(N251="snížená",J251,0)</f>
        <v>0</v>
      </c>
      <c r="BG251" s="208">
        <f>IF(N251="zákl. přenesená",J251,0)</f>
        <v>0</v>
      </c>
      <c r="BH251" s="208">
        <f>IF(N251="sníž. přenesená",J251,0)</f>
        <v>0</v>
      </c>
      <c r="BI251" s="208">
        <f>IF(N251="nulová",J251,0)</f>
        <v>0</v>
      </c>
      <c r="BJ251" s="17" t="s">
        <v>81</v>
      </c>
      <c r="BK251" s="208">
        <f>ROUND(I251*H251,2)</f>
        <v>0</v>
      </c>
      <c r="BL251" s="17" t="s">
        <v>402</v>
      </c>
      <c r="BM251" s="207" t="s">
        <v>1323</v>
      </c>
    </row>
    <row r="252" spans="1:65" s="1" customFormat="1">
      <c r="A252" s="34"/>
      <c r="B252" s="35"/>
      <c r="C252" s="36"/>
      <c r="D252" s="209" t="s">
        <v>321</v>
      </c>
      <c r="E252" s="36"/>
      <c r="F252" s="210" t="s">
        <v>3267</v>
      </c>
      <c r="G252" s="36"/>
      <c r="H252" s="36"/>
      <c r="I252" s="116"/>
      <c r="J252" s="36"/>
      <c r="K252" s="36"/>
      <c r="L252" s="39"/>
      <c r="M252" s="211"/>
      <c r="N252" s="212"/>
      <c r="O252" s="64"/>
      <c r="P252" s="64"/>
      <c r="Q252" s="64"/>
      <c r="R252" s="64"/>
      <c r="S252" s="64"/>
      <c r="T252" s="65"/>
      <c r="U252" s="34"/>
      <c r="V252" s="34"/>
      <c r="W252" s="34"/>
      <c r="X252" s="34"/>
      <c r="Y252" s="34"/>
      <c r="Z252" s="34"/>
      <c r="AA252" s="34"/>
      <c r="AB252" s="34"/>
      <c r="AC252" s="34"/>
      <c r="AD252" s="34"/>
      <c r="AE252" s="34"/>
      <c r="AT252" s="17" t="s">
        <v>321</v>
      </c>
      <c r="AU252" s="17" t="s">
        <v>81</v>
      </c>
    </row>
    <row r="253" spans="1:65" s="1" customFormat="1" ht="14.45" customHeight="1">
      <c r="A253" s="34"/>
      <c r="B253" s="35"/>
      <c r="C253" s="195" t="s">
        <v>823</v>
      </c>
      <c r="D253" s="195" t="s">
        <v>315</v>
      </c>
      <c r="E253" s="196" t="s">
        <v>3268</v>
      </c>
      <c r="F253" s="197" t="s">
        <v>3269</v>
      </c>
      <c r="G253" s="198" t="s">
        <v>2843</v>
      </c>
      <c r="H253" s="199">
        <v>20</v>
      </c>
      <c r="I253" s="200"/>
      <c r="J253" s="201">
        <f>ROUND(I253*H253,2)</f>
        <v>0</v>
      </c>
      <c r="K253" s="202"/>
      <c r="L253" s="39"/>
      <c r="M253" s="203" t="s">
        <v>19</v>
      </c>
      <c r="N253" s="204" t="s">
        <v>45</v>
      </c>
      <c r="O253" s="64"/>
      <c r="P253" s="205">
        <f>O253*H253</f>
        <v>0</v>
      </c>
      <c r="Q253" s="205">
        <v>0</v>
      </c>
      <c r="R253" s="205">
        <f>Q253*H253</f>
        <v>0</v>
      </c>
      <c r="S253" s="205">
        <v>0</v>
      </c>
      <c r="T253" s="206">
        <f>S253*H253</f>
        <v>0</v>
      </c>
      <c r="U253" s="34"/>
      <c r="V253" s="34"/>
      <c r="W253" s="34"/>
      <c r="X253" s="34"/>
      <c r="Y253" s="34"/>
      <c r="Z253" s="34"/>
      <c r="AA253" s="34"/>
      <c r="AB253" s="34"/>
      <c r="AC253" s="34"/>
      <c r="AD253" s="34"/>
      <c r="AE253" s="34"/>
      <c r="AR253" s="207" t="s">
        <v>402</v>
      </c>
      <c r="AT253" s="207" t="s">
        <v>315</v>
      </c>
      <c r="AU253" s="207" t="s">
        <v>81</v>
      </c>
      <c r="AY253" s="17" t="s">
        <v>313</v>
      </c>
      <c r="BE253" s="208">
        <f>IF(N253="základní",J253,0)</f>
        <v>0</v>
      </c>
      <c r="BF253" s="208">
        <f>IF(N253="snížená",J253,0)</f>
        <v>0</v>
      </c>
      <c r="BG253" s="208">
        <f>IF(N253="zákl. přenesená",J253,0)</f>
        <v>0</v>
      </c>
      <c r="BH253" s="208">
        <f>IF(N253="sníž. přenesená",J253,0)</f>
        <v>0</v>
      </c>
      <c r="BI253" s="208">
        <f>IF(N253="nulová",J253,0)</f>
        <v>0</v>
      </c>
      <c r="BJ253" s="17" t="s">
        <v>81</v>
      </c>
      <c r="BK253" s="208">
        <f>ROUND(I253*H253,2)</f>
        <v>0</v>
      </c>
      <c r="BL253" s="17" t="s">
        <v>402</v>
      </c>
      <c r="BM253" s="207" t="s">
        <v>1332</v>
      </c>
    </row>
    <row r="254" spans="1:65" s="1" customFormat="1">
      <c r="A254" s="34"/>
      <c r="B254" s="35"/>
      <c r="C254" s="36"/>
      <c r="D254" s="209" t="s">
        <v>321</v>
      </c>
      <c r="E254" s="36"/>
      <c r="F254" s="210" t="s">
        <v>3269</v>
      </c>
      <c r="G254" s="36"/>
      <c r="H254" s="36"/>
      <c r="I254" s="116"/>
      <c r="J254" s="36"/>
      <c r="K254" s="36"/>
      <c r="L254" s="39"/>
      <c r="M254" s="211"/>
      <c r="N254" s="212"/>
      <c r="O254" s="64"/>
      <c r="P254" s="64"/>
      <c r="Q254" s="64"/>
      <c r="R254" s="64"/>
      <c r="S254" s="64"/>
      <c r="T254" s="65"/>
      <c r="U254" s="34"/>
      <c r="V254" s="34"/>
      <c r="W254" s="34"/>
      <c r="X254" s="34"/>
      <c r="Y254" s="34"/>
      <c r="Z254" s="34"/>
      <c r="AA254" s="34"/>
      <c r="AB254" s="34"/>
      <c r="AC254" s="34"/>
      <c r="AD254" s="34"/>
      <c r="AE254" s="34"/>
      <c r="AT254" s="17" t="s">
        <v>321</v>
      </c>
      <c r="AU254" s="17" t="s">
        <v>81</v>
      </c>
    </row>
    <row r="255" spans="1:65" s="1" customFormat="1" ht="14.45" customHeight="1">
      <c r="A255" s="34"/>
      <c r="B255" s="35"/>
      <c r="C255" s="195" t="s">
        <v>829</v>
      </c>
      <c r="D255" s="195" t="s">
        <v>315</v>
      </c>
      <c r="E255" s="196" t="s">
        <v>3270</v>
      </c>
      <c r="F255" s="197" t="s">
        <v>3271</v>
      </c>
      <c r="G255" s="198" t="s">
        <v>1571</v>
      </c>
      <c r="H255" s="199">
        <v>50</v>
      </c>
      <c r="I255" s="200"/>
      <c r="J255" s="201">
        <f>ROUND(I255*H255,2)</f>
        <v>0</v>
      </c>
      <c r="K255" s="202"/>
      <c r="L255" s="39"/>
      <c r="M255" s="203" t="s">
        <v>19</v>
      </c>
      <c r="N255" s="204" t="s">
        <v>45</v>
      </c>
      <c r="O255" s="64"/>
      <c r="P255" s="205">
        <f>O255*H255</f>
        <v>0</v>
      </c>
      <c r="Q255" s="205">
        <v>0</v>
      </c>
      <c r="R255" s="205">
        <f>Q255*H255</f>
        <v>0</v>
      </c>
      <c r="S255" s="205">
        <v>0</v>
      </c>
      <c r="T255" s="206">
        <f>S255*H255</f>
        <v>0</v>
      </c>
      <c r="U255" s="34"/>
      <c r="V255" s="34"/>
      <c r="W255" s="34"/>
      <c r="X255" s="34"/>
      <c r="Y255" s="34"/>
      <c r="Z255" s="34"/>
      <c r="AA255" s="34"/>
      <c r="AB255" s="34"/>
      <c r="AC255" s="34"/>
      <c r="AD255" s="34"/>
      <c r="AE255" s="34"/>
      <c r="AR255" s="207" t="s">
        <v>402</v>
      </c>
      <c r="AT255" s="207" t="s">
        <v>315</v>
      </c>
      <c r="AU255" s="207" t="s">
        <v>81</v>
      </c>
      <c r="AY255" s="17" t="s">
        <v>313</v>
      </c>
      <c r="BE255" s="208">
        <f>IF(N255="základní",J255,0)</f>
        <v>0</v>
      </c>
      <c r="BF255" s="208">
        <f>IF(N255="snížená",J255,0)</f>
        <v>0</v>
      </c>
      <c r="BG255" s="208">
        <f>IF(N255="zákl. přenesená",J255,0)</f>
        <v>0</v>
      </c>
      <c r="BH255" s="208">
        <f>IF(N255="sníž. přenesená",J255,0)</f>
        <v>0</v>
      </c>
      <c r="BI255" s="208">
        <f>IF(N255="nulová",J255,0)</f>
        <v>0</v>
      </c>
      <c r="BJ255" s="17" t="s">
        <v>81</v>
      </c>
      <c r="BK255" s="208">
        <f>ROUND(I255*H255,2)</f>
        <v>0</v>
      </c>
      <c r="BL255" s="17" t="s">
        <v>402</v>
      </c>
      <c r="BM255" s="207" t="s">
        <v>1340</v>
      </c>
    </row>
    <row r="256" spans="1:65" s="1" customFormat="1">
      <c r="A256" s="34"/>
      <c r="B256" s="35"/>
      <c r="C256" s="36"/>
      <c r="D256" s="209" t="s">
        <v>321</v>
      </c>
      <c r="E256" s="36"/>
      <c r="F256" s="210" t="s">
        <v>3272</v>
      </c>
      <c r="G256" s="36"/>
      <c r="H256" s="36"/>
      <c r="I256" s="116"/>
      <c r="J256" s="36"/>
      <c r="K256" s="36"/>
      <c r="L256" s="39"/>
      <c r="M256" s="211"/>
      <c r="N256" s="212"/>
      <c r="O256" s="64"/>
      <c r="P256" s="64"/>
      <c r="Q256" s="64"/>
      <c r="R256" s="64"/>
      <c r="S256" s="64"/>
      <c r="T256" s="65"/>
      <c r="U256" s="34"/>
      <c r="V256" s="34"/>
      <c r="W256" s="34"/>
      <c r="X256" s="34"/>
      <c r="Y256" s="34"/>
      <c r="Z256" s="34"/>
      <c r="AA256" s="34"/>
      <c r="AB256" s="34"/>
      <c r="AC256" s="34"/>
      <c r="AD256" s="34"/>
      <c r="AE256" s="34"/>
      <c r="AT256" s="17" t="s">
        <v>321</v>
      </c>
      <c r="AU256" s="17" t="s">
        <v>81</v>
      </c>
    </row>
    <row r="257" spans="1:65" s="1" customFormat="1" ht="14.45" customHeight="1">
      <c r="A257" s="34"/>
      <c r="B257" s="35"/>
      <c r="C257" s="195" t="s">
        <v>835</v>
      </c>
      <c r="D257" s="195" t="s">
        <v>315</v>
      </c>
      <c r="E257" s="196" t="s">
        <v>3273</v>
      </c>
      <c r="F257" s="197" t="s">
        <v>3274</v>
      </c>
      <c r="G257" s="198" t="s">
        <v>2843</v>
      </c>
      <c r="H257" s="199">
        <v>14</v>
      </c>
      <c r="I257" s="200"/>
      <c r="J257" s="201">
        <f>ROUND(I257*H257,2)</f>
        <v>0</v>
      </c>
      <c r="K257" s="202"/>
      <c r="L257" s="39"/>
      <c r="M257" s="203" t="s">
        <v>19</v>
      </c>
      <c r="N257" s="204" t="s">
        <v>45</v>
      </c>
      <c r="O257" s="64"/>
      <c r="P257" s="205">
        <f>O257*H257</f>
        <v>0</v>
      </c>
      <c r="Q257" s="205">
        <v>0</v>
      </c>
      <c r="R257" s="205">
        <f>Q257*H257</f>
        <v>0</v>
      </c>
      <c r="S257" s="205">
        <v>0</v>
      </c>
      <c r="T257" s="206">
        <f>S257*H257</f>
        <v>0</v>
      </c>
      <c r="U257" s="34"/>
      <c r="V257" s="34"/>
      <c r="W257" s="34"/>
      <c r="X257" s="34"/>
      <c r="Y257" s="34"/>
      <c r="Z257" s="34"/>
      <c r="AA257" s="34"/>
      <c r="AB257" s="34"/>
      <c r="AC257" s="34"/>
      <c r="AD257" s="34"/>
      <c r="AE257" s="34"/>
      <c r="AR257" s="207" t="s">
        <v>402</v>
      </c>
      <c r="AT257" s="207" t="s">
        <v>315</v>
      </c>
      <c r="AU257" s="207" t="s">
        <v>81</v>
      </c>
      <c r="AY257" s="17" t="s">
        <v>313</v>
      </c>
      <c r="BE257" s="208">
        <f>IF(N257="základní",J257,0)</f>
        <v>0</v>
      </c>
      <c r="BF257" s="208">
        <f>IF(N257="snížená",J257,0)</f>
        <v>0</v>
      </c>
      <c r="BG257" s="208">
        <f>IF(N257="zákl. přenesená",J257,0)</f>
        <v>0</v>
      </c>
      <c r="BH257" s="208">
        <f>IF(N257="sníž. přenesená",J257,0)</f>
        <v>0</v>
      </c>
      <c r="BI257" s="208">
        <f>IF(N257="nulová",J257,0)</f>
        <v>0</v>
      </c>
      <c r="BJ257" s="17" t="s">
        <v>81</v>
      </c>
      <c r="BK257" s="208">
        <f>ROUND(I257*H257,2)</f>
        <v>0</v>
      </c>
      <c r="BL257" s="17" t="s">
        <v>402</v>
      </c>
      <c r="BM257" s="207" t="s">
        <v>1348</v>
      </c>
    </row>
    <row r="258" spans="1:65" s="1" customFormat="1">
      <c r="A258" s="34"/>
      <c r="B258" s="35"/>
      <c r="C258" s="36"/>
      <c r="D258" s="209" t="s">
        <v>321</v>
      </c>
      <c r="E258" s="36"/>
      <c r="F258" s="210" t="s">
        <v>3274</v>
      </c>
      <c r="G258" s="36"/>
      <c r="H258" s="36"/>
      <c r="I258" s="116"/>
      <c r="J258" s="36"/>
      <c r="K258" s="36"/>
      <c r="L258" s="39"/>
      <c r="M258" s="211"/>
      <c r="N258" s="212"/>
      <c r="O258" s="64"/>
      <c r="P258" s="64"/>
      <c r="Q258" s="64"/>
      <c r="R258" s="64"/>
      <c r="S258" s="64"/>
      <c r="T258" s="65"/>
      <c r="U258" s="34"/>
      <c r="V258" s="34"/>
      <c r="W258" s="34"/>
      <c r="X258" s="34"/>
      <c r="Y258" s="34"/>
      <c r="Z258" s="34"/>
      <c r="AA258" s="34"/>
      <c r="AB258" s="34"/>
      <c r="AC258" s="34"/>
      <c r="AD258" s="34"/>
      <c r="AE258" s="34"/>
      <c r="AT258" s="17" t="s">
        <v>321</v>
      </c>
      <c r="AU258" s="17" t="s">
        <v>81</v>
      </c>
    </row>
    <row r="259" spans="1:65" s="1" customFormat="1" ht="14.45" customHeight="1">
      <c r="A259" s="34"/>
      <c r="B259" s="35"/>
      <c r="C259" s="195" t="s">
        <v>841</v>
      </c>
      <c r="D259" s="195" t="s">
        <v>315</v>
      </c>
      <c r="E259" s="196" t="s">
        <v>3275</v>
      </c>
      <c r="F259" s="197" t="s">
        <v>3276</v>
      </c>
      <c r="G259" s="198" t="s">
        <v>2843</v>
      </c>
      <c r="H259" s="199">
        <v>20</v>
      </c>
      <c r="I259" s="200"/>
      <c r="J259" s="201">
        <f>ROUND(I259*H259,2)</f>
        <v>0</v>
      </c>
      <c r="K259" s="202"/>
      <c r="L259" s="39"/>
      <c r="M259" s="203" t="s">
        <v>19</v>
      </c>
      <c r="N259" s="204" t="s">
        <v>45</v>
      </c>
      <c r="O259" s="64"/>
      <c r="P259" s="205">
        <f>O259*H259</f>
        <v>0</v>
      </c>
      <c r="Q259" s="205">
        <v>0</v>
      </c>
      <c r="R259" s="205">
        <f>Q259*H259</f>
        <v>0</v>
      </c>
      <c r="S259" s="205">
        <v>0</v>
      </c>
      <c r="T259" s="206">
        <f>S259*H259</f>
        <v>0</v>
      </c>
      <c r="U259" s="34"/>
      <c r="V259" s="34"/>
      <c r="W259" s="34"/>
      <c r="X259" s="34"/>
      <c r="Y259" s="34"/>
      <c r="Z259" s="34"/>
      <c r="AA259" s="34"/>
      <c r="AB259" s="34"/>
      <c r="AC259" s="34"/>
      <c r="AD259" s="34"/>
      <c r="AE259" s="34"/>
      <c r="AR259" s="207" t="s">
        <v>402</v>
      </c>
      <c r="AT259" s="207" t="s">
        <v>315</v>
      </c>
      <c r="AU259" s="207" t="s">
        <v>81</v>
      </c>
      <c r="AY259" s="17" t="s">
        <v>313</v>
      </c>
      <c r="BE259" s="208">
        <f>IF(N259="základní",J259,0)</f>
        <v>0</v>
      </c>
      <c r="BF259" s="208">
        <f>IF(N259="snížená",J259,0)</f>
        <v>0</v>
      </c>
      <c r="BG259" s="208">
        <f>IF(N259="zákl. přenesená",J259,0)</f>
        <v>0</v>
      </c>
      <c r="BH259" s="208">
        <f>IF(N259="sníž. přenesená",J259,0)</f>
        <v>0</v>
      </c>
      <c r="BI259" s="208">
        <f>IF(N259="nulová",J259,0)</f>
        <v>0</v>
      </c>
      <c r="BJ259" s="17" t="s">
        <v>81</v>
      </c>
      <c r="BK259" s="208">
        <f>ROUND(I259*H259,2)</f>
        <v>0</v>
      </c>
      <c r="BL259" s="17" t="s">
        <v>402</v>
      </c>
      <c r="BM259" s="207" t="s">
        <v>1358</v>
      </c>
    </row>
    <row r="260" spans="1:65" s="1" customFormat="1">
      <c r="A260" s="34"/>
      <c r="B260" s="35"/>
      <c r="C260" s="36"/>
      <c r="D260" s="209" t="s">
        <v>321</v>
      </c>
      <c r="E260" s="36"/>
      <c r="F260" s="210" t="s">
        <v>3276</v>
      </c>
      <c r="G260" s="36"/>
      <c r="H260" s="36"/>
      <c r="I260" s="116"/>
      <c r="J260" s="36"/>
      <c r="K260" s="36"/>
      <c r="L260" s="39"/>
      <c r="M260" s="211"/>
      <c r="N260" s="212"/>
      <c r="O260" s="64"/>
      <c r="P260" s="64"/>
      <c r="Q260" s="64"/>
      <c r="R260" s="64"/>
      <c r="S260" s="64"/>
      <c r="T260" s="65"/>
      <c r="U260" s="34"/>
      <c r="V260" s="34"/>
      <c r="W260" s="34"/>
      <c r="X260" s="34"/>
      <c r="Y260" s="34"/>
      <c r="Z260" s="34"/>
      <c r="AA260" s="34"/>
      <c r="AB260" s="34"/>
      <c r="AC260" s="34"/>
      <c r="AD260" s="34"/>
      <c r="AE260" s="34"/>
      <c r="AT260" s="17" t="s">
        <v>321</v>
      </c>
      <c r="AU260" s="17" t="s">
        <v>81</v>
      </c>
    </row>
    <row r="261" spans="1:65" s="1" customFormat="1" ht="14.45" customHeight="1">
      <c r="A261" s="34"/>
      <c r="B261" s="35"/>
      <c r="C261" s="195" t="s">
        <v>847</v>
      </c>
      <c r="D261" s="195" t="s">
        <v>315</v>
      </c>
      <c r="E261" s="196" t="s">
        <v>3277</v>
      </c>
      <c r="F261" s="197" t="s">
        <v>3278</v>
      </c>
      <c r="G261" s="198" t="s">
        <v>2843</v>
      </c>
      <c r="H261" s="199">
        <v>15</v>
      </c>
      <c r="I261" s="200"/>
      <c r="J261" s="201">
        <f>ROUND(I261*H261,2)</f>
        <v>0</v>
      </c>
      <c r="K261" s="202"/>
      <c r="L261" s="39"/>
      <c r="M261" s="203" t="s">
        <v>19</v>
      </c>
      <c r="N261" s="204" t="s">
        <v>45</v>
      </c>
      <c r="O261" s="64"/>
      <c r="P261" s="205">
        <f>O261*H261</f>
        <v>0</v>
      </c>
      <c r="Q261" s="205">
        <v>0</v>
      </c>
      <c r="R261" s="205">
        <f>Q261*H261</f>
        <v>0</v>
      </c>
      <c r="S261" s="205">
        <v>0</v>
      </c>
      <c r="T261" s="206">
        <f>S261*H261</f>
        <v>0</v>
      </c>
      <c r="U261" s="34"/>
      <c r="V261" s="34"/>
      <c r="W261" s="34"/>
      <c r="X261" s="34"/>
      <c r="Y261" s="34"/>
      <c r="Z261" s="34"/>
      <c r="AA261" s="34"/>
      <c r="AB261" s="34"/>
      <c r="AC261" s="34"/>
      <c r="AD261" s="34"/>
      <c r="AE261" s="34"/>
      <c r="AR261" s="207" t="s">
        <v>402</v>
      </c>
      <c r="AT261" s="207" t="s">
        <v>315</v>
      </c>
      <c r="AU261" s="207" t="s">
        <v>81</v>
      </c>
      <c r="AY261" s="17" t="s">
        <v>313</v>
      </c>
      <c r="BE261" s="208">
        <f>IF(N261="základní",J261,0)</f>
        <v>0</v>
      </c>
      <c r="BF261" s="208">
        <f>IF(N261="snížená",J261,0)</f>
        <v>0</v>
      </c>
      <c r="BG261" s="208">
        <f>IF(N261="zákl. přenesená",J261,0)</f>
        <v>0</v>
      </c>
      <c r="BH261" s="208">
        <f>IF(N261="sníž. přenesená",J261,0)</f>
        <v>0</v>
      </c>
      <c r="BI261" s="208">
        <f>IF(N261="nulová",J261,0)</f>
        <v>0</v>
      </c>
      <c r="BJ261" s="17" t="s">
        <v>81</v>
      </c>
      <c r="BK261" s="208">
        <f>ROUND(I261*H261,2)</f>
        <v>0</v>
      </c>
      <c r="BL261" s="17" t="s">
        <v>402</v>
      </c>
      <c r="BM261" s="207" t="s">
        <v>1371</v>
      </c>
    </row>
    <row r="262" spans="1:65" s="1" customFormat="1">
      <c r="A262" s="34"/>
      <c r="B262" s="35"/>
      <c r="C262" s="36"/>
      <c r="D262" s="209" t="s">
        <v>321</v>
      </c>
      <c r="E262" s="36"/>
      <c r="F262" s="210" t="s">
        <v>3278</v>
      </c>
      <c r="G262" s="36"/>
      <c r="H262" s="36"/>
      <c r="I262" s="116"/>
      <c r="J262" s="36"/>
      <c r="K262" s="36"/>
      <c r="L262" s="39"/>
      <c r="M262" s="211"/>
      <c r="N262" s="212"/>
      <c r="O262" s="64"/>
      <c r="P262" s="64"/>
      <c r="Q262" s="64"/>
      <c r="R262" s="64"/>
      <c r="S262" s="64"/>
      <c r="T262" s="65"/>
      <c r="U262" s="34"/>
      <c r="V262" s="34"/>
      <c r="W262" s="34"/>
      <c r="X262" s="34"/>
      <c r="Y262" s="34"/>
      <c r="Z262" s="34"/>
      <c r="AA262" s="34"/>
      <c r="AB262" s="34"/>
      <c r="AC262" s="34"/>
      <c r="AD262" s="34"/>
      <c r="AE262" s="34"/>
      <c r="AT262" s="17" t="s">
        <v>321</v>
      </c>
      <c r="AU262" s="17" t="s">
        <v>81</v>
      </c>
    </row>
    <row r="263" spans="1:65" s="1" customFormat="1" ht="14.45" customHeight="1">
      <c r="A263" s="34"/>
      <c r="B263" s="35"/>
      <c r="C263" s="195" t="s">
        <v>853</v>
      </c>
      <c r="D263" s="195" t="s">
        <v>315</v>
      </c>
      <c r="E263" s="196" t="s">
        <v>3279</v>
      </c>
      <c r="F263" s="197" t="s">
        <v>3280</v>
      </c>
      <c r="G263" s="198" t="s">
        <v>2843</v>
      </c>
      <c r="H263" s="199">
        <v>2</v>
      </c>
      <c r="I263" s="200"/>
      <c r="J263" s="201">
        <f>ROUND(I263*H263,2)</f>
        <v>0</v>
      </c>
      <c r="K263" s="202"/>
      <c r="L263" s="39"/>
      <c r="M263" s="203" t="s">
        <v>19</v>
      </c>
      <c r="N263" s="204" t="s">
        <v>45</v>
      </c>
      <c r="O263" s="64"/>
      <c r="P263" s="205">
        <f>O263*H263</f>
        <v>0</v>
      </c>
      <c r="Q263" s="205">
        <v>0</v>
      </c>
      <c r="R263" s="205">
        <f>Q263*H263</f>
        <v>0</v>
      </c>
      <c r="S263" s="205">
        <v>0</v>
      </c>
      <c r="T263" s="206">
        <f>S263*H263</f>
        <v>0</v>
      </c>
      <c r="U263" s="34"/>
      <c r="V263" s="34"/>
      <c r="W263" s="34"/>
      <c r="X263" s="34"/>
      <c r="Y263" s="34"/>
      <c r="Z263" s="34"/>
      <c r="AA263" s="34"/>
      <c r="AB263" s="34"/>
      <c r="AC263" s="34"/>
      <c r="AD263" s="34"/>
      <c r="AE263" s="34"/>
      <c r="AR263" s="207" t="s">
        <v>402</v>
      </c>
      <c r="AT263" s="207" t="s">
        <v>315</v>
      </c>
      <c r="AU263" s="207" t="s">
        <v>81</v>
      </c>
      <c r="AY263" s="17" t="s">
        <v>313</v>
      </c>
      <c r="BE263" s="208">
        <f>IF(N263="základní",J263,0)</f>
        <v>0</v>
      </c>
      <c r="BF263" s="208">
        <f>IF(N263="snížená",J263,0)</f>
        <v>0</v>
      </c>
      <c r="BG263" s="208">
        <f>IF(N263="zákl. přenesená",J263,0)</f>
        <v>0</v>
      </c>
      <c r="BH263" s="208">
        <f>IF(N263="sníž. přenesená",J263,0)</f>
        <v>0</v>
      </c>
      <c r="BI263" s="208">
        <f>IF(N263="nulová",J263,0)</f>
        <v>0</v>
      </c>
      <c r="BJ263" s="17" t="s">
        <v>81</v>
      </c>
      <c r="BK263" s="208">
        <f>ROUND(I263*H263,2)</f>
        <v>0</v>
      </c>
      <c r="BL263" s="17" t="s">
        <v>402</v>
      </c>
      <c r="BM263" s="207" t="s">
        <v>1383</v>
      </c>
    </row>
    <row r="264" spans="1:65" s="1" customFormat="1">
      <c r="A264" s="34"/>
      <c r="B264" s="35"/>
      <c r="C264" s="36"/>
      <c r="D264" s="209" t="s">
        <v>321</v>
      </c>
      <c r="E264" s="36"/>
      <c r="F264" s="210" t="s">
        <v>3280</v>
      </c>
      <c r="G264" s="36"/>
      <c r="H264" s="36"/>
      <c r="I264" s="116"/>
      <c r="J264" s="36"/>
      <c r="K264" s="36"/>
      <c r="L264" s="39"/>
      <c r="M264" s="211"/>
      <c r="N264" s="212"/>
      <c r="O264" s="64"/>
      <c r="P264" s="64"/>
      <c r="Q264" s="64"/>
      <c r="R264" s="64"/>
      <c r="S264" s="64"/>
      <c r="T264" s="65"/>
      <c r="U264" s="34"/>
      <c r="V264" s="34"/>
      <c r="W264" s="34"/>
      <c r="X264" s="34"/>
      <c r="Y264" s="34"/>
      <c r="Z264" s="34"/>
      <c r="AA264" s="34"/>
      <c r="AB264" s="34"/>
      <c r="AC264" s="34"/>
      <c r="AD264" s="34"/>
      <c r="AE264" s="34"/>
      <c r="AT264" s="17" t="s">
        <v>321</v>
      </c>
      <c r="AU264" s="17" t="s">
        <v>81</v>
      </c>
    </row>
    <row r="265" spans="1:65" s="1" customFormat="1" ht="14.45" customHeight="1">
      <c r="A265" s="34"/>
      <c r="B265" s="35"/>
      <c r="C265" s="195" t="s">
        <v>861</v>
      </c>
      <c r="D265" s="195" t="s">
        <v>315</v>
      </c>
      <c r="E265" s="196" t="s">
        <v>3281</v>
      </c>
      <c r="F265" s="197" t="s">
        <v>3282</v>
      </c>
      <c r="G265" s="198" t="s">
        <v>2843</v>
      </c>
      <c r="H265" s="199">
        <v>2</v>
      </c>
      <c r="I265" s="200"/>
      <c r="J265" s="201">
        <f>ROUND(I265*H265,2)</f>
        <v>0</v>
      </c>
      <c r="K265" s="202"/>
      <c r="L265" s="39"/>
      <c r="M265" s="203" t="s">
        <v>19</v>
      </c>
      <c r="N265" s="204" t="s">
        <v>45</v>
      </c>
      <c r="O265" s="64"/>
      <c r="P265" s="205">
        <f>O265*H265</f>
        <v>0</v>
      </c>
      <c r="Q265" s="205">
        <v>0</v>
      </c>
      <c r="R265" s="205">
        <f>Q265*H265</f>
        <v>0</v>
      </c>
      <c r="S265" s="205">
        <v>0</v>
      </c>
      <c r="T265" s="206">
        <f>S265*H265</f>
        <v>0</v>
      </c>
      <c r="U265" s="34"/>
      <c r="V265" s="34"/>
      <c r="W265" s="34"/>
      <c r="X265" s="34"/>
      <c r="Y265" s="34"/>
      <c r="Z265" s="34"/>
      <c r="AA265" s="34"/>
      <c r="AB265" s="34"/>
      <c r="AC265" s="34"/>
      <c r="AD265" s="34"/>
      <c r="AE265" s="34"/>
      <c r="AR265" s="207" t="s">
        <v>402</v>
      </c>
      <c r="AT265" s="207" t="s">
        <v>315</v>
      </c>
      <c r="AU265" s="207" t="s">
        <v>81</v>
      </c>
      <c r="AY265" s="17" t="s">
        <v>313</v>
      </c>
      <c r="BE265" s="208">
        <f>IF(N265="základní",J265,0)</f>
        <v>0</v>
      </c>
      <c r="BF265" s="208">
        <f>IF(N265="snížená",J265,0)</f>
        <v>0</v>
      </c>
      <c r="BG265" s="208">
        <f>IF(N265="zákl. přenesená",J265,0)</f>
        <v>0</v>
      </c>
      <c r="BH265" s="208">
        <f>IF(N265="sníž. přenesená",J265,0)</f>
        <v>0</v>
      </c>
      <c r="BI265" s="208">
        <f>IF(N265="nulová",J265,0)</f>
        <v>0</v>
      </c>
      <c r="BJ265" s="17" t="s">
        <v>81</v>
      </c>
      <c r="BK265" s="208">
        <f>ROUND(I265*H265,2)</f>
        <v>0</v>
      </c>
      <c r="BL265" s="17" t="s">
        <v>402</v>
      </c>
      <c r="BM265" s="207" t="s">
        <v>1393</v>
      </c>
    </row>
    <row r="266" spans="1:65" s="1" customFormat="1">
      <c r="A266" s="34"/>
      <c r="B266" s="35"/>
      <c r="C266" s="36"/>
      <c r="D266" s="209" t="s">
        <v>321</v>
      </c>
      <c r="E266" s="36"/>
      <c r="F266" s="210" t="s">
        <v>3282</v>
      </c>
      <c r="G266" s="36"/>
      <c r="H266" s="36"/>
      <c r="I266" s="116"/>
      <c r="J266" s="36"/>
      <c r="K266" s="36"/>
      <c r="L266" s="39"/>
      <c r="M266" s="211"/>
      <c r="N266" s="212"/>
      <c r="O266" s="64"/>
      <c r="P266" s="64"/>
      <c r="Q266" s="64"/>
      <c r="R266" s="64"/>
      <c r="S266" s="64"/>
      <c r="T266" s="65"/>
      <c r="U266" s="34"/>
      <c r="V266" s="34"/>
      <c r="W266" s="34"/>
      <c r="X266" s="34"/>
      <c r="Y266" s="34"/>
      <c r="Z266" s="34"/>
      <c r="AA266" s="34"/>
      <c r="AB266" s="34"/>
      <c r="AC266" s="34"/>
      <c r="AD266" s="34"/>
      <c r="AE266" s="34"/>
      <c r="AT266" s="17" t="s">
        <v>321</v>
      </c>
      <c r="AU266" s="17" t="s">
        <v>81</v>
      </c>
    </row>
    <row r="267" spans="1:65" s="1" customFormat="1" ht="14.45" customHeight="1">
      <c r="A267" s="34"/>
      <c r="B267" s="35"/>
      <c r="C267" s="195" t="s">
        <v>867</v>
      </c>
      <c r="D267" s="195" t="s">
        <v>315</v>
      </c>
      <c r="E267" s="196" t="s">
        <v>3283</v>
      </c>
      <c r="F267" s="197" t="s">
        <v>3284</v>
      </c>
      <c r="G267" s="198" t="s">
        <v>2843</v>
      </c>
      <c r="H267" s="199">
        <v>8</v>
      </c>
      <c r="I267" s="200"/>
      <c r="J267" s="201">
        <f>ROUND(I267*H267,2)</f>
        <v>0</v>
      </c>
      <c r="K267" s="202"/>
      <c r="L267" s="39"/>
      <c r="M267" s="203" t="s">
        <v>19</v>
      </c>
      <c r="N267" s="204" t="s">
        <v>45</v>
      </c>
      <c r="O267" s="64"/>
      <c r="P267" s="205">
        <f>O267*H267</f>
        <v>0</v>
      </c>
      <c r="Q267" s="205">
        <v>0</v>
      </c>
      <c r="R267" s="205">
        <f>Q267*H267</f>
        <v>0</v>
      </c>
      <c r="S267" s="205">
        <v>0</v>
      </c>
      <c r="T267" s="206">
        <f>S267*H267</f>
        <v>0</v>
      </c>
      <c r="U267" s="34"/>
      <c r="V267" s="34"/>
      <c r="W267" s="34"/>
      <c r="X267" s="34"/>
      <c r="Y267" s="34"/>
      <c r="Z267" s="34"/>
      <c r="AA267" s="34"/>
      <c r="AB267" s="34"/>
      <c r="AC267" s="34"/>
      <c r="AD267" s="34"/>
      <c r="AE267" s="34"/>
      <c r="AR267" s="207" t="s">
        <v>402</v>
      </c>
      <c r="AT267" s="207" t="s">
        <v>315</v>
      </c>
      <c r="AU267" s="207" t="s">
        <v>81</v>
      </c>
      <c r="AY267" s="17" t="s">
        <v>313</v>
      </c>
      <c r="BE267" s="208">
        <f>IF(N267="základní",J267,0)</f>
        <v>0</v>
      </c>
      <c r="BF267" s="208">
        <f>IF(N267="snížená",J267,0)</f>
        <v>0</v>
      </c>
      <c r="BG267" s="208">
        <f>IF(N267="zákl. přenesená",J267,0)</f>
        <v>0</v>
      </c>
      <c r="BH267" s="208">
        <f>IF(N267="sníž. přenesená",J267,0)</f>
        <v>0</v>
      </c>
      <c r="BI267" s="208">
        <f>IF(N267="nulová",J267,0)</f>
        <v>0</v>
      </c>
      <c r="BJ267" s="17" t="s">
        <v>81</v>
      </c>
      <c r="BK267" s="208">
        <f>ROUND(I267*H267,2)</f>
        <v>0</v>
      </c>
      <c r="BL267" s="17" t="s">
        <v>402</v>
      </c>
      <c r="BM267" s="207" t="s">
        <v>1403</v>
      </c>
    </row>
    <row r="268" spans="1:65" s="1" customFormat="1">
      <c r="A268" s="34"/>
      <c r="B268" s="35"/>
      <c r="C268" s="36"/>
      <c r="D268" s="209" t="s">
        <v>321</v>
      </c>
      <c r="E268" s="36"/>
      <c r="F268" s="210" t="s">
        <v>3284</v>
      </c>
      <c r="G268" s="36"/>
      <c r="H268" s="36"/>
      <c r="I268" s="116"/>
      <c r="J268" s="36"/>
      <c r="K268" s="36"/>
      <c r="L268" s="39"/>
      <c r="M268" s="211"/>
      <c r="N268" s="212"/>
      <c r="O268" s="64"/>
      <c r="P268" s="64"/>
      <c r="Q268" s="64"/>
      <c r="R268" s="64"/>
      <c r="S268" s="64"/>
      <c r="T268" s="65"/>
      <c r="U268" s="34"/>
      <c r="V268" s="34"/>
      <c r="W268" s="34"/>
      <c r="X268" s="34"/>
      <c r="Y268" s="34"/>
      <c r="Z268" s="34"/>
      <c r="AA268" s="34"/>
      <c r="AB268" s="34"/>
      <c r="AC268" s="34"/>
      <c r="AD268" s="34"/>
      <c r="AE268" s="34"/>
      <c r="AT268" s="17" t="s">
        <v>321</v>
      </c>
      <c r="AU268" s="17" t="s">
        <v>81</v>
      </c>
    </row>
    <row r="269" spans="1:65" s="1" customFormat="1" ht="14.45" customHeight="1">
      <c r="A269" s="34"/>
      <c r="B269" s="35"/>
      <c r="C269" s="195" t="s">
        <v>873</v>
      </c>
      <c r="D269" s="195" t="s">
        <v>315</v>
      </c>
      <c r="E269" s="196" t="s">
        <v>3285</v>
      </c>
      <c r="F269" s="197" t="s">
        <v>3286</v>
      </c>
      <c r="G269" s="198" t="s">
        <v>2843</v>
      </c>
      <c r="H269" s="199">
        <v>3</v>
      </c>
      <c r="I269" s="200"/>
      <c r="J269" s="201">
        <f>ROUND(I269*H269,2)</f>
        <v>0</v>
      </c>
      <c r="K269" s="202"/>
      <c r="L269" s="39"/>
      <c r="M269" s="203" t="s">
        <v>19</v>
      </c>
      <c r="N269" s="204" t="s">
        <v>45</v>
      </c>
      <c r="O269" s="64"/>
      <c r="P269" s="205">
        <f>O269*H269</f>
        <v>0</v>
      </c>
      <c r="Q269" s="205">
        <v>0</v>
      </c>
      <c r="R269" s="205">
        <f>Q269*H269</f>
        <v>0</v>
      </c>
      <c r="S269" s="205">
        <v>0</v>
      </c>
      <c r="T269" s="206">
        <f>S269*H269</f>
        <v>0</v>
      </c>
      <c r="U269" s="34"/>
      <c r="V269" s="34"/>
      <c r="W269" s="34"/>
      <c r="X269" s="34"/>
      <c r="Y269" s="34"/>
      <c r="Z269" s="34"/>
      <c r="AA269" s="34"/>
      <c r="AB269" s="34"/>
      <c r="AC269" s="34"/>
      <c r="AD269" s="34"/>
      <c r="AE269" s="34"/>
      <c r="AR269" s="207" t="s">
        <v>402</v>
      </c>
      <c r="AT269" s="207" t="s">
        <v>315</v>
      </c>
      <c r="AU269" s="207" t="s">
        <v>81</v>
      </c>
      <c r="AY269" s="17" t="s">
        <v>313</v>
      </c>
      <c r="BE269" s="208">
        <f>IF(N269="základní",J269,0)</f>
        <v>0</v>
      </c>
      <c r="BF269" s="208">
        <f>IF(N269="snížená",J269,0)</f>
        <v>0</v>
      </c>
      <c r="BG269" s="208">
        <f>IF(N269="zákl. přenesená",J269,0)</f>
        <v>0</v>
      </c>
      <c r="BH269" s="208">
        <f>IF(N269="sníž. přenesená",J269,0)</f>
        <v>0</v>
      </c>
      <c r="BI269" s="208">
        <f>IF(N269="nulová",J269,0)</f>
        <v>0</v>
      </c>
      <c r="BJ269" s="17" t="s">
        <v>81</v>
      </c>
      <c r="BK269" s="208">
        <f>ROUND(I269*H269,2)</f>
        <v>0</v>
      </c>
      <c r="BL269" s="17" t="s">
        <v>402</v>
      </c>
      <c r="BM269" s="207" t="s">
        <v>1413</v>
      </c>
    </row>
    <row r="270" spans="1:65" s="1" customFormat="1">
      <c r="A270" s="34"/>
      <c r="B270" s="35"/>
      <c r="C270" s="36"/>
      <c r="D270" s="209" t="s">
        <v>321</v>
      </c>
      <c r="E270" s="36"/>
      <c r="F270" s="210" t="s">
        <v>3286</v>
      </c>
      <c r="G270" s="36"/>
      <c r="H270" s="36"/>
      <c r="I270" s="116"/>
      <c r="J270" s="36"/>
      <c r="K270" s="36"/>
      <c r="L270" s="39"/>
      <c r="M270" s="211"/>
      <c r="N270" s="212"/>
      <c r="O270" s="64"/>
      <c r="P270" s="64"/>
      <c r="Q270" s="64"/>
      <c r="R270" s="64"/>
      <c r="S270" s="64"/>
      <c r="T270" s="65"/>
      <c r="U270" s="34"/>
      <c r="V270" s="34"/>
      <c r="W270" s="34"/>
      <c r="X270" s="34"/>
      <c r="Y270" s="34"/>
      <c r="Z270" s="34"/>
      <c r="AA270" s="34"/>
      <c r="AB270" s="34"/>
      <c r="AC270" s="34"/>
      <c r="AD270" s="34"/>
      <c r="AE270" s="34"/>
      <c r="AT270" s="17" t="s">
        <v>321</v>
      </c>
      <c r="AU270" s="17" t="s">
        <v>81</v>
      </c>
    </row>
    <row r="271" spans="1:65" s="1" customFormat="1" ht="14.45" customHeight="1">
      <c r="A271" s="34"/>
      <c r="B271" s="35"/>
      <c r="C271" s="195" t="s">
        <v>879</v>
      </c>
      <c r="D271" s="195" t="s">
        <v>315</v>
      </c>
      <c r="E271" s="196" t="s">
        <v>3287</v>
      </c>
      <c r="F271" s="197" t="s">
        <v>3288</v>
      </c>
      <c r="G271" s="198" t="s">
        <v>2843</v>
      </c>
      <c r="H271" s="199">
        <v>2</v>
      </c>
      <c r="I271" s="200"/>
      <c r="J271" s="201">
        <f>ROUND(I271*H271,2)</f>
        <v>0</v>
      </c>
      <c r="K271" s="202"/>
      <c r="L271" s="39"/>
      <c r="M271" s="203" t="s">
        <v>19</v>
      </c>
      <c r="N271" s="204" t="s">
        <v>45</v>
      </c>
      <c r="O271" s="64"/>
      <c r="P271" s="205">
        <f>O271*H271</f>
        <v>0</v>
      </c>
      <c r="Q271" s="205">
        <v>0</v>
      </c>
      <c r="R271" s="205">
        <f>Q271*H271</f>
        <v>0</v>
      </c>
      <c r="S271" s="205">
        <v>0</v>
      </c>
      <c r="T271" s="206">
        <f>S271*H271</f>
        <v>0</v>
      </c>
      <c r="U271" s="34"/>
      <c r="V271" s="34"/>
      <c r="W271" s="34"/>
      <c r="X271" s="34"/>
      <c r="Y271" s="34"/>
      <c r="Z271" s="34"/>
      <c r="AA271" s="34"/>
      <c r="AB271" s="34"/>
      <c r="AC271" s="34"/>
      <c r="AD271" s="34"/>
      <c r="AE271" s="34"/>
      <c r="AR271" s="207" t="s">
        <v>402</v>
      </c>
      <c r="AT271" s="207" t="s">
        <v>315</v>
      </c>
      <c r="AU271" s="207" t="s">
        <v>81</v>
      </c>
      <c r="AY271" s="17" t="s">
        <v>313</v>
      </c>
      <c r="BE271" s="208">
        <f>IF(N271="základní",J271,0)</f>
        <v>0</v>
      </c>
      <c r="BF271" s="208">
        <f>IF(N271="snížená",J271,0)</f>
        <v>0</v>
      </c>
      <c r="BG271" s="208">
        <f>IF(N271="zákl. přenesená",J271,0)</f>
        <v>0</v>
      </c>
      <c r="BH271" s="208">
        <f>IF(N271="sníž. přenesená",J271,0)</f>
        <v>0</v>
      </c>
      <c r="BI271" s="208">
        <f>IF(N271="nulová",J271,0)</f>
        <v>0</v>
      </c>
      <c r="BJ271" s="17" t="s">
        <v>81</v>
      </c>
      <c r="BK271" s="208">
        <f>ROUND(I271*H271,2)</f>
        <v>0</v>
      </c>
      <c r="BL271" s="17" t="s">
        <v>402</v>
      </c>
      <c r="BM271" s="207" t="s">
        <v>1425</v>
      </c>
    </row>
    <row r="272" spans="1:65" s="1" customFormat="1">
      <c r="A272" s="34"/>
      <c r="B272" s="35"/>
      <c r="C272" s="36"/>
      <c r="D272" s="209" t="s">
        <v>321</v>
      </c>
      <c r="E272" s="36"/>
      <c r="F272" s="210" t="s">
        <v>3288</v>
      </c>
      <c r="G272" s="36"/>
      <c r="H272" s="36"/>
      <c r="I272" s="116"/>
      <c r="J272" s="36"/>
      <c r="K272" s="36"/>
      <c r="L272" s="39"/>
      <c r="M272" s="211"/>
      <c r="N272" s="212"/>
      <c r="O272" s="64"/>
      <c r="P272" s="64"/>
      <c r="Q272" s="64"/>
      <c r="R272" s="64"/>
      <c r="S272" s="64"/>
      <c r="T272" s="65"/>
      <c r="U272" s="34"/>
      <c r="V272" s="34"/>
      <c r="W272" s="34"/>
      <c r="X272" s="34"/>
      <c r="Y272" s="34"/>
      <c r="Z272" s="34"/>
      <c r="AA272" s="34"/>
      <c r="AB272" s="34"/>
      <c r="AC272" s="34"/>
      <c r="AD272" s="34"/>
      <c r="AE272" s="34"/>
      <c r="AT272" s="17" t="s">
        <v>321</v>
      </c>
      <c r="AU272" s="17" t="s">
        <v>81</v>
      </c>
    </row>
    <row r="273" spans="1:65" s="1" customFormat="1" ht="14.45" customHeight="1">
      <c r="A273" s="34"/>
      <c r="B273" s="35"/>
      <c r="C273" s="195" t="s">
        <v>885</v>
      </c>
      <c r="D273" s="195" t="s">
        <v>315</v>
      </c>
      <c r="E273" s="196" t="s">
        <v>3289</v>
      </c>
      <c r="F273" s="197" t="s">
        <v>3290</v>
      </c>
      <c r="G273" s="198" t="s">
        <v>2843</v>
      </c>
      <c r="H273" s="199">
        <v>45</v>
      </c>
      <c r="I273" s="200"/>
      <c r="J273" s="201">
        <f>ROUND(I273*H273,2)</f>
        <v>0</v>
      </c>
      <c r="K273" s="202"/>
      <c r="L273" s="39"/>
      <c r="M273" s="203" t="s">
        <v>19</v>
      </c>
      <c r="N273" s="204" t="s">
        <v>45</v>
      </c>
      <c r="O273" s="64"/>
      <c r="P273" s="205">
        <f>O273*H273</f>
        <v>0</v>
      </c>
      <c r="Q273" s="205">
        <v>0</v>
      </c>
      <c r="R273" s="205">
        <f>Q273*H273</f>
        <v>0</v>
      </c>
      <c r="S273" s="205">
        <v>0</v>
      </c>
      <c r="T273" s="206">
        <f>S273*H273</f>
        <v>0</v>
      </c>
      <c r="U273" s="34"/>
      <c r="V273" s="34"/>
      <c r="W273" s="34"/>
      <c r="X273" s="34"/>
      <c r="Y273" s="34"/>
      <c r="Z273" s="34"/>
      <c r="AA273" s="34"/>
      <c r="AB273" s="34"/>
      <c r="AC273" s="34"/>
      <c r="AD273" s="34"/>
      <c r="AE273" s="34"/>
      <c r="AR273" s="207" t="s">
        <v>402</v>
      </c>
      <c r="AT273" s="207" t="s">
        <v>315</v>
      </c>
      <c r="AU273" s="207" t="s">
        <v>81</v>
      </c>
      <c r="AY273" s="17" t="s">
        <v>313</v>
      </c>
      <c r="BE273" s="208">
        <f>IF(N273="základní",J273,0)</f>
        <v>0</v>
      </c>
      <c r="BF273" s="208">
        <f>IF(N273="snížená",J273,0)</f>
        <v>0</v>
      </c>
      <c r="BG273" s="208">
        <f>IF(N273="zákl. přenesená",J273,0)</f>
        <v>0</v>
      </c>
      <c r="BH273" s="208">
        <f>IF(N273="sníž. přenesená",J273,0)</f>
        <v>0</v>
      </c>
      <c r="BI273" s="208">
        <f>IF(N273="nulová",J273,0)</f>
        <v>0</v>
      </c>
      <c r="BJ273" s="17" t="s">
        <v>81</v>
      </c>
      <c r="BK273" s="208">
        <f>ROUND(I273*H273,2)</f>
        <v>0</v>
      </c>
      <c r="BL273" s="17" t="s">
        <v>402</v>
      </c>
      <c r="BM273" s="207" t="s">
        <v>1437</v>
      </c>
    </row>
    <row r="274" spans="1:65" s="1" customFormat="1">
      <c r="A274" s="34"/>
      <c r="B274" s="35"/>
      <c r="C274" s="36"/>
      <c r="D274" s="209" t="s">
        <v>321</v>
      </c>
      <c r="E274" s="36"/>
      <c r="F274" s="210" t="s">
        <v>3290</v>
      </c>
      <c r="G274" s="36"/>
      <c r="H274" s="36"/>
      <c r="I274" s="116"/>
      <c r="J274" s="36"/>
      <c r="K274" s="36"/>
      <c r="L274" s="39"/>
      <c r="M274" s="211"/>
      <c r="N274" s="212"/>
      <c r="O274" s="64"/>
      <c r="P274" s="64"/>
      <c r="Q274" s="64"/>
      <c r="R274" s="64"/>
      <c r="S274" s="64"/>
      <c r="T274" s="65"/>
      <c r="U274" s="34"/>
      <c r="V274" s="34"/>
      <c r="W274" s="34"/>
      <c r="X274" s="34"/>
      <c r="Y274" s="34"/>
      <c r="Z274" s="34"/>
      <c r="AA274" s="34"/>
      <c r="AB274" s="34"/>
      <c r="AC274" s="34"/>
      <c r="AD274" s="34"/>
      <c r="AE274" s="34"/>
      <c r="AT274" s="17" t="s">
        <v>321</v>
      </c>
      <c r="AU274" s="17" t="s">
        <v>81</v>
      </c>
    </row>
    <row r="275" spans="1:65" s="1" customFormat="1" ht="14.45" customHeight="1">
      <c r="A275" s="34"/>
      <c r="B275" s="35"/>
      <c r="C275" s="195" t="s">
        <v>893</v>
      </c>
      <c r="D275" s="195" t="s">
        <v>315</v>
      </c>
      <c r="E275" s="196" t="s">
        <v>3291</v>
      </c>
      <c r="F275" s="197" t="s">
        <v>3292</v>
      </c>
      <c r="G275" s="198" t="s">
        <v>2843</v>
      </c>
      <c r="H275" s="199">
        <v>21</v>
      </c>
      <c r="I275" s="200"/>
      <c r="J275" s="201">
        <f>ROUND(I275*H275,2)</f>
        <v>0</v>
      </c>
      <c r="K275" s="202"/>
      <c r="L275" s="39"/>
      <c r="M275" s="203" t="s">
        <v>19</v>
      </c>
      <c r="N275" s="204" t="s">
        <v>45</v>
      </c>
      <c r="O275" s="64"/>
      <c r="P275" s="205">
        <f>O275*H275</f>
        <v>0</v>
      </c>
      <c r="Q275" s="205">
        <v>0</v>
      </c>
      <c r="R275" s="205">
        <f>Q275*H275</f>
        <v>0</v>
      </c>
      <c r="S275" s="205">
        <v>0</v>
      </c>
      <c r="T275" s="206">
        <f>S275*H275</f>
        <v>0</v>
      </c>
      <c r="U275" s="34"/>
      <c r="V275" s="34"/>
      <c r="W275" s="34"/>
      <c r="X275" s="34"/>
      <c r="Y275" s="34"/>
      <c r="Z275" s="34"/>
      <c r="AA275" s="34"/>
      <c r="AB275" s="34"/>
      <c r="AC275" s="34"/>
      <c r="AD275" s="34"/>
      <c r="AE275" s="34"/>
      <c r="AR275" s="207" t="s">
        <v>402</v>
      </c>
      <c r="AT275" s="207" t="s">
        <v>315</v>
      </c>
      <c r="AU275" s="207" t="s">
        <v>81</v>
      </c>
      <c r="AY275" s="17" t="s">
        <v>313</v>
      </c>
      <c r="BE275" s="208">
        <f>IF(N275="základní",J275,0)</f>
        <v>0</v>
      </c>
      <c r="BF275" s="208">
        <f>IF(N275="snížená",J275,0)</f>
        <v>0</v>
      </c>
      <c r="BG275" s="208">
        <f>IF(N275="zákl. přenesená",J275,0)</f>
        <v>0</v>
      </c>
      <c r="BH275" s="208">
        <f>IF(N275="sníž. přenesená",J275,0)</f>
        <v>0</v>
      </c>
      <c r="BI275" s="208">
        <f>IF(N275="nulová",J275,0)</f>
        <v>0</v>
      </c>
      <c r="BJ275" s="17" t="s">
        <v>81</v>
      </c>
      <c r="BK275" s="208">
        <f>ROUND(I275*H275,2)</f>
        <v>0</v>
      </c>
      <c r="BL275" s="17" t="s">
        <v>402</v>
      </c>
      <c r="BM275" s="207" t="s">
        <v>1447</v>
      </c>
    </row>
    <row r="276" spans="1:65" s="1" customFormat="1">
      <c r="A276" s="34"/>
      <c r="B276" s="35"/>
      <c r="C276" s="36"/>
      <c r="D276" s="209" t="s">
        <v>321</v>
      </c>
      <c r="E276" s="36"/>
      <c r="F276" s="210" t="s">
        <v>3292</v>
      </c>
      <c r="G276" s="36"/>
      <c r="H276" s="36"/>
      <c r="I276" s="116"/>
      <c r="J276" s="36"/>
      <c r="K276" s="36"/>
      <c r="L276" s="39"/>
      <c r="M276" s="211"/>
      <c r="N276" s="212"/>
      <c r="O276" s="64"/>
      <c r="P276" s="64"/>
      <c r="Q276" s="64"/>
      <c r="R276" s="64"/>
      <c r="S276" s="64"/>
      <c r="T276" s="65"/>
      <c r="U276" s="34"/>
      <c r="V276" s="34"/>
      <c r="W276" s="34"/>
      <c r="X276" s="34"/>
      <c r="Y276" s="34"/>
      <c r="Z276" s="34"/>
      <c r="AA276" s="34"/>
      <c r="AB276" s="34"/>
      <c r="AC276" s="34"/>
      <c r="AD276" s="34"/>
      <c r="AE276" s="34"/>
      <c r="AT276" s="17" t="s">
        <v>321</v>
      </c>
      <c r="AU276" s="17" t="s">
        <v>81</v>
      </c>
    </row>
    <row r="277" spans="1:65" s="1" customFormat="1" ht="14.45" customHeight="1">
      <c r="A277" s="34"/>
      <c r="B277" s="35"/>
      <c r="C277" s="195" t="s">
        <v>900</v>
      </c>
      <c r="D277" s="195" t="s">
        <v>315</v>
      </c>
      <c r="E277" s="196" t="s">
        <v>3293</v>
      </c>
      <c r="F277" s="197" t="s">
        <v>3294</v>
      </c>
      <c r="G277" s="198" t="s">
        <v>2843</v>
      </c>
      <c r="H277" s="199">
        <v>51</v>
      </c>
      <c r="I277" s="200"/>
      <c r="J277" s="201">
        <f>ROUND(I277*H277,2)</f>
        <v>0</v>
      </c>
      <c r="K277" s="202"/>
      <c r="L277" s="39"/>
      <c r="M277" s="203" t="s">
        <v>19</v>
      </c>
      <c r="N277" s="204" t="s">
        <v>45</v>
      </c>
      <c r="O277" s="64"/>
      <c r="P277" s="205">
        <f>O277*H277</f>
        <v>0</v>
      </c>
      <c r="Q277" s="205">
        <v>0</v>
      </c>
      <c r="R277" s="205">
        <f>Q277*H277</f>
        <v>0</v>
      </c>
      <c r="S277" s="205">
        <v>0</v>
      </c>
      <c r="T277" s="206">
        <f>S277*H277</f>
        <v>0</v>
      </c>
      <c r="U277" s="34"/>
      <c r="V277" s="34"/>
      <c r="W277" s="34"/>
      <c r="X277" s="34"/>
      <c r="Y277" s="34"/>
      <c r="Z277" s="34"/>
      <c r="AA277" s="34"/>
      <c r="AB277" s="34"/>
      <c r="AC277" s="34"/>
      <c r="AD277" s="34"/>
      <c r="AE277" s="34"/>
      <c r="AR277" s="207" t="s">
        <v>402</v>
      </c>
      <c r="AT277" s="207" t="s">
        <v>315</v>
      </c>
      <c r="AU277" s="207" t="s">
        <v>81</v>
      </c>
      <c r="AY277" s="17" t="s">
        <v>313</v>
      </c>
      <c r="BE277" s="208">
        <f>IF(N277="základní",J277,0)</f>
        <v>0</v>
      </c>
      <c r="BF277" s="208">
        <f>IF(N277="snížená",J277,0)</f>
        <v>0</v>
      </c>
      <c r="BG277" s="208">
        <f>IF(N277="zákl. přenesená",J277,0)</f>
        <v>0</v>
      </c>
      <c r="BH277" s="208">
        <f>IF(N277="sníž. přenesená",J277,0)</f>
        <v>0</v>
      </c>
      <c r="BI277" s="208">
        <f>IF(N277="nulová",J277,0)</f>
        <v>0</v>
      </c>
      <c r="BJ277" s="17" t="s">
        <v>81</v>
      </c>
      <c r="BK277" s="208">
        <f>ROUND(I277*H277,2)</f>
        <v>0</v>
      </c>
      <c r="BL277" s="17" t="s">
        <v>402</v>
      </c>
      <c r="BM277" s="207" t="s">
        <v>1459</v>
      </c>
    </row>
    <row r="278" spans="1:65" s="1" customFormat="1">
      <c r="A278" s="34"/>
      <c r="B278" s="35"/>
      <c r="C278" s="36"/>
      <c r="D278" s="209" t="s">
        <v>321</v>
      </c>
      <c r="E278" s="36"/>
      <c r="F278" s="210" t="s">
        <v>3294</v>
      </c>
      <c r="G278" s="36"/>
      <c r="H278" s="36"/>
      <c r="I278" s="116"/>
      <c r="J278" s="36"/>
      <c r="K278" s="36"/>
      <c r="L278" s="39"/>
      <c r="M278" s="211"/>
      <c r="N278" s="212"/>
      <c r="O278" s="64"/>
      <c r="P278" s="64"/>
      <c r="Q278" s="64"/>
      <c r="R278" s="64"/>
      <c r="S278" s="64"/>
      <c r="T278" s="65"/>
      <c r="U278" s="34"/>
      <c r="V278" s="34"/>
      <c r="W278" s="34"/>
      <c r="X278" s="34"/>
      <c r="Y278" s="34"/>
      <c r="Z278" s="34"/>
      <c r="AA278" s="34"/>
      <c r="AB278" s="34"/>
      <c r="AC278" s="34"/>
      <c r="AD278" s="34"/>
      <c r="AE278" s="34"/>
      <c r="AT278" s="17" t="s">
        <v>321</v>
      </c>
      <c r="AU278" s="17" t="s">
        <v>81</v>
      </c>
    </row>
    <row r="279" spans="1:65" s="1" customFormat="1" ht="14.45" customHeight="1">
      <c r="A279" s="34"/>
      <c r="B279" s="35"/>
      <c r="C279" s="195" t="s">
        <v>906</v>
      </c>
      <c r="D279" s="195" t="s">
        <v>315</v>
      </c>
      <c r="E279" s="196" t="s">
        <v>3295</v>
      </c>
      <c r="F279" s="197" t="s">
        <v>3296</v>
      </c>
      <c r="G279" s="198" t="s">
        <v>2843</v>
      </c>
      <c r="H279" s="199">
        <v>25</v>
      </c>
      <c r="I279" s="200"/>
      <c r="J279" s="201">
        <f>ROUND(I279*H279,2)</f>
        <v>0</v>
      </c>
      <c r="K279" s="202"/>
      <c r="L279" s="39"/>
      <c r="M279" s="203" t="s">
        <v>19</v>
      </c>
      <c r="N279" s="204" t="s">
        <v>45</v>
      </c>
      <c r="O279" s="64"/>
      <c r="P279" s="205">
        <f>O279*H279</f>
        <v>0</v>
      </c>
      <c r="Q279" s="205">
        <v>0</v>
      </c>
      <c r="R279" s="205">
        <f>Q279*H279</f>
        <v>0</v>
      </c>
      <c r="S279" s="205">
        <v>0</v>
      </c>
      <c r="T279" s="206">
        <f>S279*H279</f>
        <v>0</v>
      </c>
      <c r="U279" s="34"/>
      <c r="V279" s="34"/>
      <c r="W279" s="34"/>
      <c r="X279" s="34"/>
      <c r="Y279" s="34"/>
      <c r="Z279" s="34"/>
      <c r="AA279" s="34"/>
      <c r="AB279" s="34"/>
      <c r="AC279" s="34"/>
      <c r="AD279" s="34"/>
      <c r="AE279" s="34"/>
      <c r="AR279" s="207" t="s">
        <v>402</v>
      </c>
      <c r="AT279" s="207" t="s">
        <v>315</v>
      </c>
      <c r="AU279" s="207" t="s">
        <v>81</v>
      </c>
      <c r="AY279" s="17" t="s">
        <v>313</v>
      </c>
      <c r="BE279" s="208">
        <f>IF(N279="základní",J279,0)</f>
        <v>0</v>
      </c>
      <c r="BF279" s="208">
        <f>IF(N279="snížená",J279,0)</f>
        <v>0</v>
      </c>
      <c r="BG279" s="208">
        <f>IF(N279="zákl. přenesená",J279,0)</f>
        <v>0</v>
      </c>
      <c r="BH279" s="208">
        <f>IF(N279="sníž. přenesená",J279,0)</f>
        <v>0</v>
      </c>
      <c r="BI279" s="208">
        <f>IF(N279="nulová",J279,0)</f>
        <v>0</v>
      </c>
      <c r="BJ279" s="17" t="s">
        <v>81</v>
      </c>
      <c r="BK279" s="208">
        <f>ROUND(I279*H279,2)</f>
        <v>0</v>
      </c>
      <c r="BL279" s="17" t="s">
        <v>402</v>
      </c>
      <c r="BM279" s="207" t="s">
        <v>1472</v>
      </c>
    </row>
    <row r="280" spans="1:65" s="1" customFormat="1">
      <c r="A280" s="34"/>
      <c r="B280" s="35"/>
      <c r="C280" s="36"/>
      <c r="D280" s="209" t="s">
        <v>321</v>
      </c>
      <c r="E280" s="36"/>
      <c r="F280" s="210" t="s">
        <v>3296</v>
      </c>
      <c r="G280" s="36"/>
      <c r="H280" s="36"/>
      <c r="I280" s="116"/>
      <c r="J280" s="36"/>
      <c r="K280" s="36"/>
      <c r="L280" s="39"/>
      <c r="M280" s="211"/>
      <c r="N280" s="212"/>
      <c r="O280" s="64"/>
      <c r="P280" s="64"/>
      <c r="Q280" s="64"/>
      <c r="R280" s="64"/>
      <c r="S280" s="64"/>
      <c r="T280" s="65"/>
      <c r="U280" s="34"/>
      <c r="V280" s="34"/>
      <c r="W280" s="34"/>
      <c r="X280" s="34"/>
      <c r="Y280" s="34"/>
      <c r="Z280" s="34"/>
      <c r="AA280" s="34"/>
      <c r="AB280" s="34"/>
      <c r="AC280" s="34"/>
      <c r="AD280" s="34"/>
      <c r="AE280" s="34"/>
      <c r="AT280" s="17" t="s">
        <v>321</v>
      </c>
      <c r="AU280" s="17" t="s">
        <v>81</v>
      </c>
    </row>
    <row r="281" spans="1:65" s="1" customFormat="1" ht="14.45" customHeight="1">
      <c r="A281" s="34"/>
      <c r="B281" s="35"/>
      <c r="C281" s="195" t="s">
        <v>912</v>
      </c>
      <c r="D281" s="195" t="s">
        <v>315</v>
      </c>
      <c r="E281" s="196" t="s">
        <v>3297</v>
      </c>
      <c r="F281" s="197" t="s">
        <v>3298</v>
      </c>
      <c r="G281" s="198" t="s">
        <v>2843</v>
      </c>
      <c r="H281" s="199">
        <v>14</v>
      </c>
      <c r="I281" s="200"/>
      <c r="J281" s="201">
        <f>ROUND(I281*H281,2)</f>
        <v>0</v>
      </c>
      <c r="K281" s="202"/>
      <c r="L281" s="39"/>
      <c r="M281" s="203" t="s">
        <v>19</v>
      </c>
      <c r="N281" s="204" t="s">
        <v>45</v>
      </c>
      <c r="O281" s="64"/>
      <c r="P281" s="205">
        <f>O281*H281</f>
        <v>0</v>
      </c>
      <c r="Q281" s="205">
        <v>0</v>
      </c>
      <c r="R281" s="205">
        <f>Q281*H281</f>
        <v>0</v>
      </c>
      <c r="S281" s="205">
        <v>0</v>
      </c>
      <c r="T281" s="206">
        <f>S281*H281</f>
        <v>0</v>
      </c>
      <c r="U281" s="34"/>
      <c r="V281" s="34"/>
      <c r="W281" s="34"/>
      <c r="X281" s="34"/>
      <c r="Y281" s="34"/>
      <c r="Z281" s="34"/>
      <c r="AA281" s="34"/>
      <c r="AB281" s="34"/>
      <c r="AC281" s="34"/>
      <c r="AD281" s="34"/>
      <c r="AE281" s="34"/>
      <c r="AR281" s="207" t="s">
        <v>402</v>
      </c>
      <c r="AT281" s="207" t="s">
        <v>315</v>
      </c>
      <c r="AU281" s="207" t="s">
        <v>81</v>
      </c>
      <c r="AY281" s="17" t="s">
        <v>313</v>
      </c>
      <c r="BE281" s="208">
        <f>IF(N281="základní",J281,0)</f>
        <v>0</v>
      </c>
      <c r="BF281" s="208">
        <f>IF(N281="snížená",J281,0)</f>
        <v>0</v>
      </c>
      <c r="BG281" s="208">
        <f>IF(N281="zákl. přenesená",J281,0)</f>
        <v>0</v>
      </c>
      <c r="BH281" s="208">
        <f>IF(N281="sníž. přenesená",J281,0)</f>
        <v>0</v>
      </c>
      <c r="BI281" s="208">
        <f>IF(N281="nulová",J281,0)</f>
        <v>0</v>
      </c>
      <c r="BJ281" s="17" t="s">
        <v>81</v>
      </c>
      <c r="BK281" s="208">
        <f>ROUND(I281*H281,2)</f>
        <v>0</v>
      </c>
      <c r="BL281" s="17" t="s">
        <v>402</v>
      </c>
      <c r="BM281" s="207" t="s">
        <v>1483</v>
      </c>
    </row>
    <row r="282" spans="1:65" s="1" customFormat="1">
      <c r="A282" s="34"/>
      <c r="B282" s="35"/>
      <c r="C282" s="36"/>
      <c r="D282" s="209" t="s">
        <v>321</v>
      </c>
      <c r="E282" s="36"/>
      <c r="F282" s="210" t="s">
        <v>3298</v>
      </c>
      <c r="G282" s="36"/>
      <c r="H282" s="36"/>
      <c r="I282" s="116"/>
      <c r="J282" s="36"/>
      <c r="K282" s="36"/>
      <c r="L282" s="39"/>
      <c r="M282" s="211"/>
      <c r="N282" s="212"/>
      <c r="O282" s="64"/>
      <c r="P282" s="64"/>
      <c r="Q282" s="64"/>
      <c r="R282" s="64"/>
      <c r="S282" s="64"/>
      <c r="T282" s="65"/>
      <c r="U282" s="34"/>
      <c r="V282" s="34"/>
      <c r="W282" s="34"/>
      <c r="X282" s="34"/>
      <c r="Y282" s="34"/>
      <c r="Z282" s="34"/>
      <c r="AA282" s="34"/>
      <c r="AB282" s="34"/>
      <c r="AC282" s="34"/>
      <c r="AD282" s="34"/>
      <c r="AE282" s="34"/>
      <c r="AT282" s="17" t="s">
        <v>321</v>
      </c>
      <c r="AU282" s="17" t="s">
        <v>81</v>
      </c>
    </row>
    <row r="283" spans="1:65" s="1" customFormat="1" ht="14.45" customHeight="1">
      <c r="A283" s="34"/>
      <c r="B283" s="35"/>
      <c r="C283" s="195" t="s">
        <v>918</v>
      </c>
      <c r="D283" s="195" t="s">
        <v>315</v>
      </c>
      <c r="E283" s="196" t="s">
        <v>3297</v>
      </c>
      <c r="F283" s="197" t="s">
        <v>3298</v>
      </c>
      <c r="G283" s="198" t="s">
        <v>2843</v>
      </c>
      <c r="H283" s="199">
        <v>25</v>
      </c>
      <c r="I283" s="200"/>
      <c r="J283" s="201">
        <f>ROUND(I283*H283,2)</f>
        <v>0</v>
      </c>
      <c r="K283" s="202"/>
      <c r="L283" s="39"/>
      <c r="M283" s="203" t="s">
        <v>19</v>
      </c>
      <c r="N283" s="204" t="s">
        <v>45</v>
      </c>
      <c r="O283" s="64"/>
      <c r="P283" s="205">
        <f>O283*H283</f>
        <v>0</v>
      </c>
      <c r="Q283" s="205">
        <v>0</v>
      </c>
      <c r="R283" s="205">
        <f>Q283*H283</f>
        <v>0</v>
      </c>
      <c r="S283" s="205">
        <v>0</v>
      </c>
      <c r="T283" s="206">
        <f>S283*H283</f>
        <v>0</v>
      </c>
      <c r="U283" s="34"/>
      <c r="V283" s="34"/>
      <c r="W283" s="34"/>
      <c r="X283" s="34"/>
      <c r="Y283" s="34"/>
      <c r="Z283" s="34"/>
      <c r="AA283" s="34"/>
      <c r="AB283" s="34"/>
      <c r="AC283" s="34"/>
      <c r="AD283" s="34"/>
      <c r="AE283" s="34"/>
      <c r="AR283" s="207" t="s">
        <v>402</v>
      </c>
      <c r="AT283" s="207" t="s">
        <v>315</v>
      </c>
      <c r="AU283" s="207" t="s">
        <v>81</v>
      </c>
      <c r="AY283" s="17" t="s">
        <v>313</v>
      </c>
      <c r="BE283" s="208">
        <f>IF(N283="základní",J283,0)</f>
        <v>0</v>
      </c>
      <c r="BF283" s="208">
        <f>IF(N283="snížená",J283,0)</f>
        <v>0</v>
      </c>
      <c r="BG283" s="208">
        <f>IF(N283="zákl. přenesená",J283,0)</f>
        <v>0</v>
      </c>
      <c r="BH283" s="208">
        <f>IF(N283="sníž. přenesená",J283,0)</f>
        <v>0</v>
      </c>
      <c r="BI283" s="208">
        <f>IF(N283="nulová",J283,0)</f>
        <v>0</v>
      </c>
      <c r="BJ283" s="17" t="s">
        <v>81</v>
      </c>
      <c r="BK283" s="208">
        <f>ROUND(I283*H283,2)</f>
        <v>0</v>
      </c>
      <c r="BL283" s="17" t="s">
        <v>402</v>
      </c>
      <c r="BM283" s="207" t="s">
        <v>1499</v>
      </c>
    </row>
    <row r="284" spans="1:65" s="1" customFormat="1">
      <c r="A284" s="34"/>
      <c r="B284" s="35"/>
      <c r="C284" s="36"/>
      <c r="D284" s="209" t="s">
        <v>321</v>
      </c>
      <c r="E284" s="36"/>
      <c r="F284" s="210" t="s">
        <v>3298</v>
      </c>
      <c r="G284" s="36"/>
      <c r="H284" s="36"/>
      <c r="I284" s="116"/>
      <c r="J284" s="36"/>
      <c r="K284" s="36"/>
      <c r="L284" s="39"/>
      <c r="M284" s="211"/>
      <c r="N284" s="212"/>
      <c r="O284" s="64"/>
      <c r="P284" s="64"/>
      <c r="Q284" s="64"/>
      <c r="R284" s="64"/>
      <c r="S284" s="64"/>
      <c r="T284" s="65"/>
      <c r="U284" s="34"/>
      <c r="V284" s="34"/>
      <c r="W284" s="34"/>
      <c r="X284" s="34"/>
      <c r="Y284" s="34"/>
      <c r="Z284" s="34"/>
      <c r="AA284" s="34"/>
      <c r="AB284" s="34"/>
      <c r="AC284" s="34"/>
      <c r="AD284" s="34"/>
      <c r="AE284" s="34"/>
      <c r="AT284" s="17" t="s">
        <v>321</v>
      </c>
      <c r="AU284" s="17" t="s">
        <v>81</v>
      </c>
    </row>
    <row r="285" spans="1:65" s="1" customFormat="1" ht="14.45" customHeight="1">
      <c r="A285" s="34"/>
      <c r="B285" s="35"/>
      <c r="C285" s="195" t="s">
        <v>924</v>
      </c>
      <c r="D285" s="195" t="s">
        <v>315</v>
      </c>
      <c r="E285" s="196" t="s">
        <v>3299</v>
      </c>
      <c r="F285" s="197" t="s">
        <v>3300</v>
      </c>
      <c r="G285" s="198" t="s">
        <v>2843</v>
      </c>
      <c r="H285" s="199">
        <v>3</v>
      </c>
      <c r="I285" s="200"/>
      <c r="J285" s="201">
        <f>ROUND(I285*H285,2)</f>
        <v>0</v>
      </c>
      <c r="K285" s="202"/>
      <c r="L285" s="39"/>
      <c r="M285" s="203" t="s">
        <v>19</v>
      </c>
      <c r="N285" s="204" t="s">
        <v>45</v>
      </c>
      <c r="O285" s="64"/>
      <c r="P285" s="205">
        <f>O285*H285</f>
        <v>0</v>
      </c>
      <c r="Q285" s="205">
        <v>0</v>
      </c>
      <c r="R285" s="205">
        <f>Q285*H285</f>
        <v>0</v>
      </c>
      <c r="S285" s="205">
        <v>0</v>
      </c>
      <c r="T285" s="206">
        <f>S285*H285</f>
        <v>0</v>
      </c>
      <c r="U285" s="34"/>
      <c r="V285" s="34"/>
      <c r="W285" s="34"/>
      <c r="X285" s="34"/>
      <c r="Y285" s="34"/>
      <c r="Z285" s="34"/>
      <c r="AA285" s="34"/>
      <c r="AB285" s="34"/>
      <c r="AC285" s="34"/>
      <c r="AD285" s="34"/>
      <c r="AE285" s="34"/>
      <c r="AR285" s="207" t="s">
        <v>402</v>
      </c>
      <c r="AT285" s="207" t="s">
        <v>315</v>
      </c>
      <c r="AU285" s="207" t="s">
        <v>81</v>
      </c>
      <c r="AY285" s="17" t="s">
        <v>313</v>
      </c>
      <c r="BE285" s="208">
        <f>IF(N285="základní",J285,0)</f>
        <v>0</v>
      </c>
      <c r="BF285" s="208">
        <f>IF(N285="snížená",J285,0)</f>
        <v>0</v>
      </c>
      <c r="BG285" s="208">
        <f>IF(N285="zákl. přenesená",J285,0)</f>
        <v>0</v>
      </c>
      <c r="BH285" s="208">
        <f>IF(N285="sníž. přenesená",J285,0)</f>
        <v>0</v>
      </c>
      <c r="BI285" s="208">
        <f>IF(N285="nulová",J285,0)</f>
        <v>0</v>
      </c>
      <c r="BJ285" s="17" t="s">
        <v>81</v>
      </c>
      <c r="BK285" s="208">
        <f>ROUND(I285*H285,2)</f>
        <v>0</v>
      </c>
      <c r="BL285" s="17" t="s">
        <v>402</v>
      </c>
      <c r="BM285" s="207" t="s">
        <v>1510</v>
      </c>
    </row>
    <row r="286" spans="1:65" s="1" customFormat="1">
      <c r="A286" s="34"/>
      <c r="B286" s="35"/>
      <c r="C286" s="36"/>
      <c r="D286" s="209" t="s">
        <v>321</v>
      </c>
      <c r="E286" s="36"/>
      <c r="F286" s="210" t="s">
        <v>3300</v>
      </c>
      <c r="G286" s="36"/>
      <c r="H286" s="36"/>
      <c r="I286" s="116"/>
      <c r="J286" s="36"/>
      <c r="K286" s="36"/>
      <c r="L286" s="39"/>
      <c r="M286" s="211"/>
      <c r="N286" s="212"/>
      <c r="O286" s="64"/>
      <c r="P286" s="64"/>
      <c r="Q286" s="64"/>
      <c r="R286" s="64"/>
      <c r="S286" s="64"/>
      <c r="T286" s="65"/>
      <c r="U286" s="34"/>
      <c r="V286" s="34"/>
      <c r="W286" s="34"/>
      <c r="X286" s="34"/>
      <c r="Y286" s="34"/>
      <c r="Z286" s="34"/>
      <c r="AA286" s="34"/>
      <c r="AB286" s="34"/>
      <c r="AC286" s="34"/>
      <c r="AD286" s="34"/>
      <c r="AE286" s="34"/>
      <c r="AT286" s="17" t="s">
        <v>321</v>
      </c>
      <c r="AU286" s="17" t="s">
        <v>81</v>
      </c>
    </row>
    <row r="287" spans="1:65" s="1" customFormat="1" ht="14.45" customHeight="1">
      <c r="A287" s="34"/>
      <c r="B287" s="35"/>
      <c r="C287" s="195" t="s">
        <v>935</v>
      </c>
      <c r="D287" s="195" t="s">
        <v>315</v>
      </c>
      <c r="E287" s="196" t="s">
        <v>3301</v>
      </c>
      <c r="F287" s="197" t="s">
        <v>3302</v>
      </c>
      <c r="G287" s="198" t="s">
        <v>2843</v>
      </c>
      <c r="H287" s="199">
        <v>3</v>
      </c>
      <c r="I287" s="200"/>
      <c r="J287" s="201">
        <f>ROUND(I287*H287,2)</f>
        <v>0</v>
      </c>
      <c r="K287" s="202"/>
      <c r="L287" s="39"/>
      <c r="M287" s="203" t="s">
        <v>19</v>
      </c>
      <c r="N287" s="204" t="s">
        <v>45</v>
      </c>
      <c r="O287" s="64"/>
      <c r="P287" s="205">
        <f>O287*H287</f>
        <v>0</v>
      </c>
      <c r="Q287" s="205">
        <v>0</v>
      </c>
      <c r="R287" s="205">
        <f>Q287*H287</f>
        <v>0</v>
      </c>
      <c r="S287" s="205">
        <v>0</v>
      </c>
      <c r="T287" s="206">
        <f>S287*H287</f>
        <v>0</v>
      </c>
      <c r="U287" s="34"/>
      <c r="V287" s="34"/>
      <c r="W287" s="34"/>
      <c r="X287" s="34"/>
      <c r="Y287" s="34"/>
      <c r="Z287" s="34"/>
      <c r="AA287" s="34"/>
      <c r="AB287" s="34"/>
      <c r="AC287" s="34"/>
      <c r="AD287" s="34"/>
      <c r="AE287" s="34"/>
      <c r="AR287" s="207" t="s">
        <v>402</v>
      </c>
      <c r="AT287" s="207" t="s">
        <v>315</v>
      </c>
      <c r="AU287" s="207" t="s">
        <v>81</v>
      </c>
      <c r="AY287" s="17" t="s">
        <v>313</v>
      </c>
      <c r="BE287" s="208">
        <f>IF(N287="základní",J287,0)</f>
        <v>0</v>
      </c>
      <c r="BF287" s="208">
        <f>IF(N287="snížená",J287,0)</f>
        <v>0</v>
      </c>
      <c r="BG287" s="208">
        <f>IF(N287="zákl. přenesená",J287,0)</f>
        <v>0</v>
      </c>
      <c r="BH287" s="208">
        <f>IF(N287="sníž. přenesená",J287,0)</f>
        <v>0</v>
      </c>
      <c r="BI287" s="208">
        <f>IF(N287="nulová",J287,0)</f>
        <v>0</v>
      </c>
      <c r="BJ287" s="17" t="s">
        <v>81</v>
      </c>
      <c r="BK287" s="208">
        <f>ROUND(I287*H287,2)</f>
        <v>0</v>
      </c>
      <c r="BL287" s="17" t="s">
        <v>402</v>
      </c>
      <c r="BM287" s="207" t="s">
        <v>1522</v>
      </c>
    </row>
    <row r="288" spans="1:65" s="1" customFormat="1">
      <c r="A288" s="34"/>
      <c r="B288" s="35"/>
      <c r="C288" s="36"/>
      <c r="D288" s="209" t="s">
        <v>321</v>
      </c>
      <c r="E288" s="36"/>
      <c r="F288" s="210" t="s">
        <v>3302</v>
      </c>
      <c r="G288" s="36"/>
      <c r="H288" s="36"/>
      <c r="I288" s="116"/>
      <c r="J288" s="36"/>
      <c r="K288" s="36"/>
      <c r="L288" s="39"/>
      <c r="M288" s="211"/>
      <c r="N288" s="212"/>
      <c r="O288" s="64"/>
      <c r="P288" s="64"/>
      <c r="Q288" s="64"/>
      <c r="R288" s="64"/>
      <c r="S288" s="64"/>
      <c r="T288" s="65"/>
      <c r="U288" s="34"/>
      <c r="V288" s="34"/>
      <c r="W288" s="34"/>
      <c r="X288" s="34"/>
      <c r="Y288" s="34"/>
      <c r="Z288" s="34"/>
      <c r="AA288" s="34"/>
      <c r="AB288" s="34"/>
      <c r="AC288" s="34"/>
      <c r="AD288" s="34"/>
      <c r="AE288" s="34"/>
      <c r="AT288" s="17" t="s">
        <v>321</v>
      </c>
      <c r="AU288" s="17" t="s">
        <v>81</v>
      </c>
    </row>
    <row r="289" spans="1:65" s="1" customFormat="1" ht="14.45" customHeight="1">
      <c r="A289" s="34"/>
      <c r="B289" s="35"/>
      <c r="C289" s="195" t="s">
        <v>940</v>
      </c>
      <c r="D289" s="195" t="s">
        <v>315</v>
      </c>
      <c r="E289" s="196" t="s">
        <v>3303</v>
      </c>
      <c r="F289" s="197" t="s">
        <v>3304</v>
      </c>
      <c r="G289" s="198" t="s">
        <v>2843</v>
      </c>
      <c r="H289" s="199">
        <v>21</v>
      </c>
      <c r="I289" s="200"/>
      <c r="J289" s="201">
        <f>ROUND(I289*H289,2)</f>
        <v>0</v>
      </c>
      <c r="K289" s="202"/>
      <c r="L289" s="39"/>
      <c r="M289" s="203" t="s">
        <v>19</v>
      </c>
      <c r="N289" s="204" t="s">
        <v>45</v>
      </c>
      <c r="O289" s="64"/>
      <c r="P289" s="205">
        <f>O289*H289</f>
        <v>0</v>
      </c>
      <c r="Q289" s="205">
        <v>0</v>
      </c>
      <c r="R289" s="205">
        <f>Q289*H289</f>
        <v>0</v>
      </c>
      <c r="S289" s="205">
        <v>0</v>
      </c>
      <c r="T289" s="206">
        <f>S289*H289</f>
        <v>0</v>
      </c>
      <c r="U289" s="34"/>
      <c r="V289" s="34"/>
      <c r="W289" s="34"/>
      <c r="X289" s="34"/>
      <c r="Y289" s="34"/>
      <c r="Z289" s="34"/>
      <c r="AA289" s="34"/>
      <c r="AB289" s="34"/>
      <c r="AC289" s="34"/>
      <c r="AD289" s="34"/>
      <c r="AE289" s="34"/>
      <c r="AR289" s="207" t="s">
        <v>402</v>
      </c>
      <c r="AT289" s="207" t="s">
        <v>315</v>
      </c>
      <c r="AU289" s="207" t="s">
        <v>81</v>
      </c>
      <c r="AY289" s="17" t="s">
        <v>313</v>
      </c>
      <c r="BE289" s="208">
        <f>IF(N289="základní",J289,0)</f>
        <v>0</v>
      </c>
      <c r="BF289" s="208">
        <f>IF(N289="snížená",J289,0)</f>
        <v>0</v>
      </c>
      <c r="BG289" s="208">
        <f>IF(N289="zákl. přenesená",J289,0)</f>
        <v>0</v>
      </c>
      <c r="BH289" s="208">
        <f>IF(N289="sníž. přenesená",J289,0)</f>
        <v>0</v>
      </c>
      <c r="BI289" s="208">
        <f>IF(N289="nulová",J289,0)</f>
        <v>0</v>
      </c>
      <c r="BJ289" s="17" t="s">
        <v>81</v>
      </c>
      <c r="BK289" s="208">
        <f>ROUND(I289*H289,2)</f>
        <v>0</v>
      </c>
      <c r="BL289" s="17" t="s">
        <v>402</v>
      </c>
      <c r="BM289" s="207" t="s">
        <v>1533</v>
      </c>
    </row>
    <row r="290" spans="1:65" s="1" customFormat="1">
      <c r="A290" s="34"/>
      <c r="B290" s="35"/>
      <c r="C290" s="36"/>
      <c r="D290" s="209" t="s">
        <v>321</v>
      </c>
      <c r="E290" s="36"/>
      <c r="F290" s="210" t="s">
        <v>3304</v>
      </c>
      <c r="G290" s="36"/>
      <c r="H290" s="36"/>
      <c r="I290" s="116"/>
      <c r="J290" s="36"/>
      <c r="K290" s="36"/>
      <c r="L290" s="39"/>
      <c r="M290" s="211"/>
      <c r="N290" s="212"/>
      <c r="O290" s="64"/>
      <c r="P290" s="64"/>
      <c r="Q290" s="64"/>
      <c r="R290" s="64"/>
      <c r="S290" s="64"/>
      <c r="T290" s="65"/>
      <c r="U290" s="34"/>
      <c r="V290" s="34"/>
      <c r="W290" s="34"/>
      <c r="X290" s="34"/>
      <c r="Y290" s="34"/>
      <c r="Z290" s="34"/>
      <c r="AA290" s="34"/>
      <c r="AB290" s="34"/>
      <c r="AC290" s="34"/>
      <c r="AD290" s="34"/>
      <c r="AE290" s="34"/>
      <c r="AT290" s="17" t="s">
        <v>321</v>
      </c>
      <c r="AU290" s="17" t="s">
        <v>81</v>
      </c>
    </row>
    <row r="291" spans="1:65" s="1" customFormat="1" ht="14.45" customHeight="1">
      <c r="A291" s="34"/>
      <c r="B291" s="35"/>
      <c r="C291" s="195" t="s">
        <v>946</v>
      </c>
      <c r="D291" s="195" t="s">
        <v>315</v>
      </c>
      <c r="E291" s="196" t="s">
        <v>3303</v>
      </c>
      <c r="F291" s="197" t="s">
        <v>3304</v>
      </c>
      <c r="G291" s="198" t="s">
        <v>2843</v>
      </c>
      <c r="H291" s="199">
        <v>3</v>
      </c>
      <c r="I291" s="200"/>
      <c r="J291" s="201">
        <f>ROUND(I291*H291,2)</f>
        <v>0</v>
      </c>
      <c r="K291" s="202"/>
      <c r="L291" s="39"/>
      <c r="M291" s="203" t="s">
        <v>19</v>
      </c>
      <c r="N291" s="204" t="s">
        <v>45</v>
      </c>
      <c r="O291" s="64"/>
      <c r="P291" s="205">
        <f>O291*H291</f>
        <v>0</v>
      </c>
      <c r="Q291" s="205">
        <v>0</v>
      </c>
      <c r="R291" s="205">
        <f>Q291*H291</f>
        <v>0</v>
      </c>
      <c r="S291" s="205">
        <v>0</v>
      </c>
      <c r="T291" s="206">
        <f>S291*H291</f>
        <v>0</v>
      </c>
      <c r="U291" s="34"/>
      <c r="V291" s="34"/>
      <c r="W291" s="34"/>
      <c r="X291" s="34"/>
      <c r="Y291" s="34"/>
      <c r="Z291" s="34"/>
      <c r="AA291" s="34"/>
      <c r="AB291" s="34"/>
      <c r="AC291" s="34"/>
      <c r="AD291" s="34"/>
      <c r="AE291" s="34"/>
      <c r="AR291" s="207" t="s">
        <v>402</v>
      </c>
      <c r="AT291" s="207" t="s">
        <v>315</v>
      </c>
      <c r="AU291" s="207" t="s">
        <v>81</v>
      </c>
      <c r="AY291" s="17" t="s">
        <v>313</v>
      </c>
      <c r="BE291" s="208">
        <f>IF(N291="základní",J291,0)</f>
        <v>0</v>
      </c>
      <c r="BF291" s="208">
        <f>IF(N291="snížená",J291,0)</f>
        <v>0</v>
      </c>
      <c r="BG291" s="208">
        <f>IF(N291="zákl. přenesená",J291,0)</f>
        <v>0</v>
      </c>
      <c r="BH291" s="208">
        <f>IF(N291="sníž. přenesená",J291,0)</f>
        <v>0</v>
      </c>
      <c r="BI291" s="208">
        <f>IF(N291="nulová",J291,0)</f>
        <v>0</v>
      </c>
      <c r="BJ291" s="17" t="s">
        <v>81</v>
      </c>
      <c r="BK291" s="208">
        <f>ROUND(I291*H291,2)</f>
        <v>0</v>
      </c>
      <c r="BL291" s="17" t="s">
        <v>402</v>
      </c>
      <c r="BM291" s="207" t="s">
        <v>1545</v>
      </c>
    </row>
    <row r="292" spans="1:65" s="1" customFormat="1">
      <c r="A292" s="34"/>
      <c r="B292" s="35"/>
      <c r="C292" s="36"/>
      <c r="D292" s="209" t="s">
        <v>321</v>
      </c>
      <c r="E292" s="36"/>
      <c r="F292" s="210" t="s">
        <v>3304</v>
      </c>
      <c r="G292" s="36"/>
      <c r="H292" s="36"/>
      <c r="I292" s="116"/>
      <c r="J292" s="36"/>
      <c r="K292" s="36"/>
      <c r="L292" s="39"/>
      <c r="M292" s="211"/>
      <c r="N292" s="212"/>
      <c r="O292" s="64"/>
      <c r="P292" s="64"/>
      <c r="Q292" s="64"/>
      <c r="R292" s="64"/>
      <c r="S292" s="64"/>
      <c r="T292" s="65"/>
      <c r="U292" s="34"/>
      <c r="V292" s="34"/>
      <c r="W292" s="34"/>
      <c r="X292" s="34"/>
      <c r="Y292" s="34"/>
      <c r="Z292" s="34"/>
      <c r="AA292" s="34"/>
      <c r="AB292" s="34"/>
      <c r="AC292" s="34"/>
      <c r="AD292" s="34"/>
      <c r="AE292" s="34"/>
      <c r="AT292" s="17" t="s">
        <v>321</v>
      </c>
      <c r="AU292" s="17" t="s">
        <v>81</v>
      </c>
    </row>
    <row r="293" spans="1:65" s="1" customFormat="1" ht="14.45" customHeight="1">
      <c r="A293" s="34"/>
      <c r="B293" s="35"/>
      <c r="C293" s="195" t="s">
        <v>952</v>
      </c>
      <c r="D293" s="195" t="s">
        <v>315</v>
      </c>
      <c r="E293" s="196" t="s">
        <v>3303</v>
      </c>
      <c r="F293" s="197" t="s">
        <v>3304</v>
      </c>
      <c r="G293" s="198" t="s">
        <v>2843</v>
      </c>
      <c r="H293" s="199">
        <v>25</v>
      </c>
      <c r="I293" s="200"/>
      <c r="J293" s="201">
        <f>ROUND(I293*H293,2)</f>
        <v>0</v>
      </c>
      <c r="K293" s="202"/>
      <c r="L293" s="39"/>
      <c r="M293" s="203" t="s">
        <v>19</v>
      </c>
      <c r="N293" s="204" t="s">
        <v>45</v>
      </c>
      <c r="O293" s="64"/>
      <c r="P293" s="205">
        <f>O293*H293</f>
        <v>0</v>
      </c>
      <c r="Q293" s="205">
        <v>0</v>
      </c>
      <c r="R293" s="205">
        <f>Q293*H293</f>
        <v>0</v>
      </c>
      <c r="S293" s="205">
        <v>0</v>
      </c>
      <c r="T293" s="206">
        <f>S293*H293</f>
        <v>0</v>
      </c>
      <c r="U293" s="34"/>
      <c r="V293" s="34"/>
      <c r="W293" s="34"/>
      <c r="X293" s="34"/>
      <c r="Y293" s="34"/>
      <c r="Z293" s="34"/>
      <c r="AA293" s="34"/>
      <c r="AB293" s="34"/>
      <c r="AC293" s="34"/>
      <c r="AD293" s="34"/>
      <c r="AE293" s="34"/>
      <c r="AR293" s="207" t="s">
        <v>402</v>
      </c>
      <c r="AT293" s="207" t="s">
        <v>315</v>
      </c>
      <c r="AU293" s="207" t="s">
        <v>81</v>
      </c>
      <c r="AY293" s="17" t="s">
        <v>313</v>
      </c>
      <c r="BE293" s="208">
        <f>IF(N293="základní",J293,0)</f>
        <v>0</v>
      </c>
      <c r="BF293" s="208">
        <f>IF(N293="snížená",J293,0)</f>
        <v>0</v>
      </c>
      <c r="BG293" s="208">
        <f>IF(N293="zákl. přenesená",J293,0)</f>
        <v>0</v>
      </c>
      <c r="BH293" s="208">
        <f>IF(N293="sníž. přenesená",J293,0)</f>
        <v>0</v>
      </c>
      <c r="BI293" s="208">
        <f>IF(N293="nulová",J293,0)</f>
        <v>0</v>
      </c>
      <c r="BJ293" s="17" t="s">
        <v>81</v>
      </c>
      <c r="BK293" s="208">
        <f>ROUND(I293*H293,2)</f>
        <v>0</v>
      </c>
      <c r="BL293" s="17" t="s">
        <v>402</v>
      </c>
      <c r="BM293" s="207" t="s">
        <v>1556</v>
      </c>
    </row>
    <row r="294" spans="1:65" s="1" customFormat="1">
      <c r="A294" s="34"/>
      <c r="B294" s="35"/>
      <c r="C294" s="36"/>
      <c r="D294" s="209" t="s">
        <v>321</v>
      </c>
      <c r="E294" s="36"/>
      <c r="F294" s="210" t="s">
        <v>3304</v>
      </c>
      <c r="G294" s="36"/>
      <c r="H294" s="36"/>
      <c r="I294" s="116"/>
      <c r="J294" s="36"/>
      <c r="K294" s="36"/>
      <c r="L294" s="39"/>
      <c r="M294" s="211"/>
      <c r="N294" s="212"/>
      <c r="O294" s="64"/>
      <c r="P294" s="64"/>
      <c r="Q294" s="64"/>
      <c r="R294" s="64"/>
      <c r="S294" s="64"/>
      <c r="T294" s="65"/>
      <c r="U294" s="34"/>
      <c r="V294" s="34"/>
      <c r="W294" s="34"/>
      <c r="X294" s="34"/>
      <c r="Y294" s="34"/>
      <c r="Z294" s="34"/>
      <c r="AA294" s="34"/>
      <c r="AB294" s="34"/>
      <c r="AC294" s="34"/>
      <c r="AD294" s="34"/>
      <c r="AE294" s="34"/>
      <c r="AT294" s="17" t="s">
        <v>321</v>
      </c>
      <c r="AU294" s="17" t="s">
        <v>81</v>
      </c>
    </row>
    <row r="295" spans="1:65" s="1" customFormat="1" ht="14.45" customHeight="1">
      <c r="A295" s="34"/>
      <c r="B295" s="35"/>
      <c r="C295" s="195" t="s">
        <v>962</v>
      </c>
      <c r="D295" s="195" t="s">
        <v>315</v>
      </c>
      <c r="E295" s="196" t="s">
        <v>3303</v>
      </c>
      <c r="F295" s="197" t="s">
        <v>3304</v>
      </c>
      <c r="G295" s="198" t="s">
        <v>2843</v>
      </c>
      <c r="H295" s="199">
        <v>5</v>
      </c>
      <c r="I295" s="200"/>
      <c r="J295" s="201">
        <f>ROUND(I295*H295,2)</f>
        <v>0</v>
      </c>
      <c r="K295" s="202"/>
      <c r="L295" s="39"/>
      <c r="M295" s="203" t="s">
        <v>19</v>
      </c>
      <c r="N295" s="204" t="s">
        <v>45</v>
      </c>
      <c r="O295" s="64"/>
      <c r="P295" s="205">
        <f>O295*H295</f>
        <v>0</v>
      </c>
      <c r="Q295" s="205">
        <v>0</v>
      </c>
      <c r="R295" s="205">
        <f>Q295*H295</f>
        <v>0</v>
      </c>
      <c r="S295" s="205">
        <v>0</v>
      </c>
      <c r="T295" s="206">
        <f>S295*H295</f>
        <v>0</v>
      </c>
      <c r="U295" s="34"/>
      <c r="V295" s="34"/>
      <c r="W295" s="34"/>
      <c r="X295" s="34"/>
      <c r="Y295" s="34"/>
      <c r="Z295" s="34"/>
      <c r="AA295" s="34"/>
      <c r="AB295" s="34"/>
      <c r="AC295" s="34"/>
      <c r="AD295" s="34"/>
      <c r="AE295" s="34"/>
      <c r="AR295" s="207" t="s">
        <v>402</v>
      </c>
      <c r="AT295" s="207" t="s">
        <v>315</v>
      </c>
      <c r="AU295" s="207" t="s">
        <v>81</v>
      </c>
      <c r="AY295" s="17" t="s">
        <v>313</v>
      </c>
      <c r="BE295" s="208">
        <f>IF(N295="základní",J295,0)</f>
        <v>0</v>
      </c>
      <c r="BF295" s="208">
        <f>IF(N295="snížená",J295,0)</f>
        <v>0</v>
      </c>
      <c r="BG295" s="208">
        <f>IF(N295="zákl. přenesená",J295,0)</f>
        <v>0</v>
      </c>
      <c r="BH295" s="208">
        <f>IF(N295="sníž. přenesená",J295,0)</f>
        <v>0</v>
      </c>
      <c r="BI295" s="208">
        <f>IF(N295="nulová",J295,0)</f>
        <v>0</v>
      </c>
      <c r="BJ295" s="17" t="s">
        <v>81</v>
      </c>
      <c r="BK295" s="208">
        <f>ROUND(I295*H295,2)</f>
        <v>0</v>
      </c>
      <c r="BL295" s="17" t="s">
        <v>402</v>
      </c>
      <c r="BM295" s="207" t="s">
        <v>1568</v>
      </c>
    </row>
    <row r="296" spans="1:65" s="1" customFormat="1">
      <c r="A296" s="34"/>
      <c r="B296" s="35"/>
      <c r="C296" s="36"/>
      <c r="D296" s="209" t="s">
        <v>321</v>
      </c>
      <c r="E296" s="36"/>
      <c r="F296" s="210" t="s">
        <v>3304</v>
      </c>
      <c r="G296" s="36"/>
      <c r="H296" s="36"/>
      <c r="I296" s="116"/>
      <c r="J296" s="36"/>
      <c r="K296" s="36"/>
      <c r="L296" s="39"/>
      <c r="M296" s="211"/>
      <c r="N296" s="212"/>
      <c r="O296" s="64"/>
      <c r="P296" s="64"/>
      <c r="Q296" s="64"/>
      <c r="R296" s="64"/>
      <c r="S296" s="64"/>
      <c r="T296" s="65"/>
      <c r="U296" s="34"/>
      <c r="V296" s="34"/>
      <c r="W296" s="34"/>
      <c r="X296" s="34"/>
      <c r="Y296" s="34"/>
      <c r="Z296" s="34"/>
      <c r="AA296" s="34"/>
      <c r="AB296" s="34"/>
      <c r="AC296" s="34"/>
      <c r="AD296" s="34"/>
      <c r="AE296" s="34"/>
      <c r="AT296" s="17" t="s">
        <v>321</v>
      </c>
      <c r="AU296" s="17" t="s">
        <v>81</v>
      </c>
    </row>
    <row r="297" spans="1:65" s="1" customFormat="1" ht="14.45" customHeight="1">
      <c r="A297" s="34"/>
      <c r="B297" s="35"/>
      <c r="C297" s="195" t="s">
        <v>968</v>
      </c>
      <c r="D297" s="195" t="s">
        <v>315</v>
      </c>
      <c r="E297" s="196" t="s">
        <v>3303</v>
      </c>
      <c r="F297" s="197" t="s">
        <v>3304</v>
      </c>
      <c r="G297" s="198" t="s">
        <v>2843</v>
      </c>
      <c r="H297" s="199">
        <v>68</v>
      </c>
      <c r="I297" s="200"/>
      <c r="J297" s="201">
        <f>ROUND(I297*H297,2)</f>
        <v>0</v>
      </c>
      <c r="K297" s="202"/>
      <c r="L297" s="39"/>
      <c r="M297" s="203" t="s">
        <v>19</v>
      </c>
      <c r="N297" s="204" t="s">
        <v>45</v>
      </c>
      <c r="O297" s="64"/>
      <c r="P297" s="205">
        <f>O297*H297</f>
        <v>0</v>
      </c>
      <c r="Q297" s="205">
        <v>0</v>
      </c>
      <c r="R297" s="205">
        <f>Q297*H297</f>
        <v>0</v>
      </c>
      <c r="S297" s="205">
        <v>0</v>
      </c>
      <c r="T297" s="206">
        <f>S297*H297</f>
        <v>0</v>
      </c>
      <c r="U297" s="34"/>
      <c r="V297" s="34"/>
      <c r="W297" s="34"/>
      <c r="X297" s="34"/>
      <c r="Y297" s="34"/>
      <c r="Z297" s="34"/>
      <c r="AA297" s="34"/>
      <c r="AB297" s="34"/>
      <c r="AC297" s="34"/>
      <c r="AD297" s="34"/>
      <c r="AE297" s="34"/>
      <c r="AR297" s="207" t="s">
        <v>402</v>
      </c>
      <c r="AT297" s="207" t="s">
        <v>315</v>
      </c>
      <c r="AU297" s="207" t="s">
        <v>81</v>
      </c>
      <c r="AY297" s="17" t="s">
        <v>313</v>
      </c>
      <c r="BE297" s="208">
        <f>IF(N297="základní",J297,0)</f>
        <v>0</v>
      </c>
      <c r="BF297" s="208">
        <f>IF(N297="snížená",J297,0)</f>
        <v>0</v>
      </c>
      <c r="BG297" s="208">
        <f>IF(N297="zákl. přenesená",J297,0)</f>
        <v>0</v>
      </c>
      <c r="BH297" s="208">
        <f>IF(N297="sníž. přenesená",J297,0)</f>
        <v>0</v>
      </c>
      <c r="BI297" s="208">
        <f>IF(N297="nulová",J297,0)</f>
        <v>0</v>
      </c>
      <c r="BJ297" s="17" t="s">
        <v>81</v>
      </c>
      <c r="BK297" s="208">
        <f>ROUND(I297*H297,2)</f>
        <v>0</v>
      </c>
      <c r="BL297" s="17" t="s">
        <v>402</v>
      </c>
      <c r="BM297" s="207" t="s">
        <v>1581</v>
      </c>
    </row>
    <row r="298" spans="1:65" s="1" customFormat="1">
      <c r="A298" s="34"/>
      <c r="B298" s="35"/>
      <c r="C298" s="36"/>
      <c r="D298" s="209" t="s">
        <v>321</v>
      </c>
      <c r="E298" s="36"/>
      <c r="F298" s="210" t="s">
        <v>3304</v>
      </c>
      <c r="G298" s="36"/>
      <c r="H298" s="36"/>
      <c r="I298" s="116"/>
      <c r="J298" s="36"/>
      <c r="K298" s="36"/>
      <c r="L298" s="39"/>
      <c r="M298" s="211"/>
      <c r="N298" s="212"/>
      <c r="O298" s="64"/>
      <c r="P298" s="64"/>
      <c r="Q298" s="64"/>
      <c r="R298" s="64"/>
      <c r="S298" s="64"/>
      <c r="T298" s="65"/>
      <c r="U298" s="34"/>
      <c r="V298" s="34"/>
      <c r="W298" s="34"/>
      <c r="X298" s="34"/>
      <c r="Y298" s="34"/>
      <c r="Z298" s="34"/>
      <c r="AA298" s="34"/>
      <c r="AB298" s="34"/>
      <c r="AC298" s="34"/>
      <c r="AD298" s="34"/>
      <c r="AE298" s="34"/>
      <c r="AT298" s="17" t="s">
        <v>321</v>
      </c>
      <c r="AU298" s="17" t="s">
        <v>81</v>
      </c>
    </row>
    <row r="299" spans="1:65" s="1" customFormat="1" ht="14.45" customHeight="1">
      <c r="A299" s="34"/>
      <c r="B299" s="35"/>
      <c r="C299" s="195" t="s">
        <v>974</v>
      </c>
      <c r="D299" s="195" t="s">
        <v>315</v>
      </c>
      <c r="E299" s="196" t="s">
        <v>3305</v>
      </c>
      <c r="F299" s="197" t="s">
        <v>3306</v>
      </c>
      <c r="G299" s="198" t="s">
        <v>2843</v>
      </c>
      <c r="H299" s="199">
        <v>39</v>
      </c>
      <c r="I299" s="200"/>
      <c r="J299" s="201">
        <f>ROUND(I299*H299,2)</f>
        <v>0</v>
      </c>
      <c r="K299" s="202"/>
      <c r="L299" s="39"/>
      <c r="M299" s="203" t="s">
        <v>19</v>
      </c>
      <c r="N299" s="204" t="s">
        <v>45</v>
      </c>
      <c r="O299" s="64"/>
      <c r="P299" s="205">
        <f>O299*H299</f>
        <v>0</v>
      </c>
      <c r="Q299" s="205">
        <v>0</v>
      </c>
      <c r="R299" s="205">
        <f>Q299*H299</f>
        <v>0</v>
      </c>
      <c r="S299" s="205">
        <v>0</v>
      </c>
      <c r="T299" s="206">
        <f>S299*H299</f>
        <v>0</v>
      </c>
      <c r="U299" s="34"/>
      <c r="V299" s="34"/>
      <c r="W299" s="34"/>
      <c r="X299" s="34"/>
      <c r="Y299" s="34"/>
      <c r="Z299" s="34"/>
      <c r="AA299" s="34"/>
      <c r="AB299" s="34"/>
      <c r="AC299" s="34"/>
      <c r="AD299" s="34"/>
      <c r="AE299" s="34"/>
      <c r="AR299" s="207" t="s">
        <v>402</v>
      </c>
      <c r="AT299" s="207" t="s">
        <v>315</v>
      </c>
      <c r="AU299" s="207" t="s">
        <v>81</v>
      </c>
      <c r="AY299" s="17" t="s">
        <v>313</v>
      </c>
      <c r="BE299" s="208">
        <f>IF(N299="základní",J299,0)</f>
        <v>0</v>
      </c>
      <c r="BF299" s="208">
        <f>IF(N299="snížená",J299,0)</f>
        <v>0</v>
      </c>
      <c r="BG299" s="208">
        <f>IF(N299="zákl. přenesená",J299,0)</f>
        <v>0</v>
      </c>
      <c r="BH299" s="208">
        <f>IF(N299="sníž. přenesená",J299,0)</f>
        <v>0</v>
      </c>
      <c r="BI299" s="208">
        <f>IF(N299="nulová",J299,0)</f>
        <v>0</v>
      </c>
      <c r="BJ299" s="17" t="s">
        <v>81</v>
      </c>
      <c r="BK299" s="208">
        <f>ROUND(I299*H299,2)</f>
        <v>0</v>
      </c>
      <c r="BL299" s="17" t="s">
        <v>402</v>
      </c>
      <c r="BM299" s="207" t="s">
        <v>1592</v>
      </c>
    </row>
    <row r="300" spans="1:65" s="1" customFormat="1">
      <c r="A300" s="34"/>
      <c r="B300" s="35"/>
      <c r="C300" s="36"/>
      <c r="D300" s="209" t="s">
        <v>321</v>
      </c>
      <c r="E300" s="36"/>
      <c r="F300" s="210" t="s">
        <v>3306</v>
      </c>
      <c r="G300" s="36"/>
      <c r="H300" s="36"/>
      <c r="I300" s="116"/>
      <c r="J300" s="36"/>
      <c r="K300" s="36"/>
      <c r="L300" s="39"/>
      <c r="M300" s="211"/>
      <c r="N300" s="212"/>
      <c r="O300" s="64"/>
      <c r="P300" s="64"/>
      <c r="Q300" s="64"/>
      <c r="R300" s="64"/>
      <c r="S300" s="64"/>
      <c r="T300" s="65"/>
      <c r="U300" s="34"/>
      <c r="V300" s="34"/>
      <c r="W300" s="34"/>
      <c r="X300" s="34"/>
      <c r="Y300" s="34"/>
      <c r="Z300" s="34"/>
      <c r="AA300" s="34"/>
      <c r="AB300" s="34"/>
      <c r="AC300" s="34"/>
      <c r="AD300" s="34"/>
      <c r="AE300" s="34"/>
      <c r="AT300" s="17" t="s">
        <v>321</v>
      </c>
      <c r="AU300" s="17" t="s">
        <v>81</v>
      </c>
    </row>
    <row r="301" spans="1:65" s="1" customFormat="1" ht="14.45" customHeight="1">
      <c r="A301" s="34"/>
      <c r="B301" s="35"/>
      <c r="C301" s="195" t="s">
        <v>984</v>
      </c>
      <c r="D301" s="195" t="s">
        <v>315</v>
      </c>
      <c r="E301" s="196" t="s">
        <v>3307</v>
      </c>
      <c r="F301" s="197" t="s">
        <v>3308</v>
      </c>
      <c r="G301" s="198" t="s">
        <v>2843</v>
      </c>
      <c r="H301" s="199">
        <v>8</v>
      </c>
      <c r="I301" s="200"/>
      <c r="J301" s="201">
        <f>ROUND(I301*H301,2)</f>
        <v>0</v>
      </c>
      <c r="K301" s="202"/>
      <c r="L301" s="39"/>
      <c r="M301" s="203" t="s">
        <v>19</v>
      </c>
      <c r="N301" s="204" t="s">
        <v>45</v>
      </c>
      <c r="O301" s="64"/>
      <c r="P301" s="205">
        <f>O301*H301</f>
        <v>0</v>
      </c>
      <c r="Q301" s="205">
        <v>0</v>
      </c>
      <c r="R301" s="205">
        <f>Q301*H301</f>
        <v>0</v>
      </c>
      <c r="S301" s="205">
        <v>0</v>
      </c>
      <c r="T301" s="206">
        <f>S301*H301</f>
        <v>0</v>
      </c>
      <c r="U301" s="34"/>
      <c r="V301" s="34"/>
      <c r="W301" s="34"/>
      <c r="X301" s="34"/>
      <c r="Y301" s="34"/>
      <c r="Z301" s="34"/>
      <c r="AA301" s="34"/>
      <c r="AB301" s="34"/>
      <c r="AC301" s="34"/>
      <c r="AD301" s="34"/>
      <c r="AE301" s="34"/>
      <c r="AR301" s="207" t="s">
        <v>402</v>
      </c>
      <c r="AT301" s="207" t="s">
        <v>315</v>
      </c>
      <c r="AU301" s="207" t="s">
        <v>81</v>
      </c>
      <c r="AY301" s="17" t="s">
        <v>313</v>
      </c>
      <c r="BE301" s="208">
        <f>IF(N301="základní",J301,0)</f>
        <v>0</v>
      </c>
      <c r="BF301" s="208">
        <f>IF(N301="snížená",J301,0)</f>
        <v>0</v>
      </c>
      <c r="BG301" s="208">
        <f>IF(N301="zákl. přenesená",J301,0)</f>
        <v>0</v>
      </c>
      <c r="BH301" s="208">
        <f>IF(N301="sníž. přenesená",J301,0)</f>
        <v>0</v>
      </c>
      <c r="BI301" s="208">
        <f>IF(N301="nulová",J301,0)</f>
        <v>0</v>
      </c>
      <c r="BJ301" s="17" t="s">
        <v>81</v>
      </c>
      <c r="BK301" s="208">
        <f>ROUND(I301*H301,2)</f>
        <v>0</v>
      </c>
      <c r="BL301" s="17" t="s">
        <v>402</v>
      </c>
      <c r="BM301" s="207" t="s">
        <v>1601</v>
      </c>
    </row>
    <row r="302" spans="1:65" s="1" customFormat="1">
      <c r="A302" s="34"/>
      <c r="B302" s="35"/>
      <c r="C302" s="36"/>
      <c r="D302" s="209" t="s">
        <v>321</v>
      </c>
      <c r="E302" s="36"/>
      <c r="F302" s="210" t="s">
        <v>3308</v>
      </c>
      <c r="G302" s="36"/>
      <c r="H302" s="36"/>
      <c r="I302" s="116"/>
      <c r="J302" s="36"/>
      <c r="K302" s="36"/>
      <c r="L302" s="39"/>
      <c r="M302" s="211"/>
      <c r="N302" s="212"/>
      <c r="O302" s="64"/>
      <c r="P302" s="64"/>
      <c r="Q302" s="64"/>
      <c r="R302" s="64"/>
      <c r="S302" s="64"/>
      <c r="T302" s="65"/>
      <c r="U302" s="34"/>
      <c r="V302" s="34"/>
      <c r="W302" s="34"/>
      <c r="X302" s="34"/>
      <c r="Y302" s="34"/>
      <c r="Z302" s="34"/>
      <c r="AA302" s="34"/>
      <c r="AB302" s="34"/>
      <c r="AC302" s="34"/>
      <c r="AD302" s="34"/>
      <c r="AE302" s="34"/>
      <c r="AT302" s="17" t="s">
        <v>321</v>
      </c>
      <c r="AU302" s="17" t="s">
        <v>81</v>
      </c>
    </row>
    <row r="303" spans="1:65" s="1" customFormat="1" ht="14.45" customHeight="1">
      <c r="A303" s="34"/>
      <c r="B303" s="35"/>
      <c r="C303" s="195" t="s">
        <v>990</v>
      </c>
      <c r="D303" s="195" t="s">
        <v>315</v>
      </c>
      <c r="E303" s="196" t="s">
        <v>3309</v>
      </c>
      <c r="F303" s="197" t="s">
        <v>3310</v>
      </c>
      <c r="G303" s="198" t="s">
        <v>2843</v>
      </c>
      <c r="H303" s="199">
        <v>4</v>
      </c>
      <c r="I303" s="200"/>
      <c r="J303" s="201">
        <f>ROUND(I303*H303,2)</f>
        <v>0</v>
      </c>
      <c r="K303" s="202"/>
      <c r="L303" s="39"/>
      <c r="M303" s="203" t="s">
        <v>19</v>
      </c>
      <c r="N303" s="204" t="s">
        <v>45</v>
      </c>
      <c r="O303" s="64"/>
      <c r="P303" s="205">
        <f>O303*H303</f>
        <v>0</v>
      </c>
      <c r="Q303" s="205">
        <v>0</v>
      </c>
      <c r="R303" s="205">
        <f>Q303*H303</f>
        <v>0</v>
      </c>
      <c r="S303" s="205">
        <v>0</v>
      </c>
      <c r="T303" s="206">
        <f>S303*H303</f>
        <v>0</v>
      </c>
      <c r="U303" s="34"/>
      <c r="V303" s="34"/>
      <c r="W303" s="34"/>
      <c r="X303" s="34"/>
      <c r="Y303" s="34"/>
      <c r="Z303" s="34"/>
      <c r="AA303" s="34"/>
      <c r="AB303" s="34"/>
      <c r="AC303" s="34"/>
      <c r="AD303" s="34"/>
      <c r="AE303" s="34"/>
      <c r="AR303" s="207" t="s">
        <v>402</v>
      </c>
      <c r="AT303" s="207" t="s">
        <v>315</v>
      </c>
      <c r="AU303" s="207" t="s">
        <v>81</v>
      </c>
      <c r="AY303" s="17" t="s">
        <v>313</v>
      </c>
      <c r="BE303" s="208">
        <f>IF(N303="základní",J303,0)</f>
        <v>0</v>
      </c>
      <c r="BF303" s="208">
        <f>IF(N303="snížená",J303,0)</f>
        <v>0</v>
      </c>
      <c r="BG303" s="208">
        <f>IF(N303="zákl. přenesená",J303,0)</f>
        <v>0</v>
      </c>
      <c r="BH303" s="208">
        <f>IF(N303="sníž. přenesená",J303,0)</f>
        <v>0</v>
      </c>
      <c r="BI303" s="208">
        <f>IF(N303="nulová",J303,0)</f>
        <v>0</v>
      </c>
      <c r="BJ303" s="17" t="s">
        <v>81</v>
      </c>
      <c r="BK303" s="208">
        <f>ROUND(I303*H303,2)</f>
        <v>0</v>
      </c>
      <c r="BL303" s="17" t="s">
        <v>402</v>
      </c>
      <c r="BM303" s="207" t="s">
        <v>1614</v>
      </c>
    </row>
    <row r="304" spans="1:65" s="1" customFormat="1">
      <c r="A304" s="34"/>
      <c r="B304" s="35"/>
      <c r="C304" s="36"/>
      <c r="D304" s="209" t="s">
        <v>321</v>
      </c>
      <c r="E304" s="36"/>
      <c r="F304" s="210" t="s">
        <v>3310</v>
      </c>
      <c r="G304" s="36"/>
      <c r="H304" s="36"/>
      <c r="I304" s="116"/>
      <c r="J304" s="36"/>
      <c r="K304" s="36"/>
      <c r="L304" s="39"/>
      <c r="M304" s="211"/>
      <c r="N304" s="212"/>
      <c r="O304" s="64"/>
      <c r="P304" s="64"/>
      <c r="Q304" s="64"/>
      <c r="R304" s="64"/>
      <c r="S304" s="64"/>
      <c r="T304" s="65"/>
      <c r="U304" s="34"/>
      <c r="V304" s="34"/>
      <c r="W304" s="34"/>
      <c r="X304" s="34"/>
      <c r="Y304" s="34"/>
      <c r="Z304" s="34"/>
      <c r="AA304" s="34"/>
      <c r="AB304" s="34"/>
      <c r="AC304" s="34"/>
      <c r="AD304" s="34"/>
      <c r="AE304" s="34"/>
      <c r="AT304" s="17" t="s">
        <v>321</v>
      </c>
      <c r="AU304" s="17" t="s">
        <v>81</v>
      </c>
    </row>
    <row r="305" spans="1:65" s="1" customFormat="1" ht="14.45" customHeight="1">
      <c r="A305" s="34"/>
      <c r="B305" s="35"/>
      <c r="C305" s="195" t="s">
        <v>996</v>
      </c>
      <c r="D305" s="195" t="s">
        <v>315</v>
      </c>
      <c r="E305" s="196" t="s">
        <v>3311</v>
      </c>
      <c r="F305" s="197" t="s">
        <v>3312</v>
      </c>
      <c r="G305" s="198" t="s">
        <v>2843</v>
      </c>
      <c r="H305" s="199">
        <v>8</v>
      </c>
      <c r="I305" s="200"/>
      <c r="J305" s="201">
        <f>ROUND(I305*H305,2)</f>
        <v>0</v>
      </c>
      <c r="K305" s="202"/>
      <c r="L305" s="39"/>
      <c r="M305" s="203" t="s">
        <v>19</v>
      </c>
      <c r="N305" s="204" t="s">
        <v>45</v>
      </c>
      <c r="O305" s="64"/>
      <c r="P305" s="205">
        <f>O305*H305</f>
        <v>0</v>
      </c>
      <c r="Q305" s="205">
        <v>0</v>
      </c>
      <c r="R305" s="205">
        <f>Q305*H305</f>
        <v>0</v>
      </c>
      <c r="S305" s="205">
        <v>0</v>
      </c>
      <c r="T305" s="206">
        <f>S305*H305</f>
        <v>0</v>
      </c>
      <c r="U305" s="34"/>
      <c r="V305" s="34"/>
      <c r="W305" s="34"/>
      <c r="X305" s="34"/>
      <c r="Y305" s="34"/>
      <c r="Z305" s="34"/>
      <c r="AA305" s="34"/>
      <c r="AB305" s="34"/>
      <c r="AC305" s="34"/>
      <c r="AD305" s="34"/>
      <c r="AE305" s="34"/>
      <c r="AR305" s="207" t="s">
        <v>402</v>
      </c>
      <c r="AT305" s="207" t="s">
        <v>315</v>
      </c>
      <c r="AU305" s="207" t="s">
        <v>81</v>
      </c>
      <c r="AY305" s="17" t="s">
        <v>313</v>
      </c>
      <c r="BE305" s="208">
        <f>IF(N305="základní",J305,0)</f>
        <v>0</v>
      </c>
      <c r="BF305" s="208">
        <f>IF(N305="snížená",J305,0)</f>
        <v>0</v>
      </c>
      <c r="BG305" s="208">
        <f>IF(N305="zákl. přenesená",J305,0)</f>
        <v>0</v>
      </c>
      <c r="BH305" s="208">
        <f>IF(N305="sníž. přenesená",J305,0)</f>
        <v>0</v>
      </c>
      <c r="BI305" s="208">
        <f>IF(N305="nulová",J305,0)</f>
        <v>0</v>
      </c>
      <c r="BJ305" s="17" t="s">
        <v>81</v>
      </c>
      <c r="BK305" s="208">
        <f>ROUND(I305*H305,2)</f>
        <v>0</v>
      </c>
      <c r="BL305" s="17" t="s">
        <v>402</v>
      </c>
      <c r="BM305" s="207" t="s">
        <v>1622</v>
      </c>
    </row>
    <row r="306" spans="1:65" s="1" customFormat="1">
      <c r="A306" s="34"/>
      <c r="B306" s="35"/>
      <c r="C306" s="36"/>
      <c r="D306" s="209" t="s">
        <v>321</v>
      </c>
      <c r="E306" s="36"/>
      <c r="F306" s="210" t="s">
        <v>3312</v>
      </c>
      <c r="G306" s="36"/>
      <c r="H306" s="36"/>
      <c r="I306" s="116"/>
      <c r="J306" s="36"/>
      <c r="K306" s="36"/>
      <c r="L306" s="39"/>
      <c r="M306" s="211"/>
      <c r="N306" s="212"/>
      <c r="O306" s="64"/>
      <c r="P306" s="64"/>
      <c r="Q306" s="64"/>
      <c r="R306" s="64"/>
      <c r="S306" s="64"/>
      <c r="T306" s="65"/>
      <c r="U306" s="34"/>
      <c r="V306" s="34"/>
      <c r="W306" s="34"/>
      <c r="X306" s="34"/>
      <c r="Y306" s="34"/>
      <c r="Z306" s="34"/>
      <c r="AA306" s="34"/>
      <c r="AB306" s="34"/>
      <c r="AC306" s="34"/>
      <c r="AD306" s="34"/>
      <c r="AE306" s="34"/>
      <c r="AT306" s="17" t="s">
        <v>321</v>
      </c>
      <c r="AU306" s="17" t="s">
        <v>81</v>
      </c>
    </row>
    <row r="307" spans="1:65" s="1" customFormat="1" ht="14.45" customHeight="1">
      <c r="A307" s="34"/>
      <c r="B307" s="35"/>
      <c r="C307" s="195" t="s">
        <v>1002</v>
      </c>
      <c r="D307" s="195" t="s">
        <v>315</v>
      </c>
      <c r="E307" s="196" t="s">
        <v>3313</v>
      </c>
      <c r="F307" s="197" t="s">
        <v>3314</v>
      </c>
      <c r="G307" s="198" t="s">
        <v>2843</v>
      </c>
      <c r="H307" s="199">
        <v>20</v>
      </c>
      <c r="I307" s="200"/>
      <c r="J307" s="201">
        <f>ROUND(I307*H307,2)</f>
        <v>0</v>
      </c>
      <c r="K307" s="202"/>
      <c r="L307" s="39"/>
      <c r="M307" s="203" t="s">
        <v>19</v>
      </c>
      <c r="N307" s="204" t="s">
        <v>45</v>
      </c>
      <c r="O307" s="64"/>
      <c r="P307" s="205">
        <f>O307*H307</f>
        <v>0</v>
      </c>
      <c r="Q307" s="205">
        <v>0</v>
      </c>
      <c r="R307" s="205">
        <f>Q307*H307</f>
        <v>0</v>
      </c>
      <c r="S307" s="205">
        <v>0</v>
      </c>
      <c r="T307" s="206">
        <f>S307*H307</f>
        <v>0</v>
      </c>
      <c r="U307" s="34"/>
      <c r="V307" s="34"/>
      <c r="W307" s="34"/>
      <c r="X307" s="34"/>
      <c r="Y307" s="34"/>
      <c r="Z307" s="34"/>
      <c r="AA307" s="34"/>
      <c r="AB307" s="34"/>
      <c r="AC307" s="34"/>
      <c r="AD307" s="34"/>
      <c r="AE307" s="34"/>
      <c r="AR307" s="207" t="s">
        <v>402</v>
      </c>
      <c r="AT307" s="207" t="s">
        <v>315</v>
      </c>
      <c r="AU307" s="207" t="s">
        <v>81</v>
      </c>
      <c r="AY307" s="17" t="s">
        <v>313</v>
      </c>
      <c r="BE307" s="208">
        <f>IF(N307="základní",J307,0)</f>
        <v>0</v>
      </c>
      <c r="BF307" s="208">
        <f>IF(N307="snížená",J307,0)</f>
        <v>0</v>
      </c>
      <c r="BG307" s="208">
        <f>IF(N307="zákl. přenesená",J307,0)</f>
        <v>0</v>
      </c>
      <c r="BH307" s="208">
        <f>IF(N307="sníž. přenesená",J307,0)</f>
        <v>0</v>
      </c>
      <c r="BI307" s="208">
        <f>IF(N307="nulová",J307,0)</f>
        <v>0</v>
      </c>
      <c r="BJ307" s="17" t="s">
        <v>81</v>
      </c>
      <c r="BK307" s="208">
        <f>ROUND(I307*H307,2)</f>
        <v>0</v>
      </c>
      <c r="BL307" s="17" t="s">
        <v>402</v>
      </c>
      <c r="BM307" s="207" t="s">
        <v>1633</v>
      </c>
    </row>
    <row r="308" spans="1:65" s="1" customFormat="1">
      <c r="A308" s="34"/>
      <c r="B308" s="35"/>
      <c r="C308" s="36"/>
      <c r="D308" s="209" t="s">
        <v>321</v>
      </c>
      <c r="E308" s="36"/>
      <c r="F308" s="210" t="s">
        <v>3314</v>
      </c>
      <c r="G308" s="36"/>
      <c r="H308" s="36"/>
      <c r="I308" s="116"/>
      <c r="J308" s="36"/>
      <c r="K308" s="36"/>
      <c r="L308" s="39"/>
      <c r="M308" s="211"/>
      <c r="N308" s="212"/>
      <c r="O308" s="64"/>
      <c r="P308" s="64"/>
      <c r="Q308" s="64"/>
      <c r="R308" s="64"/>
      <c r="S308" s="64"/>
      <c r="T308" s="65"/>
      <c r="U308" s="34"/>
      <c r="V308" s="34"/>
      <c r="W308" s="34"/>
      <c r="X308" s="34"/>
      <c r="Y308" s="34"/>
      <c r="Z308" s="34"/>
      <c r="AA308" s="34"/>
      <c r="AB308" s="34"/>
      <c r="AC308" s="34"/>
      <c r="AD308" s="34"/>
      <c r="AE308" s="34"/>
      <c r="AT308" s="17" t="s">
        <v>321</v>
      </c>
      <c r="AU308" s="17" t="s">
        <v>81</v>
      </c>
    </row>
    <row r="309" spans="1:65" s="1" customFormat="1" ht="14.45" customHeight="1">
      <c r="A309" s="34"/>
      <c r="B309" s="35"/>
      <c r="C309" s="195" t="s">
        <v>1008</v>
      </c>
      <c r="D309" s="195" t="s">
        <v>315</v>
      </c>
      <c r="E309" s="196" t="s">
        <v>3315</v>
      </c>
      <c r="F309" s="197" t="s">
        <v>3316</v>
      </c>
      <c r="G309" s="198" t="s">
        <v>2843</v>
      </c>
      <c r="H309" s="199">
        <v>7</v>
      </c>
      <c r="I309" s="200"/>
      <c r="J309" s="201">
        <f>ROUND(I309*H309,2)</f>
        <v>0</v>
      </c>
      <c r="K309" s="202"/>
      <c r="L309" s="39"/>
      <c r="M309" s="203" t="s">
        <v>19</v>
      </c>
      <c r="N309" s="204" t="s">
        <v>45</v>
      </c>
      <c r="O309" s="64"/>
      <c r="P309" s="205">
        <f>O309*H309</f>
        <v>0</v>
      </c>
      <c r="Q309" s="205">
        <v>0</v>
      </c>
      <c r="R309" s="205">
        <f>Q309*H309</f>
        <v>0</v>
      </c>
      <c r="S309" s="205">
        <v>0</v>
      </c>
      <c r="T309" s="206">
        <f>S309*H309</f>
        <v>0</v>
      </c>
      <c r="U309" s="34"/>
      <c r="V309" s="34"/>
      <c r="W309" s="34"/>
      <c r="X309" s="34"/>
      <c r="Y309" s="34"/>
      <c r="Z309" s="34"/>
      <c r="AA309" s="34"/>
      <c r="AB309" s="34"/>
      <c r="AC309" s="34"/>
      <c r="AD309" s="34"/>
      <c r="AE309" s="34"/>
      <c r="AR309" s="207" t="s">
        <v>402</v>
      </c>
      <c r="AT309" s="207" t="s">
        <v>315</v>
      </c>
      <c r="AU309" s="207" t="s">
        <v>81</v>
      </c>
      <c r="AY309" s="17" t="s">
        <v>313</v>
      </c>
      <c r="BE309" s="208">
        <f>IF(N309="základní",J309,0)</f>
        <v>0</v>
      </c>
      <c r="BF309" s="208">
        <f>IF(N309="snížená",J309,0)</f>
        <v>0</v>
      </c>
      <c r="BG309" s="208">
        <f>IF(N309="zákl. přenesená",J309,0)</f>
        <v>0</v>
      </c>
      <c r="BH309" s="208">
        <f>IF(N309="sníž. přenesená",J309,0)</f>
        <v>0</v>
      </c>
      <c r="BI309" s="208">
        <f>IF(N309="nulová",J309,0)</f>
        <v>0</v>
      </c>
      <c r="BJ309" s="17" t="s">
        <v>81</v>
      </c>
      <c r="BK309" s="208">
        <f>ROUND(I309*H309,2)</f>
        <v>0</v>
      </c>
      <c r="BL309" s="17" t="s">
        <v>402</v>
      </c>
      <c r="BM309" s="207" t="s">
        <v>1644</v>
      </c>
    </row>
    <row r="310" spans="1:65" s="1" customFormat="1">
      <c r="A310" s="34"/>
      <c r="B310" s="35"/>
      <c r="C310" s="36"/>
      <c r="D310" s="209" t="s">
        <v>321</v>
      </c>
      <c r="E310" s="36"/>
      <c r="F310" s="210" t="s">
        <v>3316</v>
      </c>
      <c r="G310" s="36"/>
      <c r="H310" s="36"/>
      <c r="I310" s="116"/>
      <c r="J310" s="36"/>
      <c r="K310" s="36"/>
      <c r="L310" s="39"/>
      <c r="M310" s="211"/>
      <c r="N310" s="212"/>
      <c r="O310" s="64"/>
      <c r="P310" s="64"/>
      <c r="Q310" s="64"/>
      <c r="R310" s="64"/>
      <c r="S310" s="64"/>
      <c r="T310" s="65"/>
      <c r="U310" s="34"/>
      <c r="V310" s="34"/>
      <c r="W310" s="34"/>
      <c r="X310" s="34"/>
      <c r="Y310" s="34"/>
      <c r="Z310" s="34"/>
      <c r="AA310" s="34"/>
      <c r="AB310" s="34"/>
      <c r="AC310" s="34"/>
      <c r="AD310" s="34"/>
      <c r="AE310" s="34"/>
      <c r="AT310" s="17" t="s">
        <v>321</v>
      </c>
      <c r="AU310" s="17" t="s">
        <v>81</v>
      </c>
    </row>
    <row r="311" spans="1:65" s="1" customFormat="1" ht="14.45" customHeight="1">
      <c r="A311" s="34"/>
      <c r="B311" s="35"/>
      <c r="C311" s="195" t="s">
        <v>1013</v>
      </c>
      <c r="D311" s="195" t="s">
        <v>315</v>
      </c>
      <c r="E311" s="196" t="s">
        <v>3317</v>
      </c>
      <c r="F311" s="197" t="s">
        <v>3318</v>
      </c>
      <c r="G311" s="198" t="s">
        <v>2843</v>
      </c>
      <c r="H311" s="199">
        <v>68</v>
      </c>
      <c r="I311" s="200"/>
      <c r="J311" s="201">
        <f>ROUND(I311*H311,2)</f>
        <v>0</v>
      </c>
      <c r="K311" s="202"/>
      <c r="L311" s="39"/>
      <c r="M311" s="203" t="s">
        <v>19</v>
      </c>
      <c r="N311" s="204" t="s">
        <v>45</v>
      </c>
      <c r="O311" s="64"/>
      <c r="P311" s="205">
        <f>O311*H311</f>
        <v>0</v>
      </c>
      <c r="Q311" s="205">
        <v>0</v>
      </c>
      <c r="R311" s="205">
        <f>Q311*H311</f>
        <v>0</v>
      </c>
      <c r="S311" s="205">
        <v>0</v>
      </c>
      <c r="T311" s="206">
        <f>S311*H311</f>
        <v>0</v>
      </c>
      <c r="U311" s="34"/>
      <c r="V311" s="34"/>
      <c r="W311" s="34"/>
      <c r="X311" s="34"/>
      <c r="Y311" s="34"/>
      <c r="Z311" s="34"/>
      <c r="AA311" s="34"/>
      <c r="AB311" s="34"/>
      <c r="AC311" s="34"/>
      <c r="AD311" s="34"/>
      <c r="AE311" s="34"/>
      <c r="AR311" s="207" t="s">
        <v>402</v>
      </c>
      <c r="AT311" s="207" t="s">
        <v>315</v>
      </c>
      <c r="AU311" s="207" t="s">
        <v>81</v>
      </c>
      <c r="AY311" s="17" t="s">
        <v>313</v>
      </c>
      <c r="BE311" s="208">
        <f>IF(N311="základní",J311,0)</f>
        <v>0</v>
      </c>
      <c r="BF311" s="208">
        <f>IF(N311="snížená",J311,0)</f>
        <v>0</v>
      </c>
      <c r="BG311" s="208">
        <f>IF(N311="zákl. přenesená",J311,0)</f>
        <v>0</v>
      </c>
      <c r="BH311" s="208">
        <f>IF(N311="sníž. přenesená",J311,0)</f>
        <v>0</v>
      </c>
      <c r="BI311" s="208">
        <f>IF(N311="nulová",J311,0)</f>
        <v>0</v>
      </c>
      <c r="BJ311" s="17" t="s">
        <v>81</v>
      </c>
      <c r="BK311" s="208">
        <f>ROUND(I311*H311,2)</f>
        <v>0</v>
      </c>
      <c r="BL311" s="17" t="s">
        <v>402</v>
      </c>
      <c r="BM311" s="207" t="s">
        <v>1656</v>
      </c>
    </row>
    <row r="312" spans="1:65" s="1" customFormat="1">
      <c r="A312" s="34"/>
      <c r="B312" s="35"/>
      <c r="C312" s="36"/>
      <c r="D312" s="209" t="s">
        <v>321</v>
      </c>
      <c r="E312" s="36"/>
      <c r="F312" s="210" t="s">
        <v>3318</v>
      </c>
      <c r="G312" s="36"/>
      <c r="H312" s="36"/>
      <c r="I312" s="116"/>
      <c r="J312" s="36"/>
      <c r="K312" s="36"/>
      <c r="L312" s="39"/>
      <c r="M312" s="211"/>
      <c r="N312" s="212"/>
      <c r="O312" s="64"/>
      <c r="P312" s="64"/>
      <c r="Q312" s="64"/>
      <c r="R312" s="64"/>
      <c r="S312" s="64"/>
      <c r="T312" s="65"/>
      <c r="U312" s="34"/>
      <c r="V312" s="34"/>
      <c r="W312" s="34"/>
      <c r="X312" s="34"/>
      <c r="Y312" s="34"/>
      <c r="Z312" s="34"/>
      <c r="AA312" s="34"/>
      <c r="AB312" s="34"/>
      <c r="AC312" s="34"/>
      <c r="AD312" s="34"/>
      <c r="AE312" s="34"/>
      <c r="AT312" s="17" t="s">
        <v>321</v>
      </c>
      <c r="AU312" s="17" t="s">
        <v>81</v>
      </c>
    </row>
    <row r="313" spans="1:65" s="1" customFormat="1" ht="14.45" customHeight="1">
      <c r="A313" s="34"/>
      <c r="B313" s="35"/>
      <c r="C313" s="195" t="s">
        <v>1019</v>
      </c>
      <c r="D313" s="195" t="s">
        <v>315</v>
      </c>
      <c r="E313" s="196" t="s">
        <v>3319</v>
      </c>
      <c r="F313" s="197" t="s">
        <v>3320</v>
      </c>
      <c r="G313" s="198" t="s">
        <v>2843</v>
      </c>
      <c r="H313" s="199">
        <v>3</v>
      </c>
      <c r="I313" s="200"/>
      <c r="J313" s="201">
        <f>ROUND(I313*H313,2)</f>
        <v>0</v>
      </c>
      <c r="K313" s="202"/>
      <c r="L313" s="39"/>
      <c r="M313" s="203" t="s">
        <v>19</v>
      </c>
      <c r="N313" s="204" t="s">
        <v>45</v>
      </c>
      <c r="O313" s="64"/>
      <c r="P313" s="205">
        <f>O313*H313</f>
        <v>0</v>
      </c>
      <c r="Q313" s="205">
        <v>0</v>
      </c>
      <c r="R313" s="205">
        <f>Q313*H313</f>
        <v>0</v>
      </c>
      <c r="S313" s="205">
        <v>0</v>
      </c>
      <c r="T313" s="206">
        <f>S313*H313</f>
        <v>0</v>
      </c>
      <c r="U313" s="34"/>
      <c r="V313" s="34"/>
      <c r="W313" s="34"/>
      <c r="X313" s="34"/>
      <c r="Y313" s="34"/>
      <c r="Z313" s="34"/>
      <c r="AA313" s="34"/>
      <c r="AB313" s="34"/>
      <c r="AC313" s="34"/>
      <c r="AD313" s="34"/>
      <c r="AE313" s="34"/>
      <c r="AR313" s="207" t="s">
        <v>402</v>
      </c>
      <c r="AT313" s="207" t="s">
        <v>315</v>
      </c>
      <c r="AU313" s="207" t="s">
        <v>81</v>
      </c>
      <c r="AY313" s="17" t="s">
        <v>313</v>
      </c>
      <c r="BE313" s="208">
        <f>IF(N313="základní",J313,0)</f>
        <v>0</v>
      </c>
      <c r="BF313" s="208">
        <f>IF(N313="snížená",J313,0)</f>
        <v>0</v>
      </c>
      <c r="BG313" s="208">
        <f>IF(N313="zákl. přenesená",J313,0)</f>
        <v>0</v>
      </c>
      <c r="BH313" s="208">
        <f>IF(N313="sníž. přenesená",J313,0)</f>
        <v>0</v>
      </c>
      <c r="BI313" s="208">
        <f>IF(N313="nulová",J313,0)</f>
        <v>0</v>
      </c>
      <c r="BJ313" s="17" t="s">
        <v>81</v>
      </c>
      <c r="BK313" s="208">
        <f>ROUND(I313*H313,2)</f>
        <v>0</v>
      </c>
      <c r="BL313" s="17" t="s">
        <v>402</v>
      </c>
      <c r="BM313" s="207" t="s">
        <v>1665</v>
      </c>
    </row>
    <row r="314" spans="1:65" s="1" customFormat="1">
      <c r="A314" s="34"/>
      <c r="B314" s="35"/>
      <c r="C314" s="36"/>
      <c r="D314" s="209" t="s">
        <v>321</v>
      </c>
      <c r="E314" s="36"/>
      <c r="F314" s="210" t="s">
        <v>3320</v>
      </c>
      <c r="G314" s="36"/>
      <c r="H314" s="36"/>
      <c r="I314" s="116"/>
      <c r="J314" s="36"/>
      <c r="K314" s="36"/>
      <c r="L314" s="39"/>
      <c r="M314" s="211"/>
      <c r="N314" s="212"/>
      <c r="O314" s="64"/>
      <c r="P314" s="64"/>
      <c r="Q314" s="64"/>
      <c r="R314" s="64"/>
      <c r="S314" s="64"/>
      <c r="T314" s="65"/>
      <c r="U314" s="34"/>
      <c r="V314" s="34"/>
      <c r="W314" s="34"/>
      <c r="X314" s="34"/>
      <c r="Y314" s="34"/>
      <c r="Z314" s="34"/>
      <c r="AA314" s="34"/>
      <c r="AB314" s="34"/>
      <c r="AC314" s="34"/>
      <c r="AD314" s="34"/>
      <c r="AE314" s="34"/>
      <c r="AT314" s="17" t="s">
        <v>321</v>
      </c>
      <c r="AU314" s="17" t="s">
        <v>81</v>
      </c>
    </row>
    <row r="315" spans="1:65" s="1" customFormat="1" ht="14.45" customHeight="1">
      <c r="A315" s="34"/>
      <c r="B315" s="35"/>
      <c r="C315" s="195" t="s">
        <v>1024</v>
      </c>
      <c r="D315" s="195" t="s">
        <v>315</v>
      </c>
      <c r="E315" s="196" t="s">
        <v>3321</v>
      </c>
      <c r="F315" s="197" t="s">
        <v>3322</v>
      </c>
      <c r="G315" s="198" t="s">
        <v>2843</v>
      </c>
      <c r="H315" s="199">
        <v>20</v>
      </c>
      <c r="I315" s="200"/>
      <c r="J315" s="201">
        <f>ROUND(I315*H315,2)</f>
        <v>0</v>
      </c>
      <c r="K315" s="202"/>
      <c r="L315" s="39"/>
      <c r="M315" s="203" t="s">
        <v>19</v>
      </c>
      <c r="N315" s="204" t="s">
        <v>45</v>
      </c>
      <c r="O315" s="64"/>
      <c r="P315" s="205">
        <f>O315*H315</f>
        <v>0</v>
      </c>
      <c r="Q315" s="205">
        <v>0</v>
      </c>
      <c r="R315" s="205">
        <f>Q315*H315</f>
        <v>0</v>
      </c>
      <c r="S315" s="205">
        <v>0</v>
      </c>
      <c r="T315" s="206">
        <f>S315*H315</f>
        <v>0</v>
      </c>
      <c r="U315" s="34"/>
      <c r="V315" s="34"/>
      <c r="W315" s="34"/>
      <c r="X315" s="34"/>
      <c r="Y315" s="34"/>
      <c r="Z315" s="34"/>
      <c r="AA315" s="34"/>
      <c r="AB315" s="34"/>
      <c r="AC315" s="34"/>
      <c r="AD315" s="34"/>
      <c r="AE315" s="34"/>
      <c r="AR315" s="207" t="s">
        <v>402</v>
      </c>
      <c r="AT315" s="207" t="s">
        <v>315</v>
      </c>
      <c r="AU315" s="207" t="s">
        <v>81</v>
      </c>
      <c r="AY315" s="17" t="s">
        <v>313</v>
      </c>
      <c r="BE315" s="208">
        <f>IF(N315="základní",J315,0)</f>
        <v>0</v>
      </c>
      <c r="BF315" s="208">
        <f>IF(N315="snížená",J315,0)</f>
        <v>0</v>
      </c>
      <c r="BG315" s="208">
        <f>IF(N315="zákl. přenesená",J315,0)</f>
        <v>0</v>
      </c>
      <c r="BH315" s="208">
        <f>IF(N315="sníž. přenesená",J315,0)</f>
        <v>0</v>
      </c>
      <c r="BI315" s="208">
        <f>IF(N315="nulová",J315,0)</f>
        <v>0</v>
      </c>
      <c r="BJ315" s="17" t="s">
        <v>81</v>
      </c>
      <c r="BK315" s="208">
        <f>ROUND(I315*H315,2)</f>
        <v>0</v>
      </c>
      <c r="BL315" s="17" t="s">
        <v>402</v>
      </c>
      <c r="BM315" s="207" t="s">
        <v>1673</v>
      </c>
    </row>
    <row r="316" spans="1:65" s="1" customFormat="1">
      <c r="A316" s="34"/>
      <c r="B316" s="35"/>
      <c r="C316" s="36"/>
      <c r="D316" s="209" t="s">
        <v>321</v>
      </c>
      <c r="E316" s="36"/>
      <c r="F316" s="210" t="s">
        <v>3322</v>
      </c>
      <c r="G316" s="36"/>
      <c r="H316" s="36"/>
      <c r="I316" s="116"/>
      <c r="J316" s="36"/>
      <c r="K316" s="36"/>
      <c r="L316" s="39"/>
      <c r="M316" s="211"/>
      <c r="N316" s="212"/>
      <c r="O316" s="64"/>
      <c r="P316" s="64"/>
      <c r="Q316" s="64"/>
      <c r="R316" s="64"/>
      <c r="S316" s="64"/>
      <c r="T316" s="65"/>
      <c r="U316" s="34"/>
      <c r="V316" s="34"/>
      <c r="W316" s="34"/>
      <c r="X316" s="34"/>
      <c r="Y316" s="34"/>
      <c r="Z316" s="34"/>
      <c r="AA316" s="34"/>
      <c r="AB316" s="34"/>
      <c r="AC316" s="34"/>
      <c r="AD316" s="34"/>
      <c r="AE316" s="34"/>
      <c r="AT316" s="17" t="s">
        <v>321</v>
      </c>
      <c r="AU316" s="17" t="s">
        <v>81</v>
      </c>
    </row>
    <row r="317" spans="1:65" s="1" customFormat="1" ht="14.45" customHeight="1">
      <c r="A317" s="34"/>
      <c r="B317" s="35"/>
      <c r="C317" s="195" t="s">
        <v>1029</v>
      </c>
      <c r="D317" s="195" t="s">
        <v>315</v>
      </c>
      <c r="E317" s="196" t="s">
        <v>3323</v>
      </c>
      <c r="F317" s="197" t="s">
        <v>3324</v>
      </c>
      <c r="G317" s="198" t="s">
        <v>327</v>
      </c>
      <c r="H317" s="199">
        <v>30</v>
      </c>
      <c r="I317" s="200"/>
      <c r="J317" s="201">
        <f>ROUND(I317*H317,2)</f>
        <v>0</v>
      </c>
      <c r="K317" s="202"/>
      <c r="L317" s="39"/>
      <c r="M317" s="203" t="s">
        <v>19</v>
      </c>
      <c r="N317" s="204" t="s">
        <v>45</v>
      </c>
      <c r="O317" s="64"/>
      <c r="P317" s="205">
        <f>O317*H317</f>
        <v>0</v>
      </c>
      <c r="Q317" s="205">
        <v>0</v>
      </c>
      <c r="R317" s="205">
        <f>Q317*H317</f>
        <v>0</v>
      </c>
      <c r="S317" s="205">
        <v>0</v>
      </c>
      <c r="T317" s="206">
        <f>S317*H317</f>
        <v>0</v>
      </c>
      <c r="U317" s="34"/>
      <c r="V317" s="34"/>
      <c r="W317" s="34"/>
      <c r="X317" s="34"/>
      <c r="Y317" s="34"/>
      <c r="Z317" s="34"/>
      <c r="AA317" s="34"/>
      <c r="AB317" s="34"/>
      <c r="AC317" s="34"/>
      <c r="AD317" s="34"/>
      <c r="AE317" s="34"/>
      <c r="AR317" s="207" t="s">
        <v>402</v>
      </c>
      <c r="AT317" s="207" t="s">
        <v>315</v>
      </c>
      <c r="AU317" s="207" t="s">
        <v>81</v>
      </c>
      <c r="AY317" s="17" t="s">
        <v>313</v>
      </c>
      <c r="BE317" s="208">
        <f>IF(N317="základní",J317,0)</f>
        <v>0</v>
      </c>
      <c r="BF317" s="208">
        <f>IF(N317="snížená",J317,0)</f>
        <v>0</v>
      </c>
      <c r="BG317" s="208">
        <f>IF(N317="zákl. přenesená",J317,0)</f>
        <v>0</v>
      </c>
      <c r="BH317" s="208">
        <f>IF(N317="sníž. přenesená",J317,0)</f>
        <v>0</v>
      </c>
      <c r="BI317" s="208">
        <f>IF(N317="nulová",J317,0)</f>
        <v>0</v>
      </c>
      <c r="BJ317" s="17" t="s">
        <v>81</v>
      </c>
      <c r="BK317" s="208">
        <f>ROUND(I317*H317,2)</f>
        <v>0</v>
      </c>
      <c r="BL317" s="17" t="s">
        <v>402</v>
      </c>
      <c r="BM317" s="207" t="s">
        <v>1686</v>
      </c>
    </row>
    <row r="318" spans="1:65" s="1" customFormat="1">
      <c r="A318" s="34"/>
      <c r="B318" s="35"/>
      <c r="C318" s="36"/>
      <c r="D318" s="209" t="s">
        <v>321</v>
      </c>
      <c r="E318" s="36"/>
      <c r="F318" s="210" t="s">
        <v>3325</v>
      </c>
      <c r="G318" s="36"/>
      <c r="H318" s="36"/>
      <c r="I318" s="116"/>
      <c r="J318" s="36"/>
      <c r="K318" s="36"/>
      <c r="L318" s="39"/>
      <c r="M318" s="211"/>
      <c r="N318" s="212"/>
      <c r="O318" s="64"/>
      <c r="P318" s="64"/>
      <c r="Q318" s="64"/>
      <c r="R318" s="64"/>
      <c r="S318" s="64"/>
      <c r="T318" s="65"/>
      <c r="U318" s="34"/>
      <c r="V318" s="34"/>
      <c r="W318" s="34"/>
      <c r="X318" s="34"/>
      <c r="Y318" s="34"/>
      <c r="Z318" s="34"/>
      <c r="AA318" s="34"/>
      <c r="AB318" s="34"/>
      <c r="AC318" s="34"/>
      <c r="AD318" s="34"/>
      <c r="AE318" s="34"/>
      <c r="AT318" s="17" t="s">
        <v>321</v>
      </c>
      <c r="AU318" s="17" t="s">
        <v>81</v>
      </c>
    </row>
    <row r="319" spans="1:65" s="1" customFormat="1" ht="14.45" customHeight="1">
      <c r="A319" s="34"/>
      <c r="B319" s="35"/>
      <c r="C319" s="195" t="s">
        <v>1034</v>
      </c>
      <c r="D319" s="195" t="s">
        <v>315</v>
      </c>
      <c r="E319" s="196" t="s">
        <v>3326</v>
      </c>
      <c r="F319" s="197" t="s">
        <v>3327</v>
      </c>
      <c r="G319" s="198" t="s">
        <v>327</v>
      </c>
      <c r="H319" s="199">
        <v>20</v>
      </c>
      <c r="I319" s="200"/>
      <c r="J319" s="201">
        <f>ROUND(I319*H319,2)</f>
        <v>0</v>
      </c>
      <c r="K319" s="202"/>
      <c r="L319" s="39"/>
      <c r="M319" s="203" t="s">
        <v>19</v>
      </c>
      <c r="N319" s="204" t="s">
        <v>45</v>
      </c>
      <c r="O319" s="64"/>
      <c r="P319" s="205">
        <f>O319*H319</f>
        <v>0</v>
      </c>
      <c r="Q319" s="205">
        <v>0</v>
      </c>
      <c r="R319" s="205">
        <f>Q319*H319</f>
        <v>0</v>
      </c>
      <c r="S319" s="205">
        <v>0</v>
      </c>
      <c r="T319" s="206">
        <f>S319*H319</f>
        <v>0</v>
      </c>
      <c r="U319" s="34"/>
      <c r="V319" s="34"/>
      <c r="W319" s="34"/>
      <c r="X319" s="34"/>
      <c r="Y319" s="34"/>
      <c r="Z319" s="34"/>
      <c r="AA319" s="34"/>
      <c r="AB319" s="34"/>
      <c r="AC319" s="34"/>
      <c r="AD319" s="34"/>
      <c r="AE319" s="34"/>
      <c r="AR319" s="207" t="s">
        <v>402</v>
      </c>
      <c r="AT319" s="207" t="s">
        <v>315</v>
      </c>
      <c r="AU319" s="207" t="s">
        <v>81</v>
      </c>
      <c r="AY319" s="17" t="s">
        <v>313</v>
      </c>
      <c r="BE319" s="208">
        <f>IF(N319="základní",J319,0)</f>
        <v>0</v>
      </c>
      <c r="BF319" s="208">
        <f>IF(N319="snížená",J319,0)</f>
        <v>0</v>
      </c>
      <c r="BG319" s="208">
        <f>IF(N319="zákl. přenesená",J319,0)</f>
        <v>0</v>
      </c>
      <c r="BH319" s="208">
        <f>IF(N319="sníž. přenesená",J319,0)</f>
        <v>0</v>
      </c>
      <c r="BI319" s="208">
        <f>IF(N319="nulová",J319,0)</f>
        <v>0</v>
      </c>
      <c r="BJ319" s="17" t="s">
        <v>81</v>
      </c>
      <c r="BK319" s="208">
        <f>ROUND(I319*H319,2)</f>
        <v>0</v>
      </c>
      <c r="BL319" s="17" t="s">
        <v>402</v>
      </c>
      <c r="BM319" s="207" t="s">
        <v>1696</v>
      </c>
    </row>
    <row r="320" spans="1:65" s="1" customFormat="1">
      <c r="A320" s="34"/>
      <c r="B320" s="35"/>
      <c r="C320" s="36"/>
      <c r="D320" s="209" t="s">
        <v>321</v>
      </c>
      <c r="E320" s="36"/>
      <c r="F320" s="210" t="s">
        <v>3328</v>
      </c>
      <c r="G320" s="36"/>
      <c r="H320" s="36"/>
      <c r="I320" s="116"/>
      <c r="J320" s="36"/>
      <c r="K320" s="36"/>
      <c r="L320" s="39"/>
      <c r="M320" s="211"/>
      <c r="N320" s="212"/>
      <c r="O320" s="64"/>
      <c r="P320" s="64"/>
      <c r="Q320" s="64"/>
      <c r="R320" s="64"/>
      <c r="S320" s="64"/>
      <c r="T320" s="65"/>
      <c r="U320" s="34"/>
      <c r="V320" s="34"/>
      <c r="W320" s="34"/>
      <c r="X320" s="34"/>
      <c r="Y320" s="34"/>
      <c r="Z320" s="34"/>
      <c r="AA320" s="34"/>
      <c r="AB320" s="34"/>
      <c r="AC320" s="34"/>
      <c r="AD320" s="34"/>
      <c r="AE320" s="34"/>
      <c r="AT320" s="17" t="s">
        <v>321</v>
      </c>
      <c r="AU320" s="17" t="s">
        <v>81</v>
      </c>
    </row>
    <row r="321" spans="1:65" s="1" customFormat="1" ht="14.45" customHeight="1">
      <c r="A321" s="34"/>
      <c r="B321" s="35"/>
      <c r="C321" s="195" t="s">
        <v>1039</v>
      </c>
      <c r="D321" s="195" t="s">
        <v>315</v>
      </c>
      <c r="E321" s="196" t="s">
        <v>3329</v>
      </c>
      <c r="F321" s="197" t="s">
        <v>3330</v>
      </c>
      <c r="G321" s="198" t="s">
        <v>2843</v>
      </c>
      <c r="H321" s="199">
        <v>12</v>
      </c>
      <c r="I321" s="200"/>
      <c r="J321" s="201">
        <f>ROUND(I321*H321,2)</f>
        <v>0</v>
      </c>
      <c r="K321" s="202"/>
      <c r="L321" s="39"/>
      <c r="M321" s="203" t="s">
        <v>19</v>
      </c>
      <c r="N321" s="204" t="s">
        <v>45</v>
      </c>
      <c r="O321" s="64"/>
      <c r="P321" s="205">
        <f>O321*H321</f>
        <v>0</v>
      </c>
      <c r="Q321" s="205">
        <v>0</v>
      </c>
      <c r="R321" s="205">
        <f>Q321*H321</f>
        <v>0</v>
      </c>
      <c r="S321" s="205">
        <v>0</v>
      </c>
      <c r="T321" s="206">
        <f>S321*H321</f>
        <v>0</v>
      </c>
      <c r="U321" s="34"/>
      <c r="V321" s="34"/>
      <c r="W321" s="34"/>
      <c r="X321" s="34"/>
      <c r="Y321" s="34"/>
      <c r="Z321" s="34"/>
      <c r="AA321" s="34"/>
      <c r="AB321" s="34"/>
      <c r="AC321" s="34"/>
      <c r="AD321" s="34"/>
      <c r="AE321" s="34"/>
      <c r="AR321" s="207" t="s">
        <v>402</v>
      </c>
      <c r="AT321" s="207" t="s">
        <v>315</v>
      </c>
      <c r="AU321" s="207" t="s">
        <v>81</v>
      </c>
      <c r="AY321" s="17" t="s">
        <v>313</v>
      </c>
      <c r="BE321" s="208">
        <f>IF(N321="základní",J321,0)</f>
        <v>0</v>
      </c>
      <c r="BF321" s="208">
        <f>IF(N321="snížená",J321,0)</f>
        <v>0</v>
      </c>
      <c r="BG321" s="208">
        <f>IF(N321="zákl. přenesená",J321,0)</f>
        <v>0</v>
      </c>
      <c r="BH321" s="208">
        <f>IF(N321="sníž. přenesená",J321,0)</f>
        <v>0</v>
      </c>
      <c r="BI321" s="208">
        <f>IF(N321="nulová",J321,0)</f>
        <v>0</v>
      </c>
      <c r="BJ321" s="17" t="s">
        <v>81</v>
      </c>
      <c r="BK321" s="208">
        <f>ROUND(I321*H321,2)</f>
        <v>0</v>
      </c>
      <c r="BL321" s="17" t="s">
        <v>402</v>
      </c>
      <c r="BM321" s="207" t="s">
        <v>1707</v>
      </c>
    </row>
    <row r="322" spans="1:65" s="1" customFormat="1">
      <c r="A322" s="34"/>
      <c r="B322" s="35"/>
      <c r="C322" s="36"/>
      <c r="D322" s="209" t="s">
        <v>321</v>
      </c>
      <c r="E322" s="36"/>
      <c r="F322" s="210" t="s">
        <v>3330</v>
      </c>
      <c r="G322" s="36"/>
      <c r="H322" s="36"/>
      <c r="I322" s="116"/>
      <c r="J322" s="36"/>
      <c r="K322" s="36"/>
      <c r="L322" s="39"/>
      <c r="M322" s="211"/>
      <c r="N322" s="212"/>
      <c r="O322" s="64"/>
      <c r="P322" s="64"/>
      <c r="Q322" s="64"/>
      <c r="R322" s="64"/>
      <c r="S322" s="64"/>
      <c r="T322" s="65"/>
      <c r="U322" s="34"/>
      <c r="V322" s="34"/>
      <c r="W322" s="34"/>
      <c r="X322" s="34"/>
      <c r="Y322" s="34"/>
      <c r="Z322" s="34"/>
      <c r="AA322" s="34"/>
      <c r="AB322" s="34"/>
      <c r="AC322" s="34"/>
      <c r="AD322" s="34"/>
      <c r="AE322" s="34"/>
      <c r="AT322" s="17" t="s">
        <v>321</v>
      </c>
      <c r="AU322" s="17" t="s">
        <v>81</v>
      </c>
    </row>
    <row r="323" spans="1:65" s="1" customFormat="1" ht="14.45" customHeight="1">
      <c r="A323" s="34"/>
      <c r="B323" s="35"/>
      <c r="C323" s="195" t="s">
        <v>1045</v>
      </c>
      <c r="D323" s="195" t="s">
        <v>315</v>
      </c>
      <c r="E323" s="196" t="s">
        <v>3331</v>
      </c>
      <c r="F323" s="197" t="s">
        <v>3332</v>
      </c>
      <c r="G323" s="198" t="s">
        <v>2843</v>
      </c>
      <c r="H323" s="199">
        <v>15</v>
      </c>
      <c r="I323" s="200"/>
      <c r="J323" s="201">
        <f>ROUND(I323*H323,2)</f>
        <v>0</v>
      </c>
      <c r="K323" s="202"/>
      <c r="L323" s="39"/>
      <c r="M323" s="203" t="s">
        <v>19</v>
      </c>
      <c r="N323" s="204" t="s">
        <v>45</v>
      </c>
      <c r="O323" s="64"/>
      <c r="P323" s="205">
        <f>O323*H323</f>
        <v>0</v>
      </c>
      <c r="Q323" s="205">
        <v>0</v>
      </c>
      <c r="R323" s="205">
        <f>Q323*H323</f>
        <v>0</v>
      </c>
      <c r="S323" s="205">
        <v>0</v>
      </c>
      <c r="T323" s="206">
        <f>S323*H323</f>
        <v>0</v>
      </c>
      <c r="U323" s="34"/>
      <c r="V323" s="34"/>
      <c r="W323" s="34"/>
      <c r="X323" s="34"/>
      <c r="Y323" s="34"/>
      <c r="Z323" s="34"/>
      <c r="AA323" s="34"/>
      <c r="AB323" s="34"/>
      <c r="AC323" s="34"/>
      <c r="AD323" s="34"/>
      <c r="AE323" s="34"/>
      <c r="AR323" s="207" t="s">
        <v>402</v>
      </c>
      <c r="AT323" s="207" t="s">
        <v>315</v>
      </c>
      <c r="AU323" s="207" t="s">
        <v>81</v>
      </c>
      <c r="AY323" s="17" t="s">
        <v>313</v>
      </c>
      <c r="BE323" s="208">
        <f>IF(N323="základní",J323,0)</f>
        <v>0</v>
      </c>
      <c r="BF323" s="208">
        <f>IF(N323="snížená",J323,0)</f>
        <v>0</v>
      </c>
      <c r="BG323" s="208">
        <f>IF(N323="zákl. přenesená",J323,0)</f>
        <v>0</v>
      </c>
      <c r="BH323" s="208">
        <f>IF(N323="sníž. přenesená",J323,0)</f>
        <v>0</v>
      </c>
      <c r="BI323" s="208">
        <f>IF(N323="nulová",J323,0)</f>
        <v>0</v>
      </c>
      <c r="BJ323" s="17" t="s">
        <v>81</v>
      </c>
      <c r="BK323" s="208">
        <f>ROUND(I323*H323,2)</f>
        <v>0</v>
      </c>
      <c r="BL323" s="17" t="s">
        <v>402</v>
      </c>
      <c r="BM323" s="207" t="s">
        <v>1718</v>
      </c>
    </row>
    <row r="324" spans="1:65" s="1" customFormat="1">
      <c r="A324" s="34"/>
      <c r="B324" s="35"/>
      <c r="C324" s="36"/>
      <c r="D324" s="209" t="s">
        <v>321</v>
      </c>
      <c r="E324" s="36"/>
      <c r="F324" s="210" t="s">
        <v>3332</v>
      </c>
      <c r="G324" s="36"/>
      <c r="H324" s="36"/>
      <c r="I324" s="116"/>
      <c r="J324" s="36"/>
      <c r="K324" s="36"/>
      <c r="L324" s="39"/>
      <c r="M324" s="211"/>
      <c r="N324" s="212"/>
      <c r="O324" s="64"/>
      <c r="P324" s="64"/>
      <c r="Q324" s="64"/>
      <c r="R324" s="64"/>
      <c r="S324" s="64"/>
      <c r="T324" s="65"/>
      <c r="U324" s="34"/>
      <c r="V324" s="34"/>
      <c r="W324" s="34"/>
      <c r="X324" s="34"/>
      <c r="Y324" s="34"/>
      <c r="Z324" s="34"/>
      <c r="AA324" s="34"/>
      <c r="AB324" s="34"/>
      <c r="AC324" s="34"/>
      <c r="AD324" s="34"/>
      <c r="AE324" s="34"/>
      <c r="AT324" s="17" t="s">
        <v>321</v>
      </c>
      <c r="AU324" s="17" t="s">
        <v>81</v>
      </c>
    </row>
    <row r="325" spans="1:65" s="1" customFormat="1" ht="14.45" customHeight="1">
      <c r="A325" s="34"/>
      <c r="B325" s="35"/>
      <c r="C325" s="195" t="s">
        <v>1051</v>
      </c>
      <c r="D325" s="195" t="s">
        <v>315</v>
      </c>
      <c r="E325" s="196" t="s">
        <v>3333</v>
      </c>
      <c r="F325" s="197" t="s">
        <v>3334</v>
      </c>
      <c r="G325" s="198" t="s">
        <v>2843</v>
      </c>
      <c r="H325" s="199">
        <v>15</v>
      </c>
      <c r="I325" s="200"/>
      <c r="J325" s="201">
        <f>ROUND(I325*H325,2)</f>
        <v>0</v>
      </c>
      <c r="K325" s="202"/>
      <c r="L325" s="39"/>
      <c r="M325" s="203" t="s">
        <v>19</v>
      </c>
      <c r="N325" s="204" t="s">
        <v>45</v>
      </c>
      <c r="O325" s="64"/>
      <c r="P325" s="205">
        <f>O325*H325</f>
        <v>0</v>
      </c>
      <c r="Q325" s="205">
        <v>0</v>
      </c>
      <c r="R325" s="205">
        <f>Q325*H325</f>
        <v>0</v>
      </c>
      <c r="S325" s="205">
        <v>0</v>
      </c>
      <c r="T325" s="206">
        <f>S325*H325</f>
        <v>0</v>
      </c>
      <c r="U325" s="34"/>
      <c r="V325" s="34"/>
      <c r="W325" s="34"/>
      <c r="X325" s="34"/>
      <c r="Y325" s="34"/>
      <c r="Z325" s="34"/>
      <c r="AA325" s="34"/>
      <c r="AB325" s="34"/>
      <c r="AC325" s="34"/>
      <c r="AD325" s="34"/>
      <c r="AE325" s="34"/>
      <c r="AR325" s="207" t="s">
        <v>402</v>
      </c>
      <c r="AT325" s="207" t="s">
        <v>315</v>
      </c>
      <c r="AU325" s="207" t="s">
        <v>81</v>
      </c>
      <c r="AY325" s="17" t="s">
        <v>313</v>
      </c>
      <c r="BE325" s="208">
        <f>IF(N325="základní",J325,0)</f>
        <v>0</v>
      </c>
      <c r="BF325" s="208">
        <f>IF(N325="snížená",J325,0)</f>
        <v>0</v>
      </c>
      <c r="BG325" s="208">
        <f>IF(N325="zákl. přenesená",J325,0)</f>
        <v>0</v>
      </c>
      <c r="BH325" s="208">
        <f>IF(N325="sníž. přenesená",J325,0)</f>
        <v>0</v>
      </c>
      <c r="BI325" s="208">
        <f>IF(N325="nulová",J325,0)</f>
        <v>0</v>
      </c>
      <c r="BJ325" s="17" t="s">
        <v>81</v>
      </c>
      <c r="BK325" s="208">
        <f>ROUND(I325*H325,2)</f>
        <v>0</v>
      </c>
      <c r="BL325" s="17" t="s">
        <v>402</v>
      </c>
      <c r="BM325" s="207" t="s">
        <v>1729</v>
      </c>
    </row>
    <row r="326" spans="1:65" s="1" customFormat="1">
      <c r="A326" s="34"/>
      <c r="B326" s="35"/>
      <c r="C326" s="36"/>
      <c r="D326" s="209" t="s">
        <v>321</v>
      </c>
      <c r="E326" s="36"/>
      <c r="F326" s="210" t="s">
        <v>3334</v>
      </c>
      <c r="G326" s="36"/>
      <c r="H326" s="36"/>
      <c r="I326" s="116"/>
      <c r="J326" s="36"/>
      <c r="K326" s="36"/>
      <c r="L326" s="39"/>
      <c r="M326" s="211"/>
      <c r="N326" s="212"/>
      <c r="O326" s="64"/>
      <c r="P326" s="64"/>
      <c r="Q326" s="64"/>
      <c r="R326" s="64"/>
      <c r="S326" s="64"/>
      <c r="T326" s="65"/>
      <c r="U326" s="34"/>
      <c r="V326" s="34"/>
      <c r="W326" s="34"/>
      <c r="X326" s="34"/>
      <c r="Y326" s="34"/>
      <c r="Z326" s="34"/>
      <c r="AA326" s="34"/>
      <c r="AB326" s="34"/>
      <c r="AC326" s="34"/>
      <c r="AD326" s="34"/>
      <c r="AE326" s="34"/>
      <c r="AT326" s="17" t="s">
        <v>321</v>
      </c>
      <c r="AU326" s="17" t="s">
        <v>81</v>
      </c>
    </row>
    <row r="327" spans="1:65" s="1" customFormat="1" ht="14.45" customHeight="1">
      <c r="A327" s="34"/>
      <c r="B327" s="35"/>
      <c r="C327" s="195" t="s">
        <v>1056</v>
      </c>
      <c r="D327" s="195" t="s">
        <v>315</v>
      </c>
      <c r="E327" s="196" t="s">
        <v>3335</v>
      </c>
      <c r="F327" s="197" t="s">
        <v>3336</v>
      </c>
      <c r="G327" s="198" t="s">
        <v>2843</v>
      </c>
      <c r="H327" s="199">
        <v>2</v>
      </c>
      <c r="I327" s="200"/>
      <c r="J327" s="201">
        <f>ROUND(I327*H327,2)</f>
        <v>0</v>
      </c>
      <c r="K327" s="202"/>
      <c r="L327" s="39"/>
      <c r="M327" s="203" t="s">
        <v>19</v>
      </c>
      <c r="N327" s="204" t="s">
        <v>45</v>
      </c>
      <c r="O327" s="64"/>
      <c r="P327" s="205">
        <f>O327*H327</f>
        <v>0</v>
      </c>
      <c r="Q327" s="205">
        <v>0</v>
      </c>
      <c r="R327" s="205">
        <f>Q327*H327</f>
        <v>0</v>
      </c>
      <c r="S327" s="205">
        <v>0</v>
      </c>
      <c r="T327" s="206">
        <f>S327*H327</f>
        <v>0</v>
      </c>
      <c r="U327" s="34"/>
      <c r="V327" s="34"/>
      <c r="W327" s="34"/>
      <c r="X327" s="34"/>
      <c r="Y327" s="34"/>
      <c r="Z327" s="34"/>
      <c r="AA327" s="34"/>
      <c r="AB327" s="34"/>
      <c r="AC327" s="34"/>
      <c r="AD327" s="34"/>
      <c r="AE327" s="34"/>
      <c r="AR327" s="207" t="s">
        <v>402</v>
      </c>
      <c r="AT327" s="207" t="s">
        <v>315</v>
      </c>
      <c r="AU327" s="207" t="s">
        <v>81</v>
      </c>
      <c r="AY327" s="17" t="s">
        <v>313</v>
      </c>
      <c r="BE327" s="208">
        <f>IF(N327="základní",J327,0)</f>
        <v>0</v>
      </c>
      <c r="BF327" s="208">
        <f>IF(N327="snížená",J327,0)</f>
        <v>0</v>
      </c>
      <c r="BG327" s="208">
        <f>IF(N327="zákl. přenesená",J327,0)</f>
        <v>0</v>
      </c>
      <c r="BH327" s="208">
        <f>IF(N327="sníž. přenesená",J327,0)</f>
        <v>0</v>
      </c>
      <c r="BI327" s="208">
        <f>IF(N327="nulová",J327,0)</f>
        <v>0</v>
      </c>
      <c r="BJ327" s="17" t="s">
        <v>81</v>
      </c>
      <c r="BK327" s="208">
        <f>ROUND(I327*H327,2)</f>
        <v>0</v>
      </c>
      <c r="BL327" s="17" t="s">
        <v>402</v>
      </c>
      <c r="BM327" s="207" t="s">
        <v>1737</v>
      </c>
    </row>
    <row r="328" spans="1:65" s="1" customFormat="1">
      <c r="A328" s="34"/>
      <c r="B328" s="35"/>
      <c r="C328" s="36"/>
      <c r="D328" s="209" t="s">
        <v>321</v>
      </c>
      <c r="E328" s="36"/>
      <c r="F328" s="210" t="s">
        <v>3337</v>
      </c>
      <c r="G328" s="36"/>
      <c r="H328" s="36"/>
      <c r="I328" s="116"/>
      <c r="J328" s="36"/>
      <c r="K328" s="36"/>
      <c r="L328" s="39"/>
      <c r="M328" s="211"/>
      <c r="N328" s="212"/>
      <c r="O328" s="64"/>
      <c r="P328" s="64"/>
      <c r="Q328" s="64"/>
      <c r="R328" s="64"/>
      <c r="S328" s="64"/>
      <c r="T328" s="65"/>
      <c r="U328" s="34"/>
      <c r="V328" s="34"/>
      <c r="W328" s="34"/>
      <c r="X328" s="34"/>
      <c r="Y328" s="34"/>
      <c r="Z328" s="34"/>
      <c r="AA328" s="34"/>
      <c r="AB328" s="34"/>
      <c r="AC328" s="34"/>
      <c r="AD328" s="34"/>
      <c r="AE328" s="34"/>
      <c r="AT328" s="17" t="s">
        <v>321</v>
      </c>
      <c r="AU328" s="17" t="s">
        <v>81</v>
      </c>
    </row>
    <row r="329" spans="1:65" s="1" customFormat="1" ht="14.45" customHeight="1">
      <c r="A329" s="34"/>
      <c r="B329" s="35"/>
      <c r="C329" s="195" t="s">
        <v>1064</v>
      </c>
      <c r="D329" s="195" t="s">
        <v>315</v>
      </c>
      <c r="E329" s="196" t="s">
        <v>3338</v>
      </c>
      <c r="F329" s="197" t="s">
        <v>3339</v>
      </c>
      <c r="G329" s="198" t="s">
        <v>2843</v>
      </c>
      <c r="H329" s="199">
        <v>30</v>
      </c>
      <c r="I329" s="200"/>
      <c r="J329" s="201">
        <f>ROUND(I329*H329,2)</f>
        <v>0</v>
      </c>
      <c r="K329" s="202"/>
      <c r="L329" s="39"/>
      <c r="M329" s="203" t="s">
        <v>19</v>
      </c>
      <c r="N329" s="204" t="s">
        <v>45</v>
      </c>
      <c r="O329" s="64"/>
      <c r="P329" s="205">
        <f>O329*H329</f>
        <v>0</v>
      </c>
      <c r="Q329" s="205">
        <v>0</v>
      </c>
      <c r="R329" s="205">
        <f>Q329*H329</f>
        <v>0</v>
      </c>
      <c r="S329" s="205">
        <v>0</v>
      </c>
      <c r="T329" s="206">
        <f>S329*H329</f>
        <v>0</v>
      </c>
      <c r="U329" s="34"/>
      <c r="V329" s="34"/>
      <c r="W329" s="34"/>
      <c r="X329" s="34"/>
      <c r="Y329" s="34"/>
      <c r="Z329" s="34"/>
      <c r="AA329" s="34"/>
      <c r="AB329" s="34"/>
      <c r="AC329" s="34"/>
      <c r="AD329" s="34"/>
      <c r="AE329" s="34"/>
      <c r="AR329" s="207" t="s">
        <v>402</v>
      </c>
      <c r="AT329" s="207" t="s">
        <v>315</v>
      </c>
      <c r="AU329" s="207" t="s">
        <v>81</v>
      </c>
      <c r="AY329" s="17" t="s">
        <v>313</v>
      </c>
      <c r="BE329" s="208">
        <f>IF(N329="základní",J329,0)</f>
        <v>0</v>
      </c>
      <c r="BF329" s="208">
        <f>IF(N329="snížená",J329,0)</f>
        <v>0</v>
      </c>
      <c r="BG329" s="208">
        <f>IF(N329="zákl. přenesená",J329,0)</f>
        <v>0</v>
      </c>
      <c r="BH329" s="208">
        <f>IF(N329="sníž. přenesená",J329,0)</f>
        <v>0</v>
      </c>
      <c r="BI329" s="208">
        <f>IF(N329="nulová",J329,0)</f>
        <v>0</v>
      </c>
      <c r="BJ329" s="17" t="s">
        <v>81</v>
      </c>
      <c r="BK329" s="208">
        <f>ROUND(I329*H329,2)</f>
        <v>0</v>
      </c>
      <c r="BL329" s="17" t="s">
        <v>402</v>
      </c>
      <c r="BM329" s="207" t="s">
        <v>1747</v>
      </c>
    </row>
    <row r="330" spans="1:65" s="1" customFormat="1">
      <c r="A330" s="34"/>
      <c r="B330" s="35"/>
      <c r="C330" s="36"/>
      <c r="D330" s="209" t="s">
        <v>321</v>
      </c>
      <c r="E330" s="36"/>
      <c r="F330" s="210" t="s">
        <v>3339</v>
      </c>
      <c r="G330" s="36"/>
      <c r="H330" s="36"/>
      <c r="I330" s="116"/>
      <c r="J330" s="36"/>
      <c r="K330" s="36"/>
      <c r="L330" s="39"/>
      <c r="M330" s="211"/>
      <c r="N330" s="212"/>
      <c r="O330" s="64"/>
      <c r="P330" s="64"/>
      <c r="Q330" s="64"/>
      <c r="R330" s="64"/>
      <c r="S330" s="64"/>
      <c r="T330" s="65"/>
      <c r="U330" s="34"/>
      <c r="V330" s="34"/>
      <c r="W330" s="34"/>
      <c r="X330" s="34"/>
      <c r="Y330" s="34"/>
      <c r="Z330" s="34"/>
      <c r="AA330" s="34"/>
      <c r="AB330" s="34"/>
      <c r="AC330" s="34"/>
      <c r="AD330" s="34"/>
      <c r="AE330" s="34"/>
      <c r="AT330" s="17" t="s">
        <v>321</v>
      </c>
      <c r="AU330" s="17" t="s">
        <v>81</v>
      </c>
    </row>
    <row r="331" spans="1:65" s="1" customFormat="1" ht="14.45" customHeight="1">
      <c r="A331" s="34"/>
      <c r="B331" s="35"/>
      <c r="C331" s="195" t="s">
        <v>1069</v>
      </c>
      <c r="D331" s="195" t="s">
        <v>315</v>
      </c>
      <c r="E331" s="196" t="s">
        <v>3340</v>
      </c>
      <c r="F331" s="197" t="s">
        <v>3341</v>
      </c>
      <c r="G331" s="198" t="s">
        <v>2843</v>
      </c>
      <c r="H331" s="199">
        <v>5</v>
      </c>
      <c r="I331" s="200"/>
      <c r="J331" s="201">
        <f>ROUND(I331*H331,2)</f>
        <v>0</v>
      </c>
      <c r="K331" s="202"/>
      <c r="L331" s="39"/>
      <c r="M331" s="203" t="s">
        <v>19</v>
      </c>
      <c r="N331" s="204" t="s">
        <v>45</v>
      </c>
      <c r="O331" s="64"/>
      <c r="P331" s="205">
        <f>O331*H331</f>
        <v>0</v>
      </c>
      <c r="Q331" s="205">
        <v>0</v>
      </c>
      <c r="R331" s="205">
        <f>Q331*H331</f>
        <v>0</v>
      </c>
      <c r="S331" s="205">
        <v>0</v>
      </c>
      <c r="T331" s="206">
        <f>S331*H331</f>
        <v>0</v>
      </c>
      <c r="U331" s="34"/>
      <c r="V331" s="34"/>
      <c r="W331" s="34"/>
      <c r="X331" s="34"/>
      <c r="Y331" s="34"/>
      <c r="Z331" s="34"/>
      <c r="AA331" s="34"/>
      <c r="AB331" s="34"/>
      <c r="AC331" s="34"/>
      <c r="AD331" s="34"/>
      <c r="AE331" s="34"/>
      <c r="AR331" s="207" t="s">
        <v>402</v>
      </c>
      <c r="AT331" s="207" t="s">
        <v>315</v>
      </c>
      <c r="AU331" s="207" t="s">
        <v>81</v>
      </c>
      <c r="AY331" s="17" t="s">
        <v>313</v>
      </c>
      <c r="BE331" s="208">
        <f>IF(N331="základní",J331,0)</f>
        <v>0</v>
      </c>
      <c r="BF331" s="208">
        <f>IF(N331="snížená",J331,0)</f>
        <v>0</v>
      </c>
      <c r="BG331" s="208">
        <f>IF(N331="zákl. přenesená",J331,0)</f>
        <v>0</v>
      </c>
      <c r="BH331" s="208">
        <f>IF(N331="sníž. přenesená",J331,0)</f>
        <v>0</v>
      </c>
      <c r="BI331" s="208">
        <f>IF(N331="nulová",J331,0)</f>
        <v>0</v>
      </c>
      <c r="BJ331" s="17" t="s">
        <v>81</v>
      </c>
      <c r="BK331" s="208">
        <f>ROUND(I331*H331,2)</f>
        <v>0</v>
      </c>
      <c r="BL331" s="17" t="s">
        <v>402</v>
      </c>
      <c r="BM331" s="207" t="s">
        <v>1760</v>
      </c>
    </row>
    <row r="332" spans="1:65" s="1" customFormat="1">
      <c r="A332" s="34"/>
      <c r="B332" s="35"/>
      <c r="C332" s="36"/>
      <c r="D332" s="209" t="s">
        <v>321</v>
      </c>
      <c r="E332" s="36"/>
      <c r="F332" s="210" t="s">
        <v>3341</v>
      </c>
      <c r="G332" s="36"/>
      <c r="H332" s="36"/>
      <c r="I332" s="116"/>
      <c r="J332" s="36"/>
      <c r="K332" s="36"/>
      <c r="L332" s="39"/>
      <c r="M332" s="211"/>
      <c r="N332" s="212"/>
      <c r="O332" s="64"/>
      <c r="P332" s="64"/>
      <c r="Q332" s="64"/>
      <c r="R332" s="64"/>
      <c r="S332" s="64"/>
      <c r="T332" s="65"/>
      <c r="U332" s="34"/>
      <c r="V332" s="34"/>
      <c r="W332" s="34"/>
      <c r="X332" s="34"/>
      <c r="Y332" s="34"/>
      <c r="Z332" s="34"/>
      <c r="AA332" s="34"/>
      <c r="AB332" s="34"/>
      <c r="AC332" s="34"/>
      <c r="AD332" s="34"/>
      <c r="AE332" s="34"/>
      <c r="AT332" s="17" t="s">
        <v>321</v>
      </c>
      <c r="AU332" s="17" t="s">
        <v>81</v>
      </c>
    </row>
    <row r="333" spans="1:65" s="1" customFormat="1" ht="14.45" customHeight="1">
      <c r="A333" s="34"/>
      <c r="B333" s="35"/>
      <c r="C333" s="195" t="s">
        <v>1081</v>
      </c>
      <c r="D333" s="195" t="s">
        <v>315</v>
      </c>
      <c r="E333" s="196" t="s">
        <v>3342</v>
      </c>
      <c r="F333" s="197" t="s">
        <v>3343</v>
      </c>
      <c r="G333" s="198" t="s">
        <v>327</v>
      </c>
      <c r="H333" s="199">
        <v>320</v>
      </c>
      <c r="I333" s="200"/>
      <c r="J333" s="201">
        <f>ROUND(I333*H333,2)</f>
        <v>0</v>
      </c>
      <c r="K333" s="202"/>
      <c r="L333" s="39"/>
      <c r="M333" s="203" t="s">
        <v>19</v>
      </c>
      <c r="N333" s="204" t="s">
        <v>45</v>
      </c>
      <c r="O333" s="64"/>
      <c r="P333" s="205">
        <f>O333*H333</f>
        <v>0</v>
      </c>
      <c r="Q333" s="205">
        <v>0</v>
      </c>
      <c r="R333" s="205">
        <f>Q333*H333</f>
        <v>0</v>
      </c>
      <c r="S333" s="205">
        <v>0</v>
      </c>
      <c r="T333" s="206">
        <f>S333*H333</f>
        <v>0</v>
      </c>
      <c r="U333" s="34"/>
      <c r="V333" s="34"/>
      <c r="W333" s="34"/>
      <c r="X333" s="34"/>
      <c r="Y333" s="34"/>
      <c r="Z333" s="34"/>
      <c r="AA333" s="34"/>
      <c r="AB333" s="34"/>
      <c r="AC333" s="34"/>
      <c r="AD333" s="34"/>
      <c r="AE333" s="34"/>
      <c r="AR333" s="207" t="s">
        <v>402</v>
      </c>
      <c r="AT333" s="207" t="s">
        <v>315</v>
      </c>
      <c r="AU333" s="207" t="s">
        <v>81</v>
      </c>
      <c r="AY333" s="17" t="s">
        <v>313</v>
      </c>
      <c r="BE333" s="208">
        <f>IF(N333="základní",J333,0)</f>
        <v>0</v>
      </c>
      <c r="BF333" s="208">
        <f>IF(N333="snížená",J333,0)</f>
        <v>0</v>
      </c>
      <c r="BG333" s="208">
        <f>IF(N333="zákl. přenesená",J333,0)</f>
        <v>0</v>
      </c>
      <c r="BH333" s="208">
        <f>IF(N333="sníž. přenesená",J333,0)</f>
        <v>0</v>
      </c>
      <c r="BI333" s="208">
        <f>IF(N333="nulová",J333,0)</f>
        <v>0</v>
      </c>
      <c r="BJ333" s="17" t="s">
        <v>81</v>
      </c>
      <c r="BK333" s="208">
        <f>ROUND(I333*H333,2)</f>
        <v>0</v>
      </c>
      <c r="BL333" s="17" t="s">
        <v>402</v>
      </c>
      <c r="BM333" s="207" t="s">
        <v>1770</v>
      </c>
    </row>
    <row r="334" spans="1:65" s="1" customFormat="1">
      <c r="A334" s="34"/>
      <c r="B334" s="35"/>
      <c r="C334" s="36"/>
      <c r="D334" s="209" t="s">
        <v>321</v>
      </c>
      <c r="E334" s="36"/>
      <c r="F334" s="210" t="s">
        <v>3344</v>
      </c>
      <c r="G334" s="36"/>
      <c r="H334" s="36"/>
      <c r="I334" s="116"/>
      <c r="J334" s="36"/>
      <c r="K334" s="36"/>
      <c r="L334" s="39"/>
      <c r="M334" s="211"/>
      <c r="N334" s="212"/>
      <c r="O334" s="64"/>
      <c r="P334" s="64"/>
      <c r="Q334" s="64"/>
      <c r="R334" s="64"/>
      <c r="S334" s="64"/>
      <c r="T334" s="65"/>
      <c r="U334" s="34"/>
      <c r="V334" s="34"/>
      <c r="W334" s="34"/>
      <c r="X334" s="34"/>
      <c r="Y334" s="34"/>
      <c r="Z334" s="34"/>
      <c r="AA334" s="34"/>
      <c r="AB334" s="34"/>
      <c r="AC334" s="34"/>
      <c r="AD334" s="34"/>
      <c r="AE334" s="34"/>
      <c r="AT334" s="17" t="s">
        <v>321</v>
      </c>
      <c r="AU334" s="17" t="s">
        <v>81</v>
      </c>
    </row>
    <row r="335" spans="1:65" s="1" customFormat="1" ht="14.45" customHeight="1">
      <c r="A335" s="34"/>
      <c r="B335" s="35"/>
      <c r="C335" s="195" t="s">
        <v>1086</v>
      </c>
      <c r="D335" s="195" t="s">
        <v>315</v>
      </c>
      <c r="E335" s="196" t="s">
        <v>3345</v>
      </c>
      <c r="F335" s="197" t="s">
        <v>3346</v>
      </c>
      <c r="G335" s="198" t="s">
        <v>327</v>
      </c>
      <c r="H335" s="199">
        <v>580</v>
      </c>
      <c r="I335" s="200"/>
      <c r="J335" s="201">
        <f>ROUND(I335*H335,2)</f>
        <v>0</v>
      </c>
      <c r="K335" s="202"/>
      <c r="L335" s="39"/>
      <c r="M335" s="203" t="s">
        <v>19</v>
      </c>
      <c r="N335" s="204" t="s">
        <v>45</v>
      </c>
      <c r="O335" s="64"/>
      <c r="P335" s="205">
        <f>O335*H335</f>
        <v>0</v>
      </c>
      <c r="Q335" s="205">
        <v>0</v>
      </c>
      <c r="R335" s="205">
        <f>Q335*H335</f>
        <v>0</v>
      </c>
      <c r="S335" s="205">
        <v>0</v>
      </c>
      <c r="T335" s="206">
        <f>S335*H335</f>
        <v>0</v>
      </c>
      <c r="U335" s="34"/>
      <c r="V335" s="34"/>
      <c r="W335" s="34"/>
      <c r="X335" s="34"/>
      <c r="Y335" s="34"/>
      <c r="Z335" s="34"/>
      <c r="AA335" s="34"/>
      <c r="AB335" s="34"/>
      <c r="AC335" s="34"/>
      <c r="AD335" s="34"/>
      <c r="AE335" s="34"/>
      <c r="AR335" s="207" t="s">
        <v>402</v>
      </c>
      <c r="AT335" s="207" t="s">
        <v>315</v>
      </c>
      <c r="AU335" s="207" t="s">
        <v>81</v>
      </c>
      <c r="AY335" s="17" t="s">
        <v>313</v>
      </c>
      <c r="BE335" s="208">
        <f>IF(N335="základní",J335,0)</f>
        <v>0</v>
      </c>
      <c r="BF335" s="208">
        <f>IF(N335="snížená",J335,0)</f>
        <v>0</v>
      </c>
      <c r="BG335" s="208">
        <f>IF(N335="zákl. přenesená",J335,0)</f>
        <v>0</v>
      </c>
      <c r="BH335" s="208">
        <f>IF(N335="sníž. přenesená",J335,0)</f>
        <v>0</v>
      </c>
      <c r="BI335" s="208">
        <f>IF(N335="nulová",J335,0)</f>
        <v>0</v>
      </c>
      <c r="BJ335" s="17" t="s">
        <v>81</v>
      </c>
      <c r="BK335" s="208">
        <f>ROUND(I335*H335,2)</f>
        <v>0</v>
      </c>
      <c r="BL335" s="17" t="s">
        <v>402</v>
      </c>
      <c r="BM335" s="207" t="s">
        <v>1782</v>
      </c>
    </row>
    <row r="336" spans="1:65" s="1" customFormat="1">
      <c r="A336" s="34"/>
      <c r="B336" s="35"/>
      <c r="C336" s="36"/>
      <c r="D336" s="209" t="s">
        <v>321</v>
      </c>
      <c r="E336" s="36"/>
      <c r="F336" s="210" t="s">
        <v>3347</v>
      </c>
      <c r="G336" s="36"/>
      <c r="H336" s="36"/>
      <c r="I336" s="116"/>
      <c r="J336" s="36"/>
      <c r="K336" s="36"/>
      <c r="L336" s="39"/>
      <c r="M336" s="211"/>
      <c r="N336" s="212"/>
      <c r="O336" s="64"/>
      <c r="P336" s="64"/>
      <c r="Q336" s="64"/>
      <c r="R336" s="64"/>
      <c r="S336" s="64"/>
      <c r="T336" s="65"/>
      <c r="U336" s="34"/>
      <c r="V336" s="34"/>
      <c r="W336" s="34"/>
      <c r="X336" s="34"/>
      <c r="Y336" s="34"/>
      <c r="Z336" s="34"/>
      <c r="AA336" s="34"/>
      <c r="AB336" s="34"/>
      <c r="AC336" s="34"/>
      <c r="AD336" s="34"/>
      <c r="AE336" s="34"/>
      <c r="AT336" s="17" t="s">
        <v>321</v>
      </c>
      <c r="AU336" s="17" t="s">
        <v>81</v>
      </c>
    </row>
    <row r="337" spans="1:65" s="1" customFormat="1" ht="14.45" customHeight="1">
      <c r="A337" s="34"/>
      <c r="B337" s="35"/>
      <c r="C337" s="195" t="s">
        <v>1093</v>
      </c>
      <c r="D337" s="195" t="s">
        <v>315</v>
      </c>
      <c r="E337" s="196" t="s">
        <v>3348</v>
      </c>
      <c r="F337" s="197" t="s">
        <v>3349</v>
      </c>
      <c r="G337" s="198" t="s">
        <v>327</v>
      </c>
      <c r="H337" s="199">
        <v>120</v>
      </c>
      <c r="I337" s="200"/>
      <c r="J337" s="201">
        <f>ROUND(I337*H337,2)</f>
        <v>0</v>
      </c>
      <c r="K337" s="202"/>
      <c r="L337" s="39"/>
      <c r="M337" s="203" t="s">
        <v>19</v>
      </c>
      <c r="N337" s="204" t="s">
        <v>45</v>
      </c>
      <c r="O337" s="64"/>
      <c r="P337" s="205">
        <f>O337*H337</f>
        <v>0</v>
      </c>
      <c r="Q337" s="205">
        <v>0</v>
      </c>
      <c r="R337" s="205">
        <f>Q337*H337</f>
        <v>0</v>
      </c>
      <c r="S337" s="205">
        <v>0</v>
      </c>
      <c r="T337" s="206">
        <f>S337*H337</f>
        <v>0</v>
      </c>
      <c r="U337" s="34"/>
      <c r="V337" s="34"/>
      <c r="W337" s="34"/>
      <c r="X337" s="34"/>
      <c r="Y337" s="34"/>
      <c r="Z337" s="34"/>
      <c r="AA337" s="34"/>
      <c r="AB337" s="34"/>
      <c r="AC337" s="34"/>
      <c r="AD337" s="34"/>
      <c r="AE337" s="34"/>
      <c r="AR337" s="207" t="s">
        <v>402</v>
      </c>
      <c r="AT337" s="207" t="s">
        <v>315</v>
      </c>
      <c r="AU337" s="207" t="s">
        <v>81</v>
      </c>
      <c r="AY337" s="17" t="s">
        <v>313</v>
      </c>
      <c r="BE337" s="208">
        <f>IF(N337="základní",J337,0)</f>
        <v>0</v>
      </c>
      <c r="BF337" s="208">
        <f>IF(N337="snížená",J337,0)</f>
        <v>0</v>
      </c>
      <c r="BG337" s="208">
        <f>IF(N337="zákl. přenesená",J337,0)</f>
        <v>0</v>
      </c>
      <c r="BH337" s="208">
        <f>IF(N337="sníž. přenesená",J337,0)</f>
        <v>0</v>
      </c>
      <c r="BI337" s="208">
        <f>IF(N337="nulová",J337,0)</f>
        <v>0</v>
      </c>
      <c r="BJ337" s="17" t="s">
        <v>81</v>
      </c>
      <c r="BK337" s="208">
        <f>ROUND(I337*H337,2)</f>
        <v>0</v>
      </c>
      <c r="BL337" s="17" t="s">
        <v>402</v>
      </c>
      <c r="BM337" s="207" t="s">
        <v>1795</v>
      </c>
    </row>
    <row r="338" spans="1:65" s="1" customFormat="1">
      <c r="A338" s="34"/>
      <c r="B338" s="35"/>
      <c r="C338" s="36"/>
      <c r="D338" s="209" t="s">
        <v>321</v>
      </c>
      <c r="E338" s="36"/>
      <c r="F338" s="210" t="s">
        <v>3350</v>
      </c>
      <c r="G338" s="36"/>
      <c r="H338" s="36"/>
      <c r="I338" s="116"/>
      <c r="J338" s="36"/>
      <c r="K338" s="36"/>
      <c r="L338" s="39"/>
      <c r="M338" s="211"/>
      <c r="N338" s="212"/>
      <c r="O338" s="64"/>
      <c r="P338" s="64"/>
      <c r="Q338" s="64"/>
      <c r="R338" s="64"/>
      <c r="S338" s="64"/>
      <c r="T338" s="65"/>
      <c r="U338" s="34"/>
      <c r="V338" s="34"/>
      <c r="W338" s="34"/>
      <c r="X338" s="34"/>
      <c r="Y338" s="34"/>
      <c r="Z338" s="34"/>
      <c r="AA338" s="34"/>
      <c r="AB338" s="34"/>
      <c r="AC338" s="34"/>
      <c r="AD338" s="34"/>
      <c r="AE338" s="34"/>
      <c r="AT338" s="17" t="s">
        <v>321</v>
      </c>
      <c r="AU338" s="17" t="s">
        <v>81</v>
      </c>
    </row>
    <row r="339" spans="1:65" s="1" customFormat="1" ht="14.45" customHeight="1">
      <c r="A339" s="34"/>
      <c r="B339" s="35"/>
      <c r="C339" s="195" t="s">
        <v>1098</v>
      </c>
      <c r="D339" s="195" t="s">
        <v>315</v>
      </c>
      <c r="E339" s="196" t="s">
        <v>3351</v>
      </c>
      <c r="F339" s="197" t="s">
        <v>3352</v>
      </c>
      <c r="G339" s="198" t="s">
        <v>327</v>
      </c>
      <c r="H339" s="199">
        <v>150</v>
      </c>
      <c r="I339" s="200"/>
      <c r="J339" s="201">
        <f>ROUND(I339*H339,2)</f>
        <v>0</v>
      </c>
      <c r="K339" s="202"/>
      <c r="L339" s="39"/>
      <c r="M339" s="203" t="s">
        <v>19</v>
      </c>
      <c r="N339" s="204" t="s">
        <v>45</v>
      </c>
      <c r="O339" s="64"/>
      <c r="P339" s="205">
        <f>O339*H339</f>
        <v>0</v>
      </c>
      <c r="Q339" s="205">
        <v>0</v>
      </c>
      <c r="R339" s="205">
        <f>Q339*H339</f>
        <v>0</v>
      </c>
      <c r="S339" s="205">
        <v>0</v>
      </c>
      <c r="T339" s="206">
        <f>S339*H339</f>
        <v>0</v>
      </c>
      <c r="U339" s="34"/>
      <c r="V339" s="34"/>
      <c r="W339" s="34"/>
      <c r="X339" s="34"/>
      <c r="Y339" s="34"/>
      <c r="Z339" s="34"/>
      <c r="AA339" s="34"/>
      <c r="AB339" s="34"/>
      <c r="AC339" s="34"/>
      <c r="AD339" s="34"/>
      <c r="AE339" s="34"/>
      <c r="AR339" s="207" t="s">
        <v>402</v>
      </c>
      <c r="AT339" s="207" t="s">
        <v>315</v>
      </c>
      <c r="AU339" s="207" t="s">
        <v>81</v>
      </c>
      <c r="AY339" s="17" t="s">
        <v>313</v>
      </c>
      <c r="BE339" s="208">
        <f>IF(N339="základní",J339,0)</f>
        <v>0</v>
      </c>
      <c r="BF339" s="208">
        <f>IF(N339="snížená",J339,0)</f>
        <v>0</v>
      </c>
      <c r="BG339" s="208">
        <f>IF(N339="zákl. přenesená",J339,0)</f>
        <v>0</v>
      </c>
      <c r="BH339" s="208">
        <f>IF(N339="sníž. přenesená",J339,0)</f>
        <v>0</v>
      </c>
      <c r="BI339" s="208">
        <f>IF(N339="nulová",J339,0)</f>
        <v>0</v>
      </c>
      <c r="BJ339" s="17" t="s">
        <v>81</v>
      </c>
      <c r="BK339" s="208">
        <f>ROUND(I339*H339,2)</f>
        <v>0</v>
      </c>
      <c r="BL339" s="17" t="s">
        <v>402</v>
      </c>
      <c r="BM339" s="207" t="s">
        <v>1807</v>
      </c>
    </row>
    <row r="340" spans="1:65" s="1" customFormat="1">
      <c r="A340" s="34"/>
      <c r="B340" s="35"/>
      <c r="C340" s="36"/>
      <c r="D340" s="209" t="s">
        <v>321</v>
      </c>
      <c r="E340" s="36"/>
      <c r="F340" s="210" t="s">
        <v>3353</v>
      </c>
      <c r="G340" s="36"/>
      <c r="H340" s="36"/>
      <c r="I340" s="116"/>
      <c r="J340" s="36"/>
      <c r="K340" s="36"/>
      <c r="L340" s="39"/>
      <c r="M340" s="211"/>
      <c r="N340" s="212"/>
      <c r="O340" s="64"/>
      <c r="P340" s="64"/>
      <c r="Q340" s="64"/>
      <c r="R340" s="64"/>
      <c r="S340" s="64"/>
      <c r="T340" s="65"/>
      <c r="U340" s="34"/>
      <c r="V340" s="34"/>
      <c r="W340" s="34"/>
      <c r="X340" s="34"/>
      <c r="Y340" s="34"/>
      <c r="Z340" s="34"/>
      <c r="AA340" s="34"/>
      <c r="AB340" s="34"/>
      <c r="AC340" s="34"/>
      <c r="AD340" s="34"/>
      <c r="AE340" s="34"/>
      <c r="AT340" s="17" t="s">
        <v>321</v>
      </c>
      <c r="AU340" s="17" t="s">
        <v>81</v>
      </c>
    </row>
    <row r="341" spans="1:65" s="1" customFormat="1" ht="14.45" customHeight="1">
      <c r="A341" s="34"/>
      <c r="B341" s="35"/>
      <c r="C341" s="195" t="s">
        <v>1103</v>
      </c>
      <c r="D341" s="195" t="s">
        <v>315</v>
      </c>
      <c r="E341" s="196" t="s">
        <v>3354</v>
      </c>
      <c r="F341" s="197" t="s">
        <v>3355</v>
      </c>
      <c r="G341" s="198" t="s">
        <v>327</v>
      </c>
      <c r="H341" s="199">
        <v>20</v>
      </c>
      <c r="I341" s="200"/>
      <c r="J341" s="201">
        <f>ROUND(I341*H341,2)</f>
        <v>0</v>
      </c>
      <c r="K341" s="202"/>
      <c r="L341" s="39"/>
      <c r="M341" s="203" t="s">
        <v>19</v>
      </c>
      <c r="N341" s="204" t="s">
        <v>45</v>
      </c>
      <c r="O341" s="64"/>
      <c r="P341" s="205">
        <f>O341*H341</f>
        <v>0</v>
      </c>
      <c r="Q341" s="205">
        <v>0</v>
      </c>
      <c r="R341" s="205">
        <f>Q341*H341</f>
        <v>0</v>
      </c>
      <c r="S341" s="205">
        <v>0</v>
      </c>
      <c r="T341" s="206">
        <f>S341*H341</f>
        <v>0</v>
      </c>
      <c r="U341" s="34"/>
      <c r="V341" s="34"/>
      <c r="W341" s="34"/>
      <c r="X341" s="34"/>
      <c r="Y341" s="34"/>
      <c r="Z341" s="34"/>
      <c r="AA341" s="34"/>
      <c r="AB341" s="34"/>
      <c r="AC341" s="34"/>
      <c r="AD341" s="34"/>
      <c r="AE341" s="34"/>
      <c r="AR341" s="207" t="s">
        <v>402</v>
      </c>
      <c r="AT341" s="207" t="s">
        <v>315</v>
      </c>
      <c r="AU341" s="207" t="s">
        <v>81</v>
      </c>
      <c r="AY341" s="17" t="s">
        <v>313</v>
      </c>
      <c r="BE341" s="208">
        <f>IF(N341="základní",J341,0)</f>
        <v>0</v>
      </c>
      <c r="BF341" s="208">
        <f>IF(N341="snížená",J341,0)</f>
        <v>0</v>
      </c>
      <c r="BG341" s="208">
        <f>IF(N341="zákl. přenesená",J341,0)</f>
        <v>0</v>
      </c>
      <c r="BH341" s="208">
        <f>IF(N341="sníž. přenesená",J341,0)</f>
        <v>0</v>
      </c>
      <c r="BI341" s="208">
        <f>IF(N341="nulová",J341,0)</f>
        <v>0</v>
      </c>
      <c r="BJ341" s="17" t="s">
        <v>81</v>
      </c>
      <c r="BK341" s="208">
        <f>ROUND(I341*H341,2)</f>
        <v>0</v>
      </c>
      <c r="BL341" s="17" t="s">
        <v>402</v>
      </c>
      <c r="BM341" s="207" t="s">
        <v>1819</v>
      </c>
    </row>
    <row r="342" spans="1:65" s="1" customFormat="1">
      <c r="A342" s="34"/>
      <c r="B342" s="35"/>
      <c r="C342" s="36"/>
      <c r="D342" s="209" t="s">
        <v>321</v>
      </c>
      <c r="E342" s="36"/>
      <c r="F342" s="210" t="s">
        <v>3355</v>
      </c>
      <c r="G342" s="36"/>
      <c r="H342" s="36"/>
      <c r="I342" s="116"/>
      <c r="J342" s="36"/>
      <c r="K342" s="36"/>
      <c r="L342" s="39"/>
      <c r="M342" s="211"/>
      <c r="N342" s="212"/>
      <c r="O342" s="64"/>
      <c r="P342" s="64"/>
      <c r="Q342" s="64"/>
      <c r="R342" s="64"/>
      <c r="S342" s="64"/>
      <c r="T342" s="65"/>
      <c r="U342" s="34"/>
      <c r="V342" s="34"/>
      <c r="W342" s="34"/>
      <c r="X342" s="34"/>
      <c r="Y342" s="34"/>
      <c r="Z342" s="34"/>
      <c r="AA342" s="34"/>
      <c r="AB342" s="34"/>
      <c r="AC342" s="34"/>
      <c r="AD342" s="34"/>
      <c r="AE342" s="34"/>
      <c r="AT342" s="17" t="s">
        <v>321</v>
      </c>
      <c r="AU342" s="17" t="s">
        <v>81</v>
      </c>
    </row>
    <row r="343" spans="1:65" s="1" customFormat="1" ht="14.45" customHeight="1">
      <c r="A343" s="34"/>
      <c r="B343" s="35"/>
      <c r="C343" s="195" t="s">
        <v>1108</v>
      </c>
      <c r="D343" s="195" t="s">
        <v>315</v>
      </c>
      <c r="E343" s="196" t="s">
        <v>3356</v>
      </c>
      <c r="F343" s="197" t="s">
        <v>3357</v>
      </c>
      <c r="G343" s="198" t="s">
        <v>327</v>
      </c>
      <c r="H343" s="199">
        <v>40</v>
      </c>
      <c r="I343" s="200"/>
      <c r="J343" s="201">
        <f>ROUND(I343*H343,2)</f>
        <v>0</v>
      </c>
      <c r="K343" s="202"/>
      <c r="L343" s="39"/>
      <c r="M343" s="203" t="s">
        <v>19</v>
      </c>
      <c r="N343" s="204" t="s">
        <v>45</v>
      </c>
      <c r="O343" s="64"/>
      <c r="P343" s="205">
        <f>O343*H343</f>
        <v>0</v>
      </c>
      <c r="Q343" s="205">
        <v>0</v>
      </c>
      <c r="R343" s="205">
        <f>Q343*H343</f>
        <v>0</v>
      </c>
      <c r="S343" s="205">
        <v>0</v>
      </c>
      <c r="T343" s="206">
        <f>S343*H343</f>
        <v>0</v>
      </c>
      <c r="U343" s="34"/>
      <c r="V343" s="34"/>
      <c r="W343" s="34"/>
      <c r="X343" s="34"/>
      <c r="Y343" s="34"/>
      <c r="Z343" s="34"/>
      <c r="AA343" s="34"/>
      <c r="AB343" s="34"/>
      <c r="AC343" s="34"/>
      <c r="AD343" s="34"/>
      <c r="AE343" s="34"/>
      <c r="AR343" s="207" t="s">
        <v>402</v>
      </c>
      <c r="AT343" s="207" t="s">
        <v>315</v>
      </c>
      <c r="AU343" s="207" t="s">
        <v>81</v>
      </c>
      <c r="AY343" s="17" t="s">
        <v>313</v>
      </c>
      <c r="BE343" s="208">
        <f>IF(N343="základní",J343,0)</f>
        <v>0</v>
      </c>
      <c r="BF343" s="208">
        <f>IF(N343="snížená",J343,0)</f>
        <v>0</v>
      </c>
      <c r="BG343" s="208">
        <f>IF(N343="zákl. přenesená",J343,0)</f>
        <v>0</v>
      </c>
      <c r="BH343" s="208">
        <f>IF(N343="sníž. přenesená",J343,0)</f>
        <v>0</v>
      </c>
      <c r="BI343" s="208">
        <f>IF(N343="nulová",J343,0)</f>
        <v>0</v>
      </c>
      <c r="BJ343" s="17" t="s">
        <v>81</v>
      </c>
      <c r="BK343" s="208">
        <f>ROUND(I343*H343,2)</f>
        <v>0</v>
      </c>
      <c r="BL343" s="17" t="s">
        <v>402</v>
      </c>
      <c r="BM343" s="207" t="s">
        <v>1830</v>
      </c>
    </row>
    <row r="344" spans="1:65" s="1" customFormat="1">
      <c r="A344" s="34"/>
      <c r="B344" s="35"/>
      <c r="C344" s="36"/>
      <c r="D344" s="209" t="s">
        <v>321</v>
      </c>
      <c r="E344" s="36"/>
      <c r="F344" s="210" t="s">
        <v>3358</v>
      </c>
      <c r="G344" s="36"/>
      <c r="H344" s="36"/>
      <c r="I344" s="116"/>
      <c r="J344" s="36"/>
      <c r="K344" s="36"/>
      <c r="L344" s="39"/>
      <c r="M344" s="211"/>
      <c r="N344" s="212"/>
      <c r="O344" s="64"/>
      <c r="P344" s="64"/>
      <c r="Q344" s="64"/>
      <c r="R344" s="64"/>
      <c r="S344" s="64"/>
      <c r="T344" s="65"/>
      <c r="U344" s="34"/>
      <c r="V344" s="34"/>
      <c r="W344" s="34"/>
      <c r="X344" s="34"/>
      <c r="Y344" s="34"/>
      <c r="Z344" s="34"/>
      <c r="AA344" s="34"/>
      <c r="AB344" s="34"/>
      <c r="AC344" s="34"/>
      <c r="AD344" s="34"/>
      <c r="AE344" s="34"/>
      <c r="AT344" s="17" t="s">
        <v>321</v>
      </c>
      <c r="AU344" s="17" t="s">
        <v>81</v>
      </c>
    </row>
    <row r="345" spans="1:65" s="1" customFormat="1" ht="14.45" customHeight="1">
      <c r="A345" s="34"/>
      <c r="B345" s="35"/>
      <c r="C345" s="195" t="s">
        <v>1114</v>
      </c>
      <c r="D345" s="195" t="s">
        <v>315</v>
      </c>
      <c r="E345" s="196" t="s">
        <v>3359</v>
      </c>
      <c r="F345" s="197" t="s">
        <v>3360</v>
      </c>
      <c r="G345" s="198" t="s">
        <v>327</v>
      </c>
      <c r="H345" s="199">
        <v>740</v>
      </c>
      <c r="I345" s="200"/>
      <c r="J345" s="201">
        <f>ROUND(I345*H345,2)</f>
        <v>0</v>
      </c>
      <c r="K345" s="202"/>
      <c r="L345" s="39"/>
      <c r="M345" s="203" t="s">
        <v>19</v>
      </c>
      <c r="N345" s="204" t="s">
        <v>45</v>
      </c>
      <c r="O345" s="64"/>
      <c r="P345" s="205">
        <f>O345*H345</f>
        <v>0</v>
      </c>
      <c r="Q345" s="205">
        <v>0</v>
      </c>
      <c r="R345" s="205">
        <f>Q345*H345</f>
        <v>0</v>
      </c>
      <c r="S345" s="205">
        <v>0</v>
      </c>
      <c r="T345" s="206">
        <f>S345*H345</f>
        <v>0</v>
      </c>
      <c r="U345" s="34"/>
      <c r="V345" s="34"/>
      <c r="W345" s="34"/>
      <c r="X345" s="34"/>
      <c r="Y345" s="34"/>
      <c r="Z345" s="34"/>
      <c r="AA345" s="34"/>
      <c r="AB345" s="34"/>
      <c r="AC345" s="34"/>
      <c r="AD345" s="34"/>
      <c r="AE345" s="34"/>
      <c r="AR345" s="207" t="s">
        <v>402</v>
      </c>
      <c r="AT345" s="207" t="s">
        <v>315</v>
      </c>
      <c r="AU345" s="207" t="s">
        <v>81</v>
      </c>
      <c r="AY345" s="17" t="s">
        <v>313</v>
      </c>
      <c r="BE345" s="208">
        <f>IF(N345="základní",J345,0)</f>
        <v>0</v>
      </c>
      <c r="BF345" s="208">
        <f>IF(N345="snížená",J345,0)</f>
        <v>0</v>
      </c>
      <c r="BG345" s="208">
        <f>IF(N345="zákl. přenesená",J345,0)</f>
        <v>0</v>
      </c>
      <c r="BH345" s="208">
        <f>IF(N345="sníž. přenesená",J345,0)</f>
        <v>0</v>
      </c>
      <c r="BI345" s="208">
        <f>IF(N345="nulová",J345,0)</f>
        <v>0</v>
      </c>
      <c r="BJ345" s="17" t="s">
        <v>81</v>
      </c>
      <c r="BK345" s="208">
        <f>ROUND(I345*H345,2)</f>
        <v>0</v>
      </c>
      <c r="BL345" s="17" t="s">
        <v>402</v>
      </c>
      <c r="BM345" s="207" t="s">
        <v>1849</v>
      </c>
    </row>
    <row r="346" spans="1:65" s="1" customFormat="1">
      <c r="A346" s="34"/>
      <c r="B346" s="35"/>
      <c r="C346" s="36"/>
      <c r="D346" s="209" t="s">
        <v>321</v>
      </c>
      <c r="E346" s="36"/>
      <c r="F346" s="210" t="s">
        <v>3361</v>
      </c>
      <c r="G346" s="36"/>
      <c r="H346" s="36"/>
      <c r="I346" s="116"/>
      <c r="J346" s="36"/>
      <c r="K346" s="36"/>
      <c r="L346" s="39"/>
      <c r="M346" s="211"/>
      <c r="N346" s="212"/>
      <c r="O346" s="64"/>
      <c r="P346" s="64"/>
      <c r="Q346" s="64"/>
      <c r="R346" s="64"/>
      <c r="S346" s="64"/>
      <c r="T346" s="65"/>
      <c r="U346" s="34"/>
      <c r="V346" s="34"/>
      <c r="W346" s="34"/>
      <c r="X346" s="34"/>
      <c r="Y346" s="34"/>
      <c r="Z346" s="34"/>
      <c r="AA346" s="34"/>
      <c r="AB346" s="34"/>
      <c r="AC346" s="34"/>
      <c r="AD346" s="34"/>
      <c r="AE346" s="34"/>
      <c r="AT346" s="17" t="s">
        <v>321</v>
      </c>
      <c r="AU346" s="17" t="s">
        <v>81</v>
      </c>
    </row>
    <row r="347" spans="1:65" s="1" customFormat="1" ht="14.45" customHeight="1">
      <c r="A347" s="34"/>
      <c r="B347" s="35"/>
      <c r="C347" s="195" t="s">
        <v>1119</v>
      </c>
      <c r="D347" s="195" t="s">
        <v>315</v>
      </c>
      <c r="E347" s="196" t="s">
        <v>3362</v>
      </c>
      <c r="F347" s="197" t="s">
        <v>3363</v>
      </c>
      <c r="G347" s="198" t="s">
        <v>2843</v>
      </c>
      <c r="H347" s="199">
        <v>2</v>
      </c>
      <c r="I347" s="200"/>
      <c r="J347" s="201">
        <f>ROUND(I347*H347,2)</f>
        <v>0</v>
      </c>
      <c r="K347" s="202"/>
      <c r="L347" s="39"/>
      <c r="M347" s="203" t="s">
        <v>19</v>
      </c>
      <c r="N347" s="204" t="s">
        <v>45</v>
      </c>
      <c r="O347" s="64"/>
      <c r="P347" s="205">
        <f>O347*H347</f>
        <v>0</v>
      </c>
      <c r="Q347" s="205">
        <v>0</v>
      </c>
      <c r="R347" s="205">
        <f>Q347*H347</f>
        <v>0</v>
      </c>
      <c r="S347" s="205">
        <v>0</v>
      </c>
      <c r="T347" s="206">
        <f>S347*H347</f>
        <v>0</v>
      </c>
      <c r="U347" s="34"/>
      <c r="V347" s="34"/>
      <c r="W347" s="34"/>
      <c r="X347" s="34"/>
      <c r="Y347" s="34"/>
      <c r="Z347" s="34"/>
      <c r="AA347" s="34"/>
      <c r="AB347" s="34"/>
      <c r="AC347" s="34"/>
      <c r="AD347" s="34"/>
      <c r="AE347" s="34"/>
      <c r="AR347" s="207" t="s">
        <v>402</v>
      </c>
      <c r="AT347" s="207" t="s">
        <v>315</v>
      </c>
      <c r="AU347" s="207" t="s">
        <v>81</v>
      </c>
      <c r="AY347" s="17" t="s">
        <v>313</v>
      </c>
      <c r="BE347" s="208">
        <f>IF(N347="základní",J347,0)</f>
        <v>0</v>
      </c>
      <c r="BF347" s="208">
        <f>IF(N347="snížená",J347,0)</f>
        <v>0</v>
      </c>
      <c r="BG347" s="208">
        <f>IF(N347="zákl. přenesená",J347,0)</f>
        <v>0</v>
      </c>
      <c r="BH347" s="208">
        <f>IF(N347="sníž. přenesená",J347,0)</f>
        <v>0</v>
      </c>
      <c r="BI347" s="208">
        <f>IF(N347="nulová",J347,0)</f>
        <v>0</v>
      </c>
      <c r="BJ347" s="17" t="s">
        <v>81</v>
      </c>
      <c r="BK347" s="208">
        <f>ROUND(I347*H347,2)</f>
        <v>0</v>
      </c>
      <c r="BL347" s="17" t="s">
        <v>402</v>
      </c>
      <c r="BM347" s="207" t="s">
        <v>1865</v>
      </c>
    </row>
    <row r="348" spans="1:65" s="1" customFormat="1">
      <c r="A348" s="34"/>
      <c r="B348" s="35"/>
      <c r="C348" s="36"/>
      <c r="D348" s="209" t="s">
        <v>321</v>
      </c>
      <c r="E348" s="36"/>
      <c r="F348" s="210" t="s">
        <v>3364</v>
      </c>
      <c r="G348" s="36"/>
      <c r="H348" s="36"/>
      <c r="I348" s="116"/>
      <c r="J348" s="36"/>
      <c r="K348" s="36"/>
      <c r="L348" s="39"/>
      <c r="M348" s="211"/>
      <c r="N348" s="212"/>
      <c r="O348" s="64"/>
      <c r="P348" s="64"/>
      <c r="Q348" s="64"/>
      <c r="R348" s="64"/>
      <c r="S348" s="64"/>
      <c r="T348" s="65"/>
      <c r="U348" s="34"/>
      <c r="V348" s="34"/>
      <c r="W348" s="34"/>
      <c r="X348" s="34"/>
      <c r="Y348" s="34"/>
      <c r="Z348" s="34"/>
      <c r="AA348" s="34"/>
      <c r="AB348" s="34"/>
      <c r="AC348" s="34"/>
      <c r="AD348" s="34"/>
      <c r="AE348" s="34"/>
      <c r="AT348" s="17" t="s">
        <v>321</v>
      </c>
      <c r="AU348" s="17" t="s">
        <v>81</v>
      </c>
    </row>
    <row r="349" spans="1:65" s="1" customFormat="1" ht="14.45" customHeight="1">
      <c r="A349" s="34"/>
      <c r="B349" s="35"/>
      <c r="C349" s="195" t="s">
        <v>1124</v>
      </c>
      <c r="D349" s="195" t="s">
        <v>315</v>
      </c>
      <c r="E349" s="196" t="s">
        <v>3365</v>
      </c>
      <c r="F349" s="197" t="s">
        <v>3366</v>
      </c>
      <c r="G349" s="198" t="s">
        <v>2843</v>
      </c>
      <c r="H349" s="199">
        <v>8</v>
      </c>
      <c r="I349" s="200"/>
      <c r="J349" s="201">
        <f>ROUND(I349*H349,2)</f>
        <v>0</v>
      </c>
      <c r="K349" s="202"/>
      <c r="L349" s="39"/>
      <c r="M349" s="203" t="s">
        <v>19</v>
      </c>
      <c r="N349" s="204" t="s">
        <v>45</v>
      </c>
      <c r="O349" s="64"/>
      <c r="P349" s="205">
        <f>O349*H349</f>
        <v>0</v>
      </c>
      <c r="Q349" s="205">
        <v>0</v>
      </c>
      <c r="R349" s="205">
        <f>Q349*H349</f>
        <v>0</v>
      </c>
      <c r="S349" s="205">
        <v>0</v>
      </c>
      <c r="T349" s="206">
        <f>S349*H349</f>
        <v>0</v>
      </c>
      <c r="U349" s="34"/>
      <c r="V349" s="34"/>
      <c r="W349" s="34"/>
      <c r="X349" s="34"/>
      <c r="Y349" s="34"/>
      <c r="Z349" s="34"/>
      <c r="AA349" s="34"/>
      <c r="AB349" s="34"/>
      <c r="AC349" s="34"/>
      <c r="AD349" s="34"/>
      <c r="AE349" s="34"/>
      <c r="AR349" s="207" t="s">
        <v>402</v>
      </c>
      <c r="AT349" s="207" t="s">
        <v>315</v>
      </c>
      <c r="AU349" s="207" t="s">
        <v>81</v>
      </c>
      <c r="AY349" s="17" t="s">
        <v>313</v>
      </c>
      <c r="BE349" s="208">
        <f>IF(N349="základní",J349,0)</f>
        <v>0</v>
      </c>
      <c r="BF349" s="208">
        <f>IF(N349="snížená",J349,0)</f>
        <v>0</v>
      </c>
      <c r="BG349" s="208">
        <f>IF(N349="zákl. přenesená",J349,0)</f>
        <v>0</v>
      </c>
      <c r="BH349" s="208">
        <f>IF(N349="sníž. přenesená",J349,0)</f>
        <v>0</v>
      </c>
      <c r="BI349" s="208">
        <f>IF(N349="nulová",J349,0)</f>
        <v>0</v>
      </c>
      <c r="BJ349" s="17" t="s">
        <v>81</v>
      </c>
      <c r="BK349" s="208">
        <f>ROUND(I349*H349,2)</f>
        <v>0</v>
      </c>
      <c r="BL349" s="17" t="s">
        <v>402</v>
      </c>
      <c r="BM349" s="207" t="s">
        <v>1877</v>
      </c>
    </row>
    <row r="350" spans="1:65" s="1" customFormat="1">
      <c r="A350" s="34"/>
      <c r="B350" s="35"/>
      <c r="C350" s="36"/>
      <c r="D350" s="209" t="s">
        <v>321</v>
      </c>
      <c r="E350" s="36"/>
      <c r="F350" s="210" t="s">
        <v>3367</v>
      </c>
      <c r="G350" s="36"/>
      <c r="H350" s="36"/>
      <c r="I350" s="116"/>
      <c r="J350" s="36"/>
      <c r="K350" s="36"/>
      <c r="L350" s="39"/>
      <c r="M350" s="211"/>
      <c r="N350" s="212"/>
      <c r="O350" s="64"/>
      <c r="P350" s="64"/>
      <c r="Q350" s="64"/>
      <c r="R350" s="64"/>
      <c r="S350" s="64"/>
      <c r="T350" s="65"/>
      <c r="U350" s="34"/>
      <c r="V350" s="34"/>
      <c r="W350" s="34"/>
      <c r="X350" s="34"/>
      <c r="Y350" s="34"/>
      <c r="Z350" s="34"/>
      <c r="AA350" s="34"/>
      <c r="AB350" s="34"/>
      <c r="AC350" s="34"/>
      <c r="AD350" s="34"/>
      <c r="AE350" s="34"/>
      <c r="AT350" s="17" t="s">
        <v>321</v>
      </c>
      <c r="AU350" s="17" t="s">
        <v>81</v>
      </c>
    </row>
    <row r="351" spans="1:65" s="1" customFormat="1" ht="14.45" customHeight="1">
      <c r="A351" s="34"/>
      <c r="B351" s="35"/>
      <c r="C351" s="195" t="s">
        <v>1131</v>
      </c>
      <c r="D351" s="195" t="s">
        <v>315</v>
      </c>
      <c r="E351" s="196" t="s">
        <v>3368</v>
      </c>
      <c r="F351" s="197" t="s">
        <v>3369</v>
      </c>
      <c r="G351" s="198" t="s">
        <v>327</v>
      </c>
      <c r="H351" s="199">
        <v>40</v>
      </c>
      <c r="I351" s="200"/>
      <c r="J351" s="201">
        <f>ROUND(I351*H351,2)</f>
        <v>0</v>
      </c>
      <c r="K351" s="202"/>
      <c r="L351" s="39"/>
      <c r="M351" s="203" t="s">
        <v>19</v>
      </c>
      <c r="N351" s="204" t="s">
        <v>45</v>
      </c>
      <c r="O351" s="64"/>
      <c r="P351" s="205">
        <f>O351*H351</f>
        <v>0</v>
      </c>
      <c r="Q351" s="205">
        <v>0</v>
      </c>
      <c r="R351" s="205">
        <f>Q351*H351</f>
        <v>0</v>
      </c>
      <c r="S351" s="205">
        <v>0</v>
      </c>
      <c r="T351" s="206">
        <f>S351*H351</f>
        <v>0</v>
      </c>
      <c r="U351" s="34"/>
      <c r="V351" s="34"/>
      <c r="W351" s="34"/>
      <c r="X351" s="34"/>
      <c r="Y351" s="34"/>
      <c r="Z351" s="34"/>
      <c r="AA351" s="34"/>
      <c r="AB351" s="34"/>
      <c r="AC351" s="34"/>
      <c r="AD351" s="34"/>
      <c r="AE351" s="34"/>
      <c r="AR351" s="207" t="s">
        <v>402</v>
      </c>
      <c r="AT351" s="207" t="s">
        <v>315</v>
      </c>
      <c r="AU351" s="207" t="s">
        <v>81</v>
      </c>
      <c r="AY351" s="17" t="s">
        <v>313</v>
      </c>
      <c r="BE351" s="208">
        <f>IF(N351="základní",J351,0)</f>
        <v>0</v>
      </c>
      <c r="BF351" s="208">
        <f>IF(N351="snížená",J351,0)</f>
        <v>0</v>
      </c>
      <c r="BG351" s="208">
        <f>IF(N351="zákl. přenesená",J351,0)</f>
        <v>0</v>
      </c>
      <c r="BH351" s="208">
        <f>IF(N351="sníž. přenesená",J351,0)</f>
        <v>0</v>
      </c>
      <c r="BI351" s="208">
        <f>IF(N351="nulová",J351,0)</f>
        <v>0</v>
      </c>
      <c r="BJ351" s="17" t="s">
        <v>81</v>
      </c>
      <c r="BK351" s="208">
        <f>ROUND(I351*H351,2)</f>
        <v>0</v>
      </c>
      <c r="BL351" s="17" t="s">
        <v>402</v>
      </c>
      <c r="BM351" s="207" t="s">
        <v>1887</v>
      </c>
    </row>
    <row r="352" spans="1:65" s="1" customFormat="1">
      <c r="A352" s="34"/>
      <c r="B352" s="35"/>
      <c r="C352" s="36"/>
      <c r="D352" s="209" t="s">
        <v>321</v>
      </c>
      <c r="E352" s="36"/>
      <c r="F352" s="210" t="s">
        <v>3370</v>
      </c>
      <c r="G352" s="36"/>
      <c r="H352" s="36"/>
      <c r="I352" s="116"/>
      <c r="J352" s="36"/>
      <c r="K352" s="36"/>
      <c r="L352" s="39"/>
      <c r="M352" s="211"/>
      <c r="N352" s="212"/>
      <c r="O352" s="64"/>
      <c r="P352" s="64"/>
      <c r="Q352" s="64"/>
      <c r="R352" s="64"/>
      <c r="S352" s="64"/>
      <c r="T352" s="65"/>
      <c r="U352" s="34"/>
      <c r="V352" s="34"/>
      <c r="W352" s="34"/>
      <c r="X352" s="34"/>
      <c r="Y352" s="34"/>
      <c r="Z352" s="34"/>
      <c r="AA352" s="34"/>
      <c r="AB352" s="34"/>
      <c r="AC352" s="34"/>
      <c r="AD352" s="34"/>
      <c r="AE352" s="34"/>
      <c r="AT352" s="17" t="s">
        <v>321</v>
      </c>
      <c r="AU352" s="17" t="s">
        <v>81</v>
      </c>
    </row>
    <row r="353" spans="1:65" s="1" customFormat="1" ht="14.45" customHeight="1">
      <c r="A353" s="34"/>
      <c r="B353" s="35"/>
      <c r="C353" s="195" t="s">
        <v>1136</v>
      </c>
      <c r="D353" s="195" t="s">
        <v>315</v>
      </c>
      <c r="E353" s="196" t="s">
        <v>3371</v>
      </c>
      <c r="F353" s="197" t="s">
        <v>3372</v>
      </c>
      <c r="G353" s="198" t="s">
        <v>2843</v>
      </c>
      <c r="H353" s="199">
        <v>21</v>
      </c>
      <c r="I353" s="200"/>
      <c r="J353" s="201">
        <f>ROUND(I353*H353,2)</f>
        <v>0</v>
      </c>
      <c r="K353" s="202"/>
      <c r="L353" s="39"/>
      <c r="M353" s="203" t="s">
        <v>19</v>
      </c>
      <c r="N353" s="204" t="s">
        <v>45</v>
      </c>
      <c r="O353" s="64"/>
      <c r="P353" s="205">
        <f>O353*H353</f>
        <v>0</v>
      </c>
      <c r="Q353" s="205">
        <v>0</v>
      </c>
      <c r="R353" s="205">
        <f>Q353*H353</f>
        <v>0</v>
      </c>
      <c r="S353" s="205">
        <v>0</v>
      </c>
      <c r="T353" s="206">
        <f>S353*H353</f>
        <v>0</v>
      </c>
      <c r="U353" s="34"/>
      <c r="V353" s="34"/>
      <c r="W353" s="34"/>
      <c r="X353" s="34"/>
      <c r="Y353" s="34"/>
      <c r="Z353" s="34"/>
      <c r="AA353" s="34"/>
      <c r="AB353" s="34"/>
      <c r="AC353" s="34"/>
      <c r="AD353" s="34"/>
      <c r="AE353" s="34"/>
      <c r="AR353" s="207" t="s">
        <v>402</v>
      </c>
      <c r="AT353" s="207" t="s">
        <v>315</v>
      </c>
      <c r="AU353" s="207" t="s">
        <v>81</v>
      </c>
      <c r="AY353" s="17" t="s">
        <v>313</v>
      </c>
      <c r="BE353" s="208">
        <f>IF(N353="základní",J353,0)</f>
        <v>0</v>
      </c>
      <c r="BF353" s="208">
        <f>IF(N353="snížená",J353,0)</f>
        <v>0</v>
      </c>
      <c r="BG353" s="208">
        <f>IF(N353="zákl. přenesená",J353,0)</f>
        <v>0</v>
      </c>
      <c r="BH353" s="208">
        <f>IF(N353="sníž. přenesená",J353,0)</f>
        <v>0</v>
      </c>
      <c r="BI353" s="208">
        <f>IF(N353="nulová",J353,0)</f>
        <v>0</v>
      </c>
      <c r="BJ353" s="17" t="s">
        <v>81</v>
      </c>
      <c r="BK353" s="208">
        <f>ROUND(I353*H353,2)</f>
        <v>0</v>
      </c>
      <c r="BL353" s="17" t="s">
        <v>402</v>
      </c>
      <c r="BM353" s="207" t="s">
        <v>1897</v>
      </c>
    </row>
    <row r="354" spans="1:65" s="1" customFormat="1">
      <c r="A354" s="34"/>
      <c r="B354" s="35"/>
      <c r="C354" s="36"/>
      <c r="D354" s="209" t="s">
        <v>321</v>
      </c>
      <c r="E354" s="36"/>
      <c r="F354" s="210" t="s">
        <v>3372</v>
      </c>
      <c r="G354" s="36"/>
      <c r="H354" s="36"/>
      <c r="I354" s="116"/>
      <c r="J354" s="36"/>
      <c r="K354" s="36"/>
      <c r="L354" s="39"/>
      <c r="M354" s="211"/>
      <c r="N354" s="212"/>
      <c r="O354" s="64"/>
      <c r="P354" s="64"/>
      <c r="Q354" s="64"/>
      <c r="R354" s="64"/>
      <c r="S354" s="64"/>
      <c r="T354" s="65"/>
      <c r="U354" s="34"/>
      <c r="V354" s="34"/>
      <c r="W354" s="34"/>
      <c r="X354" s="34"/>
      <c r="Y354" s="34"/>
      <c r="Z354" s="34"/>
      <c r="AA354" s="34"/>
      <c r="AB354" s="34"/>
      <c r="AC354" s="34"/>
      <c r="AD354" s="34"/>
      <c r="AE354" s="34"/>
      <c r="AT354" s="17" t="s">
        <v>321</v>
      </c>
      <c r="AU354" s="17" t="s">
        <v>81</v>
      </c>
    </row>
    <row r="355" spans="1:65" s="1" customFormat="1" ht="14.45" customHeight="1">
      <c r="A355" s="34"/>
      <c r="B355" s="35"/>
      <c r="C355" s="195" t="s">
        <v>1142</v>
      </c>
      <c r="D355" s="195" t="s">
        <v>315</v>
      </c>
      <c r="E355" s="196" t="s">
        <v>3373</v>
      </c>
      <c r="F355" s="197" t="s">
        <v>3374</v>
      </c>
      <c r="G355" s="198" t="s">
        <v>1571</v>
      </c>
      <c r="H355" s="199">
        <v>280</v>
      </c>
      <c r="I355" s="200"/>
      <c r="J355" s="201">
        <f>ROUND(I355*H355,2)</f>
        <v>0</v>
      </c>
      <c r="K355" s="202"/>
      <c r="L355" s="39"/>
      <c r="M355" s="203" t="s">
        <v>19</v>
      </c>
      <c r="N355" s="204" t="s">
        <v>45</v>
      </c>
      <c r="O355" s="64"/>
      <c r="P355" s="205">
        <f>O355*H355</f>
        <v>0</v>
      </c>
      <c r="Q355" s="205">
        <v>0</v>
      </c>
      <c r="R355" s="205">
        <f>Q355*H355</f>
        <v>0</v>
      </c>
      <c r="S355" s="205">
        <v>0</v>
      </c>
      <c r="T355" s="206">
        <f>S355*H355</f>
        <v>0</v>
      </c>
      <c r="U355" s="34"/>
      <c r="V355" s="34"/>
      <c r="W355" s="34"/>
      <c r="X355" s="34"/>
      <c r="Y355" s="34"/>
      <c r="Z355" s="34"/>
      <c r="AA355" s="34"/>
      <c r="AB355" s="34"/>
      <c r="AC355" s="34"/>
      <c r="AD355" s="34"/>
      <c r="AE355" s="34"/>
      <c r="AR355" s="207" t="s">
        <v>402</v>
      </c>
      <c r="AT355" s="207" t="s">
        <v>315</v>
      </c>
      <c r="AU355" s="207" t="s">
        <v>81</v>
      </c>
      <c r="AY355" s="17" t="s">
        <v>313</v>
      </c>
      <c r="BE355" s="208">
        <f>IF(N355="základní",J355,0)</f>
        <v>0</v>
      </c>
      <c r="BF355" s="208">
        <f>IF(N355="snížená",J355,0)</f>
        <v>0</v>
      </c>
      <c r="BG355" s="208">
        <f>IF(N355="zákl. přenesená",J355,0)</f>
        <v>0</v>
      </c>
      <c r="BH355" s="208">
        <f>IF(N355="sníž. přenesená",J355,0)</f>
        <v>0</v>
      </c>
      <c r="BI355" s="208">
        <f>IF(N355="nulová",J355,0)</f>
        <v>0</v>
      </c>
      <c r="BJ355" s="17" t="s">
        <v>81</v>
      </c>
      <c r="BK355" s="208">
        <f>ROUND(I355*H355,2)</f>
        <v>0</v>
      </c>
      <c r="BL355" s="17" t="s">
        <v>402</v>
      </c>
      <c r="BM355" s="207" t="s">
        <v>1909</v>
      </c>
    </row>
    <row r="356" spans="1:65" s="1" customFormat="1">
      <c r="A356" s="34"/>
      <c r="B356" s="35"/>
      <c r="C356" s="36"/>
      <c r="D356" s="209" t="s">
        <v>321</v>
      </c>
      <c r="E356" s="36"/>
      <c r="F356" s="210" t="s">
        <v>3375</v>
      </c>
      <c r="G356" s="36"/>
      <c r="H356" s="36"/>
      <c r="I356" s="116"/>
      <c r="J356" s="36"/>
      <c r="K356" s="36"/>
      <c r="L356" s="39"/>
      <c r="M356" s="211"/>
      <c r="N356" s="212"/>
      <c r="O356" s="64"/>
      <c r="P356" s="64"/>
      <c r="Q356" s="64"/>
      <c r="R356" s="64"/>
      <c r="S356" s="64"/>
      <c r="T356" s="65"/>
      <c r="U356" s="34"/>
      <c r="V356" s="34"/>
      <c r="W356" s="34"/>
      <c r="X356" s="34"/>
      <c r="Y356" s="34"/>
      <c r="Z356" s="34"/>
      <c r="AA356" s="34"/>
      <c r="AB356" s="34"/>
      <c r="AC356" s="34"/>
      <c r="AD356" s="34"/>
      <c r="AE356" s="34"/>
      <c r="AT356" s="17" t="s">
        <v>321</v>
      </c>
      <c r="AU356" s="17" t="s">
        <v>81</v>
      </c>
    </row>
    <row r="357" spans="1:65" s="1" customFormat="1" ht="14.45" customHeight="1">
      <c r="A357" s="34"/>
      <c r="B357" s="35"/>
      <c r="C357" s="195" t="s">
        <v>1148</v>
      </c>
      <c r="D357" s="195" t="s">
        <v>315</v>
      </c>
      <c r="E357" s="196" t="s">
        <v>3376</v>
      </c>
      <c r="F357" s="197" t="s">
        <v>3377</v>
      </c>
      <c r="G357" s="198" t="s">
        <v>327</v>
      </c>
      <c r="H357" s="199">
        <v>40</v>
      </c>
      <c r="I357" s="200"/>
      <c r="J357" s="201">
        <f>ROUND(I357*H357,2)</f>
        <v>0</v>
      </c>
      <c r="K357" s="202"/>
      <c r="L357" s="39"/>
      <c r="M357" s="203" t="s">
        <v>19</v>
      </c>
      <c r="N357" s="204" t="s">
        <v>45</v>
      </c>
      <c r="O357" s="64"/>
      <c r="P357" s="205">
        <f>O357*H357</f>
        <v>0</v>
      </c>
      <c r="Q357" s="205">
        <v>0</v>
      </c>
      <c r="R357" s="205">
        <f>Q357*H357</f>
        <v>0</v>
      </c>
      <c r="S357" s="205">
        <v>0</v>
      </c>
      <c r="T357" s="206">
        <f>S357*H357</f>
        <v>0</v>
      </c>
      <c r="U357" s="34"/>
      <c r="V357" s="34"/>
      <c r="W357" s="34"/>
      <c r="X357" s="34"/>
      <c r="Y357" s="34"/>
      <c r="Z357" s="34"/>
      <c r="AA357" s="34"/>
      <c r="AB357" s="34"/>
      <c r="AC357" s="34"/>
      <c r="AD357" s="34"/>
      <c r="AE357" s="34"/>
      <c r="AR357" s="207" t="s">
        <v>402</v>
      </c>
      <c r="AT357" s="207" t="s">
        <v>315</v>
      </c>
      <c r="AU357" s="207" t="s">
        <v>81</v>
      </c>
      <c r="AY357" s="17" t="s">
        <v>313</v>
      </c>
      <c r="BE357" s="208">
        <f>IF(N357="základní",J357,0)</f>
        <v>0</v>
      </c>
      <c r="BF357" s="208">
        <f>IF(N357="snížená",J357,0)</f>
        <v>0</v>
      </c>
      <c r="BG357" s="208">
        <f>IF(N357="zákl. přenesená",J357,0)</f>
        <v>0</v>
      </c>
      <c r="BH357" s="208">
        <f>IF(N357="sníž. přenesená",J357,0)</f>
        <v>0</v>
      </c>
      <c r="BI357" s="208">
        <f>IF(N357="nulová",J357,0)</f>
        <v>0</v>
      </c>
      <c r="BJ357" s="17" t="s">
        <v>81</v>
      </c>
      <c r="BK357" s="208">
        <f>ROUND(I357*H357,2)</f>
        <v>0</v>
      </c>
      <c r="BL357" s="17" t="s">
        <v>402</v>
      </c>
      <c r="BM357" s="207" t="s">
        <v>1921</v>
      </c>
    </row>
    <row r="358" spans="1:65" s="1" customFormat="1">
      <c r="A358" s="34"/>
      <c r="B358" s="35"/>
      <c r="C358" s="36"/>
      <c r="D358" s="209" t="s">
        <v>321</v>
      </c>
      <c r="E358" s="36"/>
      <c r="F358" s="210" t="s">
        <v>3377</v>
      </c>
      <c r="G358" s="36"/>
      <c r="H358" s="36"/>
      <c r="I358" s="116"/>
      <c r="J358" s="36"/>
      <c r="K358" s="36"/>
      <c r="L358" s="39"/>
      <c r="M358" s="211"/>
      <c r="N358" s="212"/>
      <c r="O358" s="64"/>
      <c r="P358" s="64"/>
      <c r="Q358" s="64"/>
      <c r="R358" s="64"/>
      <c r="S358" s="64"/>
      <c r="T358" s="65"/>
      <c r="U358" s="34"/>
      <c r="V358" s="34"/>
      <c r="W358" s="34"/>
      <c r="X358" s="34"/>
      <c r="Y358" s="34"/>
      <c r="Z358" s="34"/>
      <c r="AA358" s="34"/>
      <c r="AB358" s="34"/>
      <c r="AC358" s="34"/>
      <c r="AD358" s="34"/>
      <c r="AE358" s="34"/>
      <c r="AT358" s="17" t="s">
        <v>321</v>
      </c>
      <c r="AU358" s="17" t="s">
        <v>81</v>
      </c>
    </row>
    <row r="359" spans="1:65" s="1" customFormat="1" ht="14.45" customHeight="1">
      <c r="A359" s="34"/>
      <c r="B359" s="35"/>
      <c r="C359" s="195" t="s">
        <v>1155</v>
      </c>
      <c r="D359" s="195" t="s">
        <v>315</v>
      </c>
      <c r="E359" s="196" t="s">
        <v>3378</v>
      </c>
      <c r="F359" s="197" t="s">
        <v>3379</v>
      </c>
      <c r="G359" s="198" t="s">
        <v>2843</v>
      </c>
      <c r="H359" s="199">
        <v>250</v>
      </c>
      <c r="I359" s="200"/>
      <c r="J359" s="201">
        <f>ROUND(I359*H359,2)</f>
        <v>0</v>
      </c>
      <c r="K359" s="202"/>
      <c r="L359" s="39"/>
      <c r="M359" s="203" t="s">
        <v>19</v>
      </c>
      <c r="N359" s="204" t="s">
        <v>45</v>
      </c>
      <c r="O359" s="64"/>
      <c r="P359" s="205">
        <f>O359*H359</f>
        <v>0</v>
      </c>
      <c r="Q359" s="205">
        <v>0</v>
      </c>
      <c r="R359" s="205">
        <f>Q359*H359</f>
        <v>0</v>
      </c>
      <c r="S359" s="205">
        <v>0</v>
      </c>
      <c r="T359" s="206">
        <f>S359*H359</f>
        <v>0</v>
      </c>
      <c r="U359" s="34"/>
      <c r="V359" s="34"/>
      <c r="W359" s="34"/>
      <c r="X359" s="34"/>
      <c r="Y359" s="34"/>
      <c r="Z359" s="34"/>
      <c r="AA359" s="34"/>
      <c r="AB359" s="34"/>
      <c r="AC359" s="34"/>
      <c r="AD359" s="34"/>
      <c r="AE359" s="34"/>
      <c r="AR359" s="207" t="s">
        <v>402</v>
      </c>
      <c r="AT359" s="207" t="s">
        <v>315</v>
      </c>
      <c r="AU359" s="207" t="s">
        <v>81</v>
      </c>
      <c r="AY359" s="17" t="s">
        <v>313</v>
      </c>
      <c r="BE359" s="208">
        <f>IF(N359="základní",J359,0)</f>
        <v>0</v>
      </c>
      <c r="BF359" s="208">
        <f>IF(N359="snížená",J359,0)</f>
        <v>0</v>
      </c>
      <c r="BG359" s="208">
        <f>IF(N359="zákl. přenesená",J359,0)</f>
        <v>0</v>
      </c>
      <c r="BH359" s="208">
        <f>IF(N359="sníž. přenesená",J359,0)</f>
        <v>0</v>
      </c>
      <c r="BI359" s="208">
        <f>IF(N359="nulová",J359,0)</f>
        <v>0</v>
      </c>
      <c r="BJ359" s="17" t="s">
        <v>81</v>
      </c>
      <c r="BK359" s="208">
        <f>ROUND(I359*H359,2)</f>
        <v>0</v>
      </c>
      <c r="BL359" s="17" t="s">
        <v>402</v>
      </c>
      <c r="BM359" s="207" t="s">
        <v>1934</v>
      </c>
    </row>
    <row r="360" spans="1:65" s="1" customFormat="1">
      <c r="A360" s="34"/>
      <c r="B360" s="35"/>
      <c r="C360" s="36"/>
      <c r="D360" s="209" t="s">
        <v>321</v>
      </c>
      <c r="E360" s="36"/>
      <c r="F360" s="210" t="s">
        <v>3380</v>
      </c>
      <c r="G360" s="36"/>
      <c r="H360" s="36"/>
      <c r="I360" s="116"/>
      <c r="J360" s="36"/>
      <c r="K360" s="36"/>
      <c r="L360" s="39"/>
      <c r="M360" s="211"/>
      <c r="N360" s="212"/>
      <c r="O360" s="64"/>
      <c r="P360" s="64"/>
      <c r="Q360" s="64"/>
      <c r="R360" s="64"/>
      <c r="S360" s="64"/>
      <c r="T360" s="65"/>
      <c r="U360" s="34"/>
      <c r="V360" s="34"/>
      <c r="W360" s="34"/>
      <c r="X360" s="34"/>
      <c r="Y360" s="34"/>
      <c r="Z360" s="34"/>
      <c r="AA360" s="34"/>
      <c r="AB360" s="34"/>
      <c r="AC360" s="34"/>
      <c r="AD360" s="34"/>
      <c r="AE360" s="34"/>
      <c r="AT360" s="17" t="s">
        <v>321</v>
      </c>
      <c r="AU360" s="17" t="s">
        <v>81</v>
      </c>
    </row>
    <row r="361" spans="1:65" s="1" customFormat="1" ht="14.45" customHeight="1">
      <c r="A361" s="34"/>
      <c r="B361" s="35"/>
      <c r="C361" s="195" t="s">
        <v>1161</v>
      </c>
      <c r="D361" s="195" t="s">
        <v>315</v>
      </c>
      <c r="E361" s="196" t="s">
        <v>3381</v>
      </c>
      <c r="F361" s="197" t="s">
        <v>3382</v>
      </c>
      <c r="G361" s="198" t="s">
        <v>327</v>
      </c>
      <c r="H361" s="199">
        <v>20</v>
      </c>
      <c r="I361" s="200"/>
      <c r="J361" s="201">
        <f>ROUND(I361*H361,2)</f>
        <v>0</v>
      </c>
      <c r="K361" s="202"/>
      <c r="L361" s="39"/>
      <c r="M361" s="203" t="s">
        <v>19</v>
      </c>
      <c r="N361" s="204" t="s">
        <v>45</v>
      </c>
      <c r="O361" s="64"/>
      <c r="P361" s="205">
        <f>O361*H361</f>
        <v>0</v>
      </c>
      <c r="Q361" s="205">
        <v>0</v>
      </c>
      <c r="R361" s="205">
        <f>Q361*H361</f>
        <v>0</v>
      </c>
      <c r="S361" s="205">
        <v>0</v>
      </c>
      <c r="T361" s="206">
        <f>S361*H361</f>
        <v>0</v>
      </c>
      <c r="U361" s="34"/>
      <c r="V361" s="34"/>
      <c r="W361" s="34"/>
      <c r="X361" s="34"/>
      <c r="Y361" s="34"/>
      <c r="Z361" s="34"/>
      <c r="AA361" s="34"/>
      <c r="AB361" s="34"/>
      <c r="AC361" s="34"/>
      <c r="AD361" s="34"/>
      <c r="AE361" s="34"/>
      <c r="AR361" s="207" t="s">
        <v>402</v>
      </c>
      <c r="AT361" s="207" t="s">
        <v>315</v>
      </c>
      <c r="AU361" s="207" t="s">
        <v>81</v>
      </c>
      <c r="AY361" s="17" t="s">
        <v>313</v>
      </c>
      <c r="BE361" s="208">
        <f>IF(N361="základní",J361,0)</f>
        <v>0</v>
      </c>
      <c r="BF361" s="208">
        <f>IF(N361="snížená",J361,0)</f>
        <v>0</v>
      </c>
      <c r="BG361" s="208">
        <f>IF(N361="zákl. přenesená",J361,0)</f>
        <v>0</v>
      </c>
      <c r="BH361" s="208">
        <f>IF(N361="sníž. přenesená",J361,0)</f>
        <v>0</v>
      </c>
      <c r="BI361" s="208">
        <f>IF(N361="nulová",J361,0)</f>
        <v>0</v>
      </c>
      <c r="BJ361" s="17" t="s">
        <v>81</v>
      </c>
      <c r="BK361" s="208">
        <f>ROUND(I361*H361,2)</f>
        <v>0</v>
      </c>
      <c r="BL361" s="17" t="s">
        <v>402</v>
      </c>
      <c r="BM361" s="207" t="s">
        <v>1945</v>
      </c>
    </row>
    <row r="362" spans="1:65" s="1" customFormat="1">
      <c r="A362" s="34"/>
      <c r="B362" s="35"/>
      <c r="C362" s="36"/>
      <c r="D362" s="209" t="s">
        <v>321</v>
      </c>
      <c r="E362" s="36"/>
      <c r="F362" s="210" t="s">
        <v>3382</v>
      </c>
      <c r="G362" s="36"/>
      <c r="H362" s="36"/>
      <c r="I362" s="116"/>
      <c r="J362" s="36"/>
      <c r="K362" s="36"/>
      <c r="L362" s="39"/>
      <c r="M362" s="211"/>
      <c r="N362" s="212"/>
      <c r="O362" s="64"/>
      <c r="P362" s="64"/>
      <c r="Q362" s="64"/>
      <c r="R362" s="64"/>
      <c r="S362" s="64"/>
      <c r="T362" s="65"/>
      <c r="U362" s="34"/>
      <c r="V362" s="34"/>
      <c r="W362" s="34"/>
      <c r="X362" s="34"/>
      <c r="Y362" s="34"/>
      <c r="Z362" s="34"/>
      <c r="AA362" s="34"/>
      <c r="AB362" s="34"/>
      <c r="AC362" s="34"/>
      <c r="AD362" s="34"/>
      <c r="AE362" s="34"/>
      <c r="AT362" s="17" t="s">
        <v>321</v>
      </c>
      <c r="AU362" s="17" t="s">
        <v>81</v>
      </c>
    </row>
    <row r="363" spans="1:65" s="1" customFormat="1" ht="14.45" customHeight="1">
      <c r="A363" s="34"/>
      <c r="B363" s="35"/>
      <c r="C363" s="195" t="s">
        <v>1167</v>
      </c>
      <c r="D363" s="195" t="s">
        <v>315</v>
      </c>
      <c r="E363" s="196" t="s">
        <v>3383</v>
      </c>
      <c r="F363" s="197" t="s">
        <v>3384</v>
      </c>
      <c r="G363" s="198" t="s">
        <v>2843</v>
      </c>
      <c r="H363" s="199">
        <v>36</v>
      </c>
      <c r="I363" s="200"/>
      <c r="J363" s="201">
        <f>ROUND(I363*H363,2)</f>
        <v>0</v>
      </c>
      <c r="K363" s="202"/>
      <c r="L363" s="39"/>
      <c r="M363" s="203" t="s">
        <v>19</v>
      </c>
      <c r="N363" s="204" t="s">
        <v>45</v>
      </c>
      <c r="O363" s="64"/>
      <c r="P363" s="205">
        <f>O363*H363</f>
        <v>0</v>
      </c>
      <c r="Q363" s="205">
        <v>0</v>
      </c>
      <c r="R363" s="205">
        <f>Q363*H363</f>
        <v>0</v>
      </c>
      <c r="S363" s="205">
        <v>0</v>
      </c>
      <c r="T363" s="206">
        <f>S363*H363</f>
        <v>0</v>
      </c>
      <c r="U363" s="34"/>
      <c r="V363" s="34"/>
      <c r="W363" s="34"/>
      <c r="X363" s="34"/>
      <c r="Y363" s="34"/>
      <c r="Z363" s="34"/>
      <c r="AA363" s="34"/>
      <c r="AB363" s="34"/>
      <c r="AC363" s="34"/>
      <c r="AD363" s="34"/>
      <c r="AE363" s="34"/>
      <c r="AR363" s="207" t="s">
        <v>402</v>
      </c>
      <c r="AT363" s="207" t="s">
        <v>315</v>
      </c>
      <c r="AU363" s="207" t="s">
        <v>81</v>
      </c>
      <c r="AY363" s="17" t="s">
        <v>313</v>
      </c>
      <c r="BE363" s="208">
        <f>IF(N363="základní",J363,0)</f>
        <v>0</v>
      </c>
      <c r="BF363" s="208">
        <f>IF(N363="snížená",J363,0)</f>
        <v>0</v>
      </c>
      <c r="BG363" s="208">
        <f>IF(N363="zákl. přenesená",J363,0)</f>
        <v>0</v>
      </c>
      <c r="BH363" s="208">
        <f>IF(N363="sníž. přenesená",J363,0)</f>
        <v>0</v>
      </c>
      <c r="BI363" s="208">
        <f>IF(N363="nulová",J363,0)</f>
        <v>0</v>
      </c>
      <c r="BJ363" s="17" t="s">
        <v>81</v>
      </c>
      <c r="BK363" s="208">
        <f>ROUND(I363*H363,2)</f>
        <v>0</v>
      </c>
      <c r="BL363" s="17" t="s">
        <v>402</v>
      </c>
      <c r="BM363" s="207" t="s">
        <v>1960</v>
      </c>
    </row>
    <row r="364" spans="1:65" s="1" customFormat="1">
      <c r="A364" s="34"/>
      <c r="B364" s="35"/>
      <c r="C364" s="36"/>
      <c r="D364" s="209" t="s">
        <v>321</v>
      </c>
      <c r="E364" s="36"/>
      <c r="F364" s="210" t="s">
        <v>3384</v>
      </c>
      <c r="G364" s="36"/>
      <c r="H364" s="36"/>
      <c r="I364" s="116"/>
      <c r="J364" s="36"/>
      <c r="K364" s="36"/>
      <c r="L364" s="39"/>
      <c r="M364" s="211"/>
      <c r="N364" s="212"/>
      <c r="O364" s="64"/>
      <c r="P364" s="64"/>
      <c r="Q364" s="64"/>
      <c r="R364" s="64"/>
      <c r="S364" s="64"/>
      <c r="T364" s="65"/>
      <c r="U364" s="34"/>
      <c r="V364" s="34"/>
      <c r="W364" s="34"/>
      <c r="X364" s="34"/>
      <c r="Y364" s="34"/>
      <c r="Z364" s="34"/>
      <c r="AA364" s="34"/>
      <c r="AB364" s="34"/>
      <c r="AC364" s="34"/>
      <c r="AD364" s="34"/>
      <c r="AE364" s="34"/>
      <c r="AT364" s="17" t="s">
        <v>321</v>
      </c>
      <c r="AU364" s="17" t="s">
        <v>81</v>
      </c>
    </row>
    <row r="365" spans="1:65" s="1" customFormat="1" ht="14.45" customHeight="1">
      <c r="A365" s="34"/>
      <c r="B365" s="35"/>
      <c r="C365" s="195" t="s">
        <v>1174</v>
      </c>
      <c r="D365" s="195" t="s">
        <v>315</v>
      </c>
      <c r="E365" s="196" t="s">
        <v>3385</v>
      </c>
      <c r="F365" s="197" t="s">
        <v>3386</v>
      </c>
      <c r="G365" s="198" t="s">
        <v>2843</v>
      </c>
      <c r="H365" s="199">
        <v>280</v>
      </c>
      <c r="I365" s="200"/>
      <c r="J365" s="201">
        <f>ROUND(I365*H365,2)</f>
        <v>0</v>
      </c>
      <c r="K365" s="202"/>
      <c r="L365" s="39"/>
      <c r="M365" s="203" t="s">
        <v>19</v>
      </c>
      <c r="N365" s="204" t="s">
        <v>45</v>
      </c>
      <c r="O365" s="64"/>
      <c r="P365" s="205">
        <f>O365*H365</f>
        <v>0</v>
      </c>
      <c r="Q365" s="205">
        <v>0</v>
      </c>
      <c r="R365" s="205">
        <f>Q365*H365</f>
        <v>0</v>
      </c>
      <c r="S365" s="205">
        <v>0</v>
      </c>
      <c r="T365" s="206">
        <f>S365*H365</f>
        <v>0</v>
      </c>
      <c r="U365" s="34"/>
      <c r="V365" s="34"/>
      <c r="W365" s="34"/>
      <c r="X365" s="34"/>
      <c r="Y365" s="34"/>
      <c r="Z365" s="34"/>
      <c r="AA365" s="34"/>
      <c r="AB365" s="34"/>
      <c r="AC365" s="34"/>
      <c r="AD365" s="34"/>
      <c r="AE365" s="34"/>
      <c r="AR365" s="207" t="s">
        <v>402</v>
      </c>
      <c r="AT365" s="207" t="s">
        <v>315</v>
      </c>
      <c r="AU365" s="207" t="s">
        <v>81</v>
      </c>
      <c r="AY365" s="17" t="s">
        <v>313</v>
      </c>
      <c r="BE365" s="208">
        <f>IF(N365="základní",J365,0)</f>
        <v>0</v>
      </c>
      <c r="BF365" s="208">
        <f>IF(N365="snížená",J365,0)</f>
        <v>0</v>
      </c>
      <c r="BG365" s="208">
        <f>IF(N365="zákl. přenesená",J365,0)</f>
        <v>0</v>
      </c>
      <c r="BH365" s="208">
        <f>IF(N365="sníž. přenesená",J365,0)</f>
        <v>0</v>
      </c>
      <c r="BI365" s="208">
        <f>IF(N365="nulová",J365,0)</f>
        <v>0</v>
      </c>
      <c r="BJ365" s="17" t="s">
        <v>81</v>
      </c>
      <c r="BK365" s="208">
        <f>ROUND(I365*H365,2)</f>
        <v>0</v>
      </c>
      <c r="BL365" s="17" t="s">
        <v>402</v>
      </c>
      <c r="BM365" s="207" t="s">
        <v>1973</v>
      </c>
    </row>
    <row r="366" spans="1:65" s="1" customFormat="1">
      <c r="A366" s="34"/>
      <c r="B366" s="35"/>
      <c r="C366" s="36"/>
      <c r="D366" s="209" t="s">
        <v>321</v>
      </c>
      <c r="E366" s="36"/>
      <c r="F366" s="210" t="s">
        <v>3386</v>
      </c>
      <c r="G366" s="36"/>
      <c r="H366" s="36"/>
      <c r="I366" s="116"/>
      <c r="J366" s="36"/>
      <c r="K366" s="36"/>
      <c r="L366" s="39"/>
      <c r="M366" s="211"/>
      <c r="N366" s="212"/>
      <c r="O366" s="64"/>
      <c r="P366" s="64"/>
      <c r="Q366" s="64"/>
      <c r="R366" s="64"/>
      <c r="S366" s="64"/>
      <c r="T366" s="65"/>
      <c r="U366" s="34"/>
      <c r="V366" s="34"/>
      <c r="W366" s="34"/>
      <c r="X366" s="34"/>
      <c r="Y366" s="34"/>
      <c r="Z366" s="34"/>
      <c r="AA366" s="34"/>
      <c r="AB366" s="34"/>
      <c r="AC366" s="34"/>
      <c r="AD366" s="34"/>
      <c r="AE366" s="34"/>
      <c r="AT366" s="17" t="s">
        <v>321</v>
      </c>
      <c r="AU366" s="17" t="s">
        <v>81</v>
      </c>
    </row>
    <row r="367" spans="1:65" s="1" customFormat="1" ht="14.45" customHeight="1">
      <c r="A367" s="34"/>
      <c r="B367" s="35"/>
      <c r="C367" s="195" t="s">
        <v>1180</v>
      </c>
      <c r="D367" s="195" t="s">
        <v>315</v>
      </c>
      <c r="E367" s="196" t="s">
        <v>3387</v>
      </c>
      <c r="F367" s="197" t="s">
        <v>3388</v>
      </c>
      <c r="G367" s="198" t="s">
        <v>2843</v>
      </c>
      <c r="H367" s="199">
        <v>1</v>
      </c>
      <c r="I367" s="200"/>
      <c r="J367" s="201">
        <f>ROUND(I367*H367,2)</f>
        <v>0</v>
      </c>
      <c r="K367" s="202"/>
      <c r="L367" s="39"/>
      <c r="M367" s="203" t="s">
        <v>19</v>
      </c>
      <c r="N367" s="204" t="s">
        <v>45</v>
      </c>
      <c r="O367" s="64"/>
      <c r="P367" s="205">
        <f>O367*H367</f>
        <v>0</v>
      </c>
      <c r="Q367" s="205">
        <v>0</v>
      </c>
      <c r="R367" s="205">
        <f>Q367*H367</f>
        <v>0</v>
      </c>
      <c r="S367" s="205">
        <v>0</v>
      </c>
      <c r="T367" s="206">
        <f>S367*H367</f>
        <v>0</v>
      </c>
      <c r="U367" s="34"/>
      <c r="V367" s="34"/>
      <c r="W367" s="34"/>
      <c r="X367" s="34"/>
      <c r="Y367" s="34"/>
      <c r="Z367" s="34"/>
      <c r="AA367" s="34"/>
      <c r="AB367" s="34"/>
      <c r="AC367" s="34"/>
      <c r="AD367" s="34"/>
      <c r="AE367" s="34"/>
      <c r="AR367" s="207" t="s">
        <v>402</v>
      </c>
      <c r="AT367" s="207" t="s">
        <v>315</v>
      </c>
      <c r="AU367" s="207" t="s">
        <v>81</v>
      </c>
      <c r="AY367" s="17" t="s">
        <v>313</v>
      </c>
      <c r="BE367" s="208">
        <f>IF(N367="základní",J367,0)</f>
        <v>0</v>
      </c>
      <c r="BF367" s="208">
        <f>IF(N367="snížená",J367,0)</f>
        <v>0</v>
      </c>
      <c r="BG367" s="208">
        <f>IF(N367="zákl. přenesená",J367,0)</f>
        <v>0</v>
      </c>
      <c r="BH367" s="208">
        <f>IF(N367="sníž. přenesená",J367,0)</f>
        <v>0</v>
      </c>
      <c r="BI367" s="208">
        <f>IF(N367="nulová",J367,0)</f>
        <v>0</v>
      </c>
      <c r="BJ367" s="17" t="s">
        <v>81</v>
      </c>
      <c r="BK367" s="208">
        <f>ROUND(I367*H367,2)</f>
        <v>0</v>
      </c>
      <c r="BL367" s="17" t="s">
        <v>402</v>
      </c>
      <c r="BM367" s="207" t="s">
        <v>1984</v>
      </c>
    </row>
    <row r="368" spans="1:65" s="1" customFormat="1">
      <c r="A368" s="34"/>
      <c r="B368" s="35"/>
      <c r="C368" s="36"/>
      <c r="D368" s="209" t="s">
        <v>321</v>
      </c>
      <c r="E368" s="36"/>
      <c r="F368" s="210" t="s">
        <v>3388</v>
      </c>
      <c r="G368" s="36"/>
      <c r="H368" s="36"/>
      <c r="I368" s="116"/>
      <c r="J368" s="36"/>
      <c r="K368" s="36"/>
      <c r="L368" s="39"/>
      <c r="M368" s="211"/>
      <c r="N368" s="212"/>
      <c r="O368" s="64"/>
      <c r="P368" s="64"/>
      <c r="Q368" s="64"/>
      <c r="R368" s="64"/>
      <c r="S368" s="64"/>
      <c r="T368" s="65"/>
      <c r="U368" s="34"/>
      <c r="V368" s="34"/>
      <c r="W368" s="34"/>
      <c r="X368" s="34"/>
      <c r="Y368" s="34"/>
      <c r="Z368" s="34"/>
      <c r="AA368" s="34"/>
      <c r="AB368" s="34"/>
      <c r="AC368" s="34"/>
      <c r="AD368" s="34"/>
      <c r="AE368" s="34"/>
      <c r="AT368" s="17" t="s">
        <v>321</v>
      </c>
      <c r="AU368" s="17" t="s">
        <v>81</v>
      </c>
    </row>
    <row r="369" spans="1:65" s="1" customFormat="1" ht="14.45" customHeight="1">
      <c r="A369" s="34"/>
      <c r="B369" s="35"/>
      <c r="C369" s="195" t="s">
        <v>1185</v>
      </c>
      <c r="D369" s="195" t="s">
        <v>315</v>
      </c>
      <c r="E369" s="196" t="s">
        <v>3389</v>
      </c>
      <c r="F369" s="197" t="s">
        <v>3390</v>
      </c>
      <c r="G369" s="198" t="s">
        <v>2843</v>
      </c>
      <c r="H369" s="199">
        <v>80</v>
      </c>
      <c r="I369" s="200"/>
      <c r="J369" s="201">
        <f>ROUND(I369*H369,2)</f>
        <v>0</v>
      </c>
      <c r="K369" s="202"/>
      <c r="L369" s="39"/>
      <c r="M369" s="203" t="s">
        <v>19</v>
      </c>
      <c r="N369" s="204" t="s">
        <v>45</v>
      </c>
      <c r="O369" s="64"/>
      <c r="P369" s="205">
        <f>O369*H369</f>
        <v>0</v>
      </c>
      <c r="Q369" s="205">
        <v>0</v>
      </c>
      <c r="R369" s="205">
        <f>Q369*H369</f>
        <v>0</v>
      </c>
      <c r="S369" s="205">
        <v>0</v>
      </c>
      <c r="T369" s="206">
        <f>S369*H369</f>
        <v>0</v>
      </c>
      <c r="U369" s="34"/>
      <c r="V369" s="34"/>
      <c r="W369" s="34"/>
      <c r="X369" s="34"/>
      <c r="Y369" s="34"/>
      <c r="Z369" s="34"/>
      <c r="AA369" s="34"/>
      <c r="AB369" s="34"/>
      <c r="AC369" s="34"/>
      <c r="AD369" s="34"/>
      <c r="AE369" s="34"/>
      <c r="AR369" s="207" t="s">
        <v>402</v>
      </c>
      <c r="AT369" s="207" t="s">
        <v>315</v>
      </c>
      <c r="AU369" s="207" t="s">
        <v>81</v>
      </c>
      <c r="AY369" s="17" t="s">
        <v>313</v>
      </c>
      <c r="BE369" s="208">
        <f>IF(N369="základní",J369,0)</f>
        <v>0</v>
      </c>
      <c r="BF369" s="208">
        <f>IF(N369="snížená",J369,0)</f>
        <v>0</v>
      </c>
      <c r="BG369" s="208">
        <f>IF(N369="zákl. přenesená",J369,0)</f>
        <v>0</v>
      </c>
      <c r="BH369" s="208">
        <f>IF(N369="sníž. přenesená",J369,0)</f>
        <v>0</v>
      </c>
      <c r="BI369" s="208">
        <f>IF(N369="nulová",J369,0)</f>
        <v>0</v>
      </c>
      <c r="BJ369" s="17" t="s">
        <v>81</v>
      </c>
      <c r="BK369" s="208">
        <f>ROUND(I369*H369,2)</f>
        <v>0</v>
      </c>
      <c r="BL369" s="17" t="s">
        <v>402</v>
      </c>
      <c r="BM369" s="207" t="s">
        <v>1993</v>
      </c>
    </row>
    <row r="370" spans="1:65" s="1" customFormat="1">
      <c r="A370" s="34"/>
      <c r="B370" s="35"/>
      <c r="C370" s="36"/>
      <c r="D370" s="209" t="s">
        <v>321</v>
      </c>
      <c r="E370" s="36"/>
      <c r="F370" s="210" t="s">
        <v>3390</v>
      </c>
      <c r="G370" s="36"/>
      <c r="H370" s="36"/>
      <c r="I370" s="116"/>
      <c r="J370" s="36"/>
      <c r="K370" s="36"/>
      <c r="L370" s="39"/>
      <c r="M370" s="211"/>
      <c r="N370" s="212"/>
      <c r="O370" s="64"/>
      <c r="P370" s="64"/>
      <c r="Q370" s="64"/>
      <c r="R370" s="64"/>
      <c r="S370" s="64"/>
      <c r="T370" s="65"/>
      <c r="U370" s="34"/>
      <c r="V370" s="34"/>
      <c r="W370" s="34"/>
      <c r="X370" s="34"/>
      <c r="Y370" s="34"/>
      <c r="Z370" s="34"/>
      <c r="AA370" s="34"/>
      <c r="AB370" s="34"/>
      <c r="AC370" s="34"/>
      <c r="AD370" s="34"/>
      <c r="AE370" s="34"/>
      <c r="AT370" s="17" t="s">
        <v>321</v>
      </c>
      <c r="AU370" s="17" t="s">
        <v>81</v>
      </c>
    </row>
    <row r="371" spans="1:65" s="1" customFormat="1" ht="14.45" customHeight="1">
      <c r="A371" s="34"/>
      <c r="B371" s="35"/>
      <c r="C371" s="195" t="s">
        <v>1191</v>
      </c>
      <c r="D371" s="195" t="s">
        <v>315</v>
      </c>
      <c r="E371" s="196" t="s">
        <v>3391</v>
      </c>
      <c r="F371" s="197" t="s">
        <v>3392</v>
      </c>
      <c r="G371" s="198" t="s">
        <v>2843</v>
      </c>
      <c r="H371" s="199">
        <v>2</v>
      </c>
      <c r="I371" s="200"/>
      <c r="J371" s="201">
        <f>ROUND(I371*H371,2)</f>
        <v>0</v>
      </c>
      <c r="K371" s="202"/>
      <c r="L371" s="39"/>
      <c r="M371" s="203" t="s">
        <v>19</v>
      </c>
      <c r="N371" s="204" t="s">
        <v>45</v>
      </c>
      <c r="O371" s="64"/>
      <c r="P371" s="205">
        <f>O371*H371</f>
        <v>0</v>
      </c>
      <c r="Q371" s="205">
        <v>0</v>
      </c>
      <c r="R371" s="205">
        <f>Q371*H371</f>
        <v>0</v>
      </c>
      <c r="S371" s="205">
        <v>0</v>
      </c>
      <c r="T371" s="206">
        <f>S371*H371</f>
        <v>0</v>
      </c>
      <c r="U371" s="34"/>
      <c r="V371" s="34"/>
      <c r="W371" s="34"/>
      <c r="X371" s="34"/>
      <c r="Y371" s="34"/>
      <c r="Z371" s="34"/>
      <c r="AA371" s="34"/>
      <c r="AB371" s="34"/>
      <c r="AC371" s="34"/>
      <c r="AD371" s="34"/>
      <c r="AE371" s="34"/>
      <c r="AR371" s="207" t="s">
        <v>402</v>
      </c>
      <c r="AT371" s="207" t="s">
        <v>315</v>
      </c>
      <c r="AU371" s="207" t="s">
        <v>81</v>
      </c>
      <c r="AY371" s="17" t="s">
        <v>313</v>
      </c>
      <c r="BE371" s="208">
        <f>IF(N371="základní",J371,0)</f>
        <v>0</v>
      </c>
      <c r="BF371" s="208">
        <f>IF(N371="snížená",J371,0)</f>
        <v>0</v>
      </c>
      <c r="BG371" s="208">
        <f>IF(N371="zákl. přenesená",J371,0)</f>
        <v>0</v>
      </c>
      <c r="BH371" s="208">
        <f>IF(N371="sníž. přenesená",J371,0)</f>
        <v>0</v>
      </c>
      <c r="BI371" s="208">
        <f>IF(N371="nulová",J371,0)</f>
        <v>0</v>
      </c>
      <c r="BJ371" s="17" t="s">
        <v>81</v>
      </c>
      <c r="BK371" s="208">
        <f>ROUND(I371*H371,2)</f>
        <v>0</v>
      </c>
      <c r="BL371" s="17" t="s">
        <v>402</v>
      </c>
      <c r="BM371" s="207" t="s">
        <v>2002</v>
      </c>
    </row>
    <row r="372" spans="1:65" s="1" customFormat="1">
      <c r="A372" s="34"/>
      <c r="B372" s="35"/>
      <c r="C372" s="36"/>
      <c r="D372" s="209" t="s">
        <v>321</v>
      </c>
      <c r="E372" s="36"/>
      <c r="F372" s="210" t="s">
        <v>3392</v>
      </c>
      <c r="G372" s="36"/>
      <c r="H372" s="36"/>
      <c r="I372" s="116"/>
      <c r="J372" s="36"/>
      <c r="K372" s="36"/>
      <c r="L372" s="39"/>
      <c r="M372" s="211"/>
      <c r="N372" s="212"/>
      <c r="O372" s="64"/>
      <c r="P372" s="64"/>
      <c r="Q372" s="64"/>
      <c r="R372" s="64"/>
      <c r="S372" s="64"/>
      <c r="T372" s="65"/>
      <c r="U372" s="34"/>
      <c r="V372" s="34"/>
      <c r="W372" s="34"/>
      <c r="X372" s="34"/>
      <c r="Y372" s="34"/>
      <c r="Z372" s="34"/>
      <c r="AA372" s="34"/>
      <c r="AB372" s="34"/>
      <c r="AC372" s="34"/>
      <c r="AD372" s="34"/>
      <c r="AE372" s="34"/>
      <c r="AT372" s="17" t="s">
        <v>321</v>
      </c>
      <c r="AU372" s="17" t="s">
        <v>81</v>
      </c>
    </row>
    <row r="373" spans="1:65" s="1" customFormat="1" ht="14.45" customHeight="1">
      <c r="A373" s="34"/>
      <c r="B373" s="35"/>
      <c r="C373" s="195" t="s">
        <v>1198</v>
      </c>
      <c r="D373" s="195" t="s">
        <v>315</v>
      </c>
      <c r="E373" s="196" t="s">
        <v>3393</v>
      </c>
      <c r="F373" s="197" t="s">
        <v>3394</v>
      </c>
      <c r="G373" s="198" t="s">
        <v>2843</v>
      </c>
      <c r="H373" s="199">
        <v>2</v>
      </c>
      <c r="I373" s="200"/>
      <c r="J373" s="201">
        <f>ROUND(I373*H373,2)</f>
        <v>0</v>
      </c>
      <c r="K373" s="202"/>
      <c r="L373" s="39"/>
      <c r="M373" s="203" t="s">
        <v>19</v>
      </c>
      <c r="N373" s="204" t="s">
        <v>45</v>
      </c>
      <c r="O373" s="64"/>
      <c r="P373" s="205">
        <f>O373*H373</f>
        <v>0</v>
      </c>
      <c r="Q373" s="205">
        <v>0</v>
      </c>
      <c r="R373" s="205">
        <f>Q373*H373</f>
        <v>0</v>
      </c>
      <c r="S373" s="205">
        <v>0</v>
      </c>
      <c r="T373" s="206">
        <f>S373*H373</f>
        <v>0</v>
      </c>
      <c r="U373" s="34"/>
      <c r="V373" s="34"/>
      <c r="W373" s="34"/>
      <c r="X373" s="34"/>
      <c r="Y373" s="34"/>
      <c r="Z373" s="34"/>
      <c r="AA373" s="34"/>
      <c r="AB373" s="34"/>
      <c r="AC373" s="34"/>
      <c r="AD373" s="34"/>
      <c r="AE373" s="34"/>
      <c r="AR373" s="207" t="s">
        <v>402</v>
      </c>
      <c r="AT373" s="207" t="s">
        <v>315</v>
      </c>
      <c r="AU373" s="207" t="s">
        <v>81</v>
      </c>
      <c r="AY373" s="17" t="s">
        <v>313</v>
      </c>
      <c r="BE373" s="208">
        <f>IF(N373="základní",J373,0)</f>
        <v>0</v>
      </c>
      <c r="BF373" s="208">
        <f>IF(N373="snížená",J373,0)</f>
        <v>0</v>
      </c>
      <c r="BG373" s="208">
        <f>IF(N373="zákl. přenesená",J373,0)</f>
        <v>0</v>
      </c>
      <c r="BH373" s="208">
        <f>IF(N373="sníž. přenesená",J373,0)</f>
        <v>0</v>
      </c>
      <c r="BI373" s="208">
        <f>IF(N373="nulová",J373,0)</f>
        <v>0</v>
      </c>
      <c r="BJ373" s="17" t="s">
        <v>81</v>
      </c>
      <c r="BK373" s="208">
        <f>ROUND(I373*H373,2)</f>
        <v>0</v>
      </c>
      <c r="BL373" s="17" t="s">
        <v>402</v>
      </c>
      <c r="BM373" s="207" t="s">
        <v>2012</v>
      </c>
    </row>
    <row r="374" spans="1:65" s="1" customFormat="1">
      <c r="A374" s="34"/>
      <c r="B374" s="35"/>
      <c r="C374" s="36"/>
      <c r="D374" s="209" t="s">
        <v>321</v>
      </c>
      <c r="E374" s="36"/>
      <c r="F374" s="210" t="s">
        <v>3394</v>
      </c>
      <c r="G374" s="36"/>
      <c r="H374" s="36"/>
      <c r="I374" s="116"/>
      <c r="J374" s="36"/>
      <c r="K374" s="36"/>
      <c r="L374" s="39"/>
      <c r="M374" s="211"/>
      <c r="N374" s="212"/>
      <c r="O374" s="64"/>
      <c r="P374" s="64"/>
      <c r="Q374" s="64"/>
      <c r="R374" s="64"/>
      <c r="S374" s="64"/>
      <c r="T374" s="65"/>
      <c r="U374" s="34"/>
      <c r="V374" s="34"/>
      <c r="W374" s="34"/>
      <c r="X374" s="34"/>
      <c r="Y374" s="34"/>
      <c r="Z374" s="34"/>
      <c r="AA374" s="34"/>
      <c r="AB374" s="34"/>
      <c r="AC374" s="34"/>
      <c r="AD374" s="34"/>
      <c r="AE374" s="34"/>
      <c r="AT374" s="17" t="s">
        <v>321</v>
      </c>
      <c r="AU374" s="17" t="s">
        <v>81</v>
      </c>
    </row>
    <row r="375" spans="1:65" s="1" customFormat="1" ht="14.45" customHeight="1">
      <c r="A375" s="34"/>
      <c r="B375" s="35"/>
      <c r="C375" s="195" t="s">
        <v>1204</v>
      </c>
      <c r="D375" s="195" t="s">
        <v>315</v>
      </c>
      <c r="E375" s="196" t="s">
        <v>3395</v>
      </c>
      <c r="F375" s="197" t="s">
        <v>3396</v>
      </c>
      <c r="G375" s="198" t="s">
        <v>2843</v>
      </c>
      <c r="H375" s="199">
        <v>40</v>
      </c>
      <c r="I375" s="200"/>
      <c r="J375" s="201">
        <f>ROUND(I375*H375,2)</f>
        <v>0</v>
      </c>
      <c r="K375" s="202"/>
      <c r="L375" s="39"/>
      <c r="M375" s="203" t="s">
        <v>19</v>
      </c>
      <c r="N375" s="204" t="s">
        <v>45</v>
      </c>
      <c r="O375" s="64"/>
      <c r="P375" s="205">
        <f>O375*H375</f>
        <v>0</v>
      </c>
      <c r="Q375" s="205">
        <v>0</v>
      </c>
      <c r="R375" s="205">
        <f>Q375*H375</f>
        <v>0</v>
      </c>
      <c r="S375" s="205">
        <v>0</v>
      </c>
      <c r="T375" s="206">
        <f>S375*H375</f>
        <v>0</v>
      </c>
      <c r="U375" s="34"/>
      <c r="V375" s="34"/>
      <c r="W375" s="34"/>
      <c r="X375" s="34"/>
      <c r="Y375" s="34"/>
      <c r="Z375" s="34"/>
      <c r="AA375" s="34"/>
      <c r="AB375" s="34"/>
      <c r="AC375" s="34"/>
      <c r="AD375" s="34"/>
      <c r="AE375" s="34"/>
      <c r="AR375" s="207" t="s">
        <v>402</v>
      </c>
      <c r="AT375" s="207" t="s">
        <v>315</v>
      </c>
      <c r="AU375" s="207" t="s">
        <v>81</v>
      </c>
      <c r="AY375" s="17" t="s">
        <v>313</v>
      </c>
      <c r="BE375" s="208">
        <f>IF(N375="základní",J375,0)</f>
        <v>0</v>
      </c>
      <c r="BF375" s="208">
        <f>IF(N375="snížená",J375,0)</f>
        <v>0</v>
      </c>
      <c r="BG375" s="208">
        <f>IF(N375="zákl. přenesená",J375,0)</f>
        <v>0</v>
      </c>
      <c r="BH375" s="208">
        <f>IF(N375="sníž. přenesená",J375,0)</f>
        <v>0</v>
      </c>
      <c r="BI375" s="208">
        <f>IF(N375="nulová",J375,0)</f>
        <v>0</v>
      </c>
      <c r="BJ375" s="17" t="s">
        <v>81</v>
      </c>
      <c r="BK375" s="208">
        <f>ROUND(I375*H375,2)</f>
        <v>0</v>
      </c>
      <c r="BL375" s="17" t="s">
        <v>402</v>
      </c>
      <c r="BM375" s="207" t="s">
        <v>2026</v>
      </c>
    </row>
    <row r="376" spans="1:65" s="1" customFormat="1">
      <c r="A376" s="34"/>
      <c r="B376" s="35"/>
      <c r="C376" s="36"/>
      <c r="D376" s="209" t="s">
        <v>321</v>
      </c>
      <c r="E376" s="36"/>
      <c r="F376" s="210" t="s">
        <v>3396</v>
      </c>
      <c r="G376" s="36"/>
      <c r="H376" s="36"/>
      <c r="I376" s="116"/>
      <c r="J376" s="36"/>
      <c r="K376" s="36"/>
      <c r="L376" s="39"/>
      <c r="M376" s="211"/>
      <c r="N376" s="212"/>
      <c r="O376" s="64"/>
      <c r="P376" s="64"/>
      <c r="Q376" s="64"/>
      <c r="R376" s="64"/>
      <c r="S376" s="64"/>
      <c r="T376" s="65"/>
      <c r="U376" s="34"/>
      <c r="V376" s="34"/>
      <c r="W376" s="34"/>
      <c r="X376" s="34"/>
      <c r="Y376" s="34"/>
      <c r="Z376" s="34"/>
      <c r="AA376" s="34"/>
      <c r="AB376" s="34"/>
      <c r="AC376" s="34"/>
      <c r="AD376" s="34"/>
      <c r="AE376" s="34"/>
      <c r="AT376" s="17" t="s">
        <v>321</v>
      </c>
      <c r="AU376" s="17" t="s">
        <v>81</v>
      </c>
    </row>
    <row r="377" spans="1:65" s="1" customFormat="1" ht="14.45" customHeight="1">
      <c r="A377" s="34"/>
      <c r="B377" s="35"/>
      <c r="C377" s="195" t="s">
        <v>1210</v>
      </c>
      <c r="D377" s="195" t="s">
        <v>315</v>
      </c>
      <c r="E377" s="196" t="s">
        <v>3397</v>
      </c>
      <c r="F377" s="197" t="s">
        <v>3398</v>
      </c>
      <c r="G377" s="198" t="s">
        <v>2843</v>
      </c>
      <c r="H377" s="199">
        <v>1</v>
      </c>
      <c r="I377" s="200"/>
      <c r="J377" s="201">
        <f>ROUND(I377*H377,2)</f>
        <v>0</v>
      </c>
      <c r="K377" s="202"/>
      <c r="L377" s="39"/>
      <c r="M377" s="203" t="s">
        <v>19</v>
      </c>
      <c r="N377" s="204" t="s">
        <v>45</v>
      </c>
      <c r="O377" s="64"/>
      <c r="P377" s="205">
        <f>O377*H377</f>
        <v>0</v>
      </c>
      <c r="Q377" s="205">
        <v>0</v>
      </c>
      <c r="R377" s="205">
        <f>Q377*H377</f>
        <v>0</v>
      </c>
      <c r="S377" s="205">
        <v>0</v>
      </c>
      <c r="T377" s="206">
        <f>S377*H377</f>
        <v>0</v>
      </c>
      <c r="U377" s="34"/>
      <c r="V377" s="34"/>
      <c r="W377" s="34"/>
      <c r="X377" s="34"/>
      <c r="Y377" s="34"/>
      <c r="Z377" s="34"/>
      <c r="AA377" s="34"/>
      <c r="AB377" s="34"/>
      <c r="AC377" s="34"/>
      <c r="AD377" s="34"/>
      <c r="AE377" s="34"/>
      <c r="AR377" s="207" t="s">
        <v>402</v>
      </c>
      <c r="AT377" s="207" t="s">
        <v>315</v>
      </c>
      <c r="AU377" s="207" t="s">
        <v>81</v>
      </c>
      <c r="AY377" s="17" t="s">
        <v>313</v>
      </c>
      <c r="BE377" s="208">
        <f>IF(N377="základní",J377,0)</f>
        <v>0</v>
      </c>
      <c r="BF377" s="208">
        <f>IF(N377="snížená",J377,0)</f>
        <v>0</v>
      </c>
      <c r="BG377" s="208">
        <f>IF(N377="zákl. přenesená",J377,0)</f>
        <v>0</v>
      </c>
      <c r="BH377" s="208">
        <f>IF(N377="sníž. přenesená",J377,0)</f>
        <v>0</v>
      </c>
      <c r="BI377" s="208">
        <f>IF(N377="nulová",J377,0)</f>
        <v>0</v>
      </c>
      <c r="BJ377" s="17" t="s">
        <v>81</v>
      </c>
      <c r="BK377" s="208">
        <f>ROUND(I377*H377,2)</f>
        <v>0</v>
      </c>
      <c r="BL377" s="17" t="s">
        <v>402</v>
      </c>
      <c r="BM377" s="207" t="s">
        <v>2034</v>
      </c>
    </row>
    <row r="378" spans="1:65" s="1" customFormat="1">
      <c r="A378" s="34"/>
      <c r="B378" s="35"/>
      <c r="C378" s="36"/>
      <c r="D378" s="209" t="s">
        <v>321</v>
      </c>
      <c r="E378" s="36"/>
      <c r="F378" s="210" t="s">
        <v>3398</v>
      </c>
      <c r="G378" s="36"/>
      <c r="H378" s="36"/>
      <c r="I378" s="116"/>
      <c r="J378" s="36"/>
      <c r="K378" s="36"/>
      <c r="L378" s="39"/>
      <c r="M378" s="211"/>
      <c r="N378" s="212"/>
      <c r="O378" s="64"/>
      <c r="P378" s="64"/>
      <c r="Q378" s="64"/>
      <c r="R378" s="64"/>
      <c r="S378" s="64"/>
      <c r="T378" s="65"/>
      <c r="U378" s="34"/>
      <c r="V378" s="34"/>
      <c r="W378" s="34"/>
      <c r="X378" s="34"/>
      <c r="Y378" s="34"/>
      <c r="Z378" s="34"/>
      <c r="AA378" s="34"/>
      <c r="AB378" s="34"/>
      <c r="AC378" s="34"/>
      <c r="AD378" s="34"/>
      <c r="AE378" s="34"/>
      <c r="AT378" s="17" t="s">
        <v>321</v>
      </c>
      <c r="AU378" s="17" t="s">
        <v>81</v>
      </c>
    </row>
    <row r="379" spans="1:65" s="11" customFormat="1" ht="25.9" customHeight="1">
      <c r="B379" s="179"/>
      <c r="C379" s="180"/>
      <c r="D379" s="181" t="s">
        <v>73</v>
      </c>
      <c r="E379" s="182" t="s">
        <v>3004</v>
      </c>
      <c r="F379" s="182" t="s">
        <v>3399</v>
      </c>
      <c r="G379" s="180"/>
      <c r="H379" s="180"/>
      <c r="I379" s="183"/>
      <c r="J379" s="184">
        <f>BK379</f>
        <v>0</v>
      </c>
      <c r="K379" s="180"/>
      <c r="L379" s="185"/>
      <c r="M379" s="186"/>
      <c r="N379" s="187"/>
      <c r="O379" s="187"/>
      <c r="P379" s="188">
        <f>SUM(P380:P383)</f>
        <v>0</v>
      </c>
      <c r="Q379" s="187"/>
      <c r="R379" s="188">
        <f>SUM(R380:R383)</f>
        <v>0</v>
      </c>
      <c r="S379" s="187"/>
      <c r="T379" s="189">
        <f>SUM(T380:T383)</f>
        <v>0</v>
      </c>
      <c r="AR379" s="190" t="s">
        <v>81</v>
      </c>
      <c r="AT379" s="191" t="s">
        <v>73</v>
      </c>
      <c r="AU379" s="191" t="s">
        <v>74</v>
      </c>
      <c r="AY379" s="190" t="s">
        <v>313</v>
      </c>
      <c r="BK379" s="192">
        <f>SUM(BK380:BK383)</f>
        <v>0</v>
      </c>
    </row>
    <row r="380" spans="1:65" s="1" customFormat="1" ht="14.45" customHeight="1">
      <c r="A380" s="34"/>
      <c r="B380" s="35"/>
      <c r="C380" s="195" t="s">
        <v>1224</v>
      </c>
      <c r="D380" s="195" t="s">
        <v>315</v>
      </c>
      <c r="E380" s="196" t="s">
        <v>3400</v>
      </c>
      <c r="F380" s="197" t="s">
        <v>3401</v>
      </c>
      <c r="G380" s="198" t="s">
        <v>2843</v>
      </c>
      <c r="H380" s="199">
        <v>1</v>
      </c>
      <c r="I380" s="200"/>
      <c r="J380" s="201">
        <f>ROUND(I380*H380,2)</f>
        <v>0</v>
      </c>
      <c r="K380" s="202"/>
      <c r="L380" s="39"/>
      <c r="M380" s="203" t="s">
        <v>19</v>
      </c>
      <c r="N380" s="204" t="s">
        <v>45</v>
      </c>
      <c r="O380" s="64"/>
      <c r="P380" s="205">
        <f>O380*H380</f>
        <v>0</v>
      </c>
      <c r="Q380" s="205">
        <v>0</v>
      </c>
      <c r="R380" s="205">
        <f>Q380*H380</f>
        <v>0</v>
      </c>
      <c r="S380" s="205">
        <v>0</v>
      </c>
      <c r="T380" s="206">
        <f>S380*H380</f>
        <v>0</v>
      </c>
      <c r="U380" s="34"/>
      <c r="V380" s="34"/>
      <c r="W380" s="34"/>
      <c r="X380" s="34"/>
      <c r="Y380" s="34"/>
      <c r="Z380" s="34"/>
      <c r="AA380" s="34"/>
      <c r="AB380" s="34"/>
      <c r="AC380" s="34"/>
      <c r="AD380" s="34"/>
      <c r="AE380" s="34"/>
      <c r="AR380" s="207" t="s">
        <v>402</v>
      </c>
      <c r="AT380" s="207" t="s">
        <v>315</v>
      </c>
      <c r="AU380" s="207" t="s">
        <v>81</v>
      </c>
      <c r="AY380" s="17" t="s">
        <v>313</v>
      </c>
      <c r="BE380" s="208">
        <f>IF(N380="základní",J380,0)</f>
        <v>0</v>
      </c>
      <c r="BF380" s="208">
        <f>IF(N380="snížená",J380,0)</f>
        <v>0</v>
      </c>
      <c r="BG380" s="208">
        <f>IF(N380="zákl. přenesená",J380,0)</f>
        <v>0</v>
      </c>
      <c r="BH380" s="208">
        <f>IF(N380="sníž. přenesená",J380,0)</f>
        <v>0</v>
      </c>
      <c r="BI380" s="208">
        <f>IF(N380="nulová",J380,0)</f>
        <v>0</v>
      </c>
      <c r="BJ380" s="17" t="s">
        <v>81</v>
      </c>
      <c r="BK380" s="208">
        <f>ROUND(I380*H380,2)</f>
        <v>0</v>
      </c>
      <c r="BL380" s="17" t="s">
        <v>402</v>
      </c>
      <c r="BM380" s="207" t="s">
        <v>2044</v>
      </c>
    </row>
    <row r="381" spans="1:65" s="1" customFormat="1">
      <c r="A381" s="34"/>
      <c r="B381" s="35"/>
      <c r="C381" s="36"/>
      <c r="D381" s="209" t="s">
        <v>321</v>
      </c>
      <c r="E381" s="36"/>
      <c r="F381" s="210" t="s">
        <v>3401</v>
      </c>
      <c r="G381" s="36"/>
      <c r="H381" s="36"/>
      <c r="I381" s="116"/>
      <c r="J381" s="36"/>
      <c r="K381" s="36"/>
      <c r="L381" s="39"/>
      <c r="M381" s="211"/>
      <c r="N381" s="212"/>
      <c r="O381" s="64"/>
      <c r="P381" s="64"/>
      <c r="Q381" s="64"/>
      <c r="R381" s="64"/>
      <c r="S381" s="64"/>
      <c r="T381" s="65"/>
      <c r="U381" s="34"/>
      <c r="V381" s="34"/>
      <c r="W381" s="34"/>
      <c r="X381" s="34"/>
      <c r="Y381" s="34"/>
      <c r="Z381" s="34"/>
      <c r="AA381" s="34"/>
      <c r="AB381" s="34"/>
      <c r="AC381" s="34"/>
      <c r="AD381" s="34"/>
      <c r="AE381" s="34"/>
      <c r="AT381" s="17" t="s">
        <v>321</v>
      </c>
      <c r="AU381" s="17" t="s">
        <v>81</v>
      </c>
    </row>
    <row r="382" spans="1:65" s="1" customFormat="1" ht="14.45" customHeight="1">
      <c r="A382" s="34"/>
      <c r="B382" s="35"/>
      <c r="C382" s="195" t="s">
        <v>1232</v>
      </c>
      <c r="D382" s="195" t="s">
        <v>315</v>
      </c>
      <c r="E382" s="196" t="s">
        <v>3402</v>
      </c>
      <c r="F382" s="197" t="s">
        <v>3403</v>
      </c>
      <c r="G382" s="198" t="s">
        <v>2843</v>
      </c>
      <c r="H382" s="199">
        <v>1</v>
      </c>
      <c r="I382" s="200"/>
      <c r="J382" s="201">
        <f>ROUND(I382*H382,2)</f>
        <v>0</v>
      </c>
      <c r="K382" s="202"/>
      <c r="L382" s="39"/>
      <c r="M382" s="203" t="s">
        <v>19</v>
      </c>
      <c r="N382" s="204" t="s">
        <v>45</v>
      </c>
      <c r="O382" s="64"/>
      <c r="P382" s="205">
        <f>O382*H382</f>
        <v>0</v>
      </c>
      <c r="Q382" s="205">
        <v>0</v>
      </c>
      <c r="R382" s="205">
        <f>Q382*H382</f>
        <v>0</v>
      </c>
      <c r="S382" s="205">
        <v>0</v>
      </c>
      <c r="T382" s="206">
        <f>S382*H382</f>
        <v>0</v>
      </c>
      <c r="U382" s="34"/>
      <c r="V382" s="34"/>
      <c r="W382" s="34"/>
      <c r="X382" s="34"/>
      <c r="Y382" s="34"/>
      <c r="Z382" s="34"/>
      <c r="AA382" s="34"/>
      <c r="AB382" s="34"/>
      <c r="AC382" s="34"/>
      <c r="AD382" s="34"/>
      <c r="AE382" s="34"/>
      <c r="AR382" s="207" t="s">
        <v>402</v>
      </c>
      <c r="AT382" s="207" t="s">
        <v>315</v>
      </c>
      <c r="AU382" s="207" t="s">
        <v>81</v>
      </c>
      <c r="AY382" s="17" t="s">
        <v>313</v>
      </c>
      <c r="BE382" s="208">
        <f>IF(N382="základní",J382,0)</f>
        <v>0</v>
      </c>
      <c r="BF382" s="208">
        <f>IF(N382="snížená",J382,0)</f>
        <v>0</v>
      </c>
      <c r="BG382" s="208">
        <f>IF(N382="zákl. přenesená",J382,0)</f>
        <v>0</v>
      </c>
      <c r="BH382" s="208">
        <f>IF(N382="sníž. přenesená",J382,0)</f>
        <v>0</v>
      </c>
      <c r="BI382" s="208">
        <f>IF(N382="nulová",J382,0)</f>
        <v>0</v>
      </c>
      <c r="BJ382" s="17" t="s">
        <v>81</v>
      </c>
      <c r="BK382" s="208">
        <f>ROUND(I382*H382,2)</f>
        <v>0</v>
      </c>
      <c r="BL382" s="17" t="s">
        <v>402</v>
      </c>
      <c r="BM382" s="207" t="s">
        <v>2059</v>
      </c>
    </row>
    <row r="383" spans="1:65" s="1" customFormat="1">
      <c r="A383" s="34"/>
      <c r="B383" s="35"/>
      <c r="C383" s="36"/>
      <c r="D383" s="209" t="s">
        <v>321</v>
      </c>
      <c r="E383" s="36"/>
      <c r="F383" s="210" t="s">
        <v>3403</v>
      </c>
      <c r="G383" s="36"/>
      <c r="H383" s="36"/>
      <c r="I383" s="116"/>
      <c r="J383" s="36"/>
      <c r="K383" s="36"/>
      <c r="L383" s="39"/>
      <c r="M383" s="211"/>
      <c r="N383" s="212"/>
      <c r="O383" s="64"/>
      <c r="P383" s="64"/>
      <c r="Q383" s="64"/>
      <c r="R383" s="64"/>
      <c r="S383" s="64"/>
      <c r="T383" s="65"/>
      <c r="U383" s="34"/>
      <c r="V383" s="34"/>
      <c r="W383" s="34"/>
      <c r="X383" s="34"/>
      <c r="Y383" s="34"/>
      <c r="Z383" s="34"/>
      <c r="AA383" s="34"/>
      <c r="AB383" s="34"/>
      <c r="AC383" s="34"/>
      <c r="AD383" s="34"/>
      <c r="AE383" s="34"/>
      <c r="AT383" s="17" t="s">
        <v>321</v>
      </c>
      <c r="AU383" s="17" t="s">
        <v>81</v>
      </c>
    </row>
    <row r="384" spans="1:65" s="11" customFormat="1" ht="25.9" customHeight="1">
      <c r="B384" s="179"/>
      <c r="C384" s="180"/>
      <c r="D384" s="181" t="s">
        <v>73</v>
      </c>
      <c r="E384" s="182" t="s">
        <v>3053</v>
      </c>
      <c r="F384" s="182" t="s">
        <v>3404</v>
      </c>
      <c r="G384" s="180"/>
      <c r="H384" s="180"/>
      <c r="I384" s="183"/>
      <c r="J384" s="184">
        <f>BK384</f>
        <v>0</v>
      </c>
      <c r="K384" s="180"/>
      <c r="L384" s="185"/>
      <c r="M384" s="186"/>
      <c r="N384" s="187"/>
      <c r="O384" s="187"/>
      <c r="P384" s="188">
        <f>SUM(P385:P396)</f>
        <v>0</v>
      </c>
      <c r="Q384" s="187"/>
      <c r="R384" s="188">
        <f>SUM(R385:R396)</f>
        <v>0</v>
      </c>
      <c r="S384" s="187"/>
      <c r="T384" s="189">
        <f>SUM(T385:T396)</f>
        <v>0</v>
      </c>
      <c r="AR384" s="190" t="s">
        <v>81</v>
      </c>
      <c r="AT384" s="191" t="s">
        <v>73</v>
      </c>
      <c r="AU384" s="191" t="s">
        <v>74</v>
      </c>
      <c r="AY384" s="190" t="s">
        <v>313</v>
      </c>
      <c r="BK384" s="192">
        <f>SUM(BK385:BK396)</f>
        <v>0</v>
      </c>
    </row>
    <row r="385" spans="1:65" s="1" customFormat="1" ht="14.45" customHeight="1">
      <c r="A385" s="34"/>
      <c r="B385" s="35"/>
      <c r="C385" s="195" t="s">
        <v>1239</v>
      </c>
      <c r="D385" s="195" t="s">
        <v>315</v>
      </c>
      <c r="E385" s="196" t="s">
        <v>3405</v>
      </c>
      <c r="F385" s="197" t="s">
        <v>3406</v>
      </c>
      <c r="G385" s="198" t="s">
        <v>3407</v>
      </c>
      <c r="H385" s="199">
        <v>20</v>
      </c>
      <c r="I385" s="200"/>
      <c r="J385" s="201">
        <f>ROUND(I385*H385,2)</f>
        <v>0</v>
      </c>
      <c r="K385" s="202"/>
      <c r="L385" s="39"/>
      <c r="M385" s="203" t="s">
        <v>19</v>
      </c>
      <c r="N385" s="204" t="s">
        <v>45</v>
      </c>
      <c r="O385" s="64"/>
      <c r="P385" s="205">
        <f>O385*H385</f>
        <v>0</v>
      </c>
      <c r="Q385" s="205">
        <v>0</v>
      </c>
      <c r="R385" s="205">
        <f>Q385*H385</f>
        <v>0</v>
      </c>
      <c r="S385" s="205">
        <v>0</v>
      </c>
      <c r="T385" s="206">
        <f>S385*H385</f>
        <v>0</v>
      </c>
      <c r="U385" s="34"/>
      <c r="V385" s="34"/>
      <c r="W385" s="34"/>
      <c r="X385" s="34"/>
      <c r="Y385" s="34"/>
      <c r="Z385" s="34"/>
      <c r="AA385" s="34"/>
      <c r="AB385" s="34"/>
      <c r="AC385" s="34"/>
      <c r="AD385" s="34"/>
      <c r="AE385" s="34"/>
      <c r="AR385" s="207" t="s">
        <v>402</v>
      </c>
      <c r="AT385" s="207" t="s">
        <v>315</v>
      </c>
      <c r="AU385" s="207" t="s">
        <v>81</v>
      </c>
      <c r="AY385" s="17" t="s">
        <v>313</v>
      </c>
      <c r="BE385" s="208">
        <f>IF(N385="základní",J385,0)</f>
        <v>0</v>
      </c>
      <c r="BF385" s="208">
        <f>IF(N385="snížená",J385,0)</f>
        <v>0</v>
      </c>
      <c r="BG385" s="208">
        <f>IF(N385="zákl. přenesená",J385,0)</f>
        <v>0</v>
      </c>
      <c r="BH385" s="208">
        <f>IF(N385="sníž. přenesená",J385,0)</f>
        <v>0</v>
      </c>
      <c r="BI385" s="208">
        <f>IF(N385="nulová",J385,0)</f>
        <v>0</v>
      </c>
      <c r="BJ385" s="17" t="s">
        <v>81</v>
      </c>
      <c r="BK385" s="208">
        <f>ROUND(I385*H385,2)</f>
        <v>0</v>
      </c>
      <c r="BL385" s="17" t="s">
        <v>402</v>
      </c>
      <c r="BM385" s="207" t="s">
        <v>2068</v>
      </c>
    </row>
    <row r="386" spans="1:65" s="1" customFormat="1">
      <c r="A386" s="34"/>
      <c r="B386" s="35"/>
      <c r="C386" s="36"/>
      <c r="D386" s="209" t="s">
        <v>321</v>
      </c>
      <c r="E386" s="36"/>
      <c r="F386" s="210" t="s">
        <v>3406</v>
      </c>
      <c r="G386" s="36"/>
      <c r="H386" s="36"/>
      <c r="I386" s="116"/>
      <c r="J386" s="36"/>
      <c r="K386" s="36"/>
      <c r="L386" s="39"/>
      <c r="M386" s="211"/>
      <c r="N386" s="212"/>
      <c r="O386" s="64"/>
      <c r="P386" s="64"/>
      <c r="Q386" s="64"/>
      <c r="R386" s="64"/>
      <c r="S386" s="64"/>
      <c r="T386" s="65"/>
      <c r="U386" s="34"/>
      <c r="V386" s="34"/>
      <c r="W386" s="34"/>
      <c r="X386" s="34"/>
      <c r="Y386" s="34"/>
      <c r="Z386" s="34"/>
      <c r="AA386" s="34"/>
      <c r="AB386" s="34"/>
      <c r="AC386" s="34"/>
      <c r="AD386" s="34"/>
      <c r="AE386" s="34"/>
      <c r="AT386" s="17" t="s">
        <v>321</v>
      </c>
      <c r="AU386" s="17" t="s">
        <v>81</v>
      </c>
    </row>
    <row r="387" spans="1:65" s="1" customFormat="1" ht="14.45" customHeight="1">
      <c r="A387" s="34"/>
      <c r="B387" s="35"/>
      <c r="C387" s="195" t="s">
        <v>1244</v>
      </c>
      <c r="D387" s="195" t="s">
        <v>315</v>
      </c>
      <c r="E387" s="196" t="s">
        <v>3408</v>
      </c>
      <c r="F387" s="197" t="s">
        <v>3409</v>
      </c>
      <c r="G387" s="198" t="s">
        <v>3407</v>
      </c>
      <c r="H387" s="199">
        <v>20</v>
      </c>
      <c r="I387" s="200"/>
      <c r="J387" s="201">
        <f>ROUND(I387*H387,2)</f>
        <v>0</v>
      </c>
      <c r="K387" s="202"/>
      <c r="L387" s="39"/>
      <c r="M387" s="203" t="s">
        <v>19</v>
      </c>
      <c r="N387" s="204" t="s">
        <v>45</v>
      </c>
      <c r="O387" s="64"/>
      <c r="P387" s="205">
        <f>O387*H387</f>
        <v>0</v>
      </c>
      <c r="Q387" s="205">
        <v>0</v>
      </c>
      <c r="R387" s="205">
        <f>Q387*H387</f>
        <v>0</v>
      </c>
      <c r="S387" s="205">
        <v>0</v>
      </c>
      <c r="T387" s="206">
        <f>S387*H387</f>
        <v>0</v>
      </c>
      <c r="U387" s="34"/>
      <c r="V387" s="34"/>
      <c r="W387" s="34"/>
      <c r="X387" s="34"/>
      <c r="Y387" s="34"/>
      <c r="Z387" s="34"/>
      <c r="AA387" s="34"/>
      <c r="AB387" s="34"/>
      <c r="AC387" s="34"/>
      <c r="AD387" s="34"/>
      <c r="AE387" s="34"/>
      <c r="AR387" s="207" t="s">
        <v>402</v>
      </c>
      <c r="AT387" s="207" t="s">
        <v>315</v>
      </c>
      <c r="AU387" s="207" t="s">
        <v>81</v>
      </c>
      <c r="AY387" s="17" t="s">
        <v>313</v>
      </c>
      <c r="BE387" s="208">
        <f>IF(N387="základní",J387,0)</f>
        <v>0</v>
      </c>
      <c r="BF387" s="208">
        <f>IF(N387="snížená",J387,0)</f>
        <v>0</v>
      </c>
      <c r="BG387" s="208">
        <f>IF(N387="zákl. přenesená",J387,0)</f>
        <v>0</v>
      </c>
      <c r="BH387" s="208">
        <f>IF(N387="sníž. přenesená",J387,0)</f>
        <v>0</v>
      </c>
      <c r="BI387" s="208">
        <f>IF(N387="nulová",J387,0)</f>
        <v>0</v>
      </c>
      <c r="BJ387" s="17" t="s">
        <v>81</v>
      </c>
      <c r="BK387" s="208">
        <f>ROUND(I387*H387,2)</f>
        <v>0</v>
      </c>
      <c r="BL387" s="17" t="s">
        <v>402</v>
      </c>
      <c r="BM387" s="207" t="s">
        <v>2078</v>
      </c>
    </row>
    <row r="388" spans="1:65" s="1" customFormat="1">
      <c r="A388" s="34"/>
      <c r="B388" s="35"/>
      <c r="C388" s="36"/>
      <c r="D388" s="209" t="s">
        <v>321</v>
      </c>
      <c r="E388" s="36"/>
      <c r="F388" s="210" t="s">
        <v>3409</v>
      </c>
      <c r="G388" s="36"/>
      <c r="H388" s="36"/>
      <c r="I388" s="116"/>
      <c r="J388" s="36"/>
      <c r="K388" s="36"/>
      <c r="L388" s="39"/>
      <c r="M388" s="211"/>
      <c r="N388" s="212"/>
      <c r="O388" s="64"/>
      <c r="P388" s="64"/>
      <c r="Q388" s="64"/>
      <c r="R388" s="64"/>
      <c r="S388" s="64"/>
      <c r="T388" s="65"/>
      <c r="U388" s="34"/>
      <c r="V388" s="34"/>
      <c r="W388" s="34"/>
      <c r="X388" s="34"/>
      <c r="Y388" s="34"/>
      <c r="Z388" s="34"/>
      <c r="AA388" s="34"/>
      <c r="AB388" s="34"/>
      <c r="AC388" s="34"/>
      <c r="AD388" s="34"/>
      <c r="AE388" s="34"/>
      <c r="AT388" s="17" t="s">
        <v>321</v>
      </c>
      <c r="AU388" s="17" t="s">
        <v>81</v>
      </c>
    </row>
    <row r="389" spans="1:65" s="1" customFormat="1" ht="14.45" customHeight="1">
      <c r="A389" s="34"/>
      <c r="B389" s="35"/>
      <c r="C389" s="195" t="s">
        <v>1252</v>
      </c>
      <c r="D389" s="195" t="s">
        <v>315</v>
      </c>
      <c r="E389" s="196" t="s">
        <v>3410</v>
      </c>
      <c r="F389" s="197" t="s">
        <v>3411</v>
      </c>
      <c r="G389" s="198" t="s">
        <v>3407</v>
      </c>
      <c r="H389" s="199">
        <v>30</v>
      </c>
      <c r="I389" s="200"/>
      <c r="J389" s="201">
        <f>ROUND(I389*H389,2)</f>
        <v>0</v>
      </c>
      <c r="K389" s="202"/>
      <c r="L389" s="39"/>
      <c r="M389" s="203" t="s">
        <v>19</v>
      </c>
      <c r="N389" s="204" t="s">
        <v>45</v>
      </c>
      <c r="O389" s="64"/>
      <c r="P389" s="205">
        <f>O389*H389</f>
        <v>0</v>
      </c>
      <c r="Q389" s="205">
        <v>0</v>
      </c>
      <c r="R389" s="205">
        <f>Q389*H389</f>
        <v>0</v>
      </c>
      <c r="S389" s="205">
        <v>0</v>
      </c>
      <c r="T389" s="206">
        <f>S389*H389</f>
        <v>0</v>
      </c>
      <c r="U389" s="34"/>
      <c r="V389" s="34"/>
      <c r="W389" s="34"/>
      <c r="X389" s="34"/>
      <c r="Y389" s="34"/>
      <c r="Z389" s="34"/>
      <c r="AA389" s="34"/>
      <c r="AB389" s="34"/>
      <c r="AC389" s="34"/>
      <c r="AD389" s="34"/>
      <c r="AE389" s="34"/>
      <c r="AR389" s="207" t="s">
        <v>402</v>
      </c>
      <c r="AT389" s="207" t="s">
        <v>315</v>
      </c>
      <c r="AU389" s="207" t="s">
        <v>81</v>
      </c>
      <c r="AY389" s="17" t="s">
        <v>313</v>
      </c>
      <c r="BE389" s="208">
        <f>IF(N389="základní",J389,0)</f>
        <v>0</v>
      </c>
      <c r="BF389" s="208">
        <f>IF(N389="snížená",J389,0)</f>
        <v>0</v>
      </c>
      <c r="BG389" s="208">
        <f>IF(N389="zákl. přenesená",J389,0)</f>
        <v>0</v>
      </c>
      <c r="BH389" s="208">
        <f>IF(N389="sníž. přenesená",J389,0)</f>
        <v>0</v>
      </c>
      <c r="BI389" s="208">
        <f>IF(N389="nulová",J389,0)</f>
        <v>0</v>
      </c>
      <c r="BJ389" s="17" t="s">
        <v>81</v>
      </c>
      <c r="BK389" s="208">
        <f>ROUND(I389*H389,2)</f>
        <v>0</v>
      </c>
      <c r="BL389" s="17" t="s">
        <v>402</v>
      </c>
      <c r="BM389" s="207" t="s">
        <v>2091</v>
      </c>
    </row>
    <row r="390" spans="1:65" s="1" customFormat="1">
      <c r="A390" s="34"/>
      <c r="B390" s="35"/>
      <c r="C390" s="36"/>
      <c r="D390" s="209" t="s">
        <v>321</v>
      </c>
      <c r="E390" s="36"/>
      <c r="F390" s="210" t="s">
        <v>3411</v>
      </c>
      <c r="G390" s="36"/>
      <c r="H390" s="36"/>
      <c r="I390" s="116"/>
      <c r="J390" s="36"/>
      <c r="K390" s="36"/>
      <c r="L390" s="39"/>
      <c r="M390" s="211"/>
      <c r="N390" s="212"/>
      <c r="O390" s="64"/>
      <c r="P390" s="64"/>
      <c r="Q390" s="64"/>
      <c r="R390" s="64"/>
      <c r="S390" s="64"/>
      <c r="T390" s="65"/>
      <c r="U390" s="34"/>
      <c r="V390" s="34"/>
      <c r="W390" s="34"/>
      <c r="X390" s="34"/>
      <c r="Y390" s="34"/>
      <c r="Z390" s="34"/>
      <c r="AA390" s="34"/>
      <c r="AB390" s="34"/>
      <c r="AC390" s="34"/>
      <c r="AD390" s="34"/>
      <c r="AE390" s="34"/>
      <c r="AT390" s="17" t="s">
        <v>321</v>
      </c>
      <c r="AU390" s="17" t="s">
        <v>81</v>
      </c>
    </row>
    <row r="391" spans="1:65" s="1" customFormat="1" ht="14.45" customHeight="1">
      <c r="A391" s="34"/>
      <c r="B391" s="35"/>
      <c r="C391" s="195" t="s">
        <v>1258</v>
      </c>
      <c r="D391" s="195" t="s">
        <v>315</v>
      </c>
      <c r="E391" s="196" t="s">
        <v>3412</v>
      </c>
      <c r="F391" s="197" t="s">
        <v>3413</v>
      </c>
      <c r="G391" s="198" t="s">
        <v>3407</v>
      </c>
      <c r="H391" s="199">
        <v>20</v>
      </c>
      <c r="I391" s="200"/>
      <c r="J391" s="201">
        <f>ROUND(I391*H391,2)</f>
        <v>0</v>
      </c>
      <c r="K391" s="202"/>
      <c r="L391" s="39"/>
      <c r="M391" s="203" t="s">
        <v>19</v>
      </c>
      <c r="N391" s="204" t="s">
        <v>45</v>
      </c>
      <c r="O391" s="64"/>
      <c r="P391" s="205">
        <f>O391*H391</f>
        <v>0</v>
      </c>
      <c r="Q391" s="205">
        <v>0</v>
      </c>
      <c r="R391" s="205">
        <f>Q391*H391</f>
        <v>0</v>
      </c>
      <c r="S391" s="205">
        <v>0</v>
      </c>
      <c r="T391" s="206">
        <f>S391*H391</f>
        <v>0</v>
      </c>
      <c r="U391" s="34"/>
      <c r="V391" s="34"/>
      <c r="W391" s="34"/>
      <c r="X391" s="34"/>
      <c r="Y391" s="34"/>
      <c r="Z391" s="34"/>
      <c r="AA391" s="34"/>
      <c r="AB391" s="34"/>
      <c r="AC391" s="34"/>
      <c r="AD391" s="34"/>
      <c r="AE391" s="34"/>
      <c r="AR391" s="207" t="s">
        <v>402</v>
      </c>
      <c r="AT391" s="207" t="s">
        <v>315</v>
      </c>
      <c r="AU391" s="207" t="s">
        <v>81</v>
      </c>
      <c r="AY391" s="17" t="s">
        <v>313</v>
      </c>
      <c r="BE391" s="208">
        <f>IF(N391="základní",J391,0)</f>
        <v>0</v>
      </c>
      <c r="BF391" s="208">
        <f>IF(N391="snížená",J391,0)</f>
        <v>0</v>
      </c>
      <c r="BG391" s="208">
        <f>IF(N391="zákl. přenesená",J391,0)</f>
        <v>0</v>
      </c>
      <c r="BH391" s="208">
        <f>IF(N391="sníž. přenesená",J391,0)</f>
        <v>0</v>
      </c>
      <c r="BI391" s="208">
        <f>IF(N391="nulová",J391,0)</f>
        <v>0</v>
      </c>
      <c r="BJ391" s="17" t="s">
        <v>81</v>
      </c>
      <c r="BK391" s="208">
        <f>ROUND(I391*H391,2)</f>
        <v>0</v>
      </c>
      <c r="BL391" s="17" t="s">
        <v>402</v>
      </c>
      <c r="BM391" s="207" t="s">
        <v>2100</v>
      </c>
    </row>
    <row r="392" spans="1:65" s="1" customFormat="1">
      <c r="A392" s="34"/>
      <c r="B392" s="35"/>
      <c r="C392" s="36"/>
      <c r="D392" s="209" t="s">
        <v>321</v>
      </c>
      <c r="E392" s="36"/>
      <c r="F392" s="210" t="s">
        <v>3413</v>
      </c>
      <c r="G392" s="36"/>
      <c r="H392" s="36"/>
      <c r="I392" s="116"/>
      <c r="J392" s="36"/>
      <c r="K392" s="36"/>
      <c r="L392" s="39"/>
      <c r="M392" s="211"/>
      <c r="N392" s="212"/>
      <c r="O392" s="64"/>
      <c r="P392" s="64"/>
      <c r="Q392" s="64"/>
      <c r="R392" s="64"/>
      <c r="S392" s="64"/>
      <c r="T392" s="65"/>
      <c r="U392" s="34"/>
      <c r="V392" s="34"/>
      <c r="W392" s="34"/>
      <c r="X392" s="34"/>
      <c r="Y392" s="34"/>
      <c r="Z392" s="34"/>
      <c r="AA392" s="34"/>
      <c r="AB392" s="34"/>
      <c r="AC392" s="34"/>
      <c r="AD392" s="34"/>
      <c r="AE392" s="34"/>
      <c r="AT392" s="17" t="s">
        <v>321</v>
      </c>
      <c r="AU392" s="17" t="s">
        <v>81</v>
      </c>
    </row>
    <row r="393" spans="1:65" s="1" customFormat="1" ht="14.45" customHeight="1">
      <c r="A393" s="34"/>
      <c r="B393" s="35"/>
      <c r="C393" s="195" t="s">
        <v>1264</v>
      </c>
      <c r="D393" s="195" t="s">
        <v>315</v>
      </c>
      <c r="E393" s="196" t="s">
        <v>3414</v>
      </c>
      <c r="F393" s="197" t="s">
        <v>3415</v>
      </c>
      <c r="G393" s="198" t="s">
        <v>3407</v>
      </c>
      <c r="H393" s="199">
        <v>20</v>
      </c>
      <c r="I393" s="200"/>
      <c r="J393" s="201">
        <f>ROUND(I393*H393,2)</f>
        <v>0</v>
      </c>
      <c r="K393" s="202"/>
      <c r="L393" s="39"/>
      <c r="M393" s="203" t="s">
        <v>19</v>
      </c>
      <c r="N393" s="204" t="s">
        <v>45</v>
      </c>
      <c r="O393" s="64"/>
      <c r="P393" s="205">
        <f>O393*H393</f>
        <v>0</v>
      </c>
      <c r="Q393" s="205">
        <v>0</v>
      </c>
      <c r="R393" s="205">
        <f>Q393*H393</f>
        <v>0</v>
      </c>
      <c r="S393" s="205">
        <v>0</v>
      </c>
      <c r="T393" s="206">
        <f>S393*H393</f>
        <v>0</v>
      </c>
      <c r="U393" s="34"/>
      <c r="V393" s="34"/>
      <c r="W393" s="34"/>
      <c r="X393" s="34"/>
      <c r="Y393" s="34"/>
      <c r="Z393" s="34"/>
      <c r="AA393" s="34"/>
      <c r="AB393" s="34"/>
      <c r="AC393" s="34"/>
      <c r="AD393" s="34"/>
      <c r="AE393" s="34"/>
      <c r="AR393" s="207" t="s">
        <v>402</v>
      </c>
      <c r="AT393" s="207" t="s">
        <v>315</v>
      </c>
      <c r="AU393" s="207" t="s">
        <v>81</v>
      </c>
      <c r="AY393" s="17" t="s">
        <v>313</v>
      </c>
      <c r="BE393" s="208">
        <f>IF(N393="základní",J393,0)</f>
        <v>0</v>
      </c>
      <c r="BF393" s="208">
        <f>IF(N393="snížená",J393,0)</f>
        <v>0</v>
      </c>
      <c r="BG393" s="208">
        <f>IF(N393="zákl. přenesená",J393,0)</f>
        <v>0</v>
      </c>
      <c r="BH393" s="208">
        <f>IF(N393="sníž. přenesená",J393,0)</f>
        <v>0</v>
      </c>
      <c r="BI393" s="208">
        <f>IF(N393="nulová",J393,0)</f>
        <v>0</v>
      </c>
      <c r="BJ393" s="17" t="s">
        <v>81</v>
      </c>
      <c r="BK393" s="208">
        <f>ROUND(I393*H393,2)</f>
        <v>0</v>
      </c>
      <c r="BL393" s="17" t="s">
        <v>402</v>
      </c>
      <c r="BM393" s="207" t="s">
        <v>2108</v>
      </c>
    </row>
    <row r="394" spans="1:65" s="1" customFormat="1">
      <c r="A394" s="34"/>
      <c r="B394" s="35"/>
      <c r="C394" s="36"/>
      <c r="D394" s="209" t="s">
        <v>321</v>
      </c>
      <c r="E394" s="36"/>
      <c r="F394" s="210" t="s">
        <v>3415</v>
      </c>
      <c r="G394" s="36"/>
      <c r="H394" s="36"/>
      <c r="I394" s="116"/>
      <c r="J394" s="36"/>
      <c r="K394" s="36"/>
      <c r="L394" s="39"/>
      <c r="M394" s="211"/>
      <c r="N394" s="212"/>
      <c r="O394" s="64"/>
      <c r="P394" s="64"/>
      <c r="Q394" s="64"/>
      <c r="R394" s="64"/>
      <c r="S394" s="64"/>
      <c r="T394" s="65"/>
      <c r="U394" s="34"/>
      <c r="V394" s="34"/>
      <c r="W394" s="34"/>
      <c r="X394" s="34"/>
      <c r="Y394" s="34"/>
      <c r="Z394" s="34"/>
      <c r="AA394" s="34"/>
      <c r="AB394" s="34"/>
      <c r="AC394" s="34"/>
      <c r="AD394" s="34"/>
      <c r="AE394" s="34"/>
      <c r="AT394" s="17" t="s">
        <v>321</v>
      </c>
      <c r="AU394" s="17" t="s">
        <v>81</v>
      </c>
    </row>
    <row r="395" spans="1:65" s="1" customFormat="1" ht="14.45" customHeight="1">
      <c r="A395" s="34"/>
      <c r="B395" s="35"/>
      <c r="C395" s="195" t="s">
        <v>1270</v>
      </c>
      <c r="D395" s="195" t="s">
        <v>315</v>
      </c>
      <c r="E395" s="196" t="s">
        <v>3416</v>
      </c>
      <c r="F395" s="197" t="s">
        <v>3417</v>
      </c>
      <c r="G395" s="198" t="s">
        <v>3407</v>
      </c>
      <c r="H395" s="199">
        <v>16</v>
      </c>
      <c r="I395" s="200"/>
      <c r="J395" s="201">
        <f>ROUND(I395*H395,2)</f>
        <v>0</v>
      </c>
      <c r="K395" s="202"/>
      <c r="L395" s="39"/>
      <c r="M395" s="203" t="s">
        <v>19</v>
      </c>
      <c r="N395" s="204" t="s">
        <v>45</v>
      </c>
      <c r="O395" s="64"/>
      <c r="P395" s="205">
        <f>O395*H395</f>
        <v>0</v>
      </c>
      <c r="Q395" s="205">
        <v>0</v>
      </c>
      <c r="R395" s="205">
        <f>Q395*H395</f>
        <v>0</v>
      </c>
      <c r="S395" s="205">
        <v>0</v>
      </c>
      <c r="T395" s="206">
        <f>S395*H395</f>
        <v>0</v>
      </c>
      <c r="U395" s="34"/>
      <c r="V395" s="34"/>
      <c r="W395" s="34"/>
      <c r="X395" s="34"/>
      <c r="Y395" s="34"/>
      <c r="Z395" s="34"/>
      <c r="AA395" s="34"/>
      <c r="AB395" s="34"/>
      <c r="AC395" s="34"/>
      <c r="AD395" s="34"/>
      <c r="AE395" s="34"/>
      <c r="AR395" s="207" t="s">
        <v>402</v>
      </c>
      <c r="AT395" s="207" t="s">
        <v>315</v>
      </c>
      <c r="AU395" s="207" t="s">
        <v>81</v>
      </c>
      <c r="AY395" s="17" t="s">
        <v>313</v>
      </c>
      <c r="BE395" s="208">
        <f>IF(N395="základní",J395,0)</f>
        <v>0</v>
      </c>
      <c r="BF395" s="208">
        <f>IF(N395="snížená",J395,0)</f>
        <v>0</v>
      </c>
      <c r="BG395" s="208">
        <f>IF(N395="zákl. přenesená",J395,0)</f>
        <v>0</v>
      </c>
      <c r="BH395" s="208">
        <f>IF(N395="sníž. přenesená",J395,0)</f>
        <v>0</v>
      </c>
      <c r="BI395" s="208">
        <f>IF(N395="nulová",J395,0)</f>
        <v>0</v>
      </c>
      <c r="BJ395" s="17" t="s">
        <v>81</v>
      </c>
      <c r="BK395" s="208">
        <f>ROUND(I395*H395,2)</f>
        <v>0</v>
      </c>
      <c r="BL395" s="17" t="s">
        <v>402</v>
      </c>
      <c r="BM395" s="207" t="s">
        <v>2122</v>
      </c>
    </row>
    <row r="396" spans="1:65" s="1" customFormat="1">
      <c r="A396" s="34"/>
      <c r="B396" s="35"/>
      <c r="C396" s="36"/>
      <c r="D396" s="209" t="s">
        <v>321</v>
      </c>
      <c r="E396" s="36"/>
      <c r="F396" s="210" t="s">
        <v>3417</v>
      </c>
      <c r="G396" s="36"/>
      <c r="H396" s="36"/>
      <c r="I396" s="116"/>
      <c r="J396" s="36"/>
      <c r="K396" s="36"/>
      <c r="L396" s="39"/>
      <c r="M396" s="211"/>
      <c r="N396" s="212"/>
      <c r="O396" s="64"/>
      <c r="P396" s="64"/>
      <c r="Q396" s="64"/>
      <c r="R396" s="64"/>
      <c r="S396" s="64"/>
      <c r="T396" s="65"/>
      <c r="U396" s="34"/>
      <c r="V396" s="34"/>
      <c r="W396" s="34"/>
      <c r="X396" s="34"/>
      <c r="Y396" s="34"/>
      <c r="Z396" s="34"/>
      <c r="AA396" s="34"/>
      <c r="AB396" s="34"/>
      <c r="AC396" s="34"/>
      <c r="AD396" s="34"/>
      <c r="AE396" s="34"/>
      <c r="AT396" s="17" t="s">
        <v>321</v>
      </c>
      <c r="AU396" s="17" t="s">
        <v>81</v>
      </c>
    </row>
    <row r="397" spans="1:65" s="11" customFormat="1" ht="25.9" customHeight="1">
      <c r="B397" s="179"/>
      <c r="C397" s="180"/>
      <c r="D397" s="181" t="s">
        <v>73</v>
      </c>
      <c r="E397" s="182" t="s">
        <v>3418</v>
      </c>
      <c r="F397" s="182" t="s">
        <v>3419</v>
      </c>
      <c r="G397" s="180"/>
      <c r="H397" s="180"/>
      <c r="I397" s="183"/>
      <c r="J397" s="184">
        <f>BK397</f>
        <v>0</v>
      </c>
      <c r="K397" s="180"/>
      <c r="L397" s="185"/>
      <c r="M397" s="186"/>
      <c r="N397" s="187"/>
      <c r="O397" s="187"/>
      <c r="P397" s="188">
        <f>SUM(P398:P403)</f>
        <v>0</v>
      </c>
      <c r="Q397" s="187"/>
      <c r="R397" s="188">
        <f>SUM(R398:R403)</f>
        <v>0</v>
      </c>
      <c r="S397" s="187"/>
      <c r="T397" s="189">
        <f>SUM(T398:T403)</f>
        <v>0</v>
      </c>
      <c r="AR397" s="190" t="s">
        <v>81</v>
      </c>
      <c r="AT397" s="191" t="s">
        <v>73</v>
      </c>
      <c r="AU397" s="191" t="s">
        <v>74</v>
      </c>
      <c r="AY397" s="190" t="s">
        <v>313</v>
      </c>
      <c r="BK397" s="192">
        <f>SUM(BK398:BK403)</f>
        <v>0</v>
      </c>
    </row>
    <row r="398" spans="1:65" s="1" customFormat="1" ht="14.45" customHeight="1">
      <c r="A398" s="34"/>
      <c r="B398" s="35"/>
      <c r="C398" s="195" t="s">
        <v>1277</v>
      </c>
      <c r="D398" s="195" t="s">
        <v>315</v>
      </c>
      <c r="E398" s="196" t="s">
        <v>3420</v>
      </c>
      <c r="F398" s="197" t="s">
        <v>3421</v>
      </c>
      <c r="G398" s="198" t="s">
        <v>19</v>
      </c>
      <c r="H398" s="199">
        <v>1</v>
      </c>
      <c r="I398" s="200"/>
      <c r="J398" s="201">
        <f>ROUND(I398*H398,2)</f>
        <v>0</v>
      </c>
      <c r="K398" s="202"/>
      <c r="L398" s="39"/>
      <c r="M398" s="203" t="s">
        <v>19</v>
      </c>
      <c r="N398" s="204" t="s">
        <v>45</v>
      </c>
      <c r="O398" s="64"/>
      <c r="P398" s="205">
        <f>O398*H398</f>
        <v>0</v>
      </c>
      <c r="Q398" s="205">
        <v>0</v>
      </c>
      <c r="R398" s="205">
        <f>Q398*H398</f>
        <v>0</v>
      </c>
      <c r="S398" s="205">
        <v>0</v>
      </c>
      <c r="T398" s="206">
        <f>S398*H398</f>
        <v>0</v>
      </c>
      <c r="U398" s="34"/>
      <c r="V398" s="34"/>
      <c r="W398" s="34"/>
      <c r="X398" s="34"/>
      <c r="Y398" s="34"/>
      <c r="Z398" s="34"/>
      <c r="AA398" s="34"/>
      <c r="AB398" s="34"/>
      <c r="AC398" s="34"/>
      <c r="AD398" s="34"/>
      <c r="AE398" s="34"/>
      <c r="AR398" s="207" t="s">
        <v>402</v>
      </c>
      <c r="AT398" s="207" t="s">
        <v>315</v>
      </c>
      <c r="AU398" s="207" t="s">
        <v>81</v>
      </c>
      <c r="AY398" s="17" t="s">
        <v>313</v>
      </c>
      <c r="BE398" s="208">
        <f>IF(N398="základní",J398,0)</f>
        <v>0</v>
      </c>
      <c r="BF398" s="208">
        <f>IF(N398="snížená",J398,0)</f>
        <v>0</v>
      </c>
      <c r="BG398" s="208">
        <f>IF(N398="zákl. přenesená",J398,0)</f>
        <v>0</v>
      </c>
      <c r="BH398" s="208">
        <f>IF(N398="sníž. přenesená",J398,0)</f>
        <v>0</v>
      </c>
      <c r="BI398" s="208">
        <f>IF(N398="nulová",J398,0)</f>
        <v>0</v>
      </c>
      <c r="BJ398" s="17" t="s">
        <v>81</v>
      </c>
      <c r="BK398" s="208">
        <f>ROUND(I398*H398,2)</f>
        <v>0</v>
      </c>
      <c r="BL398" s="17" t="s">
        <v>402</v>
      </c>
      <c r="BM398" s="207" t="s">
        <v>2135</v>
      </c>
    </row>
    <row r="399" spans="1:65" s="1" customFormat="1">
      <c r="A399" s="34"/>
      <c r="B399" s="35"/>
      <c r="C399" s="36"/>
      <c r="D399" s="209" t="s">
        <v>321</v>
      </c>
      <c r="E399" s="36"/>
      <c r="F399" s="210" t="s">
        <v>3421</v>
      </c>
      <c r="G399" s="36"/>
      <c r="H399" s="36"/>
      <c r="I399" s="116"/>
      <c r="J399" s="36"/>
      <c r="K399" s="36"/>
      <c r="L399" s="39"/>
      <c r="M399" s="211"/>
      <c r="N399" s="212"/>
      <c r="O399" s="64"/>
      <c r="P399" s="64"/>
      <c r="Q399" s="64"/>
      <c r="R399" s="64"/>
      <c r="S399" s="64"/>
      <c r="T399" s="65"/>
      <c r="U399" s="34"/>
      <c r="V399" s="34"/>
      <c r="W399" s="34"/>
      <c r="X399" s="34"/>
      <c r="Y399" s="34"/>
      <c r="Z399" s="34"/>
      <c r="AA399" s="34"/>
      <c r="AB399" s="34"/>
      <c r="AC399" s="34"/>
      <c r="AD399" s="34"/>
      <c r="AE399" s="34"/>
      <c r="AT399" s="17" t="s">
        <v>321</v>
      </c>
      <c r="AU399" s="17" t="s">
        <v>81</v>
      </c>
    </row>
    <row r="400" spans="1:65" s="1" customFormat="1" ht="14.45" customHeight="1">
      <c r="A400" s="34"/>
      <c r="B400" s="35"/>
      <c r="C400" s="195" t="s">
        <v>1296</v>
      </c>
      <c r="D400" s="195" t="s">
        <v>315</v>
      </c>
      <c r="E400" s="196" t="s">
        <v>3422</v>
      </c>
      <c r="F400" s="197" t="s">
        <v>3423</v>
      </c>
      <c r="G400" s="198" t="s">
        <v>19</v>
      </c>
      <c r="H400" s="199">
        <v>1</v>
      </c>
      <c r="I400" s="200"/>
      <c r="J400" s="201">
        <f>ROUND(I400*H400,2)</f>
        <v>0</v>
      </c>
      <c r="K400" s="202"/>
      <c r="L400" s="39"/>
      <c r="M400" s="203" t="s">
        <v>19</v>
      </c>
      <c r="N400" s="204" t="s">
        <v>45</v>
      </c>
      <c r="O400" s="64"/>
      <c r="P400" s="205">
        <f>O400*H400</f>
        <v>0</v>
      </c>
      <c r="Q400" s="205">
        <v>0</v>
      </c>
      <c r="R400" s="205">
        <f>Q400*H400</f>
        <v>0</v>
      </c>
      <c r="S400" s="205">
        <v>0</v>
      </c>
      <c r="T400" s="206">
        <f>S400*H400</f>
        <v>0</v>
      </c>
      <c r="U400" s="34"/>
      <c r="V400" s="34"/>
      <c r="W400" s="34"/>
      <c r="X400" s="34"/>
      <c r="Y400" s="34"/>
      <c r="Z400" s="34"/>
      <c r="AA400" s="34"/>
      <c r="AB400" s="34"/>
      <c r="AC400" s="34"/>
      <c r="AD400" s="34"/>
      <c r="AE400" s="34"/>
      <c r="AR400" s="207" t="s">
        <v>402</v>
      </c>
      <c r="AT400" s="207" t="s">
        <v>315</v>
      </c>
      <c r="AU400" s="207" t="s">
        <v>81</v>
      </c>
      <c r="AY400" s="17" t="s">
        <v>313</v>
      </c>
      <c r="BE400" s="208">
        <f>IF(N400="základní",J400,0)</f>
        <v>0</v>
      </c>
      <c r="BF400" s="208">
        <f>IF(N400="snížená",J400,0)</f>
        <v>0</v>
      </c>
      <c r="BG400" s="208">
        <f>IF(N400="zákl. přenesená",J400,0)</f>
        <v>0</v>
      </c>
      <c r="BH400" s="208">
        <f>IF(N400="sníž. přenesená",J400,0)</f>
        <v>0</v>
      </c>
      <c r="BI400" s="208">
        <f>IF(N400="nulová",J400,0)</f>
        <v>0</v>
      </c>
      <c r="BJ400" s="17" t="s">
        <v>81</v>
      </c>
      <c r="BK400" s="208">
        <f>ROUND(I400*H400,2)</f>
        <v>0</v>
      </c>
      <c r="BL400" s="17" t="s">
        <v>402</v>
      </c>
      <c r="BM400" s="207" t="s">
        <v>2145</v>
      </c>
    </row>
    <row r="401" spans="1:65" s="1" customFormat="1">
      <c r="A401" s="34"/>
      <c r="B401" s="35"/>
      <c r="C401" s="36"/>
      <c r="D401" s="209" t="s">
        <v>321</v>
      </c>
      <c r="E401" s="36"/>
      <c r="F401" s="210" t="s">
        <v>3423</v>
      </c>
      <c r="G401" s="36"/>
      <c r="H401" s="36"/>
      <c r="I401" s="116"/>
      <c r="J401" s="36"/>
      <c r="K401" s="36"/>
      <c r="L401" s="39"/>
      <c r="M401" s="211"/>
      <c r="N401" s="212"/>
      <c r="O401" s="64"/>
      <c r="P401" s="64"/>
      <c r="Q401" s="64"/>
      <c r="R401" s="64"/>
      <c r="S401" s="64"/>
      <c r="T401" s="65"/>
      <c r="U401" s="34"/>
      <c r="V401" s="34"/>
      <c r="W401" s="34"/>
      <c r="X401" s="34"/>
      <c r="Y401" s="34"/>
      <c r="Z401" s="34"/>
      <c r="AA401" s="34"/>
      <c r="AB401" s="34"/>
      <c r="AC401" s="34"/>
      <c r="AD401" s="34"/>
      <c r="AE401" s="34"/>
      <c r="AT401" s="17" t="s">
        <v>321</v>
      </c>
      <c r="AU401" s="17" t="s">
        <v>81</v>
      </c>
    </row>
    <row r="402" spans="1:65" s="1" customFormat="1" ht="14.45" customHeight="1">
      <c r="A402" s="34"/>
      <c r="B402" s="35"/>
      <c r="C402" s="195" t="s">
        <v>1301</v>
      </c>
      <c r="D402" s="195" t="s">
        <v>315</v>
      </c>
      <c r="E402" s="196" t="s">
        <v>3424</v>
      </c>
      <c r="F402" s="197" t="s">
        <v>3425</v>
      </c>
      <c r="G402" s="198" t="s">
        <v>19</v>
      </c>
      <c r="H402" s="199">
        <v>1</v>
      </c>
      <c r="I402" s="200"/>
      <c r="J402" s="201">
        <f>ROUND(I402*H402,2)</f>
        <v>0</v>
      </c>
      <c r="K402" s="202"/>
      <c r="L402" s="39"/>
      <c r="M402" s="203" t="s">
        <v>19</v>
      </c>
      <c r="N402" s="204" t="s">
        <v>45</v>
      </c>
      <c r="O402" s="64"/>
      <c r="P402" s="205">
        <f>O402*H402</f>
        <v>0</v>
      </c>
      <c r="Q402" s="205">
        <v>0</v>
      </c>
      <c r="R402" s="205">
        <f>Q402*H402</f>
        <v>0</v>
      </c>
      <c r="S402" s="205">
        <v>0</v>
      </c>
      <c r="T402" s="206">
        <f>S402*H402</f>
        <v>0</v>
      </c>
      <c r="U402" s="34"/>
      <c r="V402" s="34"/>
      <c r="W402" s="34"/>
      <c r="X402" s="34"/>
      <c r="Y402" s="34"/>
      <c r="Z402" s="34"/>
      <c r="AA402" s="34"/>
      <c r="AB402" s="34"/>
      <c r="AC402" s="34"/>
      <c r="AD402" s="34"/>
      <c r="AE402" s="34"/>
      <c r="AR402" s="207" t="s">
        <v>402</v>
      </c>
      <c r="AT402" s="207" t="s">
        <v>315</v>
      </c>
      <c r="AU402" s="207" t="s">
        <v>81</v>
      </c>
      <c r="AY402" s="17" t="s">
        <v>313</v>
      </c>
      <c r="BE402" s="208">
        <f>IF(N402="základní",J402,0)</f>
        <v>0</v>
      </c>
      <c r="BF402" s="208">
        <f>IF(N402="snížená",J402,0)</f>
        <v>0</v>
      </c>
      <c r="BG402" s="208">
        <f>IF(N402="zákl. přenesená",J402,0)</f>
        <v>0</v>
      </c>
      <c r="BH402" s="208">
        <f>IF(N402="sníž. přenesená",J402,0)</f>
        <v>0</v>
      </c>
      <c r="BI402" s="208">
        <f>IF(N402="nulová",J402,0)</f>
        <v>0</v>
      </c>
      <c r="BJ402" s="17" t="s">
        <v>81</v>
      </c>
      <c r="BK402" s="208">
        <f>ROUND(I402*H402,2)</f>
        <v>0</v>
      </c>
      <c r="BL402" s="17" t="s">
        <v>402</v>
      </c>
      <c r="BM402" s="207" t="s">
        <v>2154</v>
      </c>
    </row>
    <row r="403" spans="1:65" s="1" customFormat="1">
      <c r="A403" s="34"/>
      <c r="B403" s="35"/>
      <c r="C403" s="36"/>
      <c r="D403" s="209" t="s">
        <v>321</v>
      </c>
      <c r="E403" s="36"/>
      <c r="F403" s="210" t="s">
        <v>3425</v>
      </c>
      <c r="G403" s="36"/>
      <c r="H403" s="36"/>
      <c r="I403" s="116"/>
      <c r="J403" s="36"/>
      <c r="K403" s="36"/>
      <c r="L403" s="39"/>
      <c r="M403" s="271"/>
      <c r="N403" s="272"/>
      <c r="O403" s="273"/>
      <c r="P403" s="273"/>
      <c r="Q403" s="273"/>
      <c r="R403" s="273"/>
      <c r="S403" s="273"/>
      <c r="T403" s="274"/>
      <c r="U403" s="34"/>
      <c r="V403" s="34"/>
      <c r="W403" s="34"/>
      <c r="X403" s="34"/>
      <c r="Y403" s="34"/>
      <c r="Z403" s="34"/>
      <c r="AA403" s="34"/>
      <c r="AB403" s="34"/>
      <c r="AC403" s="34"/>
      <c r="AD403" s="34"/>
      <c r="AE403" s="34"/>
      <c r="AT403" s="17" t="s">
        <v>321</v>
      </c>
      <c r="AU403" s="17" t="s">
        <v>81</v>
      </c>
    </row>
    <row r="404" spans="1:65" s="1" customFormat="1" ht="6.95" customHeight="1">
      <c r="A404" s="34"/>
      <c r="B404" s="47"/>
      <c r="C404" s="48"/>
      <c r="D404" s="48"/>
      <c r="E404" s="48"/>
      <c r="F404" s="48"/>
      <c r="G404" s="48"/>
      <c r="H404" s="48"/>
      <c r="I404" s="144"/>
      <c r="J404" s="48"/>
      <c r="K404" s="48"/>
      <c r="L404" s="39"/>
      <c r="M404" s="34"/>
      <c r="O404" s="34"/>
      <c r="P404" s="34"/>
      <c r="Q404" s="34"/>
      <c r="R404" s="34"/>
      <c r="S404" s="34"/>
      <c r="T404" s="34"/>
      <c r="U404" s="34"/>
      <c r="V404" s="34"/>
      <c r="W404" s="34"/>
      <c r="X404" s="34"/>
      <c r="Y404" s="34"/>
      <c r="Z404" s="34"/>
      <c r="AA404" s="34"/>
      <c r="AB404" s="34"/>
      <c r="AC404" s="34"/>
      <c r="AD404" s="34"/>
      <c r="AE404" s="34"/>
    </row>
  </sheetData>
  <sheetProtection sheet="1" objects="1" scenarios="1" formatColumns="0" formatRows="0" autoFilter="0"/>
  <autoFilter ref="C90:K403"/>
  <mergeCells count="12">
    <mergeCell ref="E20:H20"/>
    <mergeCell ref="E29:H29"/>
    <mergeCell ref="E83:H83"/>
    <mergeCell ref="L2:V2"/>
    <mergeCell ref="E50:H50"/>
    <mergeCell ref="E52:H52"/>
    <mergeCell ref="E54:H54"/>
    <mergeCell ref="E79:H79"/>
    <mergeCell ref="E81:H81"/>
    <mergeCell ref="E7:H7"/>
    <mergeCell ref="E9:H9"/>
    <mergeCell ref="E11:H11"/>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75"/>
  <sheetViews>
    <sheetView showZeros="0" topLeftCell="A39" workbookViewId="0">
      <selection activeCell="G72" sqref="G72"/>
    </sheetView>
  </sheetViews>
  <sheetFormatPr defaultColWidth="9.1640625" defaultRowHeight="15"/>
  <cols>
    <col min="1" max="2" width="9.1640625" style="363"/>
    <col min="3" max="3" width="109.83203125" style="363" customWidth="1"/>
    <col min="4" max="4" width="15" style="363" customWidth="1"/>
    <col min="5" max="5" width="5.6640625" style="363" customWidth="1"/>
    <col min="6" max="6" width="12" style="363" bestFit="1" customWidth="1"/>
    <col min="7" max="8" width="17.83203125" style="363" customWidth="1"/>
    <col min="9" max="16384" width="9.1640625" style="363"/>
  </cols>
  <sheetData>
    <row r="1" spans="3:8" ht="18">
      <c r="C1" s="360" t="s">
        <v>4989</v>
      </c>
      <c r="D1" s="361"/>
      <c r="E1" s="361"/>
      <c r="F1" s="362" t="s">
        <v>4990</v>
      </c>
      <c r="G1" s="361"/>
      <c r="H1" s="361"/>
    </row>
    <row r="2" spans="3:8" ht="15.75">
      <c r="C2" s="364" t="s">
        <v>4991</v>
      </c>
      <c r="D2" s="361"/>
      <c r="E2" s="361"/>
      <c r="F2" s="362" t="s">
        <v>4990</v>
      </c>
      <c r="G2" s="361"/>
      <c r="H2" s="361"/>
    </row>
    <row r="3" spans="3:8">
      <c r="C3" s="523" t="s">
        <v>56</v>
      </c>
      <c r="D3" s="365" t="s">
        <v>4992</v>
      </c>
      <c r="E3" s="366"/>
      <c r="F3" s="366" t="s">
        <v>4993</v>
      </c>
      <c r="G3" s="367" t="s">
        <v>4606</v>
      </c>
      <c r="H3" s="367" t="s">
        <v>4606</v>
      </c>
    </row>
    <row r="4" spans="3:8" ht="48.75">
      <c r="C4" s="523"/>
      <c r="D4" s="368" t="s">
        <v>4994</v>
      </c>
      <c r="E4" s="369" t="s">
        <v>4995</v>
      </c>
      <c r="F4" s="366" t="s">
        <v>4996</v>
      </c>
      <c r="G4" s="370" t="s">
        <v>4997</v>
      </c>
      <c r="H4" s="370" t="s">
        <v>4998</v>
      </c>
    </row>
    <row r="5" spans="3:8" ht="18.75">
      <c r="C5" s="371" t="s">
        <v>4999</v>
      </c>
      <c r="D5" s="372"/>
      <c r="E5" s="372"/>
      <c r="F5" s="373" t="s">
        <v>4990</v>
      </c>
      <c r="G5" s="372"/>
      <c r="H5" s="372"/>
    </row>
    <row r="6" spans="3:8">
      <c r="C6" s="374" t="s">
        <v>5000</v>
      </c>
      <c r="D6" s="375"/>
      <c r="E6" s="374" t="s">
        <v>327</v>
      </c>
      <c r="F6" s="376">
        <v>1260</v>
      </c>
      <c r="G6" s="377">
        <f>+F6*D6</f>
        <v>0</v>
      </c>
      <c r="H6" s="377">
        <f>+G6*1.21</f>
        <v>0</v>
      </c>
    </row>
    <row r="7" spans="3:8">
      <c r="C7" s="374" t="s">
        <v>5001</v>
      </c>
      <c r="D7" s="375"/>
      <c r="E7" s="374" t="s">
        <v>2843</v>
      </c>
      <c r="F7" s="376">
        <v>3</v>
      </c>
      <c r="G7" s="377">
        <f t="shared" ref="G7:G59" si="0">+F7*D7</f>
        <v>0</v>
      </c>
      <c r="H7" s="377">
        <f t="shared" ref="H7:H59" si="1">+G7*1.21</f>
        <v>0</v>
      </c>
    </row>
    <row r="8" spans="3:8">
      <c r="C8" s="374" t="s">
        <v>5002</v>
      </c>
      <c r="D8" s="375"/>
      <c r="E8" s="374" t="s">
        <v>2843</v>
      </c>
      <c r="F8" s="376">
        <v>5</v>
      </c>
      <c r="G8" s="377">
        <f t="shared" si="0"/>
        <v>0</v>
      </c>
      <c r="H8" s="377">
        <f t="shared" si="1"/>
        <v>0</v>
      </c>
    </row>
    <row r="9" spans="3:8">
      <c r="C9" s="374" t="s">
        <v>5003</v>
      </c>
      <c r="D9" s="375"/>
      <c r="E9" s="374" t="s">
        <v>2843</v>
      </c>
      <c r="F9" s="376">
        <v>5</v>
      </c>
      <c r="G9" s="377">
        <f t="shared" si="0"/>
        <v>0</v>
      </c>
      <c r="H9" s="377">
        <f t="shared" si="1"/>
        <v>0</v>
      </c>
    </row>
    <row r="10" spans="3:8">
      <c r="C10" s="374" t="s">
        <v>5004</v>
      </c>
      <c r="D10" s="375"/>
      <c r="E10" s="374" t="s">
        <v>2843</v>
      </c>
      <c r="F10" s="376">
        <v>28</v>
      </c>
      <c r="G10" s="377">
        <f t="shared" si="0"/>
        <v>0</v>
      </c>
      <c r="H10" s="377">
        <f t="shared" si="1"/>
        <v>0</v>
      </c>
    </row>
    <row r="11" spans="3:8">
      <c r="C11" s="374" t="s">
        <v>5005</v>
      </c>
      <c r="D11" s="375"/>
      <c r="E11" s="374" t="s">
        <v>327</v>
      </c>
      <c r="F11" s="376">
        <v>287.5</v>
      </c>
      <c r="G11" s="377">
        <f t="shared" si="0"/>
        <v>0</v>
      </c>
      <c r="H11" s="377">
        <f t="shared" si="1"/>
        <v>0</v>
      </c>
    </row>
    <row r="12" spans="3:8">
      <c r="C12" s="374" t="s">
        <v>5006</v>
      </c>
      <c r="D12" s="375"/>
      <c r="E12" s="374" t="s">
        <v>2843</v>
      </c>
      <c r="F12" s="376">
        <v>4</v>
      </c>
      <c r="G12" s="377">
        <f t="shared" si="0"/>
        <v>0</v>
      </c>
      <c r="H12" s="377">
        <f t="shared" si="1"/>
        <v>0</v>
      </c>
    </row>
    <row r="13" spans="3:8">
      <c r="C13" s="374" t="s">
        <v>5007</v>
      </c>
      <c r="D13" s="375"/>
      <c r="E13" s="374" t="s">
        <v>2843</v>
      </c>
      <c r="F13" s="376">
        <v>4</v>
      </c>
      <c r="G13" s="377">
        <f t="shared" si="0"/>
        <v>0</v>
      </c>
      <c r="H13" s="377">
        <f t="shared" si="1"/>
        <v>0</v>
      </c>
    </row>
    <row r="14" spans="3:8">
      <c r="C14" s="374" t="s">
        <v>5008</v>
      </c>
      <c r="D14" s="375"/>
      <c r="E14" s="374" t="s">
        <v>2843</v>
      </c>
      <c r="F14" s="376">
        <v>4</v>
      </c>
      <c r="G14" s="377">
        <f t="shared" si="0"/>
        <v>0</v>
      </c>
      <c r="H14" s="377">
        <f t="shared" si="1"/>
        <v>0</v>
      </c>
    </row>
    <row r="15" spans="3:8">
      <c r="C15" s="374" t="s">
        <v>5009</v>
      </c>
      <c r="D15" s="375"/>
      <c r="E15" s="374" t="s">
        <v>2843</v>
      </c>
      <c r="F15" s="376">
        <v>24</v>
      </c>
      <c r="G15" s="377">
        <f t="shared" si="0"/>
        <v>0</v>
      </c>
      <c r="H15" s="377">
        <f t="shared" si="1"/>
        <v>0</v>
      </c>
    </row>
    <row r="16" spans="3:8">
      <c r="C16" s="374" t="s">
        <v>5010</v>
      </c>
      <c r="D16" s="375"/>
      <c r="E16" s="374" t="s">
        <v>2843</v>
      </c>
      <c r="F16" s="376">
        <v>48</v>
      </c>
      <c r="G16" s="377">
        <f t="shared" si="0"/>
        <v>0</v>
      </c>
      <c r="H16" s="377">
        <f t="shared" si="1"/>
        <v>0</v>
      </c>
    </row>
    <row r="17" spans="3:8">
      <c r="C17" s="374" t="s">
        <v>5011</v>
      </c>
      <c r="D17" s="375"/>
      <c r="E17" s="374" t="s">
        <v>2843</v>
      </c>
      <c r="F17" s="376">
        <v>4</v>
      </c>
      <c r="G17" s="377">
        <f t="shared" si="0"/>
        <v>0</v>
      </c>
      <c r="H17" s="377">
        <f t="shared" si="1"/>
        <v>0</v>
      </c>
    </row>
    <row r="18" spans="3:8">
      <c r="C18" s="374" t="s">
        <v>5012</v>
      </c>
      <c r="D18" s="375"/>
      <c r="E18" s="374" t="s">
        <v>2843</v>
      </c>
      <c r="F18" s="376">
        <v>1</v>
      </c>
      <c r="G18" s="377">
        <f t="shared" si="0"/>
        <v>0</v>
      </c>
      <c r="H18" s="377">
        <f t="shared" si="1"/>
        <v>0</v>
      </c>
    </row>
    <row r="19" spans="3:8">
      <c r="C19" s="374" t="s">
        <v>5013</v>
      </c>
      <c r="D19" s="375"/>
      <c r="E19" s="374" t="s">
        <v>2843</v>
      </c>
      <c r="F19" s="376">
        <v>1</v>
      </c>
      <c r="G19" s="377">
        <f t="shared" si="0"/>
        <v>0</v>
      </c>
      <c r="H19" s="377">
        <f t="shared" si="1"/>
        <v>0</v>
      </c>
    </row>
    <row r="20" spans="3:8">
      <c r="C20" s="374" t="s">
        <v>5014</v>
      </c>
      <c r="D20" s="375"/>
      <c r="E20" s="374" t="s">
        <v>2843</v>
      </c>
      <c r="F20" s="376">
        <v>1</v>
      </c>
      <c r="G20" s="377">
        <f t="shared" si="0"/>
        <v>0</v>
      </c>
      <c r="H20" s="377">
        <f t="shared" si="1"/>
        <v>0</v>
      </c>
    </row>
    <row r="21" spans="3:8">
      <c r="C21" s="374" t="s">
        <v>5015</v>
      </c>
      <c r="D21" s="375"/>
      <c r="E21" s="374" t="s">
        <v>2843</v>
      </c>
      <c r="F21" s="376">
        <v>1</v>
      </c>
      <c r="G21" s="377">
        <f t="shared" si="0"/>
        <v>0</v>
      </c>
      <c r="H21" s="377">
        <f t="shared" si="1"/>
        <v>0</v>
      </c>
    </row>
    <row r="22" spans="3:8">
      <c r="C22" s="374" t="s">
        <v>5016</v>
      </c>
      <c r="D22" s="375"/>
      <c r="E22" s="374" t="s">
        <v>2843</v>
      </c>
      <c r="F22" s="376">
        <v>1</v>
      </c>
      <c r="G22" s="377">
        <f t="shared" si="0"/>
        <v>0</v>
      </c>
      <c r="H22" s="377">
        <f t="shared" si="1"/>
        <v>0</v>
      </c>
    </row>
    <row r="23" spans="3:8">
      <c r="C23" s="374" t="s">
        <v>5017</v>
      </c>
      <c r="D23" s="375"/>
      <c r="E23" s="374" t="s">
        <v>2843</v>
      </c>
      <c r="F23" s="376">
        <v>2</v>
      </c>
      <c r="G23" s="377">
        <f t="shared" si="0"/>
        <v>0</v>
      </c>
      <c r="H23" s="377">
        <f t="shared" si="1"/>
        <v>0</v>
      </c>
    </row>
    <row r="24" spans="3:8">
      <c r="C24" s="374" t="s">
        <v>5018</v>
      </c>
      <c r="D24" s="375"/>
      <c r="E24" s="374" t="s">
        <v>2843</v>
      </c>
      <c r="F24" s="376">
        <v>9</v>
      </c>
      <c r="G24" s="377">
        <f t="shared" si="0"/>
        <v>0</v>
      </c>
      <c r="H24" s="377">
        <f t="shared" si="1"/>
        <v>0</v>
      </c>
    </row>
    <row r="25" spans="3:8">
      <c r="C25" s="374" t="s">
        <v>5019</v>
      </c>
      <c r="D25" s="375"/>
      <c r="E25" s="374" t="s">
        <v>2843</v>
      </c>
      <c r="F25" s="376">
        <v>2</v>
      </c>
      <c r="G25" s="377">
        <f t="shared" si="0"/>
        <v>0</v>
      </c>
      <c r="H25" s="377">
        <f t="shared" si="1"/>
        <v>0</v>
      </c>
    </row>
    <row r="26" spans="3:8">
      <c r="C26" s="374" t="s">
        <v>5020</v>
      </c>
      <c r="D26" s="375"/>
      <c r="E26" s="374" t="s">
        <v>2843</v>
      </c>
      <c r="F26" s="376">
        <v>1</v>
      </c>
      <c r="G26" s="377">
        <f t="shared" si="0"/>
        <v>0</v>
      </c>
      <c r="H26" s="377">
        <f t="shared" si="1"/>
        <v>0</v>
      </c>
    </row>
    <row r="27" spans="3:8">
      <c r="C27" s="374" t="s">
        <v>5021</v>
      </c>
      <c r="D27" s="375"/>
      <c r="E27" s="374" t="s">
        <v>2843</v>
      </c>
      <c r="F27" s="376">
        <v>1</v>
      </c>
      <c r="G27" s="377">
        <f t="shared" si="0"/>
        <v>0</v>
      </c>
      <c r="H27" s="377">
        <f t="shared" si="1"/>
        <v>0</v>
      </c>
    </row>
    <row r="28" spans="3:8">
      <c r="C28" s="374" t="s">
        <v>5022</v>
      </c>
      <c r="D28" s="375"/>
      <c r="E28" s="374" t="s">
        <v>2843</v>
      </c>
      <c r="F28" s="376">
        <v>1</v>
      </c>
      <c r="G28" s="377">
        <f t="shared" si="0"/>
        <v>0</v>
      </c>
      <c r="H28" s="377">
        <f t="shared" si="1"/>
        <v>0</v>
      </c>
    </row>
    <row r="29" spans="3:8">
      <c r="C29" s="374" t="s">
        <v>5023</v>
      </c>
      <c r="D29" s="375"/>
      <c r="E29" s="374" t="s">
        <v>2843</v>
      </c>
      <c r="F29" s="376">
        <v>4</v>
      </c>
      <c r="G29" s="377">
        <f t="shared" si="0"/>
        <v>0</v>
      </c>
      <c r="H29" s="377">
        <f t="shared" si="1"/>
        <v>0</v>
      </c>
    </row>
    <row r="30" spans="3:8">
      <c r="C30" s="374" t="s">
        <v>5024</v>
      </c>
      <c r="D30" s="375"/>
      <c r="E30" s="374" t="s">
        <v>2843</v>
      </c>
      <c r="F30" s="376">
        <v>3</v>
      </c>
      <c r="G30" s="377">
        <f t="shared" si="0"/>
        <v>0</v>
      </c>
      <c r="H30" s="377">
        <f t="shared" si="1"/>
        <v>0</v>
      </c>
    </row>
    <row r="31" spans="3:8">
      <c r="C31" s="374" t="s">
        <v>5025</v>
      </c>
      <c r="D31" s="375"/>
      <c r="E31" s="374" t="s">
        <v>2843</v>
      </c>
      <c r="F31" s="376">
        <v>2</v>
      </c>
      <c r="G31" s="377">
        <f t="shared" si="0"/>
        <v>0</v>
      </c>
      <c r="H31" s="377">
        <f t="shared" si="1"/>
        <v>0</v>
      </c>
    </row>
    <row r="32" spans="3:8">
      <c r="C32" s="374" t="s">
        <v>5026</v>
      </c>
      <c r="D32" s="375"/>
      <c r="E32" s="374" t="s">
        <v>2843</v>
      </c>
      <c r="F32" s="376">
        <v>1</v>
      </c>
      <c r="G32" s="377">
        <f t="shared" si="0"/>
        <v>0</v>
      </c>
      <c r="H32" s="377">
        <f t="shared" si="1"/>
        <v>0</v>
      </c>
    </row>
    <row r="33" spans="3:8">
      <c r="C33" s="374" t="s">
        <v>5027</v>
      </c>
      <c r="D33" s="375"/>
      <c r="E33" s="374" t="s">
        <v>2843</v>
      </c>
      <c r="F33" s="376">
        <v>4</v>
      </c>
      <c r="G33" s="377">
        <f t="shared" si="0"/>
        <v>0</v>
      </c>
      <c r="H33" s="377">
        <f t="shared" si="1"/>
        <v>0</v>
      </c>
    </row>
    <row r="34" spans="3:8">
      <c r="C34" s="374" t="s">
        <v>5028</v>
      </c>
      <c r="D34" s="375"/>
      <c r="E34" s="374" t="s">
        <v>2843</v>
      </c>
      <c r="F34" s="376">
        <v>4</v>
      </c>
      <c r="G34" s="377">
        <f t="shared" si="0"/>
        <v>0</v>
      </c>
      <c r="H34" s="377">
        <f t="shared" si="1"/>
        <v>0</v>
      </c>
    </row>
    <row r="35" spans="3:8">
      <c r="C35" s="374" t="s">
        <v>5029</v>
      </c>
      <c r="D35" s="375"/>
      <c r="E35" s="374" t="s">
        <v>2843</v>
      </c>
      <c r="F35" s="376">
        <v>2</v>
      </c>
      <c r="G35" s="377">
        <f t="shared" si="0"/>
        <v>0</v>
      </c>
      <c r="H35" s="377">
        <f t="shared" si="1"/>
        <v>0</v>
      </c>
    </row>
    <row r="36" spans="3:8">
      <c r="C36" s="374" t="s">
        <v>5030</v>
      </c>
      <c r="D36" s="375"/>
      <c r="E36" s="374" t="s">
        <v>2843</v>
      </c>
      <c r="F36" s="376">
        <v>3</v>
      </c>
      <c r="G36" s="377">
        <f t="shared" si="0"/>
        <v>0</v>
      </c>
      <c r="H36" s="377">
        <f t="shared" si="1"/>
        <v>0</v>
      </c>
    </row>
    <row r="37" spans="3:8">
      <c r="C37" s="374" t="s">
        <v>5031</v>
      </c>
      <c r="D37" s="375"/>
      <c r="E37" s="374" t="s">
        <v>2843</v>
      </c>
      <c r="F37" s="376">
        <v>2</v>
      </c>
      <c r="G37" s="377">
        <f t="shared" si="0"/>
        <v>0</v>
      </c>
      <c r="H37" s="377">
        <f t="shared" si="1"/>
        <v>0</v>
      </c>
    </row>
    <row r="38" spans="3:8">
      <c r="C38" s="374" t="s">
        <v>5032</v>
      </c>
      <c r="D38" s="375"/>
      <c r="E38" s="374" t="s">
        <v>2843</v>
      </c>
      <c r="F38" s="376">
        <v>2</v>
      </c>
      <c r="G38" s="377">
        <f t="shared" si="0"/>
        <v>0</v>
      </c>
      <c r="H38" s="377">
        <f t="shared" si="1"/>
        <v>0</v>
      </c>
    </row>
    <row r="39" spans="3:8">
      <c r="C39" s="374" t="s">
        <v>5033</v>
      </c>
      <c r="D39" s="375"/>
      <c r="E39" s="374" t="s">
        <v>2843</v>
      </c>
      <c r="F39" s="376">
        <v>20</v>
      </c>
      <c r="G39" s="377">
        <f t="shared" si="0"/>
        <v>0</v>
      </c>
      <c r="H39" s="377">
        <f t="shared" si="1"/>
        <v>0</v>
      </c>
    </row>
    <row r="40" spans="3:8">
      <c r="C40" s="374" t="s">
        <v>5034</v>
      </c>
      <c r="D40" s="375"/>
      <c r="E40" s="374" t="s">
        <v>2843</v>
      </c>
      <c r="F40" s="376">
        <v>2</v>
      </c>
      <c r="G40" s="377">
        <f t="shared" si="0"/>
        <v>0</v>
      </c>
      <c r="H40" s="377">
        <f t="shared" si="1"/>
        <v>0</v>
      </c>
    </row>
    <row r="41" spans="3:8">
      <c r="C41" s="374" t="s">
        <v>5035</v>
      </c>
      <c r="D41" s="375"/>
      <c r="E41" s="374" t="s">
        <v>2843</v>
      </c>
      <c r="F41" s="376">
        <v>10</v>
      </c>
      <c r="G41" s="377">
        <f t="shared" si="0"/>
        <v>0</v>
      </c>
      <c r="H41" s="377">
        <f t="shared" si="1"/>
        <v>0</v>
      </c>
    </row>
    <row r="42" spans="3:8">
      <c r="C42" s="374" t="s">
        <v>5036</v>
      </c>
      <c r="D42" s="375"/>
      <c r="E42" s="374" t="s">
        <v>2843</v>
      </c>
      <c r="F42" s="376">
        <v>4</v>
      </c>
      <c r="G42" s="377">
        <f t="shared" si="0"/>
        <v>0</v>
      </c>
      <c r="H42" s="377">
        <f t="shared" si="1"/>
        <v>0</v>
      </c>
    </row>
    <row r="43" spans="3:8">
      <c r="C43" s="374" t="s">
        <v>5037</v>
      </c>
      <c r="D43" s="375"/>
      <c r="E43" s="374" t="s">
        <v>327</v>
      </c>
      <c r="F43" s="376">
        <v>51</v>
      </c>
      <c r="G43" s="377">
        <f t="shared" si="0"/>
        <v>0</v>
      </c>
      <c r="H43" s="377">
        <f t="shared" si="1"/>
        <v>0</v>
      </c>
    </row>
    <row r="44" spans="3:8">
      <c r="C44" s="374" t="s">
        <v>5038</v>
      </c>
      <c r="D44" s="375"/>
      <c r="E44" s="374"/>
      <c r="F44" s="376">
        <v>345</v>
      </c>
      <c r="G44" s="377">
        <f t="shared" si="0"/>
        <v>0</v>
      </c>
      <c r="H44" s="377">
        <f t="shared" si="1"/>
        <v>0</v>
      </c>
    </row>
    <row r="45" spans="3:8">
      <c r="C45" s="374" t="s">
        <v>5039</v>
      </c>
      <c r="D45" s="375"/>
      <c r="E45" s="374" t="s">
        <v>2843</v>
      </c>
      <c r="F45" s="376">
        <v>600</v>
      </c>
      <c r="G45" s="377">
        <f t="shared" si="0"/>
        <v>0</v>
      </c>
      <c r="H45" s="377">
        <f t="shared" si="1"/>
        <v>0</v>
      </c>
    </row>
    <row r="46" spans="3:8">
      <c r="C46" s="374" t="s">
        <v>5040</v>
      </c>
      <c r="D46" s="375"/>
      <c r="E46" s="374" t="s">
        <v>2843</v>
      </c>
      <c r="F46" s="376">
        <v>40</v>
      </c>
      <c r="G46" s="377">
        <f t="shared" si="0"/>
        <v>0</v>
      </c>
      <c r="H46" s="377">
        <f t="shared" si="1"/>
        <v>0</v>
      </c>
    </row>
    <row r="47" spans="3:8">
      <c r="C47" s="374" t="s">
        <v>5041</v>
      </c>
      <c r="D47" s="375"/>
      <c r="E47" s="374" t="s">
        <v>2843</v>
      </c>
      <c r="F47" s="376">
        <v>40</v>
      </c>
      <c r="G47" s="377">
        <f t="shared" si="0"/>
        <v>0</v>
      </c>
      <c r="H47" s="377">
        <f t="shared" si="1"/>
        <v>0</v>
      </c>
    </row>
    <row r="48" spans="3:8">
      <c r="C48" s="374" t="s">
        <v>5042</v>
      </c>
      <c r="D48" s="375"/>
      <c r="E48" s="374" t="s">
        <v>2843</v>
      </c>
      <c r="F48" s="376">
        <v>75</v>
      </c>
      <c r="G48" s="377">
        <f t="shared" si="0"/>
        <v>0</v>
      </c>
      <c r="H48" s="377">
        <f t="shared" si="1"/>
        <v>0</v>
      </c>
    </row>
    <row r="49" spans="3:8">
      <c r="C49" s="374" t="s">
        <v>5043</v>
      </c>
      <c r="D49" s="375"/>
      <c r="E49" s="374" t="s">
        <v>2843</v>
      </c>
      <c r="F49" s="376">
        <v>5</v>
      </c>
      <c r="G49" s="377">
        <f t="shared" si="0"/>
        <v>0</v>
      </c>
      <c r="H49" s="377">
        <f t="shared" si="1"/>
        <v>0</v>
      </c>
    </row>
    <row r="50" spans="3:8">
      <c r="C50" s="374" t="s">
        <v>5044</v>
      </c>
      <c r="D50" s="375"/>
      <c r="E50" s="374" t="s">
        <v>2843</v>
      </c>
      <c r="F50" s="376">
        <v>40</v>
      </c>
      <c r="G50" s="377">
        <f t="shared" si="0"/>
        <v>0</v>
      </c>
      <c r="H50" s="377">
        <f t="shared" si="1"/>
        <v>0</v>
      </c>
    </row>
    <row r="51" spans="3:8">
      <c r="C51" s="374" t="s">
        <v>5045</v>
      </c>
      <c r="D51" s="375"/>
      <c r="E51" s="374" t="s">
        <v>2843</v>
      </c>
      <c r="F51" s="376">
        <v>320</v>
      </c>
      <c r="G51" s="377">
        <f t="shared" si="0"/>
        <v>0</v>
      </c>
      <c r="H51" s="377">
        <f t="shared" si="1"/>
        <v>0</v>
      </c>
    </row>
    <row r="52" spans="3:8">
      <c r="C52" s="374" t="s">
        <v>5046</v>
      </c>
      <c r="D52" s="375"/>
      <c r="E52" s="374" t="s">
        <v>2843</v>
      </c>
      <c r="F52" s="376">
        <v>4</v>
      </c>
      <c r="G52" s="377">
        <f t="shared" si="0"/>
        <v>0</v>
      </c>
      <c r="H52" s="377">
        <f t="shared" si="1"/>
        <v>0</v>
      </c>
    </row>
    <row r="53" spans="3:8">
      <c r="C53" s="374" t="s">
        <v>5047</v>
      </c>
      <c r="D53" s="375"/>
      <c r="E53" s="374" t="s">
        <v>327</v>
      </c>
      <c r="F53" s="376">
        <v>230</v>
      </c>
      <c r="G53" s="377">
        <f t="shared" si="0"/>
        <v>0</v>
      </c>
      <c r="H53" s="377">
        <f t="shared" si="1"/>
        <v>0</v>
      </c>
    </row>
    <row r="54" spans="3:8">
      <c r="C54" s="374" t="s">
        <v>5048</v>
      </c>
      <c r="D54" s="375"/>
      <c r="E54" s="374" t="s">
        <v>327</v>
      </c>
      <c r="F54" s="376">
        <v>12</v>
      </c>
      <c r="G54" s="377">
        <f t="shared" si="0"/>
        <v>0</v>
      </c>
      <c r="H54" s="377">
        <f t="shared" si="1"/>
        <v>0</v>
      </c>
    </row>
    <row r="55" spans="3:8">
      <c r="C55" s="374" t="s">
        <v>5049</v>
      </c>
      <c r="D55" s="375"/>
      <c r="E55" s="374" t="s">
        <v>2843</v>
      </c>
      <c r="F55" s="376">
        <v>18</v>
      </c>
      <c r="G55" s="377">
        <f t="shared" si="0"/>
        <v>0</v>
      </c>
      <c r="H55" s="377">
        <f t="shared" si="1"/>
        <v>0</v>
      </c>
    </row>
    <row r="56" spans="3:8">
      <c r="C56" s="374" t="s">
        <v>5050</v>
      </c>
      <c r="D56" s="375"/>
      <c r="E56" s="374" t="s">
        <v>1434</v>
      </c>
      <c r="F56" s="376">
        <v>1</v>
      </c>
      <c r="G56" s="377">
        <f t="shared" si="0"/>
        <v>0</v>
      </c>
      <c r="H56" s="377">
        <f t="shared" si="1"/>
        <v>0</v>
      </c>
    </row>
    <row r="57" spans="3:8">
      <c r="C57" s="374" t="s">
        <v>5051</v>
      </c>
      <c r="D57" s="375"/>
      <c r="E57" s="374" t="s">
        <v>1434</v>
      </c>
      <c r="F57" s="376">
        <v>1</v>
      </c>
      <c r="G57" s="377">
        <f t="shared" si="0"/>
        <v>0</v>
      </c>
      <c r="H57" s="377">
        <f t="shared" si="1"/>
        <v>0</v>
      </c>
    </row>
    <row r="58" spans="3:8">
      <c r="C58" s="374" t="s">
        <v>5052</v>
      </c>
      <c r="D58" s="375"/>
      <c r="E58" s="374" t="s">
        <v>1434</v>
      </c>
      <c r="F58" s="376">
        <v>2</v>
      </c>
      <c r="G58" s="377">
        <f t="shared" si="0"/>
        <v>0</v>
      </c>
      <c r="H58" s="377">
        <f t="shared" si="1"/>
        <v>0</v>
      </c>
    </row>
    <row r="59" spans="3:8">
      <c r="C59" s="374" t="s">
        <v>5053</v>
      </c>
      <c r="D59" s="375"/>
      <c r="E59" s="374" t="s">
        <v>1434</v>
      </c>
      <c r="F59" s="376">
        <v>5</v>
      </c>
      <c r="G59" s="377">
        <f t="shared" si="0"/>
        <v>0</v>
      </c>
      <c r="H59" s="377">
        <f t="shared" si="1"/>
        <v>0</v>
      </c>
    </row>
    <row r="60" spans="3:8" ht="18.75">
      <c r="C60" s="371" t="s">
        <v>5054</v>
      </c>
      <c r="D60" s="378"/>
      <c r="E60" s="372"/>
      <c r="F60" s="379" t="s">
        <v>4990</v>
      </c>
      <c r="G60" s="380">
        <f>SUM(G6:G59)</f>
        <v>0</v>
      </c>
      <c r="H60" s="380">
        <f>SUM(H6:H59)</f>
        <v>0</v>
      </c>
    </row>
    <row r="61" spans="3:8" ht="18.75">
      <c r="C61" s="371" t="s">
        <v>4628</v>
      </c>
      <c r="D61" s="381"/>
      <c r="E61" s="372"/>
      <c r="F61" s="382" t="s">
        <v>4990</v>
      </c>
      <c r="G61" s="383"/>
      <c r="H61" s="383"/>
    </row>
    <row r="62" spans="3:8">
      <c r="C62" s="374" t="s">
        <v>5055</v>
      </c>
      <c r="D62" s="375"/>
      <c r="E62" s="374" t="s">
        <v>1434</v>
      </c>
      <c r="F62" s="376">
        <v>1</v>
      </c>
      <c r="G62" s="377">
        <f>+F62*D62</f>
        <v>0</v>
      </c>
      <c r="H62" s="377">
        <f>+G62*1.21</f>
        <v>0</v>
      </c>
    </row>
    <row r="63" spans="3:8">
      <c r="C63" s="374" t="s">
        <v>5056</v>
      </c>
      <c r="D63" s="375"/>
      <c r="E63" s="374" t="s">
        <v>2843</v>
      </c>
      <c r="F63" s="376">
        <v>1</v>
      </c>
      <c r="G63" s="377">
        <f t="shared" ref="G63:G68" si="2">+F63*D63</f>
        <v>0</v>
      </c>
      <c r="H63" s="377">
        <f t="shared" ref="H63:H70" si="3">+G63*1.21</f>
        <v>0</v>
      </c>
    </row>
    <row r="64" spans="3:8">
      <c r="C64" s="374" t="s">
        <v>5057</v>
      </c>
      <c r="D64" s="375"/>
      <c r="E64" s="374" t="s">
        <v>1434</v>
      </c>
      <c r="F64" s="376">
        <v>1</v>
      </c>
      <c r="G64" s="377">
        <f t="shared" si="2"/>
        <v>0</v>
      </c>
      <c r="H64" s="377">
        <f t="shared" si="3"/>
        <v>0</v>
      </c>
    </row>
    <row r="65" spans="3:8">
      <c r="C65" s="374" t="s">
        <v>5058</v>
      </c>
      <c r="D65" s="375"/>
      <c r="E65" s="374" t="s">
        <v>2843</v>
      </c>
      <c r="F65" s="376">
        <v>1</v>
      </c>
      <c r="G65" s="377">
        <f t="shared" si="2"/>
        <v>0</v>
      </c>
      <c r="H65" s="377">
        <f t="shared" si="3"/>
        <v>0</v>
      </c>
    </row>
    <row r="66" spans="3:8">
      <c r="C66" s="374" t="s">
        <v>5059</v>
      </c>
      <c r="D66" s="375"/>
      <c r="E66" s="374" t="s">
        <v>327</v>
      </c>
      <c r="F66" s="384">
        <v>1720</v>
      </c>
      <c r="G66" s="377">
        <f t="shared" si="2"/>
        <v>0</v>
      </c>
      <c r="H66" s="377">
        <f t="shared" si="3"/>
        <v>0</v>
      </c>
    </row>
    <row r="67" spans="3:8">
      <c r="C67" s="374" t="s">
        <v>5060</v>
      </c>
      <c r="D67" s="375"/>
      <c r="E67" s="374" t="s">
        <v>1434</v>
      </c>
      <c r="F67" s="376">
        <v>1</v>
      </c>
      <c r="G67" s="377">
        <f t="shared" si="2"/>
        <v>0</v>
      </c>
      <c r="H67" s="377">
        <f t="shared" si="3"/>
        <v>0</v>
      </c>
    </row>
    <row r="68" spans="3:8">
      <c r="C68" s="374" t="s">
        <v>5061</v>
      </c>
      <c r="D68" s="375"/>
      <c r="E68" s="374" t="s">
        <v>1434</v>
      </c>
      <c r="F68" s="376">
        <v>1</v>
      </c>
      <c r="G68" s="377">
        <f t="shared" si="2"/>
        <v>0</v>
      </c>
      <c r="H68" s="377">
        <f t="shared" si="3"/>
        <v>0</v>
      </c>
    </row>
    <row r="69" spans="3:8" ht="18.75">
      <c r="C69" s="371" t="s">
        <v>5062</v>
      </c>
      <c r="D69" s="372"/>
      <c r="E69" s="372"/>
      <c r="F69" s="379" t="s">
        <v>4990</v>
      </c>
      <c r="G69" s="380">
        <f>SUM(G62:G68)</f>
        <v>0</v>
      </c>
      <c r="H69" s="380">
        <f t="shared" si="3"/>
        <v>0</v>
      </c>
    </row>
    <row r="70" spans="3:8" ht="18.75">
      <c r="C70" s="385" t="s">
        <v>4991</v>
      </c>
      <c r="D70" s="385" t="s">
        <v>4606</v>
      </c>
      <c r="E70" s="372"/>
      <c r="F70" s="386" t="s">
        <v>4990</v>
      </c>
      <c r="G70" s="387">
        <f>+G69+G60</f>
        <v>0</v>
      </c>
      <c r="H70" s="387">
        <f t="shared" si="3"/>
        <v>0</v>
      </c>
    </row>
    <row r="71" spans="3:8" ht="18.75">
      <c r="C71" s="385"/>
      <c r="D71" s="388"/>
      <c r="E71" s="389"/>
      <c r="F71" s="386"/>
      <c r="G71" s="387"/>
      <c r="H71" s="387"/>
    </row>
    <row r="72" spans="3:8" ht="18.75">
      <c r="C72" s="385" t="s">
        <v>5063</v>
      </c>
      <c r="D72" s="385" t="s">
        <v>4606</v>
      </c>
      <c r="E72" s="389"/>
      <c r="F72" s="386" t="s">
        <v>4990</v>
      </c>
      <c r="G72" s="390">
        <f>+G70+G71</f>
        <v>0</v>
      </c>
      <c r="H72" s="387">
        <f>+H70+H71</f>
        <v>0</v>
      </c>
    </row>
    <row r="74" spans="3:8">
      <c r="C74" s="391" t="s">
        <v>5064</v>
      </c>
    </row>
    <row r="75" spans="3:8" ht="60">
      <c r="C75" s="392" t="s">
        <v>5065</v>
      </c>
    </row>
  </sheetData>
  <mergeCells count="1">
    <mergeCell ref="C3:C4"/>
  </mergeCells>
  <pageMargins left="0.7" right="0.7" top="0.78740157499999996" bottom="0.78740157499999996" header="0.3" footer="0.3"/>
  <pageSetup paperSize="2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25"/>
  <sheetViews>
    <sheetView showZeros="0" workbookViewId="0">
      <selection activeCell="G72" sqref="G72"/>
    </sheetView>
  </sheetViews>
  <sheetFormatPr defaultColWidth="9.1640625" defaultRowHeight="15"/>
  <cols>
    <col min="1" max="2" width="9.1640625" style="363"/>
    <col min="3" max="3" width="109.83203125" style="363" customWidth="1"/>
    <col min="4" max="4" width="15" style="363" customWidth="1"/>
    <col min="5" max="5" width="5.6640625" style="363" customWidth="1"/>
    <col min="6" max="6" width="12" style="363" bestFit="1" customWidth="1"/>
    <col min="7" max="8" width="17.83203125" style="363" customWidth="1"/>
    <col min="9" max="16384" width="9.1640625" style="363"/>
  </cols>
  <sheetData>
    <row r="1" spans="3:8" ht="18">
      <c r="C1" s="360" t="s">
        <v>4989</v>
      </c>
      <c r="D1" s="361"/>
      <c r="E1" s="361"/>
      <c r="F1" s="361"/>
      <c r="G1" s="361"/>
      <c r="H1" s="361"/>
    </row>
    <row r="2" spans="3:8" ht="15.75">
      <c r="C2" s="364" t="s">
        <v>5066</v>
      </c>
      <c r="D2" s="361"/>
      <c r="E2" s="361"/>
      <c r="F2" s="361" t="s">
        <v>4990</v>
      </c>
      <c r="G2" s="361"/>
      <c r="H2" s="361"/>
    </row>
    <row r="3" spans="3:8">
      <c r="C3" s="523" t="s">
        <v>56</v>
      </c>
      <c r="D3" s="365" t="s">
        <v>4992</v>
      </c>
      <c r="E3" s="366"/>
      <c r="F3" s="366" t="s">
        <v>4993</v>
      </c>
      <c r="G3" s="367" t="s">
        <v>4606</v>
      </c>
      <c r="H3" s="367" t="s">
        <v>4606</v>
      </c>
    </row>
    <row r="4" spans="3:8" ht="48.75">
      <c r="C4" s="523"/>
      <c r="D4" s="368" t="s">
        <v>4994</v>
      </c>
      <c r="E4" s="369" t="s">
        <v>4995</v>
      </c>
      <c r="F4" s="366" t="s">
        <v>4996</v>
      </c>
      <c r="G4" s="370" t="s">
        <v>4997</v>
      </c>
      <c r="H4" s="370" t="s">
        <v>4998</v>
      </c>
    </row>
    <row r="5" spans="3:8" ht="18.75">
      <c r="C5" s="371" t="s">
        <v>4999</v>
      </c>
      <c r="D5" s="372"/>
      <c r="E5" s="372"/>
      <c r="F5" s="373" t="s">
        <v>4990</v>
      </c>
      <c r="G5" s="372"/>
      <c r="H5" s="372"/>
    </row>
    <row r="6" spans="3:8">
      <c r="C6" s="374" t="s">
        <v>5067</v>
      </c>
      <c r="D6" s="375"/>
      <c r="E6" s="374" t="s">
        <v>2843</v>
      </c>
      <c r="F6" s="376">
        <v>1</v>
      </c>
      <c r="G6" s="377">
        <f>+F6*D6</f>
        <v>0</v>
      </c>
      <c r="H6" s="377">
        <f>+G6*1.21</f>
        <v>0</v>
      </c>
    </row>
    <row r="7" spans="3:8">
      <c r="C7" s="374" t="s">
        <v>5068</v>
      </c>
      <c r="D7" s="375"/>
      <c r="E7" s="374" t="s">
        <v>2843</v>
      </c>
      <c r="F7" s="376">
        <v>1</v>
      </c>
      <c r="G7" s="377">
        <f t="shared" ref="G7:G14" si="0">+F7*D7</f>
        <v>0</v>
      </c>
      <c r="H7" s="377">
        <f t="shared" ref="H7:H14" si="1">+G7*1.21</f>
        <v>0</v>
      </c>
    </row>
    <row r="8" spans="3:8">
      <c r="C8" s="374" t="s">
        <v>5069</v>
      </c>
      <c r="D8" s="375"/>
      <c r="E8" s="374" t="s">
        <v>2843</v>
      </c>
      <c r="F8" s="376">
        <v>2</v>
      </c>
      <c r="G8" s="377">
        <f t="shared" si="0"/>
        <v>0</v>
      </c>
      <c r="H8" s="377">
        <f t="shared" si="1"/>
        <v>0</v>
      </c>
    </row>
    <row r="9" spans="3:8">
      <c r="C9" s="374" t="s">
        <v>5070</v>
      </c>
      <c r="D9" s="375"/>
      <c r="E9" s="374" t="s">
        <v>2843</v>
      </c>
      <c r="F9" s="376">
        <v>8</v>
      </c>
      <c r="G9" s="377">
        <f t="shared" si="0"/>
        <v>0</v>
      </c>
      <c r="H9" s="377">
        <f t="shared" si="1"/>
        <v>0</v>
      </c>
    </row>
    <row r="10" spans="3:8">
      <c r="C10" s="374" t="s">
        <v>5071</v>
      </c>
      <c r="D10" s="375"/>
      <c r="E10" s="374" t="s">
        <v>2843</v>
      </c>
      <c r="F10" s="376">
        <v>2</v>
      </c>
      <c r="G10" s="377">
        <f t="shared" si="0"/>
        <v>0</v>
      </c>
      <c r="H10" s="377">
        <f t="shared" si="1"/>
        <v>0</v>
      </c>
    </row>
    <row r="11" spans="3:8">
      <c r="C11" s="374" t="s">
        <v>5072</v>
      </c>
      <c r="D11" s="375"/>
      <c r="E11" s="374" t="s">
        <v>327</v>
      </c>
      <c r="F11" s="376">
        <v>357.5</v>
      </c>
      <c r="G11" s="377">
        <f t="shared" si="0"/>
        <v>0</v>
      </c>
      <c r="H11" s="377">
        <f t="shared" si="1"/>
        <v>0</v>
      </c>
    </row>
    <row r="12" spans="3:8">
      <c r="C12" s="374" t="s">
        <v>5073</v>
      </c>
      <c r="D12" s="375"/>
      <c r="E12" s="374" t="s">
        <v>327</v>
      </c>
      <c r="F12" s="376">
        <v>44</v>
      </c>
      <c r="G12" s="377">
        <f t="shared" si="0"/>
        <v>0</v>
      </c>
      <c r="H12" s="377">
        <f t="shared" si="1"/>
        <v>0</v>
      </c>
    </row>
    <row r="13" spans="3:8">
      <c r="C13" s="374" t="s">
        <v>5074</v>
      </c>
      <c r="D13" s="375"/>
      <c r="E13" s="374" t="s">
        <v>2843</v>
      </c>
      <c r="F13" s="376">
        <v>1</v>
      </c>
      <c r="G13" s="377">
        <f t="shared" si="0"/>
        <v>0</v>
      </c>
      <c r="H13" s="377">
        <f t="shared" si="1"/>
        <v>0</v>
      </c>
    </row>
    <row r="14" spans="3:8">
      <c r="C14" s="374" t="s">
        <v>5051</v>
      </c>
      <c r="D14" s="375"/>
      <c r="E14" s="374" t="s">
        <v>1434</v>
      </c>
      <c r="F14" s="376">
        <v>1</v>
      </c>
      <c r="G14" s="377">
        <f t="shared" si="0"/>
        <v>0</v>
      </c>
      <c r="H14" s="377">
        <f t="shared" si="1"/>
        <v>0</v>
      </c>
    </row>
    <row r="15" spans="3:8" ht="18.75">
      <c r="C15" s="371" t="s">
        <v>5054</v>
      </c>
      <c r="D15" s="378"/>
      <c r="E15" s="372"/>
      <c r="F15" s="379" t="s">
        <v>4990</v>
      </c>
      <c r="G15" s="380">
        <f>SUM(G6:G14)</f>
        <v>0</v>
      </c>
      <c r="H15" s="380">
        <f>+G15*1.21</f>
        <v>0</v>
      </c>
    </row>
    <row r="16" spans="3:8" ht="18.75">
      <c r="C16" s="371" t="s">
        <v>4628</v>
      </c>
      <c r="D16" s="381"/>
      <c r="E16" s="372"/>
      <c r="F16" s="382" t="s">
        <v>4990</v>
      </c>
      <c r="G16" s="383"/>
      <c r="H16" s="383"/>
    </row>
    <row r="17" spans="3:8">
      <c r="C17" s="374" t="s">
        <v>5075</v>
      </c>
      <c r="D17" s="375">
        <v>0</v>
      </c>
      <c r="E17" s="374" t="s">
        <v>1434</v>
      </c>
      <c r="F17" s="376">
        <v>1</v>
      </c>
      <c r="G17" s="377">
        <f>+F17*D17</f>
        <v>0</v>
      </c>
      <c r="H17" s="377">
        <f>+G17*1.21</f>
        <v>0</v>
      </c>
    </row>
    <row r="18" spans="3:8">
      <c r="C18" s="374" t="s">
        <v>5076</v>
      </c>
      <c r="D18" s="375"/>
      <c r="E18" s="374" t="s">
        <v>1434</v>
      </c>
      <c r="F18" s="376">
        <v>1</v>
      </c>
      <c r="G18" s="377">
        <f>+F18*D18</f>
        <v>0</v>
      </c>
      <c r="H18" s="377">
        <f>+G18*1.21</f>
        <v>0</v>
      </c>
    </row>
    <row r="19" spans="3:8" ht="18.75">
      <c r="C19" s="371" t="s">
        <v>5062</v>
      </c>
      <c r="D19" s="372"/>
      <c r="E19" s="372"/>
      <c r="F19" s="379" t="s">
        <v>4990</v>
      </c>
      <c r="G19" s="380">
        <f>SUM(G17:G18)</f>
        <v>0</v>
      </c>
      <c r="H19" s="380">
        <f>SUM(H17:H18)</f>
        <v>0</v>
      </c>
    </row>
    <row r="20" spans="3:8" ht="18.75">
      <c r="C20" s="385" t="s">
        <v>5066</v>
      </c>
      <c r="D20" s="385" t="s">
        <v>4606</v>
      </c>
      <c r="E20" s="372"/>
      <c r="F20" s="386" t="s">
        <v>4990</v>
      </c>
      <c r="G20" s="387">
        <f>+G19+G15</f>
        <v>0</v>
      </c>
      <c r="H20" s="387">
        <f>+H19+H15</f>
        <v>0</v>
      </c>
    </row>
    <row r="21" spans="3:8" ht="18.75">
      <c r="C21" s="385"/>
      <c r="D21" s="388"/>
      <c r="E21" s="389"/>
      <c r="F21" s="386"/>
      <c r="G21" s="387"/>
      <c r="H21" s="387"/>
    </row>
    <row r="22" spans="3:8" ht="18.75">
      <c r="C22" s="385" t="s">
        <v>5063</v>
      </c>
      <c r="D22" s="385" t="s">
        <v>4606</v>
      </c>
      <c r="E22" s="389"/>
      <c r="F22" s="386" t="s">
        <v>4990</v>
      </c>
      <c r="G22" s="390">
        <f>+G21+G20</f>
        <v>0</v>
      </c>
      <c r="H22" s="387">
        <f>+H21+H20</f>
        <v>0</v>
      </c>
    </row>
    <row r="24" spans="3:8">
      <c r="C24" s="391" t="s">
        <v>5064</v>
      </c>
    </row>
    <row r="25" spans="3:8" ht="60">
      <c r="C25" s="392" t="s">
        <v>5065</v>
      </c>
    </row>
  </sheetData>
  <mergeCells count="1">
    <mergeCell ref="C3:C4"/>
  </mergeCells>
  <pageMargins left="0.7" right="0.7" top="0.78740157499999996" bottom="0.78740157499999996" header="0.3" footer="0.3"/>
  <pageSetup paperSize="2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20"/>
  <sheetViews>
    <sheetView showZeros="0" workbookViewId="0">
      <selection activeCell="G72" sqref="G72"/>
    </sheetView>
  </sheetViews>
  <sheetFormatPr defaultColWidth="9.1640625" defaultRowHeight="15"/>
  <cols>
    <col min="1" max="2" width="9.1640625" style="363"/>
    <col min="3" max="3" width="109.83203125" style="363" customWidth="1"/>
    <col min="4" max="4" width="15" style="363" customWidth="1"/>
    <col min="5" max="5" width="5.6640625" style="363" customWidth="1"/>
    <col min="6" max="6" width="12" style="363" bestFit="1" customWidth="1"/>
    <col min="7" max="8" width="17.83203125" style="363" customWidth="1"/>
    <col min="9" max="16384" width="9.1640625" style="363"/>
  </cols>
  <sheetData>
    <row r="1" spans="3:8" ht="18">
      <c r="C1" s="360" t="s">
        <v>5077</v>
      </c>
      <c r="D1" s="361"/>
      <c r="E1" s="361"/>
      <c r="F1" s="362" t="s">
        <v>4990</v>
      </c>
      <c r="G1" s="361"/>
      <c r="H1" s="361"/>
    </row>
    <row r="2" spans="3:8" ht="15.75">
      <c r="C2" s="364" t="s">
        <v>5078</v>
      </c>
      <c r="D2" s="361"/>
      <c r="E2" s="361"/>
      <c r="F2" s="362" t="s">
        <v>4990</v>
      </c>
      <c r="G2" s="361"/>
      <c r="H2" s="361"/>
    </row>
    <row r="3" spans="3:8">
      <c r="C3" s="523" t="s">
        <v>56</v>
      </c>
      <c r="D3" s="365" t="s">
        <v>4992</v>
      </c>
      <c r="E3" s="366"/>
      <c r="F3" s="366" t="s">
        <v>4993</v>
      </c>
      <c r="G3" s="367" t="s">
        <v>4606</v>
      </c>
      <c r="H3" s="367" t="s">
        <v>4606</v>
      </c>
    </row>
    <row r="4" spans="3:8" ht="48.75">
      <c r="C4" s="523"/>
      <c r="D4" s="368" t="s">
        <v>4994</v>
      </c>
      <c r="E4" s="369" t="s">
        <v>4995</v>
      </c>
      <c r="F4" s="366" t="s">
        <v>4996</v>
      </c>
      <c r="G4" s="370" t="s">
        <v>4997</v>
      </c>
      <c r="H4" s="370" t="s">
        <v>4998</v>
      </c>
    </row>
    <row r="5" spans="3:8" ht="18.75">
      <c r="C5" s="371" t="s">
        <v>4999</v>
      </c>
      <c r="D5" s="372"/>
      <c r="E5" s="372"/>
      <c r="F5" s="373" t="s">
        <v>4990</v>
      </c>
      <c r="G5" s="372"/>
      <c r="H5" s="372"/>
    </row>
    <row r="6" spans="3:8">
      <c r="C6" s="393" t="s">
        <v>5079</v>
      </c>
      <c r="D6" s="394"/>
      <c r="E6" s="393" t="s">
        <v>2843</v>
      </c>
      <c r="F6" s="376">
        <v>2</v>
      </c>
      <c r="G6" s="395">
        <f>+F6*D6</f>
        <v>0</v>
      </c>
      <c r="H6" s="395">
        <f>+G6*1.21</f>
        <v>0</v>
      </c>
    </row>
    <row r="7" spans="3:8">
      <c r="C7" s="393" t="s">
        <v>5080</v>
      </c>
      <c r="D7" s="394"/>
      <c r="E7" s="393" t="s">
        <v>2843</v>
      </c>
      <c r="F7" s="376">
        <v>3</v>
      </c>
      <c r="G7" s="395">
        <f>+F7*D7</f>
        <v>0</v>
      </c>
      <c r="H7" s="395">
        <f>+G7*1.21</f>
        <v>0</v>
      </c>
    </row>
    <row r="8" spans="3:8">
      <c r="C8" s="393" t="s">
        <v>5081</v>
      </c>
      <c r="D8" s="394"/>
      <c r="E8" s="393" t="s">
        <v>2843</v>
      </c>
      <c r="F8" s="376">
        <v>5</v>
      </c>
      <c r="G8" s="395">
        <f>+F8*D8</f>
        <v>0</v>
      </c>
      <c r="H8" s="395">
        <f>+G8*1.21</f>
        <v>0</v>
      </c>
    </row>
    <row r="9" spans="3:8">
      <c r="C9" s="393" t="s">
        <v>5051</v>
      </c>
      <c r="D9" s="394"/>
      <c r="E9" s="393" t="s">
        <v>1434</v>
      </c>
      <c r="F9" s="376">
        <v>1</v>
      </c>
      <c r="G9" s="395">
        <f>+F9*D9</f>
        <v>0</v>
      </c>
      <c r="H9" s="395">
        <f>+G9*1.21</f>
        <v>0</v>
      </c>
    </row>
    <row r="10" spans="3:8" ht="18.75">
      <c r="C10" s="371" t="s">
        <v>5054</v>
      </c>
      <c r="D10" s="396"/>
      <c r="E10" s="389"/>
      <c r="F10" s="379" t="s">
        <v>4990</v>
      </c>
      <c r="G10" s="380">
        <f>SUM(G6:G9)</f>
        <v>0</v>
      </c>
      <c r="H10" s="380">
        <f>SUM(H6:H9)</f>
        <v>0</v>
      </c>
    </row>
    <row r="11" spans="3:8" ht="18.75">
      <c r="C11" s="371" t="s">
        <v>4628</v>
      </c>
      <c r="D11" s="381"/>
      <c r="E11" s="389"/>
      <c r="F11" s="382" t="s">
        <v>4990</v>
      </c>
      <c r="G11" s="397"/>
      <c r="H11" s="397"/>
    </row>
    <row r="12" spans="3:8">
      <c r="C12" s="393" t="s">
        <v>5075</v>
      </c>
      <c r="D12" s="394"/>
      <c r="E12" s="393" t="s">
        <v>1434</v>
      </c>
      <c r="F12" s="376">
        <v>1</v>
      </c>
      <c r="G12" s="395">
        <f>+F12*D12</f>
        <v>0</v>
      </c>
      <c r="H12" s="395">
        <f>+G12*1.21</f>
        <v>0</v>
      </c>
    </row>
    <row r="13" spans="3:8">
      <c r="C13" s="393" t="s">
        <v>5076</v>
      </c>
      <c r="D13" s="394"/>
      <c r="E13" s="393" t="s">
        <v>1434</v>
      </c>
      <c r="F13" s="376">
        <v>1</v>
      </c>
      <c r="G13" s="395">
        <f>+F13*D13</f>
        <v>0</v>
      </c>
      <c r="H13" s="395">
        <f>+G13*1.21</f>
        <v>0</v>
      </c>
    </row>
    <row r="14" spans="3:8" ht="18.75">
      <c r="C14" s="371" t="s">
        <v>5062</v>
      </c>
      <c r="D14" s="389"/>
      <c r="E14" s="389"/>
      <c r="F14" s="379" t="s">
        <v>4990</v>
      </c>
      <c r="G14" s="380">
        <f>SUM(G12:G13)</f>
        <v>0</v>
      </c>
      <c r="H14" s="380">
        <f>SUM(H12:H13)</f>
        <v>0</v>
      </c>
    </row>
    <row r="15" spans="3:8" ht="18.75">
      <c r="C15" s="385" t="s">
        <v>5078</v>
      </c>
      <c r="D15" s="385" t="s">
        <v>4606</v>
      </c>
      <c r="E15" s="389"/>
      <c r="F15" s="386" t="s">
        <v>4990</v>
      </c>
      <c r="G15" s="387">
        <f>+G14+G10</f>
        <v>0</v>
      </c>
      <c r="H15" s="387">
        <f>+H14+H10</f>
        <v>0</v>
      </c>
    </row>
    <row r="16" spans="3:8" ht="18.75">
      <c r="C16" s="398"/>
      <c r="D16" s="399"/>
      <c r="E16" s="400"/>
      <c r="F16" s="386"/>
      <c r="G16" s="401"/>
      <c r="H16" s="401"/>
    </row>
    <row r="17" spans="3:8" ht="18.75">
      <c r="C17" s="398" t="s">
        <v>5063</v>
      </c>
      <c r="D17" s="398" t="s">
        <v>4606</v>
      </c>
      <c r="E17" s="400"/>
      <c r="F17" s="386" t="s">
        <v>4990</v>
      </c>
      <c r="G17" s="402">
        <f>+G15+G16</f>
        <v>0</v>
      </c>
      <c r="H17" s="401">
        <f>+H15+H16</f>
        <v>0</v>
      </c>
    </row>
    <row r="19" spans="3:8">
      <c r="C19" s="391" t="s">
        <v>5064</v>
      </c>
    </row>
    <row r="20" spans="3:8" ht="60">
      <c r="C20" s="392" t="s">
        <v>5065</v>
      </c>
    </row>
  </sheetData>
  <mergeCells count="1">
    <mergeCell ref="C3:C4"/>
  </mergeCells>
  <pageMargins left="0.7" right="0.7" top="0.78740157499999996" bottom="0.78740157499999996" header="0.3" footer="0.3"/>
  <pageSetup paperSize="2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37" zoomScale="85" zoomScaleNormal="85" workbookViewId="0">
      <selection activeCell="G72" sqref="G72"/>
    </sheetView>
  </sheetViews>
  <sheetFormatPr defaultColWidth="9.1640625" defaultRowHeight="15"/>
  <cols>
    <col min="1" max="1" width="33.5" style="363" customWidth="1"/>
    <col min="2" max="2" width="117" style="363" customWidth="1"/>
    <col min="3" max="3" width="27.83203125" style="363" customWidth="1"/>
    <col min="4" max="4" width="32.33203125" style="363" customWidth="1"/>
    <col min="5" max="5" width="86" style="363" customWidth="1"/>
    <col min="6" max="16384" width="9.1640625" style="363"/>
  </cols>
  <sheetData>
    <row r="1" spans="1:5" ht="15.75" thickBot="1"/>
    <row r="2" spans="1:5" ht="19.5" thickBot="1">
      <c r="A2" s="403"/>
      <c r="B2" s="404" t="s">
        <v>5082</v>
      </c>
      <c r="C2" s="405"/>
      <c r="D2" s="406" t="s">
        <v>5083</v>
      </c>
      <c r="E2" s="406"/>
    </row>
    <row r="3" spans="1:5" ht="15.75" thickBot="1">
      <c r="A3" s="407" t="s">
        <v>5084</v>
      </c>
      <c r="B3" s="407" t="s">
        <v>5085</v>
      </c>
      <c r="C3" s="408" t="s">
        <v>5086</v>
      </c>
      <c r="D3" s="408" t="s">
        <v>5087</v>
      </c>
      <c r="E3" s="408" t="s">
        <v>5085</v>
      </c>
    </row>
    <row r="4" spans="1:5">
      <c r="A4" s="524" t="s">
        <v>5014</v>
      </c>
      <c r="B4" s="409" t="s">
        <v>5088</v>
      </c>
      <c r="C4" s="524"/>
      <c r="D4" s="410"/>
      <c r="E4" s="411"/>
    </row>
    <row r="5" spans="1:5">
      <c r="A5" s="525"/>
      <c r="B5" s="412" t="s">
        <v>5089</v>
      </c>
      <c r="C5" s="525"/>
      <c r="D5" s="413"/>
      <c r="E5" s="412"/>
    </row>
    <row r="6" spans="1:5">
      <c r="A6" s="525"/>
      <c r="B6" s="412" t="s">
        <v>5090</v>
      </c>
      <c r="C6" s="525"/>
      <c r="D6" s="413"/>
      <c r="E6" s="412"/>
    </row>
    <row r="7" spans="1:5">
      <c r="A7" s="525"/>
      <c r="B7" s="412" t="s">
        <v>5091</v>
      </c>
      <c r="C7" s="525"/>
      <c r="D7" s="413"/>
      <c r="E7" s="412"/>
    </row>
    <row r="8" spans="1:5">
      <c r="A8" s="525"/>
      <c r="B8" s="412" t="s">
        <v>5092</v>
      </c>
      <c r="C8" s="525"/>
      <c r="D8" s="413"/>
      <c r="E8" s="412"/>
    </row>
    <row r="9" spans="1:5" ht="15.75" thickBot="1">
      <c r="A9" s="525"/>
      <c r="B9" s="412" t="s">
        <v>5093</v>
      </c>
      <c r="C9" s="525"/>
      <c r="D9" s="413"/>
      <c r="E9" s="412"/>
    </row>
    <row r="10" spans="1:5">
      <c r="A10" s="524" t="s">
        <v>5012</v>
      </c>
      <c r="B10" s="411" t="s">
        <v>5094</v>
      </c>
      <c r="C10" s="524"/>
      <c r="D10" s="410"/>
      <c r="E10" s="411"/>
    </row>
    <row r="11" spans="1:5">
      <c r="A11" s="525"/>
      <c r="B11" s="412" t="s">
        <v>5095</v>
      </c>
      <c r="C11" s="525"/>
      <c r="D11" s="413"/>
      <c r="E11" s="412"/>
    </row>
    <row r="12" spans="1:5" ht="15.75" thickBot="1">
      <c r="A12" s="525"/>
      <c r="B12" s="412" t="s">
        <v>5096</v>
      </c>
      <c r="C12" s="525"/>
      <c r="D12" s="413"/>
      <c r="E12" s="412"/>
    </row>
    <row r="13" spans="1:5">
      <c r="A13" s="526" t="s">
        <v>5024</v>
      </c>
      <c r="B13" s="411" t="s">
        <v>5097</v>
      </c>
      <c r="C13" s="526"/>
      <c r="D13" s="414"/>
      <c r="E13" s="411"/>
    </row>
    <row r="14" spans="1:5">
      <c r="A14" s="527"/>
      <c r="B14" s="412" t="s">
        <v>5098</v>
      </c>
      <c r="C14" s="527"/>
      <c r="D14" s="415"/>
      <c r="E14" s="412"/>
    </row>
    <row r="15" spans="1:5">
      <c r="A15" s="527"/>
      <c r="B15" s="412" t="s">
        <v>5099</v>
      </c>
      <c r="C15" s="527"/>
      <c r="D15" s="415"/>
      <c r="E15" s="412"/>
    </row>
    <row r="16" spans="1:5">
      <c r="A16" s="527"/>
      <c r="B16" s="412" t="s">
        <v>5100</v>
      </c>
      <c r="C16" s="527"/>
      <c r="D16" s="415"/>
      <c r="E16" s="412"/>
    </row>
    <row r="17" spans="1:5">
      <c r="A17" s="527"/>
      <c r="B17" s="412" t="s">
        <v>5101</v>
      </c>
      <c r="C17" s="527"/>
      <c r="D17" s="415"/>
      <c r="E17" s="412"/>
    </row>
    <row r="18" spans="1:5">
      <c r="A18" s="527"/>
      <c r="B18" s="412" t="s">
        <v>5102</v>
      </c>
      <c r="C18" s="527"/>
      <c r="D18" s="415"/>
      <c r="E18" s="412"/>
    </row>
    <row r="19" spans="1:5">
      <c r="A19" s="527"/>
      <c r="B19" s="412" t="s">
        <v>5103</v>
      </c>
      <c r="C19" s="527"/>
      <c r="D19" s="415"/>
      <c r="E19" s="412"/>
    </row>
    <row r="20" spans="1:5" ht="15.75" thickBot="1">
      <c r="A20" s="528"/>
      <c r="B20" s="416" t="s">
        <v>5104</v>
      </c>
      <c r="C20" s="528"/>
      <c r="D20" s="417"/>
      <c r="E20" s="416"/>
    </row>
    <row r="21" spans="1:5">
      <c r="A21" s="526" t="s">
        <v>5079</v>
      </c>
      <c r="B21" s="411" t="s">
        <v>5105</v>
      </c>
      <c r="C21" s="526"/>
      <c r="D21" s="418"/>
      <c r="E21" s="419"/>
    </row>
    <row r="22" spans="1:5">
      <c r="A22" s="527"/>
      <c r="B22" s="412" t="s">
        <v>5106</v>
      </c>
      <c r="C22" s="527"/>
      <c r="D22" s="393"/>
      <c r="E22" s="420"/>
    </row>
    <row r="23" spans="1:5">
      <c r="A23" s="527"/>
      <c r="B23" s="412" t="s">
        <v>5107</v>
      </c>
      <c r="C23" s="527"/>
      <c r="D23" s="393"/>
      <c r="E23" s="420"/>
    </row>
    <row r="24" spans="1:5">
      <c r="A24" s="527"/>
      <c r="B24" s="412" t="s">
        <v>5108</v>
      </c>
      <c r="C24" s="527"/>
      <c r="D24" s="393"/>
      <c r="E24" s="420"/>
    </row>
    <row r="25" spans="1:5">
      <c r="A25" s="527"/>
      <c r="B25" s="412" t="s">
        <v>5109</v>
      </c>
      <c r="C25" s="527"/>
      <c r="D25" s="393"/>
      <c r="E25" s="420"/>
    </row>
    <row r="26" spans="1:5">
      <c r="A26" s="527"/>
      <c r="B26" s="412" t="s">
        <v>5110</v>
      </c>
      <c r="C26" s="527"/>
      <c r="D26" s="393"/>
      <c r="E26" s="420"/>
    </row>
    <row r="27" spans="1:5">
      <c r="A27" s="527"/>
      <c r="B27" s="412" t="s">
        <v>5111</v>
      </c>
      <c r="C27" s="527"/>
      <c r="D27" s="393"/>
      <c r="E27" s="420"/>
    </row>
    <row r="28" spans="1:5">
      <c r="A28" s="527"/>
      <c r="B28" s="412" t="s">
        <v>5112</v>
      </c>
      <c r="C28" s="527"/>
      <c r="D28" s="393"/>
      <c r="E28" s="420"/>
    </row>
    <row r="29" spans="1:5" ht="15.75" thickBot="1">
      <c r="A29" s="527"/>
      <c r="B29" s="412" t="s">
        <v>5113</v>
      </c>
      <c r="C29" s="527"/>
      <c r="D29" s="421"/>
      <c r="E29" s="420"/>
    </row>
    <row r="30" spans="1:5">
      <c r="A30" s="529" t="s">
        <v>5080</v>
      </c>
      <c r="B30" s="422" t="s">
        <v>5114</v>
      </c>
      <c r="C30" s="529"/>
      <c r="D30" s="423"/>
      <c r="E30" s="422"/>
    </row>
    <row r="31" spans="1:5">
      <c r="A31" s="530"/>
      <c r="B31" s="412" t="s">
        <v>5115</v>
      </c>
      <c r="C31" s="530"/>
      <c r="D31" s="412"/>
      <c r="E31" s="412"/>
    </row>
    <row r="32" spans="1:5">
      <c r="A32" s="530"/>
      <c r="B32" s="424" t="s">
        <v>5116</v>
      </c>
      <c r="C32" s="530"/>
      <c r="D32" s="424"/>
      <c r="E32" s="424"/>
    </row>
    <row r="33" spans="1:5">
      <c r="A33" s="530"/>
      <c r="B33" s="424" t="s">
        <v>5117</v>
      </c>
      <c r="C33" s="530"/>
      <c r="D33" s="424"/>
      <c r="E33" s="424"/>
    </row>
    <row r="34" spans="1:5">
      <c r="A34" s="530"/>
      <c r="B34" s="412" t="s">
        <v>5118</v>
      </c>
      <c r="C34" s="530"/>
      <c r="D34" s="412"/>
      <c r="E34" s="412"/>
    </row>
    <row r="35" spans="1:5" ht="15.75" thickBot="1">
      <c r="A35" s="530"/>
      <c r="B35" s="412" t="s">
        <v>5119</v>
      </c>
      <c r="C35" s="530"/>
      <c r="D35" s="425"/>
      <c r="E35" s="412"/>
    </row>
    <row r="36" spans="1:5">
      <c r="A36" s="531" t="s">
        <v>5025</v>
      </c>
      <c r="B36" s="422" t="s">
        <v>5120</v>
      </c>
      <c r="C36" s="531"/>
      <c r="D36" s="426"/>
      <c r="E36" s="422"/>
    </row>
    <row r="37" spans="1:5">
      <c r="A37" s="532"/>
      <c r="B37" s="424" t="s">
        <v>5121</v>
      </c>
      <c r="C37" s="532"/>
      <c r="D37" s="427"/>
      <c r="E37" s="424"/>
    </row>
    <row r="38" spans="1:5">
      <c r="A38" s="532"/>
      <c r="B38" s="424" t="s">
        <v>5122</v>
      </c>
      <c r="C38" s="532"/>
      <c r="D38" s="427"/>
      <c r="E38" s="424"/>
    </row>
    <row r="39" spans="1:5">
      <c r="A39" s="532"/>
      <c r="B39" s="424" t="s">
        <v>5123</v>
      </c>
      <c r="C39" s="532"/>
      <c r="D39" s="427"/>
      <c r="E39" s="424"/>
    </row>
    <row r="40" spans="1:5" ht="15" customHeight="1">
      <c r="A40" s="532"/>
      <c r="B40" s="424" t="s">
        <v>5124</v>
      </c>
      <c r="C40" s="532"/>
      <c r="D40" s="427"/>
      <c r="E40" s="424"/>
    </row>
    <row r="41" spans="1:5">
      <c r="A41" s="532"/>
      <c r="B41" s="424" t="s">
        <v>5125</v>
      </c>
      <c r="C41" s="532"/>
      <c r="D41" s="427"/>
      <c r="E41" s="424"/>
    </row>
    <row r="42" spans="1:5">
      <c r="A42" s="532"/>
      <c r="B42" s="424" t="s">
        <v>5126</v>
      </c>
      <c r="C42" s="532"/>
      <c r="D42" s="427"/>
      <c r="E42" s="424"/>
    </row>
    <row r="43" spans="1:5">
      <c r="A43" s="532"/>
      <c r="B43" s="424" t="s">
        <v>5127</v>
      </c>
      <c r="C43" s="532"/>
      <c r="D43" s="427"/>
      <c r="E43" s="424"/>
    </row>
    <row r="44" spans="1:5">
      <c r="A44" s="532"/>
      <c r="B44" s="424" t="s">
        <v>5128</v>
      </c>
      <c r="C44" s="532"/>
      <c r="D44" s="427"/>
      <c r="E44" s="424"/>
    </row>
    <row r="45" spans="1:5">
      <c r="A45" s="532"/>
      <c r="B45" s="424" t="s">
        <v>5129</v>
      </c>
      <c r="C45" s="532"/>
      <c r="D45" s="427"/>
      <c r="E45" s="424"/>
    </row>
    <row r="46" spans="1:5">
      <c r="A46" s="532"/>
      <c r="B46" s="424" t="s">
        <v>5130</v>
      </c>
      <c r="C46" s="532"/>
      <c r="D46" s="427"/>
      <c r="E46" s="424"/>
    </row>
    <row r="47" spans="1:5" ht="15.75" thickBot="1">
      <c r="A47" s="533"/>
      <c r="B47" s="428" t="s">
        <v>5131</v>
      </c>
      <c r="C47" s="533"/>
      <c r="D47" s="429"/>
      <c r="E47" s="428"/>
    </row>
    <row r="48" spans="1:5">
      <c r="A48" s="531" t="s">
        <v>5067</v>
      </c>
      <c r="B48" s="430" t="s">
        <v>5132</v>
      </c>
      <c r="C48" s="536"/>
      <c r="D48" s="431"/>
      <c r="E48" s="411"/>
    </row>
    <row r="49" spans="1:5">
      <c r="A49" s="534"/>
      <c r="B49" s="432" t="s">
        <v>5133</v>
      </c>
      <c r="C49" s="537"/>
      <c r="D49" s="433"/>
      <c r="E49" s="434"/>
    </row>
    <row r="50" spans="1:5">
      <c r="A50" s="534"/>
      <c r="B50" s="432" t="s">
        <v>5134</v>
      </c>
      <c r="C50" s="537"/>
      <c r="D50" s="433"/>
      <c r="E50" s="434"/>
    </row>
    <row r="51" spans="1:5" ht="43.5">
      <c r="A51" s="534"/>
      <c r="B51" s="432" t="s">
        <v>5135</v>
      </c>
      <c r="C51" s="537"/>
      <c r="D51" s="433"/>
      <c r="E51" s="434"/>
    </row>
    <row r="52" spans="1:5" ht="30">
      <c r="A52" s="532"/>
      <c r="B52" s="435" t="s">
        <v>5136</v>
      </c>
      <c r="C52" s="532"/>
      <c r="D52" s="427"/>
      <c r="E52" s="412"/>
    </row>
    <row r="53" spans="1:5">
      <c r="A53" s="532"/>
      <c r="B53" s="435" t="s">
        <v>5137</v>
      </c>
      <c r="C53" s="532"/>
      <c r="D53" s="427"/>
      <c r="E53" s="412"/>
    </row>
    <row r="54" spans="1:5" ht="30">
      <c r="A54" s="532"/>
      <c r="B54" s="435" t="s">
        <v>5138</v>
      </c>
      <c r="C54" s="532"/>
      <c r="D54" s="427"/>
      <c r="E54" s="412"/>
    </row>
    <row r="55" spans="1:5">
      <c r="A55" s="532"/>
      <c r="B55" s="435" t="s">
        <v>5139</v>
      </c>
      <c r="C55" s="532"/>
      <c r="D55" s="427"/>
      <c r="E55" s="412"/>
    </row>
    <row r="56" spans="1:5">
      <c r="A56" s="533"/>
      <c r="B56" s="435" t="s">
        <v>5140</v>
      </c>
      <c r="C56" s="533"/>
      <c r="D56" s="429"/>
      <c r="E56" s="436"/>
    </row>
    <row r="57" spans="1:5">
      <c r="A57" s="533"/>
      <c r="B57" s="435" t="s">
        <v>5141</v>
      </c>
      <c r="C57" s="533"/>
      <c r="D57" s="429"/>
      <c r="E57" s="436"/>
    </row>
    <row r="58" spans="1:5">
      <c r="A58" s="533"/>
      <c r="B58" s="435" t="s">
        <v>5142</v>
      </c>
      <c r="C58" s="533"/>
      <c r="D58" s="429"/>
      <c r="E58" s="436"/>
    </row>
    <row r="59" spans="1:5">
      <c r="A59" s="533"/>
      <c r="B59" s="435" t="s">
        <v>5143</v>
      </c>
      <c r="C59" s="533"/>
      <c r="D59" s="429"/>
      <c r="E59" s="436"/>
    </row>
    <row r="60" spans="1:5">
      <c r="A60" s="533"/>
      <c r="B60" s="435" t="s">
        <v>5144</v>
      </c>
      <c r="C60" s="533"/>
      <c r="D60" s="429"/>
      <c r="E60" s="436"/>
    </row>
    <row r="61" spans="1:5" ht="30">
      <c r="A61" s="533"/>
      <c r="B61" s="435" t="s">
        <v>5145</v>
      </c>
      <c r="C61" s="533"/>
      <c r="D61" s="429"/>
      <c r="E61" s="436"/>
    </row>
    <row r="62" spans="1:5">
      <c r="A62" s="533"/>
      <c r="B62" s="435" t="s">
        <v>5146</v>
      </c>
      <c r="C62" s="533"/>
      <c r="D62" s="429"/>
      <c r="E62" s="436"/>
    </row>
    <row r="63" spans="1:5">
      <c r="A63" s="533"/>
      <c r="B63" s="435" t="s">
        <v>5147</v>
      </c>
      <c r="C63" s="533"/>
      <c r="D63" s="429"/>
      <c r="E63" s="436"/>
    </row>
    <row r="64" spans="1:5">
      <c r="A64" s="533"/>
      <c r="B64" s="435" t="s">
        <v>5148</v>
      </c>
      <c r="C64" s="533"/>
      <c r="D64" s="429"/>
      <c r="E64" s="436"/>
    </row>
    <row r="65" spans="1:5">
      <c r="A65" s="533"/>
      <c r="B65" s="435" t="s">
        <v>5149</v>
      </c>
      <c r="C65" s="533"/>
      <c r="D65" s="429"/>
      <c r="E65" s="436"/>
    </row>
    <row r="66" spans="1:5">
      <c r="A66" s="533"/>
      <c r="B66" s="435" t="s">
        <v>5150</v>
      </c>
      <c r="C66" s="533"/>
      <c r="D66" s="429"/>
      <c r="E66" s="436"/>
    </row>
    <row r="67" spans="1:5" ht="45">
      <c r="A67" s="533"/>
      <c r="B67" s="435" t="s">
        <v>5151</v>
      </c>
      <c r="C67" s="533"/>
      <c r="D67" s="429"/>
      <c r="E67" s="436"/>
    </row>
    <row r="68" spans="1:5">
      <c r="A68" s="533"/>
      <c r="B68" s="435" t="s">
        <v>5152</v>
      </c>
      <c r="C68" s="533"/>
      <c r="D68" s="429"/>
      <c r="E68" s="436"/>
    </row>
    <row r="69" spans="1:5">
      <c r="A69" s="533"/>
      <c r="B69" s="435" t="s">
        <v>5153</v>
      </c>
      <c r="C69" s="533"/>
      <c r="D69" s="429"/>
      <c r="E69" s="436"/>
    </row>
    <row r="70" spans="1:5">
      <c r="A70" s="533"/>
      <c r="B70" s="435" t="s">
        <v>5154</v>
      </c>
      <c r="C70" s="533"/>
      <c r="D70" s="429"/>
      <c r="E70" s="436"/>
    </row>
    <row r="71" spans="1:5" ht="15.75" thickBot="1">
      <c r="A71" s="535"/>
      <c r="B71" s="437" t="s">
        <v>5155</v>
      </c>
      <c r="C71" s="535"/>
      <c r="D71" s="438"/>
      <c r="E71" s="416"/>
    </row>
    <row r="72" spans="1:5" ht="15.75" customHeight="1" thickBot="1">
      <c r="A72" s="439" t="s">
        <v>5071</v>
      </c>
      <c r="B72" s="440" t="s">
        <v>5156</v>
      </c>
      <c r="C72" s="441"/>
      <c r="D72" s="442"/>
      <c r="E72" s="443"/>
    </row>
    <row r="73" spans="1:5" ht="15.75" thickBot="1">
      <c r="A73" s="439" t="s">
        <v>5070</v>
      </c>
      <c r="B73" s="444" t="s">
        <v>5157</v>
      </c>
      <c r="C73" s="441"/>
      <c r="D73" s="442"/>
      <c r="E73" s="443"/>
    </row>
    <row r="74" spans="1:5" ht="30.75" thickBot="1">
      <c r="A74" s="439" t="s">
        <v>5074</v>
      </c>
      <c r="B74" s="445" t="s">
        <v>5158</v>
      </c>
      <c r="C74" s="441"/>
      <c r="D74" s="442"/>
      <c r="E74" s="443"/>
    </row>
    <row r="75" spans="1:5">
      <c r="A75" s="526" t="s">
        <v>5021</v>
      </c>
      <c r="B75" s="411" t="s">
        <v>5159</v>
      </c>
      <c r="C75" s="526"/>
      <c r="D75" s="414"/>
      <c r="E75" s="411"/>
    </row>
    <row r="76" spans="1:5">
      <c r="A76" s="527"/>
      <c r="B76" s="412" t="s">
        <v>5160</v>
      </c>
      <c r="C76" s="527"/>
      <c r="D76" s="429"/>
      <c r="E76" s="412"/>
    </row>
    <row r="77" spans="1:5">
      <c r="A77" s="527"/>
      <c r="B77" s="412" t="s">
        <v>5161</v>
      </c>
      <c r="C77" s="527"/>
      <c r="D77" s="429"/>
      <c r="E77" s="412"/>
    </row>
    <row r="78" spans="1:5">
      <c r="A78" s="527"/>
      <c r="B78" s="412" t="s">
        <v>5162</v>
      </c>
      <c r="C78" s="527"/>
      <c r="D78" s="429"/>
      <c r="E78" s="412"/>
    </row>
    <row r="79" spans="1:5">
      <c r="A79" s="527"/>
      <c r="B79" s="412" t="s">
        <v>5163</v>
      </c>
      <c r="C79" s="527"/>
      <c r="D79" s="429"/>
      <c r="E79" s="412"/>
    </row>
    <row r="80" spans="1:5">
      <c r="A80" s="527"/>
      <c r="B80" s="412" t="s">
        <v>5164</v>
      </c>
      <c r="C80" s="527"/>
      <c r="D80" s="429"/>
      <c r="E80" s="412"/>
    </row>
    <row r="81" spans="1:5">
      <c r="A81" s="527"/>
      <c r="B81" s="412" t="s">
        <v>5165</v>
      </c>
      <c r="C81" s="527"/>
      <c r="D81" s="429"/>
      <c r="E81" s="412"/>
    </row>
    <row r="82" spans="1:5" ht="15.75" thickBot="1">
      <c r="A82" s="528"/>
      <c r="B82" s="416" t="s">
        <v>5166</v>
      </c>
      <c r="C82" s="528"/>
      <c r="D82" s="417"/>
      <c r="E82" s="416"/>
    </row>
    <row r="83" spans="1:5">
      <c r="A83" s="526" t="s">
        <v>5022</v>
      </c>
      <c r="B83" s="411" t="s">
        <v>5167</v>
      </c>
      <c r="C83" s="526"/>
      <c r="D83" s="414"/>
      <c r="E83" s="411"/>
    </row>
    <row r="84" spans="1:5">
      <c r="A84" s="527"/>
      <c r="B84" s="412" t="s">
        <v>5160</v>
      </c>
      <c r="C84" s="527"/>
      <c r="D84" s="429"/>
      <c r="E84" s="412"/>
    </row>
    <row r="85" spans="1:5">
      <c r="A85" s="527"/>
      <c r="B85" s="412" t="s">
        <v>5168</v>
      </c>
      <c r="C85" s="527"/>
      <c r="D85" s="429"/>
      <c r="E85" s="412"/>
    </row>
    <row r="86" spans="1:5">
      <c r="A86" s="527"/>
      <c r="B86" s="412" t="s">
        <v>5169</v>
      </c>
      <c r="C86" s="527"/>
      <c r="D86" s="429"/>
      <c r="E86" s="412"/>
    </row>
    <row r="87" spans="1:5">
      <c r="A87" s="527"/>
      <c r="B87" s="412" t="s">
        <v>5170</v>
      </c>
      <c r="C87" s="527"/>
      <c r="D87" s="429"/>
      <c r="E87" s="412"/>
    </row>
    <row r="88" spans="1:5">
      <c r="A88" s="527"/>
      <c r="B88" s="412" t="s">
        <v>5163</v>
      </c>
      <c r="C88" s="527"/>
      <c r="D88" s="429"/>
      <c r="E88" s="412"/>
    </row>
    <row r="89" spans="1:5">
      <c r="A89" s="527"/>
      <c r="B89" s="412" t="s">
        <v>5171</v>
      </c>
      <c r="C89" s="527"/>
      <c r="D89" s="429"/>
      <c r="E89" s="412"/>
    </row>
    <row r="90" spans="1:5" ht="15.75" thickBot="1">
      <c r="A90" s="528"/>
      <c r="B90" s="416" t="s">
        <v>5172</v>
      </c>
      <c r="C90" s="528"/>
      <c r="D90" s="417"/>
      <c r="E90" s="416"/>
    </row>
    <row r="92" spans="1:5">
      <c r="B92" s="391" t="s">
        <v>5064</v>
      </c>
    </row>
    <row r="93" spans="1:5" ht="60">
      <c r="B93" s="392" t="s">
        <v>5065</v>
      </c>
    </row>
  </sheetData>
  <mergeCells count="18">
    <mergeCell ref="A48:A71"/>
    <mergeCell ref="C48:C71"/>
    <mergeCell ref="A75:A82"/>
    <mergeCell ref="C75:C82"/>
    <mergeCell ref="A83:A90"/>
    <mergeCell ref="C83:C90"/>
    <mergeCell ref="A21:A29"/>
    <mergeCell ref="C21:C29"/>
    <mergeCell ref="A30:A35"/>
    <mergeCell ref="C30:C35"/>
    <mergeCell ref="A36:A47"/>
    <mergeCell ref="C36:C47"/>
    <mergeCell ref="A4:A9"/>
    <mergeCell ref="C4:C9"/>
    <mergeCell ref="A10:A12"/>
    <mergeCell ref="C10:C12"/>
    <mergeCell ref="A13:A20"/>
    <mergeCell ref="C13:C20"/>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4" activePane="bottomLeft" state="frozen"/>
      <selection activeCell="Z21" sqref="Z21"/>
      <selection pane="bottomLeft" activeCell="Z21" sqref="Z21"/>
    </sheetView>
  </sheetViews>
  <sheetFormatPr defaultColWidth="9.1640625" defaultRowHeight="12.75" outlineLevelRow="1"/>
  <cols>
    <col min="1" max="1" width="4.5" style="311" customWidth="1"/>
    <col min="2" max="2" width="16.1640625" style="314" customWidth="1"/>
    <col min="3" max="3" width="81.5" style="314" customWidth="1"/>
    <col min="4" max="4" width="6.33203125" style="311" customWidth="1"/>
    <col min="5" max="5" width="13.5" style="311" customWidth="1"/>
    <col min="6" max="6" width="12.6640625" style="311" customWidth="1"/>
    <col min="7" max="7" width="16.33203125" style="311" customWidth="1"/>
    <col min="8" max="17" width="0" style="311" hidden="1" customWidth="1"/>
    <col min="18" max="18" width="8.83203125" style="311" customWidth="1"/>
    <col min="19" max="19" width="9.1640625" style="311"/>
    <col min="20" max="24" width="0" style="311" hidden="1" customWidth="1"/>
    <col min="25" max="28" width="9.1640625" style="311"/>
    <col min="29" max="29" width="0" style="311" hidden="1" customWidth="1"/>
    <col min="30" max="30" width="9.1640625" style="311"/>
    <col min="31" max="41" width="0" style="311" hidden="1" customWidth="1"/>
    <col min="42" max="52" width="9.1640625" style="311"/>
    <col min="53" max="53" width="126.83203125" style="311" customWidth="1"/>
    <col min="54" max="16384" width="9.1640625" style="311"/>
  </cols>
  <sheetData>
    <row r="1" spans="1:60" ht="15.75" customHeight="1">
      <c r="A1" s="510" t="s">
        <v>4590</v>
      </c>
      <c r="B1" s="510"/>
      <c r="C1" s="510"/>
      <c r="D1" s="510"/>
      <c r="E1" s="510"/>
      <c r="F1" s="510"/>
      <c r="G1" s="510"/>
      <c r="AG1" s="311" t="s">
        <v>4591</v>
      </c>
    </row>
    <row r="2" spans="1:60" ht="24.95" customHeight="1">
      <c r="A2" s="312" t="s">
        <v>4592</v>
      </c>
      <c r="B2" s="313" t="s">
        <v>4593</v>
      </c>
      <c r="C2" s="511" t="s">
        <v>4594</v>
      </c>
      <c r="D2" s="512"/>
      <c r="E2" s="512"/>
      <c r="F2" s="512"/>
      <c r="G2" s="513"/>
      <c r="AG2" s="311" t="s">
        <v>80</v>
      </c>
    </row>
    <row r="3" spans="1:60" ht="24.95" customHeight="1">
      <c r="A3" s="312" t="s">
        <v>4595</v>
      </c>
      <c r="B3" s="313" t="s">
        <v>4888</v>
      </c>
      <c r="C3" s="511" t="s">
        <v>4889</v>
      </c>
      <c r="D3" s="512"/>
      <c r="E3" s="512"/>
      <c r="F3" s="512"/>
      <c r="G3" s="513"/>
      <c r="AC3" s="314" t="s">
        <v>80</v>
      </c>
      <c r="AG3" s="311" t="s">
        <v>4598</v>
      </c>
    </row>
    <row r="4" spans="1:60" ht="24.95" customHeight="1">
      <c r="A4" s="315" t="s">
        <v>4599</v>
      </c>
      <c r="B4" s="316" t="s">
        <v>81</v>
      </c>
      <c r="C4" s="514" t="s">
        <v>4889</v>
      </c>
      <c r="D4" s="515"/>
      <c r="E4" s="515"/>
      <c r="F4" s="515"/>
      <c r="G4" s="516"/>
      <c r="AG4" s="311" t="s">
        <v>4601</v>
      </c>
    </row>
    <row r="5" spans="1:60">
      <c r="D5" s="317"/>
    </row>
    <row r="6" spans="1:60" ht="51">
      <c r="A6" s="318" t="s">
        <v>4602</v>
      </c>
      <c r="B6" s="319" t="s">
        <v>4603</v>
      </c>
      <c r="C6" s="319" t="s">
        <v>4604</v>
      </c>
      <c r="D6" s="320" t="s">
        <v>300</v>
      </c>
      <c r="E6" s="318" t="s">
        <v>301</v>
      </c>
      <c r="F6" s="321" t="s">
        <v>4605</v>
      </c>
      <c r="G6" s="318" t="s">
        <v>4606</v>
      </c>
      <c r="H6" s="322" t="s">
        <v>4607</v>
      </c>
      <c r="I6" s="322" t="s">
        <v>4608</v>
      </c>
      <c r="J6" s="322" t="s">
        <v>4609</v>
      </c>
      <c r="K6" s="322" t="s">
        <v>4610</v>
      </c>
      <c r="L6" s="322" t="s">
        <v>44</v>
      </c>
      <c r="M6" s="322" t="s">
        <v>50</v>
      </c>
      <c r="N6" s="322" t="s">
        <v>4611</v>
      </c>
      <c r="O6" s="322" t="s">
        <v>4612</v>
      </c>
      <c r="P6" s="322" t="s">
        <v>4613</v>
      </c>
      <c r="Q6" s="322" t="s">
        <v>4614</v>
      </c>
      <c r="R6" s="322" t="s">
        <v>4615</v>
      </c>
      <c r="S6" s="322" t="s">
        <v>4616</v>
      </c>
      <c r="T6" s="322" t="s">
        <v>4617</v>
      </c>
      <c r="U6" s="322" t="s">
        <v>4618</v>
      </c>
      <c r="V6" s="322" t="s">
        <v>4619</v>
      </c>
      <c r="W6" s="322" t="s">
        <v>4620</v>
      </c>
      <c r="X6" s="322" t="s">
        <v>4621</v>
      </c>
    </row>
    <row r="7" spans="1:60" hidden="1">
      <c r="A7" s="323"/>
      <c r="B7" s="324"/>
      <c r="C7" s="324"/>
      <c r="D7" s="325"/>
      <c r="E7" s="326"/>
      <c r="F7" s="327"/>
      <c r="G7" s="327"/>
      <c r="H7" s="327"/>
      <c r="I7" s="327"/>
      <c r="J7" s="327"/>
      <c r="K7" s="327"/>
      <c r="L7" s="327"/>
      <c r="M7" s="327"/>
      <c r="N7" s="327"/>
      <c r="O7" s="327"/>
      <c r="P7" s="327"/>
      <c r="Q7" s="327"/>
      <c r="R7" s="327"/>
      <c r="S7" s="327"/>
      <c r="T7" s="327"/>
      <c r="U7" s="327"/>
      <c r="V7" s="327"/>
      <c r="W7" s="327"/>
      <c r="X7" s="327"/>
    </row>
    <row r="8" spans="1:60">
      <c r="A8" s="328" t="s">
        <v>4622</v>
      </c>
      <c r="B8" s="329" t="s">
        <v>81</v>
      </c>
      <c r="C8" s="330" t="s">
        <v>314</v>
      </c>
      <c r="D8" s="331"/>
      <c r="E8" s="332"/>
      <c r="F8" s="333"/>
      <c r="G8" s="333">
        <f>SUMIF(AG9:AG21,"&lt;&gt;NOR",G9:G21)</f>
        <v>0</v>
      </c>
      <c r="H8" s="333"/>
      <c r="I8" s="333">
        <f>SUM(I9:I21)</f>
        <v>0</v>
      </c>
      <c r="J8" s="333"/>
      <c r="K8" s="333">
        <f>SUM(K9:K21)</f>
        <v>0</v>
      </c>
      <c r="L8" s="333"/>
      <c r="M8" s="333">
        <f>SUM(M9:M21)</f>
        <v>0</v>
      </c>
      <c r="N8" s="333"/>
      <c r="O8" s="333">
        <f>SUM(O9:O21)</f>
        <v>11.200000000000001</v>
      </c>
      <c r="P8" s="333"/>
      <c r="Q8" s="333">
        <f>SUM(Q9:Q21)</f>
        <v>0</v>
      </c>
      <c r="R8" s="333"/>
      <c r="S8" s="333"/>
      <c r="T8" s="334"/>
      <c r="U8" s="335"/>
      <c r="V8" s="335">
        <f>SUM(V9:V21)</f>
        <v>13.350000000000001</v>
      </c>
      <c r="W8" s="335"/>
      <c r="X8" s="335"/>
      <c r="AG8" s="311" t="s">
        <v>4623</v>
      </c>
    </row>
    <row r="9" spans="1:60" outlineLevel="1">
      <c r="A9" s="336">
        <v>1</v>
      </c>
      <c r="B9" s="337" t="s">
        <v>4890</v>
      </c>
      <c r="C9" s="338" t="s">
        <v>4891</v>
      </c>
      <c r="D9" s="339" t="s">
        <v>358</v>
      </c>
      <c r="E9" s="340">
        <v>15</v>
      </c>
      <c r="F9" s="341"/>
      <c r="G9" s="342">
        <f>ROUND(E9*F9,2)</f>
        <v>0</v>
      </c>
      <c r="H9" s="341"/>
      <c r="I9" s="342">
        <f>ROUND(E9*H9,2)</f>
        <v>0</v>
      </c>
      <c r="J9" s="341"/>
      <c r="K9" s="342">
        <f>ROUND(E9*J9,2)</f>
        <v>0</v>
      </c>
      <c r="L9" s="342">
        <v>21</v>
      </c>
      <c r="M9" s="342">
        <f>G9*(1+L9/100)</f>
        <v>0</v>
      </c>
      <c r="N9" s="342">
        <v>0</v>
      </c>
      <c r="O9" s="342">
        <f>ROUND(E9*N9,2)</f>
        <v>0</v>
      </c>
      <c r="P9" s="342">
        <v>0</v>
      </c>
      <c r="Q9" s="342">
        <f>ROUND(E9*P9,2)</f>
        <v>0</v>
      </c>
      <c r="R9" s="342" t="s">
        <v>4626</v>
      </c>
      <c r="S9" s="342" t="s">
        <v>4627</v>
      </c>
      <c r="T9" s="343" t="s">
        <v>4627</v>
      </c>
      <c r="U9" s="344">
        <v>0.20200000000000001</v>
      </c>
      <c r="V9" s="344">
        <f>ROUND(E9*U9,2)</f>
        <v>3.03</v>
      </c>
      <c r="W9" s="344"/>
      <c r="X9" s="344" t="s">
        <v>4628</v>
      </c>
      <c r="Y9" s="345"/>
      <c r="Z9" s="345"/>
      <c r="AA9" s="345"/>
      <c r="AB9" s="345"/>
      <c r="AC9" s="345"/>
      <c r="AD9" s="345"/>
      <c r="AE9" s="345"/>
      <c r="AF9" s="345"/>
      <c r="AG9" s="345" t="s">
        <v>4629</v>
      </c>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row>
    <row r="10" spans="1:60" outlineLevel="1">
      <c r="A10" s="346"/>
      <c r="B10" s="347"/>
      <c r="C10" s="517" t="s">
        <v>4645</v>
      </c>
      <c r="D10" s="518"/>
      <c r="E10" s="518"/>
      <c r="F10" s="518"/>
      <c r="G10" s="518"/>
      <c r="H10" s="344"/>
      <c r="I10" s="344"/>
      <c r="J10" s="344"/>
      <c r="K10" s="344"/>
      <c r="L10" s="344"/>
      <c r="M10" s="344"/>
      <c r="N10" s="344"/>
      <c r="O10" s="344"/>
      <c r="P10" s="344"/>
      <c r="Q10" s="344"/>
      <c r="R10" s="344"/>
      <c r="S10" s="344"/>
      <c r="T10" s="344"/>
      <c r="U10" s="344"/>
      <c r="V10" s="344"/>
      <c r="W10" s="344"/>
      <c r="X10" s="344"/>
      <c r="Y10" s="345"/>
      <c r="Z10" s="345"/>
      <c r="AA10" s="345"/>
      <c r="AB10" s="345"/>
      <c r="AC10" s="345"/>
      <c r="AD10" s="345"/>
      <c r="AE10" s="345"/>
      <c r="AF10" s="345"/>
      <c r="AG10" s="345" t="s">
        <v>4631</v>
      </c>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row>
    <row r="11" spans="1:60" outlineLevel="1">
      <c r="A11" s="346"/>
      <c r="B11" s="347"/>
      <c r="C11" s="506"/>
      <c r="D11" s="507"/>
      <c r="E11" s="507"/>
      <c r="F11" s="507"/>
      <c r="G11" s="507"/>
      <c r="H11" s="344"/>
      <c r="I11" s="344"/>
      <c r="J11" s="344"/>
      <c r="K11" s="344"/>
      <c r="L11" s="344"/>
      <c r="M11" s="344"/>
      <c r="N11" s="344"/>
      <c r="O11" s="344"/>
      <c r="P11" s="344"/>
      <c r="Q11" s="344"/>
      <c r="R11" s="344"/>
      <c r="S11" s="344"/>
      <c r="T11" s="344"/>
      <c r="U11" s="344"/>
      <c r="V11" s="344"/>
      <c r="W11" s="344"/>
      <c r="X11" s="344"/>
      <c r="Y11" s="345"/>
      <c r="Z11" s="345"/>
      <c r="AA11" s="345"/>
      <c r="AB11" s="345"/>
      <c r="AC11" s="345"/>
      <c r="AD11" s="345"/>
      <c r="AE11" s="345"/>
      <c r="AF11" s="345"/>
      <c r="AG11" s="345" t="s">
        <v>4632</v>
      </c>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row>
    <row r="12" spans="1:60" outlineLevel="1">
      <c r="A12" s="336">
        <v>2</v>
      </c>
      <c r="B12" s="337" t="s">
        <v>4646</v>
      </c>
      <c r="C12" s="338" t="s">
        <v>4647</v>
      </c>
      <c r="D12" s="339" t="s">
        <v>358</v>
      </c>
      <c r="E12" s="340">
        <v>5</v>
      </c>
      <c r="F12" s="341"/>
      <c r="G12" s="342">
        <f>ROUND(E12*F12,2)</f>
        <v>0</v>
      </c>
      <c r="H12" s="341"/>
      <c r="I12" s="342">
        <f>ROUND(E12*H12,2)</f>
        <v>0</v>
      </c>
      <c r="J12" s="341"/>
      <c r="K12" s="342">
        <f>ROUND(E12*J12,2)</f>
        <v>0</v>
      </c>
      <c r="L12" s="342">
        <v>21</v>
      </c>
      <c r="M12" s="342">
        <f>G12*(1+L12/100)</f>
        <v>0</v>
      </c>
      <c r="N12" s="342">
        <v>1.7</v>
      </c>
      <c r="O12" s="342">
        <f>ROUND(E12*N12,2)</f>
        <v>8.5</v>
      </c>
      <c r="P12" s="342">
        <v>0</v>
      </c>
      <c r="Q12" s="342">
        <f>ROUND(E12*P12,2)</f>
        <v>0</v>
      </c>
      <c r="R12" s="342" t="s">
        <v>4626</v>
      </c>
      <c r="S12" s="342" t="s">
        <v>4627</v>
      </c>
      <c r="T12" s="343" t="s">
        <v>4627</v>
      </c>
      <c r="U12" s="344">
        <v>1.587</v>
      </c>
      <c r="V12" s="344">
        <f>ROUND(E12*U12,2)</f>
        <v>7.94</v>
      </c>
      <c r="W12" s="344"/>
      <c r="X12" s="344" t="s">
        <v>4628</v>
      </c>
      <c r="Y12" s="345"/>
      <c r="Z12" s="345"/>
      <c r="AA12" s="345"/>
      <c r="AB12" s="345"/>
      <c r="AC12" s="345"/>
      <c r="AD12" s="345"/>
      <c r="AE12" s="345"/>
      <c r="AF12" s="345"/>
      <c r="AG12" s="345" t="s">
        <v>4629</v>
      </c>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row>
    <row r="13" spans="1:60" ht="22.5" outlineLevel="1">
      <c r="A13" s="346"/>
      <c r="B13" s="347"/>
      <c r="C13" s="517" t="s">
        <v>4648</v>
      </c>
      <c r="D13" s="518"/>
      <c r="E13" s="518"/>
      <c r="F13" s="518"/>
      <c r="G13" s="518"/>
      <c r="H13" s="344"/>
      <c r="I13" s="344"/>
      <c r="J13" s="344"/>
      <c r="K13" s="344"/>
      <c r="L13" s="344"/>
      <c r="M13" s="344"/>
      <c r="N13" s="344"/>
      <c r="O13" s="344"/>
      <c r="P13" s="344"/>
      <c r="Q13" s="344"/>
      <c r="R13" s="344"/>
      <c r="S13" s="344"/>
      <c r="T13" s="344"/>
      <c r="U13" s="344"/>
      <c r="V13" s="344"/>
      <c r="W13" s="344"/>
      <c r="X13" s="344"/>
      <c r="Y13" s="345"/>
      <c r="Z13" s="345"/>
      <c r="AA13" s="345"/>
      <c r="AB13" s="345"/>
      <c r="AC13" s="345"/>
      <c r="AD13" s="345"/>
      <c r="AE13" s="345"/>
      <c r="AF13" s="345"/>
      <c r="AG13" s="345" t="s">
        <v>4631</v>
      </c>
      <c r="AH13" s="345"/>
      <c r="AI13" s="345"/>
      <c r="AJ13" s="345"/>
      <c r="AK13" s="345"/>
      <c r="AL13" s="345"/>
      <c r="AM13" s="345"/>
      <c r="AN13" s="345"/>
      <c r="AO13" s="345"/>
      <c r="AP13" s="345"/>
      <c r="AQ13" s="345"/>
      <c r="AR13" s="345"/>
      <c r="AS13" s="345"/>
      <c r="AT13" s="345"/>
      <c r="AU13" s="345"/>
      <c r="AV13" s="345"/>
      <c r="AW13" s="345"/>
      <c r="AX13" s="345"/>
      <c r="AY13" s="345"/>
      <c r="AZ13" s="345"/>
      <c r="BA13" s="351" t="str">
        <f>C13</f>
        <v>sypaninou z vhodných hornin tř. 1 - 4 nebo materiálem připraveným podél výkopu ve vzdálenosti do 3 m od jeho kraje, pro jakoukoliv hloubku výkopu a jakoukoliv míru zhutnění,</v>
      </c>
      <c r="BB13" s="345"/>
      <c r="BC13" s="345"/>
      <c r="BD13" s="345"/>
      <c r="BE13" s="345"/>
      <c r="BF13" s="345"/>
      <c r="BG13" s="345"/>
      <c r="BH13" s="345"/>
    </row>
    <row r="14" spans="1:60" outlineLevel="1">
      <c r="A14" s="346"/>
      <c r="B14" s="347"/>
      <c r="C14" s="506"/>
      <c r="D14" s="507"/>
      <c r="E14" s="507"/>
      <c r="F14" s="507"/>
      <c r="G14" s="507"/>
      <c r="H14" s="344"/>
      <c r="I14" s="344"/>
      <c r="J14" s="344"/>
      <c r="K14" s="344"/>
      <c r="L14" s="344"/>
      <c r="M14" s="344"/>
      <c r="N14" s="344"/>
      <c r="O14" s="344"/>
      <c r="P14" s="344"/>
      <c r="Q14" s="344"/>
      <c r="R14" s="344"/>
      <c r="S14" s="344"/>
      <c r="T14" s="344"/>
      <c r="U14" s="344"/>
      <c r="V14" s="344"/>
      <c r="W14" s="344"/>
      <c r="X14" s="344"/>
      <c r="Y14" s="345"/>
      <c r="Z14" s="345"/>
      <c r="AA14" s="345"/>
      <c r="AB14" s="345"/>
      <c r="AC14" s="345"/>
      <c r="AD14" s="345"/>
      <c r="AE14" s="345"/>
      <c r="AF14" s="345"/>
      <c r="AG14" s="345" t="s">
        <v>4632</v>
      </c>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row>
    <row r="15" spans="1:60" outlineLevel="1">
      <c r="A15" s="336">
        <v>3</v>
      </c>
      <c r="B15" s="337" t="s">
        <v>4649</v>
      </c>
      <c r="C15" s="338" t="s">
        <v>4650</v>
      </c>
      <c r="D15" s="339" t="s">
        <v>358</v>
      </c>
      <c r="E15" s="340">
        <v>6.4</v>
      </c>
      <c r="F15" s="341"/>
      <c r="G15" s="342">
        <f>ROUND(E15*F15,2)</f>
        <v>0</v>
      </c>
      <c r="H15" s="341"/>
      <c r="I15" s="342">
        <f>ROUND(E15*H15,2)</f>
        <v>0</v>
      </c>
      <c r="J15" s="341"/>
      <c r="K15" s="342">
        <f>ROUND(E15*J15,2)</f>
        <v>0</v>
      </c>
      <c r="L15" s="342">
        <v>21</v>
      </c>
      <c r="M15" s="342">
        <f>G15*(1+L15/100)</f>
        <v>0</v>
      </c>
      <c r="N15" s="342">
        <v>0</v>
      </c>
      <c r="O15" s="342">
        <f>ROUND(E15*N15,2)</f>
        <v>0</v>
      </c>
      <c r="P15" s="342">
        <v>0</v>
      </c>
      <c r="Q15" s="342">
        <f>ROUND(E15*P15,2)</f>
        <v>0</v>
      </c>
      <c r="R15" s="342" t="s">
        <v>4626</v>
      </c>
      <c r="S15" s="342" t="s">
        <v>4627</v>
      </c>
      <c r="T15" s="343" t="s">
        <v>4627</v>
      </c>
      <c r="U15" s="344">
        <v>0</v>
      </c>
      <c r="V15" s="344">
        <f>ROUND(E15*U15,2)</f>
        <v>0</v>
      </c>
      <c r="W15" s="344"/>
      <c r="X15" s="344" t="s">
        <v>4628</v>
      </c>
      <c r="Y15" s="345"/>
      <c r="Z15" s="345"/>
      <c r="AA15" s="345"/>
      <c r="AB15" s="345"/>
      <c r="AC15" s="345"/>
      <c r="AD15" s="345"/>
      <c r="AE15" s="345"/>
      <c r="AF15" s="345"/>
      <c r="AG15" s="345" t="s">
        <v>4629</v>
      </c>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row>
    <row r="16" spans="1:60" outlineLevel="1">
      <c r="A16" s="346"/>
      <c r="B16" s="347"/>
      <c r="C16" s="508"/>
      <c r="D16" s="509"/>
      <c r="E16" s="509"/>
      <c r="F16" s="509"/>
      <c r="G16" s="509"/>
      <c r="H16" s="344"/>
      <c r="I16" s="344"/>
      <c r="J16" s="344"/>
      <c r="K16" s="344"/>
      <c r="L16" s="344"/>
      <c r="M16" s="344"/>
      <c r="N16" s="344"/>
      <c r="O16" s="344"/>
      <c r="P16" s="344"/>
      <c r="Q16" s="344"/>
      <c r="R16" s="344"/>
      <c r="S16" s="344"/>
      <c r="T16" s="344"/>
      <c r="U16" s="344"/>
      <c r="V16" s="344"/>
      <c r="W16" s="344"/>
      <c r="X16" s="344"/>
      <c r="Y16" s="345"/>
      <c r="Z16" s="345"/>
      <c r="AA16" s="345"/>
      <c r="AB16" s="345"/>
      <c r="AC16" s="345"/>
      <c r="AD16" s="345"/>
      <c r="AE16" s="345"/>
      <c r="AF16" s="345"/>
      <c r="AG16" s="345" t="s">
        <v>4632</v>
      </c>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row>
    <row r="17" spans="1:60" outlineLevel="1">
      <c r="A17" s="336">
        <v>4</v>
      </c>
      <c r="B17" s="337" t="s">
        <v>4651</v>
      </c>
      <c r="C17" s="338" t="s">
        <v>4652</v>
      </c>
      <c r="D17" s="339" t="s">
        <v>358</v>
      </c>
      <c r="E17" s="340">
        <v>1.4</v>
      </c>
      <c r="F17" s="341"/>
      <c r="G17" s="342">
        <f>ROUND(E17*F17,2)</f>
        <v>0</v>
      </c>
      <c r="H17" s="341"/>
      <c r="I17" s="342">
        <f>ROUND(E17*H17,2)</f>
        <v>0</v>
      </c>
      <c r="J17" s="341"/>
      <c r="K17" s="342">
        <f>ROUND(E17*J17,2)</f>
        <v>0</v>
      </c>
      <c r="L17" s="342">
        <v>21</v>
      </c>
      <c r="M17" s="342">
        <f>G17*(1+L17/100)</f>
        <v>0</v>
      </c>
      <c r="N17" s="342">
        <v>1.8907700000000001</v>
      </c>
      <c r="O17" s="342">
        <f>ROUND(E17*N17,2)</f>
        <v>2.65</v>
      </c>
      <c r="P17" s="342">
        <v>0</v>
      </c>
      <c r="Q17" s="342">
        <f>ROUND(E17*P17,2)</f>
        <v>0</v>
      </c>
      <c r="R17" s="342" t="s">
        <v>4653</v>
      </c>
      <c r="S17" s="342" t="s">
        <v>4627</v>
      </c>
      <c r="T17" s="343" t="s">
        <v>4627</v>
      </c>
      <c r="U17" s="344">
        <v>1.7</v>
      </c>
      <c r="V17" s="344">
        <f>ROUND(E17*U17,2)</f>
        <v>2.38</v>
      </c>
      <c r="W17" s="344"/>
      <c r="X17" s="344" t="s">
        <v>4628</v>
      </c>
      <c r="Y17" s="345"/>
      <c r="Z17" s="345"/>
      <c r="AA17" s="345"/>
      <c r="AB17" s="345"/>
      <c r="AC17" s="345"/>
      <c r="AD17" s="345"/>
      <c r="AE17" s="345"/>
      <c r="AF17" s="345"/>
      <c r="AG17" s="345" t="s">
        <v>4629</v>
      </c>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row>
    <row r="18" spans="1:60" outlineLevel="1">
      <c r="A18" s="346"/>
      <c r="B18" s="347"/>
      <c r="C18" s="517" t="s">
        <v>4654</v>
      </c>
      <c r="D18" s="518"/>
      <c r="E18" s="518"/>
      <c r="F18" s="518"/>
      <c r="G18" s="518"/>
      <c r="H18" s="344"/>
      <c r="I18" s="344"/>
      <c r="J18" s="344"/>
      <c r="K18" s="344"/>
      <c r="L18" s="344"/>
      <c r="M18" s="344"/>
      <c r="N18" s="344"/>
      <c r="O18" s="344"/>
      <c r="P18" s="344"/>
      <c r="Q18" s="344"/>
      <c r="R18" s="344"/>
      <c r="S18" s="344"/>
      <c r="T18" s="344"/>
      <c r="U18" s="344"/>
      <c r="V18" s="344"/>
      <c r="W18" s="344"/>
      <c r="X18" s="344"/>
      <c r="Y18" s="345"/>
      <c r="Z18" s="345"/>
      <c r="AA18" s="345"/>
      <c r="AB18" s="345"/>
      <c r="AC18" s="345"/>
      <c r="AD18" s="345"/>
      <c r="AE18" s="345"/>
      <c r="AF18" s="345"/>
      <c r="AG18" s="345" t="s">
        <v>4631</v>
      </c>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row>
    <row r="19" spans="1:60" outlineLevel="1">
      <c r="A19" s="346"/>
      <c r="B19" s="347"/>
      <c r="C19" s="506"/>
      <c r="D19" s="507"/>
      <c r="E19" s="507"/>
      <c r="F19" s="507"/>
      <c r="G19" s="507"/>
      <c r="H19" s="344"/>
      <c r="I19" s="344"/>
      <c r="J19" s="344"/>
      <c r="K19" s="344"/>
      <c r="L19" s="344"/>
      <c r="M19" s="344"/>
      <c r="N19" s="344"/>
      <c r="O19" s="344"/>
      <c r="P19" s="344"/>
      <c r="Q19" s="344"/>
      <c r="R19" s="344"/>
      <c r="S19" s="344"/>
      <c r="T19" s="344"/>
      <c r="U19" s="344"/>
      <c r="V19" s="344"/>
      <c r="W19" s="344"/>
      <c r="X19" s="344"/>
      <c r="Y19" s="345"/>
      <c r="Z19" s="345"/>
      <c r="AA19" s="345"/>
      <c r="AB19" s="345"/>
      <c r="AC19" s="345"/>
      <c r="AD19" s="345"/>
      <c r="AE19" s="345"/>
      <c r="AF19" s="345"/>
      <c r="AG19" s="345" t="s">
        <v>4632</v>
      </c>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row>
    <row r="20" spans="1:60" outlineLevel="1">
      <c r="A20" s="336">
        <v>5</v>
      </c>
      <c r="B20" s="337" t="s">
        <v>4892</v>
      </c>
      <c r="C20" s="338" t="s">
        <v>4893</v>
      </c>
      <c r="D20" s="339" t="s">
        <v>358</v>
      </c>
      <c r="E20" s="340">
        <v>21.4</v>
      </c>
      <c r="F20" s="341"/>
      <c r="G20" s="342">
        <f>ROUND(E20*F20,2)</f>
        <v>0</v>
      </c>
      <c r="H20" s="341"/>
      <c r="I20" s="342">
        <f>ROUND(E20*H20,2)</f>
        <v>0</v>
      </c>
      <c r="J20" s="341"/>
      <c r="K20" s="342">
        <f>ROUND(E20*J20,2)</f>
        <v>0</v>
      </c>
      <c r="L20" s="342">
        <v>21</v>
      </c>
      <c r="M20" s="342">
        <f>G20*(1+L20/100)</f>
        <v>0</v>
      </c>
      <c r="N20" s="342">
        <v>2.3500000000000001E-3</v>
      </c>
      <c r="O20" s="342">
        <f>ROUND(E20*N20,2)</f>
        <v>0.05</v>
      </c>
      <c r="P20" s="342">
        <v>0</v>
      </c>
      <c r="Q20" s="342">
        <f>ROUND(E20*P20,2)</f>
        <v>0</v>
      </c>
      <c r="R20" s="342"/>
      <c r="S20" s="342" t="s">
        <v>4698</v>
      </c>
      <c r="T20" s="343" t="s">
        <v>4699</v>
      </c>
      <c r="U20" s="344">
        <v>0</v>
      </c>
      <c r="V20" s="344">
        <f>ROUND(E20*U20,2)</f>
        <v>0</v>
      </c>
      <c r="W20" s="344"/>
      <c r="X20" s="344" t="s">
        <v>4846</v>
      </c>
      <c r="Y20" s="345"/>
      <c r="Z20" s="345"/>
      <c r="AA20" s="345"/>
      <c r="AB20" s="345"/>
      <c r="AC20" s="345"/>
      <c r="AD20" s="345"/>
      <c r="AE20" s="345"/>
      <c r="AF20" s="345"/>
      <c r="AG20" s="345" t="s">
        <v>4847</v>
      </c>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row>
    <row r="21" spans="1:60" outlineLevel="1">
      <c r="A21" s="346"/>
      <c r="B21" s="347"/>
      <c r="C21" s="508"/>
      <c r="D21" s="509"/>
      <c r="E21" s="509"/>
      <c r="F21" s="509"/>
      <c r="G21" s="509"/>
      <c r="H21" s="344"/>
      <c r="I21" s="344"/>
      <c r="J21" s="344"/>
      <c r="K21" s="344"/>
      <c r="L21" s="344"/>
      <c r="M21" s="344"/>
      <c r="N21" s="344"/>
      <c r="O21" s="344"/>
      <c r="P21" s="344"/>
      <c r="Q21" s="344"/>
      <c r="R21" s="344"/>
      <c r="S21" s="344"/>
      <c r="T21" s="344"/>
      <c r="U21" s="344"/>
      <c r="V21" s="344"/>
      <c r="W21" s="344"/>
      <c r="X21" s="344"/>
      <c r="Y21" s="345"/>
      <c r="Z21" s="345"/>
      <c r="AA21" s="345"/>
      <c r="AB21" s="345"/>
      <c r="AC21" s="345"/>
      <c r="AD21" s="345"/>
      <c r="AE21" s="345"/>
      <c r="AF21" s="345"/>
      <c r="AG21" s="345" t="s">
        <v>4632</v>
      </c>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row>
    <row r="22" spans="1:60">
      <c r="A22" s="328" t="s">
        <v>4622</v>
      </c>
      <c r="B22" s="329" t="s">
        <v>355</v>
      </c>
      <c r="C22" s="330" t="s">
        <v>1362</v>
      </c>
      <c r="D22" s="331"/>
      <c r="E22" s="332"/>
      <c r="F22" s="333"/>
      <c r="G22" s="333">
        <f>SUMIF(AG23:AG42,"&lt;&gt;NOR",G23:G42)</f>
        <v>0</v>
      </c>
      <c r="H22" s="333"/>
      <c r="I22" s="333">
        <f>SUM(I23:I42)</f>
        <v>0</v>
      </c>
      <c r="J22" s="333"/>
      <c r="K22" s="333">
        <f>SUM(K23:K42)</f>
        <v>0</v>
      </c>
      <c r="L22" s="333"/>
      <c r="M22" s="333">
        <f>SUM(M23:M42)</f>
        <v>0</v>
      </c>
      <c r="N22" s="333"/>
      <c r="O22" s="333">
        <f>SUM(O23:O42)</f>
        <v>0</v>
      </c>
      <c r="P22" s="333"/>
      <c r="Q22" s="333">
        <f>SUM(Q23:Q42)</f>
        <v>0</v>
      </c>
      <c r="R22" s="333"/>
      <c r="S22" s="333"/>
      <c r="T22" s="334"/>
      <c r="U22" s="335"/>
      <c r="V22" s="335">
        <f>SUM(V23:V42)</f>
        <v>4.1899999999999995</v>
      </c>
      <c r="W22" s="335"/>
      <c r="X22" s="335"/>
      <c r="AG22" s="311" t="s">
        <v>4623</v>
      </c>
    </row>
    <row r="23" spans="1:60" outlineLevel="1">
      <c r="A23" s="336">
        <v>6</v>
      </c>
      <c r="B23" s="337" t="s">
        <v>4894</v>
      </c>
      <c r="C23" s="338" t="s">
        <v>4895</v>
      </c>
      <c r="D23" s="339" t="s">
        <v>327</v>
      </c>
      <c r="E23" s="340">
        <v>13</v>
      </c>
      <c r="F23" s="341"/>
      <c r="G23" s="342">
        <f>ROUND(E23*F23,2)</f>
        <v>0</v>
      </c>
      <c r="H23" s="341"/>
      <c r="I23" s="342">
        <f>ROUND(E23*H23,2)</f>
        <v>0</v>
      </c>
      <c r="J23" s="341"/>
      <c r="K23" s="342">
        <f>ROUND(E23*J23,2)</f>
        <v>0</v>
      </c>
      <c r="L23" s="342">
        <v>21</v>
      </c>
      <c r="M23" s="342">
        <f>G23*(1+L23/100)</f>
        <v>0</v>
      </c>
      <c r="N23" s="342">
        <v>6.0000000000000002E-5</v>
      </c>
      <c r="O23" s="342">
        <f>ROUND(E23*N23,2)</f>
        <v>0</v>
      </c>
      <c r="P23" s="342">
        <v>0</v>
      </c>
      <c r="Q23" s="342">
        <f>ROUND(E23*P23,2)</f>
        <v>0</v>
      </c>
      <c r="R23" s="342"/>
      <c r="S23" s="342" t="s">
        <v>4627</v>
      </c>
      <c r="T23" s="343" t="s">
        <v>4627</v>
      </c>
      <c r="U23" s="344">
        <v>2.5999999999999999E-2</v>
      </c>
      <c r="V23" s="344">
        <f>ROUND(E23*U23,2)</f>
        <v>0.34</v>
      </c>
      <c r="W23" s="344"/>
      <c r="X23" s="344" t="s">
        <v>4628</v>
      </c>
      <c r="Y23" s="345"/>
      <c r="Z23" s="345"/>
      <c r="AA23" s="345"/>
      <c r="AB23" s="345"/>
      <c r="AC23" s="345"/>
      <c r="AD23" s="345"/>
      <c r="AE23" s="345"/>
      <c r="AF23" s="345"/>
      <c r="AG23" s="345" t="s">
        <v>4629</v>
      </c>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row>
    <row r="24" spans="1:60" outlineLevel="1">
      <c r="A24" s="346"/>
      <c r="B24" s="347"/>
      <c r="C24" s="508"/>
      <c r="D24" s="509"/>
      <c r="E24" s="509"/>
      <c r="F24" s="509"/>
      <c r="G24" s="509"/>
      <c r="H24" s="344"/>
      <c r="I24" s="344"/>
      <c r="J24" s="344"/>
      <c r="K24" s="344"/>
      <c r="L24" s="344"/>
      <c r="M24" s="344"/>
      <c r="N24" s="344"/>
      <c r="O24" s="344"/>
      <c r="P24" s="344"/>
      <c r="Q24" s="344"/>
      <c r="R24" s="344"/>
      <c r="S24" s="344"/>
      <c r="T24" s="344"/>
      <c r="U24" s="344"/>
      <c r="V24" s="344"/>
      <c r="W24" s="344"/>
      <c r="X24" s="344"/>
      <c r="Y24" s="345"/>
      <c r="Z24" s="345"/>
      <c r="AA24" s="345"/>
      <c r="AB24" s="345"/>
      <c r="AC24" s="345"/>
      <c r="AD24" s="345"/>
      <c r="AE24" s="345"/>
      <c r="AF24" s="345"/>
      <c r="AG24" s="345" t="s">
        <v>4632</v>
      </c>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row>
    <row r="25" spans="1:60" outlineLevel="1">
      <c r="A25" s="336">
        <v>7</v>
      </c>
      <c r="B25" s="337" t="s">
        <v>4896</v>
      </c>
      <c r="C25" s="338" t="s">
        <v>4897</v>
      </c>
      <c r="D25" s="339" t="s">
        <v>4840</v>
      </c>
      <c r="E25" s="340">
        <v>1</v>
      </c>
      <c r="F25" s="341"/>
      <c r="G25" s="342">
        <f>ROUND(E25*F25,2)</f>
        <v>0</v>
      </c>
      <c r="H25" s="341"/>
      <c r="I25" s="342">
        <f>ROUND(E25*H25,2)</f>
        <v>0</v>
      </c>
      <c r="J25" s="341"/>
      <c r="K25" s="342">
        <f>ROUND(E25*J25,2)</f>
        <v>0</v>
      </c>
      <c r="L25" s="342">
        <v>21</v>
      </c>
      <c r="M25" s="342">
        <f>G25*(1+L25/100)</f>
        <v>0</v>
      </c>
      <c r="N25" s="342">
        <v>0</v>
      </c>
      <c r="O25" s="342">
        <f>ROUND(E25*N25,2)</f>
        <v>0</v>
      </c>
      <c r="P25" s="342">
        <v>0</v>
      </c>
      <c r="Q25" s="342">
        <f>ROUND(E25*P25,2)</f>
        <v>0</v>
      </c>
      <c r="R25" s="342"/>
      <c r="S25" s="342" t="s">
        <v>4698</v>
      </c>
      <c r="T25" s="343" t="s">
        <v>4699</v>
      </c>
      <c r="U25" s="344">
        <v>0</v>
      </c>
      <c r="V25" s="344">
        <f>ROUND(E25*U25,2)</f>
        <v>0</v>
      </c>
      <c r="W25" s="344"/>
      <c r="X25" s="344" t="s">
        <v>4628</v>
      </c>
      <c r="Y25" s="345"/>
      <c r="Z25" s="345"/>
      <c r="AA25" s="345"/>
      <c r="AB25" s="345"/>
      <c r="AC25" s="345"/>
      <c r="AD25" s="345"/>
      <c r="AE25" s="345"/>
      <c r="AF25" s="345"/>
      <c r="AG25" s="345" t="s">
        <v>4629</v>
      </c>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row>
    <row r="26" spans="1:60" outlineLevel="1">
      <c r="A26" s="346"/>
      <c r="B26" s="347"/>
      <c r="C26" s="508"/>
      <c r="D26" s="509"/>
      <c r="E26" s="509"/>
      <c r="F26" s="509"/>
      <c r="G26" s="509"/>
      <c r="H26" s="344"/>
      <c r="I26" s="344"/>
      <c r="J26" s="344"/>
      <c r="K26" s="344"/>
      <c r="L26" s="344"/>
      <c r="M26" s="344"/>
      <c r="N26" s="344"/>
      <c r="O26" s="344"/>
      <c r="P26" s="344"/>
      <c r="Q26" s="344"/>
      <c r="R26" s="344"/>
      <c r="S26" s="344"/>
      <c r="T26" s="344"/>
      <c r="U26" s="344"/>
      <c r="V26" s="344"/>
      <c r="W26" s="344"/>
      <c r="X26" s="344"/>
      <c r="Y26" s="345"/>
      <c r="Z26" s="345"/>
      <c r="AA26" s="345"/>
      <c r="AB26" s="345"/>
      <c r="AC26" s="345"/>
      <c r="AD26" s="345"/>
      <c r="AE26" s="345"/>
      <c r="AF26" s="345"/>
      <c r="AG26" s="345" t="s">
        <v>4632</v>
      </c>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row>
    <row r="27" spans="1:60" outlineLevel="1">
      <c r="A27" s="336">
        <v>8</v>
      </c>
      <c r="B27" s="337" t="s">
        <v>4898</v>
      </c>
      <c r="C27" s="338" t="s">
        <v>4899</v>
      </c>
      <c r="D27" s="339" t="s">
        <v>327</v>
      </c>
      <c r="E27" s="340">
        <v>13</v>
      </c>
      <c r="F27" s="341"/>
      <c r="G27" s="342">
        <f>ROUND(E27*F27,2)</f>
        <v>0</v>
      </c>
      <c r="H27" s="341"/>
      <c r="I27" s="342">
        <f>ROUND(E27*H27,2)</f>
        <v>0</v>
      </c>
      <c r="J27" s="341"/>
      <c r="K27" s="342">
        <f>ROUND(E27*J27,2)</f>
        <v>0</v>
      </c>
      <c r="L27" s="342">
        <v>21</v>
      </c>
      <c r="M27" s="342">
        <f>G27*(1+L27/100)</f>
        <v>0</v>
      </c>
      <c r="N27" s="342">
        <v>0</v>
      </c>
      <c r="O27" s="342">
        <f>ROUND(E27*N27,2)</f>
        <v>0</v>
      </c>
      <c r="P27" s="342">
        <v>0</v>
      </c>
      <c r="Q27" s="342">
        <f>ROUND(E27*P27,2)</f>
        <v>0</v>
      </c>
      <c r="R27" s="342"/>
      <c r="S27" s="342" t="s">
        <v>4698</v>
      </c>
      <c r="T27" s="343" t="s">
        <v>4699</v>
      </c>
      <c r="U27" s="344">
        <v>0.126</v>
      </c>
      <c r="V27" s="344">
        <f>ROUND(E27*U27,2)</f>
        <v>1.64</v>
      </c>
      <c r="W27" s="344"/>
      <c r="X27" s="344" t="s">
        <v>4628</v>
      </c>
      <c r="Y27" s="345"/>
      <c r="Z27" s="345"/>
      <c r="AA27" s="345"/>
      <c r="AB27" s="345"/>
      <c r="AC27" s="345"/>
      <c r="AD27" s="345"/>
      <c r="AE27" s="345"/>
      <c r="AF27" s="345"/>
      <c r="AG27" s="345" t="s">
        <v>4629</v>
      </c>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row>
    <row r="28" spans="1:60" outlineLevel="1">
      <c r="A28" s="346"/>
      <c r="B28" s="347"/>
      <c r="C28" s="508"/>
      <c r="D28" s="509"/>
      <c r="E28" s="509"/>
      <c r="F28" s="509"/>
      <c r="G28" s="509"/>
      <c r="H28" s="344"/>
      <c r="I28" s="344"/>
      <c r="J28" s="344"/>
      <c r="K28" s="344"/>
      <c r="L28" s="344"/>
      <c r="M28" s="344"/>
      <c r="N28" s="344"/>
      <c r="O28" s="344"/>
      <c r="P28" s="344"/>
      <c r="Q28" s="344"/>
      <c r="R28" s="344"/>
      <c r="S28" s="344"/>
      <c r="T28" s="344"/>
      <c r="U28" s="344"/>
      <c r="V28" s="344"/>
      <c r="W28" s="344"/>
      <c r="X28" s="344"/>
      <c r="Y28" s="345"/>
      <c r="Z28" s="345"/>
      <c r="AA28" s="345"/>
      <c r="AB28" s="345"/>
      <c r="AC28" s="345"/>
      <c r="AD28" s="345"/>
      <c r="AE28" s="345"/>
      <c r="AF28" s="345"/>
      <c r="AG28" s="345" t="s">
        <v>4632</v>
      </c>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row>
    <row r="29" spans="1:60" outlineLevel="1">
      <c r="A29" s="336">
        <v>9</v>
      </c>
      <c r="B29" s="337" t="s">
        <v>4900</v>
      </c>
      <c r="C29" s="338" t="s">
        <v>4901</v>
      </c>
      <c r="D29" s="339" t="s">
        <v>327</v>
      </c>
      <c r="E29" s="340">
        <v>13</v>
      </c>
      <c r="F29" s="341"/>
      <c r="G29" s="342">
        <f>ROUND(E29*F29,2)</f>
        <v>0</v>
      </c>
      <c r="H29" s="341"/>
      <c r="I29" s="342">
        <f>ROUND(E29*H29,2)</f>
        <v>0</v>
      </c>
      <c r="J29" s="341"/>
      <c r="K29" s="342">
        <f>ROUND(E29*J29,2)</f>
        <v>0</v>
      </c>
      <c r="L29" s="342">
        <v>21</v>
      </c>
      <c r="M29" s="342">
        <f>G29*(1+L29/100)</f>
        <v>0</v>
      </c>
      <c r="N29" s="342">
        <v>0</v>
      </c>
      <c r="O29" s="342">
        <f>ROUND(E29*N29,2)</f>
        <v>0</v>
      </c>
      <c r="P29" s="342">
        <v>0</v>
      </c>
      <c r="Q29" s="342">
        <f>ROUND(E29*P29,2)</f>
        <v>0</v>
      </c>
      <c r="R29" s="342"/>
      <c r="S29" s="342" t="s">
        <v>4698</v>
      </c>
      <c r="T29" s="343" t="s">
        <v>4699</v>
      </c>
      <c r="U29" s="344">
        <v>0.13</v>
      </c>
      <c r="V29" s="344">
        <f>ROUND(E29*U29,2)</f>
        <v>1.69</v>
      </c>
      <c r="W29" s="344"/>
      <c r="X29" s="344" t="s">
        <v>4628</v>
      </c>
      <c r="Y29" s="345"/>
      <c r="Z29" s="345"/>
      <c r="AA29" s="345"/>
      <c r="AB29" s="345"/>
      <c r="AC29" s="345"/>
      <c r="AD29" s="345"/>
      <c r="AE29" s="345"/>
      <c r="AF29" s="345"/>
      <c r="AG29" s="345" t="s">
        <v>4629</v>
      </c>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row>
    <row r="30" spans="1:60" outlineLevel="1">
      <c r="A30" s="346"/>
      <c r="B30" s="347"/>
      <c r="C30" s="508"/>
      <c r="D30" s="509"/>
      <c r="E30" s="509"/>
      <c r="F30" s="509"/>
      <c r="G30" s="509"/>
      <c r="H30" s="344"/>
      <c r="I30" s="344"/>
      <c r="J30" s="344"/>
      <c r="K30" s="344"/>
      <c r="L30" s="344"/>
      <c r="M30" s="344"/>
      <c r="N30" s="344"/>
      <c r="O30" s="344"/>
      <c r="P30" s="344"/>
      <c r="Q30" s="344"/>
      <c r="R30" s="344"/>
      <c r="S30" s="344"/>
      <c r="T30" s="344"/>
      <c r="U30" s="344"/>
      <c r="V30" s="344"/>
      <c r="W30" s="344"/>
      <c r="X30" s="344"/>
      <c r="Y30" s="345"/>
      <c r="Z30" s="345"/>
      <c r="AA30" s="345"/>
      <c r="AB30" s="345"/>
      <c r="AC30" s="345"/>
      <c r="AD30" s="345"/>
      <c r="AE30" s="345"/>
      <c r="AF30" s="345"/>
      <c r="AG30" s="345" t="s">
        <v>4632</v>
      </c>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row>
    <row r="31" spans="1:60" outlineLevel="1">
      <c r="A31" s="336">
        <v>10</v>
      </c>
      <c r="B31" s="337" t="s">
        <v>4902</v>
      </c>
      <c r="C31" s="338" t="s">
        <v>4903</v>
      </c>
      <c r="D31" s="339" t="s">
        <v>4840</v>
      </c>
      <c r="E31" s="340">
        <v>1</v>
      </c>
      <c r="F31" s="341"/>
      <c r="G31" s="342">
        <f>ROUND(E31*F31,2)</f>
        <v>0</v>
      </c>
      <c r="H31" s="341"/>
      <c r="I31" s="342">
        <f>ROUND(E31*H31,2)</f>
        <v>0</v>
      </c>
      <c r="J31" s="341"/>
      <c r="K31" s="342">
        <f>ROUND(E31*J31,2)</f>
        <v>0</v>
      </c>
      <c r="L31" s="342">
        <v>21</v>
      </c>
      <c r="M31" s="342">
        <f>G31*(1+L31/100)</f>
        <v>0</v>
      </c>
      <c r="N31" s="342">
        <v>0</v>
      </c>
      <c r="O31" s="342">
        <f>ROUND(E31*N31,2)</f>
        <v>0</v>
      </c>
      <c r="P31" s="342">
        <v>0</v>
      </c>
      <c r="Q31" s="342">
        <f>ROUND(E31*P31,2)</f>
        <v>0</v>
      </c>
      <c r="R31" s="342"/>
      <c r="S31" s="342" t="s">
        <v>4698</v>
      </c>
      <c r="T31" s="343" t="s">
        <v>4699</v>
      </c>
      <c r="U31" s="344">
        <v>0.13</v>
      </c>
      <c r="V31" s="344">
        <f>ROUND(E31*U31,2)</f>
        <v>0.13</v>
      </c>
      <c r="W31" s="344"/>
      <c r="X31" s="344" t="s">
        <v>4628</v>
      </c>
      <c r="Y31" s="345"/>
      <c r="Z31" s="345"/>
      <c r="AA31" s="345"/>
      <c r="AB31" s="345"/>
      <c r="AC31" s="345"/>
      <c r="AD31" s="345"/>
      <c r="AE31" s="345"/>
      <c r="AF31" s="345"/>
      <c r="AG31" s="345" t="s">
        <v>4629</v>
      </c>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row>
    <row r="32" spans="1:60" outlineLevel="1">
      <c r="A32" s="346"/>
      <c r="B32" s="347"/>
      <c r="C32" s="508"/>
      <c r="D32" s="509"/>
      <c r="E32" s="509"/>
      <c r="F32" s="509"/>
      <c r="G32" s="509"/>
      <c r="H32" s="344"/>
      <c r="I32" s="344"/>
      <c r="J32" s="344"/>
      <c r="K32" s="344"/>
      <c r="L32" s="344"/>
      <c r="M32" s="344"/>
      <c r="N32" s="344"/>
      <c r="O32" s="344"/>
      <c r="P32" s="344"/>
      <c r="Q32" s="344"/>
      <c r="R32" s="344"/>
      <c r="S32" s="344"/>
      <c r="T32" s="344"/>
      <c r="U32" s="344"/>
      <c r="V32" s="344"/>
      <c r="W32" s="344"/>
      <c r="X32" s="344"/>
      <c r="Y32" s="345"/>
      <c r="Z32" s="345"/>
      <c r="AA32" s="345"/>
      <c r="AB32" s="345"/>
      <c r="AC32" s="345"/>
      <c r="AD32" s="345"/>
      <c r="AE32" s="345"/>
      <c r="AF32" s="345"/>
      <c r="AG32" s="345" t="s">
        <v>4632</v>
      </c>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row>
    <row r="33" spans="1:60" outlineLevel="1">
      <c r="A33" s="336">
        <v>11</v>
      </c>
      <c r="B33" s="337" t="s">
        <v>4904</v>
      </c>
      <c r="C33" s="338" t="s">
        <v>4905</v>
      </c>
      <c r="D33" s="339" t="s">
        <v>4840</v>
      </c>
      <c r="E33" s="340">
        <v>2</v>
      </c>
      <c r="F33" s="341"/>
      <c r="G33" s="342">
        <f>ROUND(E33*F33,2)</f>
        <v>0</v>
      </c>
      <c r="H33" s="341"/>
      <c r="I33" s="342">
        <f>ROUND(E33*H33,2)</f>
        <v>0</v>
      </c>
      <c r="J33" s="341"/>
      <c r="K33" s="342">
        <f>ROUND(E33*J33,2)</f>
        <v>0</v>
      </c>
      <c r="L33" s="342">
        <v>21</v>
      </c>
      <c r="M33" s="342">
        <f>G33*(1+L33/100)</f>
        <v>0</v>
      </c>
      <c r="N33" s="342">
        <v>0</v>
      </c>
      <c r="O33" s="342">
        <f>ROUND(E33*N33,2)</f>
        <v>0</v>
      </c>
      <c r="P33" s="342">
        <v>0</v>
      </c>
      <c r="Q33" s="342">
        <f>ROUND(E33*P33,2)</f>
        <v>0</v>
      </c>
      <c r="R33" s="342"/>
      <c r="S33" s="342" t="s">
        <v>4698</v>
      </c>
      <c r="T33" s="343" t="s">
        <v>4699</v>
      </c>
      <c r="U33" s="344">
        <v>0.13</v>
      </c>
      <c r="V33" s="344">
        <f>ROUND(E33*U33,2)</f>
        <v>0.26</v>
      </c>
      <c r="W33" s="344"/>
      <c r="X33" s="344" t="s">
        <v>4628</v>
      </c>
      <c r="Y33" s="345"/>
      <c r="Z33" s="345"/>
      <c r="AA33" s="345"/>
      <c r="AB33" s="345"/>
      <c r="AC33" s="345"/>
      <c r="AD33" s="345"/>
      <c r="AE33" s="345"/>
      <c r="AF33" s="345"/>
      <c r="AG33" s="345" t="s">
        <v>4629</v>
      </c>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row>
    <row r="34" spans="1:60" outlineLevel="1">
      <c r="A34" s="346"/>
      <c r="B34" s="347"/>
      <c r="C34" s="508"/>
      <c r="D34" s="509"/>
      <c r="E34" s="509"/>
      <c r="F34" s="509"/>
      <c r="G34" s="509"/>
      <c r="H34" s="344"/>
      <c r="I34" s="344"/>
      <c r="J34" s="344"/>
      <c r="K34" s="344"/>
      <c r="L34" s="344"/>
      <c r="M34" s="344"/>
      <c r="N34" s="344"/>
      <c r="O34" s="344"/>
      <c r="P34" s="344"/>
      <c r="Q34" s="344"/>
      <c r="R34" s="344"/>
      <c r="S34" s="344"/>
      <c r="T34" s="344"/>
      <c r="U34" s="344"/>
      <c r="V34" s="344"/>
      <c r="W34" s="344"/>
      <c r="X34" s="344"/>
      <c r="Y34" s="345"/>
      <c r="Z34" s="345"/>
      <c r="AA34" s="345"/>
      <c r="AB34" s="345"/>
      <c r="AC34" s="345"/>
      <c r="AD34" s="345"/>
      <c r="AE34" s="345"/>
      <c r="AF34" s="345"/>
      <c r="AG34" s="345" t="s">
        <v>4632</v>
      </c>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row>
    <row r="35" spans="1:60" outlineLevel="1">
      <c r="A35" s="336">
        <v>12</v>
      </c>
      <c r="B35" s="337" t="s">
        <v>4906</v>
      </c>
      <c r="C35" s="338" t="s">
        <v>4907</v>
      </c>
      <c r="D35" s="339" t="s">
        <v>4840</v>
      </c>
      <c r="E35" s="340">
        <v>1</v>
      </c>
      <c r="F35" s="341"/>
      <c r="G35" s="342">
        <f>ROUND(E35*F35,2)</f>
        <v>0</v>
      </c>
      <c r="H35" s="341"/>
      <c r="I35" s="342">
        <f>ROUND(E35*H35,2)</f>
        <v>0</v>
      </c>
      <c r="J35" s="341"/>
      <c r="K35" s="342">
        <f>ROUND(E35*J35,2)</f>
        <v>0</v>
      </c>
      <c r="L35" s="342">
        <v>21</v>
      </c>
      <c r="M35" s="342">
        <f>G35*(1+L35/100)</f>
        <v>0</v>
      </c>
      <c r="N35" s="342">
        <v>0</v>
      </c>
      <c r="O35" s="342">
        <f>ROUND(E35*N35,2)</f>
        <v>0</v>
      </c>
      <c r="P35" s="342">
        <v>0</v>
      </c>
      <c r="Q35" s="342">
        <f>ROUND(E35*P35,2)</f>
        <v>0</v>
      </c>
      <c r="R35" s="342"/>
      <c r="S35" s="342" t="s">
        <v>4698</v>
      </c>
      <c r="T35" s="343" t="s">
        <v>4699</v>
      </c>
      <c r="U35" s="344">
        <v>0.13</v>
      </c>
      <c r="V35" s="344">
        <f>ROUND(E35*U35,2)</f>
        <v>0.13</v>
      </c>
      <c r="W35" s="344"/>
      <c r="X35" s="344" t="s">
        <v>4628</v>
      </c>
      <c r="Y35" s="345"/>
      <c r="Z35" s="345"/>
      <c r="AA35" s="345"/>
      <c r="AB35" s="345"/>
      <c r="AC35" s="345"/>
      <c r="AD35" s="345"/>
      <c r="AE35" s="345"/>
      <c r="AF35" s="345"/>
      <c r="AG35" s="345" t="s">
        <v>4629</v>
      </c>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row>
    <row r="36" spans="1:60" outlineLevel="1">
      <c r="A36" s="346"/>
      <c r="B36" s="347"/>
      <c r="C36" s="508"/>
      <c r="D36" s="509"/>
      <c r="E36" s="509"/>
      <c r="F36" s="509"/>
      <c r="G36" s="509"/>
      <c r="H36" s="344"/>
      <c r="I36" s="344"/>
      <c r="J36" s="344"/>
      <c r="K36" s="344"/>
      <c r="L36" s="344"/>
      <c r="M36" s="344"/>
      <c r="N36" s="344"/>
      <c r="O36" s="344"/>
      <c r="P36" s="344"/>
      <c r="Q36" s="344"/>
      <c r="R36" s="344"/>
      <c r="S36" s="344"/>
      <c r="T36" s="344"/>
      <c r="U36" s="344"/>
      <c r="V36" s="344"/>
      <c r="W36" s="344"/>
      <c r="X36" s="344"/>
      <c r="Y36" s="345"/>
      <c r="Z36" s="345"/>
      <c r="AA36" s="345"/>
      <c r="AB36" s="345"/>
      <c r="AC36" s="345"/>
      <c r="AD36" s="345"/>
      <c r="AE36" s="345"/>
      <c r="AF36" s="345"/>
      <c r="AG36" s="345" t="s">
        <v>4632</v>
      </c>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row>
    <row r="37" spans="1:60" outlineLevel="1">
      <c r="A37" s="336">
        <v>13</v>
      </c>
      <c r="B37" s="337" t="s">
        <v>4908</v>
      </c>
      <c r="C37" s="338" t="s">
        <v>4703</v>
      </c>
      <c r="D37" s="339" t="s">
        <v>3474</v>
      </c>
      <c r="E37" s="340">
        <v>1</v>
      </c>
      <c r="F37" s="341"/>
      <c r="G37" s="342">
        <f>ROUND(E37*F37,2)</f>
        <v>0</v>
      </c>
      <c r="H37" s="341"/>
      <c r="I37" s="342">
        <f>ROUND(E37*H37,2)</f>
        <v>0</v>
      </c>
      <c r="J37" s="341"/>
      <c r="K37" s="342">
        <f>ROUND(E37*J37,2)</f>
        <v>0</v>
      </c>
      <c r="L37" s="342">
        <v>21</v>
      </c>
      <c r="M37" s="342">
        <f>G37*(1+L37/100)</f>
        <v>0</v>
      </c>
      <c r="N37" s="342">
        <v>0</v>
      </c>
      <c r="O37" s="342">
        <f>ROUND(E37*N37,2)</f>
        <v>0</v>
      </c>
      <c r="P37" s="342">
        <v>0</v>
      </c>
      <c r="Q37" s="342">
        <f>ROUND(E37*P37,2)</f>
        <v>0</v>
      </c>
      <c r="R37" s="342"/>
      <c r="S37" s="342" t="s">
        <v>4698</v>
      </c>
      <c r="T37" s="343" t="s">
        <v>4699</v>
      </c>
      <c r="U37" s="344">
        <v>0</v>
      </c>
      <c r="V37" s="344">
        <f>ROUND(E37*U37,2)</f>
        <v>0</v>
      </c>
      <c r="W37" s="344"/>
      <c r="X37" s="344" t="s">
        <v>4628</v>
      </c>
      <c r="Y37" s="345"/>
      <c r="Z37" s="345"/>
      <c r="AA37" s="345"/>
      <c r="AB37" s="345"/>
      <c r="AC37" s="345"/>
      <c r="AD37" s="345"/>
      <c r="AE37" s="345"/>
      <c r="AF37" s="345"/>
      <c r="AG37" s="345" t="s">
        <v>4629</v>
      </c>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row>
    <row r="38" spans="1:60" outlineLevel="1">
      <c r="A38" s="346"/>
      <c r="B38" s="347"/>
      <c r="C38" s="508"/>
      <c r="D38" s="509"/>
      <c r="E38" s="509"/>
      <c r="F38" s="509"/>
      <c r="G38" s="509"/>
      <c r="H38" s="344"/>
      <c r="I38" s="344"/>
      <c r="J38" s="344"/>
      <c r="K38" s="344"/>
      <c r="L38" s="344"/>
      <c r="M38" s="344"/>
      <c r="N38" s="344"/>
      <c r="O38" s="344"/>
      <c r="P38" s="344"/>
      <c r="Q38" s="344"/>
      <c r="R38" s="344"/>
      <c r="S38" s="344"/>
      <c r="T38" s="344"/>
      <c r="U38" s="344"/>
      <c r="V38" s="344"/>
      <c r="W38" s="344"/>
      <c r="X38" s="344"/>
      <c r="Y38" s="345"/>
      <c r="Z38" s="345"/>
      <c r="AA38" s="345"/>
      <c r="AB38" s="345"/>
      <c r="AC38" s="345"/>
      <c r="AD38" s="345"/>
      <c r="AE38" s="345"/>
      <c r="AF38" s="345"/>
      <c r="AG38" s="345" t="s">
        <v>4632</v>
      </c>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row>
    <row r="39" spans="1:60" outlineLevel="1">
      <c r="A39" s="336">
        <v>14</v>
      </c>
      <c r="B39" s="337" t="s">
        <v>4909</v>
      </c>
      <c r="C39" s="338" t="s">
        <v>4705</v>
      </c>
      <c r="D39" s="339" t="s">
        <v>3474</v>
      </c>
      <c r="E39" s="340">
        <v>1</v>
      </c>
      <c r="F39" s="341"/>
      <c r="G39" s="342">
        <f>ROUND(E39*F39,2)</f>
        <v>0</v>
      </c>
      <c r="H39" s="341"/>
      <c r="I39" s="342">
        <f>ROUND(E39*H39,2)</f>
        <v>0</v>
      </c>
      <c r="J39" s="341"/>
      <c r="K39" s="342">
        <f>ROUND(E39*J39,2)</f>
        <v>0</v>
      </c>
      <c r="L39" s="342">
        <v>21</v>
      </c>
      <c r="M39" s="342">
        <f>G39*(1+L39/100)</f>
        <v>0</v>
      </c>
      <c r="N39" s="342">
        <v>0</v>
      </c>
      <c r="O39" s="342">
        <f>ROUND(E39*N39,2)</f>
        <v>0</v>
      </c>
      <c r="P39" s="342">
        <v>0</v>
      </c>
      <c r="Q39" s="342">
        <f>ROUND(E39*P39,2)</f>
        <v>0</v>
      </c>
      <c r="R39" s="342"/>
      <c r="S39" s="342" t="s">
        <v>4698</v>
      </c>
      <c r="T39" s="343" t="s">
        <v>4699</v>
      </c>
      <c r="U39" s="344">
        <v>0</v>
      </c>
      <c r="V39" s="344">
        <f>ROUND(E39*U39,2)</f>
        <v>0</v>
      </c>
      <c r="W39" s="344"/>
      <c r="X39" s="344" t="s">
        <v>4628</v>
      </c>
      <c r="Y39" s="345"/>
      <c r="Z39" s="345"/>
      <c r="AA39" s="345"/>
      <c r="AB39" s="345"/>
      <c r="AC39" s="345"/>
      <c r="AD39" s="345"/>
      <c r="AE39" s="345"/>
      <c r="AF39" s="345"/>
      <c r="AG39" s="345" t="s">
        <v>4629</v>
      </c>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row>
    <row r="40" spans="1:60" outlineLevel="1">
      <c r="A40" s="346"/>
      <c r="B40" s="347"/>
      <c r="C40" s="508"/>
      <c r="D40" s="509"/>
      <c r="E40" s="509"/>
      <c r="F40" s="509"/>
      <c r="G40" s="509"/>
      <c r="H40" s="344"/>
      <c r="I40" s="344"/>
      <c r="J40" s="344"/>
      <c r="K40" s="344"/>
      <c r="L40" s="344"/>
      <c r="M40" s="344"/>
      <c r="N40" s="344"/>
      <c r="O40" s="344"/>
      <c r="P40" s="344"/>
      <c r="Q40" s="344"/>
      <c r="R40" s="344"/>
      <c r="S40" s="344"/>
      <c r="T40" s="344"/>
      <c r="U40" s="344"/>
      <c r="V40" s="344"/>
      <c r="W40" s="344"/>
      <c r="X40" s="344"/>
      <c r="Y40" s="345"/>
      <c r="Z40" s="345"/>
      <c r="AA40" s="345"/>
      <c r="AB40" s="345"/>
      <c r="AC40" s="345"/>
      <c r="AD40" s="345"/>
      <c r="AE40" s="345"/>
      <c r="AF40" s="345"/>
      <c r="AG40" s="345" t="s">
        <v>4632</v>
      </c>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row>
    <row r="41" spans="1:60" outlineLevel="1">
      <c r="A41" s="336">
        <v>15</v>
      </c>
      <c r="B41" s="337" t="s">
        <v>4910</v>
      </c>
      <c r="C41" s="338" t="s">
        <v>4707</v>
      </c>
      <c r="D41" s="339" t="s">
        <v>3474</v>
      </c>
      <c r="E41" s="340">
        <v>1</v>
      </c>
      <c r="F41" s="341"/>
      <c r="G41" s="342">
        <f>ROUND(E41*F41,2)</f>
        <v>0</v>
      </c>
      <c r="H41" s="341"/>
      <c r="I41" s="342">
        <f>ROUND(E41*H41,2)</f>
        <v>0</v>
      </c>
      <c r="J41" s="341"/>
      <c r="K41" s="342">
        <f>ROUND(E41*J41,2)</f>
        <v>0</v>
      </c>
      <c r="L41" s="342">
        <v>21</v>
      </c>
      <c r="M41" s="342">
        <f>G41*(1+L41/100)</f>
        <v>0</v>
      </c>
      <c r="N41" s="342">
        <v>0</v>
      </c>
      <c r="O41" s="342">
        <f>ROUND(E41*N41,2)</f>
        <v>0</v>
      </c>
      <c r="P41" s="342">
        <v>0</v>
      </c>
      <c r="Q41" s="342">
        <f>ROUND(E41*P41,2)</f>
        <v>0</v>
      </c>
      <c r="R41" s="342"/>
      <c r="S41" s="342" t="s">
        <v>4698</v>
      </c>
      <c r="T41" s="343" t="s">
        <v>4699</v>
      </c>
      <c r="U41" s="344">
        <v>0</v>
      </c>
      <c r="V41" s="344">
        <f>ROUND(E41*U41,2)</f>
        <v>0</v>
      </c>
      <c r="W41" s="344"/>
      <c r="X41" s="344" t="s">
        <v>4628</v>
      </c>
      <c r="Y41" s="345"/>
      <c r="Z41" s="345"/>
      <c r="AA41" s="345"/>
      <c r="AB41" s="345"/>
      <c r="AC41" s="345"/>
      <c r="AD41" s="345"/>
      <c r="AE41" s="345"/>
      <c r="AF41" s="345"/>
      <c r="AG41" s="345" t="s">
        <v>4629</v>
      </c>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row>
    <row r="42" spans="1:60" outlineLevel="1">
      <c r="A42" s="346"/>
      <c r="B42" s="347"/>
      <c r="C42" s="508"/>
      <c r="D42" s="509"/>
      <c r="E42" s="509"/>
      <c r="F42" s="509"/>
      <c r="G42" s="509"/>
      <c r="H42" s="344"/>
      <c r="I42" s="344"/>
      <c r="J42" s="344"/>
      <c r="K42" s="344"/>
      <c r="L42" s="344"/>
      <c r="M42" s="344"/>
      <c r="N42" s="344"/>
      <c r="O42" s="344"/>
      <c r="P42" s="344"/>
      <c r="Q42" s="344"/>
      <c r="R42" s="344"/>
      <c r="S42" s="344"/>
      <c r="T42" s="344"/>
      <c r="U42" s="344"/>
      <c r="V42" s="344"/>
      <c r="W42" s="344"/>
      <c r="X42" s="344"/>
      <c r="Y42" s="345"/>
      <c r="Z42" s="345"/>
      <c r="AA42" s="345"/>
      <c r="AB42" s="345"/>
      <c r="AC42" s="345"/>
      <c r="AD42" s="345"/>
      <c r="AE42" s="345"/>
      <c r="AF42" s="345"/>
      <c r="AG42" s="345" t="s">
        <v>4632</v>
      </c>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row>
    <row r="43" spans="1:60">
      <c r="A43" s="328" t="s">
        <v>4622</v>
      </c>
      <c r="B43" s="329" t="s">
        <v>946</v>
      </c>
      <c r="C43" s="330" t="s">
        <v>4659</v>
      </c>
      <c r="D43" s="331"/>
      <c r="E43" s="332"/>
      <c r="F43" s="333"/>
      <c r="G43" s="333">
        <f>SUMIF(AG44:AG46,"&lt;&gt;NOR",G44:G46)</f>
        <v>0</v>
      </c>
      <c r="H43" s="333"/>
      <c r="I43" s="333">
        <f>SUM(I44:I46)</f>
        <v>0</v>
      </c>
      <c r="J43" s="333"/>
      <c r="K43" s="333">
        <f>SUM(K44:K46)</f>
        <v>0</v>
      </c>
      <c r="L43" s="333"/>
      <c r="M43" s="333">
        <f>SUM(M44:M46)</f>
        <v>0</v>
      </c>
      <c r="N43" s="333"/>
      <c r="O43" s="333">
        <f>SUM(O44:O46)</f>
        <v>0</v>
      </c>
      <c r="P43" s="333"/>
      <c r="Q43" s="333">
        <f>SUM(Q44:Q46)</f>
        <v>0</v>
      </c>
      <c r="R43" s="333"/>
      <c r="S43" s="333"/>
      <c r="T43" s="334"/>
      <c r="U43" s="335"/>
      <c r="V43" s="335">
        <f>SUM(V44:V46)</f>
        <v>2.36</v>
      </c>
      <c r="W43" s="335"/>
      <c r="X43" s="335"/>
      <c r="AG43" s="311" t="s">
        <v>4623</v>
      </c>
    </row>
    <row r="44" spans="1:60" outlineLevel="1">
      <c r="A44" s="336">
        <v>16</v>
      </c>
      <c r="B44" s="337" t="s">
        <v>4660</v>
      </c>
      <c r="C44" s="338" t="s">
        <v>4661</v>
      </c>
      <c r="D44" s="339" t="s">
        <v>430</v>
      </c>
      <c r="E44" s="340">
        <v>11.14786</v>
      </c>
      <c r="F44" s="341"/>
      <c r="G44" s="342">
        <f>ROUND(E44*F44,2)</f>
        <v>0</v>
      </c>
      <c r="H44" s="341"/>
      <c r="I44" s="342">
        <f>ROUND(E44*H44,2)</f>
        <v>0</v>
      </c>
      <c r="J44" s="341"/>
      <c r="K44" s="342">
        <f>ROUND(E44*J44,2)</f>
        <v>0</v>
      </c>
      <c r="L44" s="342">
        <v>21</v>
      </c>
      <c r="M44" s="342">
        <f>G44*(1+L44/100)</f>
        <v>0</v>
      </c>
      <c r="N44" s="342">
        <v>0</v>
      </c>
      <c r="O44" s="342">
        <f>ROUND(E44*N44,2)</f>
        <v>0</v>
      </c>
      <c r="P44" s="342">
        <v>0</v>
      </c>
      <c r="Q44" s="342">
        <f>ROUND(E44*P44,2)</f>
        <v>0</v>
      </c>
      <c r="R44" s="342" t="s">
        <v>4653</v>
      </c>
      <c r="S44" s="342" t="s">
        <v>4627</v>
      </c>
      <c r="T44" s="343" t="s">
        <v>4627</v>
      </c>
      <c r="U44" s="344">
        <v>0.21149999999999999</v>
      </c>
      <c r="V44" s="344">
        <f>ROUND(E44*U44,2)</f>
        <v>2.36</v>
      </c>
      <c r="W44" s="344"/>
      <c r="X44" s="344" t="s">
        <v>1489</v>
      </c>
      <c r="Y44" s="345"/>
      <c r="Z44" s="345"/>
      <c r="AA44" s="345"/>
      <c r="AB44" s="345"/>
      <c r="AC44" s="345"/>
      <c r="AD44" s="345"/>
      <c r="AE44" s="345"/>
      <c r="AF44" s="345"/>
      <c r="AG44" s="345" t="s">
        <v>4662</v>
      </c>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row>
    <row r="45" spans="1:60" outlineLevel="1">
      <c r="A45" s="346"/>
      <c r="B45" s="347"/>
      <c r="C45" s="517" t="s">
        <v>4663</v>
      </c>
      <c r="D45" s="518"/>
      <c r="E45" s="518"/>
      <c r="F45" s="518"/>
      <c r="G45" s="518"/>
      <c r="H45" s="344"/>
      <c r="I45" s="344"/>
      <c r="J45" s="344"/>
      <c r="K45" s="344"/>
      <c r="L45" s="344"/>
      <c r="M45" s="344"/>
      <c r="N45" s="344"/>
      <c r="O45" s="344"/>
      <c r="P45" s="344"/>
      <c r="Q45" s="344"/>
      <c r="R45" s="344"/>
      <c r="S45" s="344"/>
      <c r="T45" s="344"/>
      <c r="U45" s="344"/>
      <c r="V45" s="344"/>
      <c r="W45" s="344"/>
      <c r="X45" s="344"/>
      <c r="Y45" s="345"/>
      <c r="Z45" s="345"/>
      <c r="AA45" s="345"/>
      <c r="AB45" s="345"/>
      <c r="AC45" s="345"/>
      <c r="AD45" s="345"/>
      <c r="AE45" s="345"/>
      <c r="AF45" s="345"/>
      <c r="AG45" s="345" t="s">
        <v>4631</v>
      </c>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row>
    <row r="46" spans="1:60" outlineLevel="1">
      <c r="A46" s="346"/>
      <c r="B46" s="347"/>
      <c r="C46" s="506"/>
      <c r="D46" s="507"/>
      <c r="E46" s="507"/>
      <c r="F46" s="507"/>
      <c r="G46" s="507"/>
      <c r="H46" s="344"/>
      <c r="I46" s="344"/>
      <c r="J46" s="344"/>
      <c r="K46" s="344"/>
      <c r="L46" s="344"/>
      <c r="M46" s="344"/>
      <c r="N46" s="344"/>
      <c r="O46" s="344"/>
      <c r="P46" s="344"/>
      <c r="Q46" s="344"/>
      <c r="R46" s="344"/>
      <c r="S46" s="344"/>
      <c r="T46" s="344"/>
      <c r="U46" s="344"/>
      <c r="V46" s="344"/>
      <c r="W46" s="344"/>
      <c r="X46" s="344"/>
      <c r="Y46" s="345"/>
      <c r="Z46" s="345"/>
      <c r="AA46" s="345"/>
      <c r="AB46" s="345"/>
      <c r="AC46" s="345"/>
      <c r="AD46" s="345"/>
      <c r="AE46" s="345"/>
      <c r="AF46" s="345"/>
      <c r="AG46" s="345" t="s">
        <v>4632</v>
      </c>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row>
    <row r="47" spans="1:60">
      <c r="A47" s="323"/>
      <c r="B47" s="324"/>
      <c r="C47" s="352"/>
      <c r="D47" s="325"/>
      <c r="E47" s="323"/>
      <c r="F47" s="323"/>
      <c r="G47" s="323"/>
      <c r="H47" s="323"/>
      <c r="I47" s="323"/>
      <c r="J47" s="323"/>
      <c r="K47" s="323"/>
      <c r="L47" s="323"/>
      <c r="M47" s="323"/>
      <c r="N47" s="323"/>
      <c r="O47" s="323"/>
      <c r="P47" s="323"/>
      <c r="Q47" s="323"/>
      <c r="R47" s="323"/>
      <c r="S47" s="323"/>
      <c r="T47" s="323"/>
      <c r="U47" s="323"/>
      <c r="V47" s="323"/>
      <c r="W47" s="323"/>
      <c r="X47" s="323"/>
      <c r="AE47" s="311">
        <v>15</v>
      </c>
      <c r="AF47" s="311">
        <v>21</v>
      </c>
      <c r="AG47" s="311" t="s">
        <v>44</v>
      </c>
    </row>
    <row r="48" spans="1:60">
      <c r="A48" s="353"/>
      <c r="B48" s="354" t="s">
        <v>4606</v>
      </c>
      <c r="C48" s="355"/>
      <c r="D48" s="356"/>
      <c r="E48" s="357"/>
      <c r="F48" s="357"/>
      <c r="G48" s="358">
        <f>G8+G22+G43</f>
        <v>0</v>
      </c>
      <c r="H48" s="323"/>
      <c r="I48" s="323"/>
      <c r="J48" s="323"/>
      <c r="K48" s="323"/>
      <c r="L48" s="323"/>
      <c r="M48" s="323"/>
      <c r="N48" s="323"/>
      <c r="O48" s="323"/>
      <c r="P48" s="323"/>
      <c r="Q48" s="323"/>
      <c r="R48" s="323"/>
      <c r="S48" s="323"/>
      <c r="T48" s="323"/>
      <c r="U48" s="323"/>
      <c r="V48" s="323"/>
      <c r="W48" s="323"/>
      <c r="X48" s="323"/>
      <c r="AE48" s="311">
        <f>SUMIF(L7:L46,AE47,G7:G46)</f>
        <v>0</v>
      </c>
      <c r="AF48" s="311">
        <f>SUMIF(L7:L46,AF47,G7:G46)</f>
        <v>0</v>
      </c>
      <c r="AG48" s="311" t="s">
        <v>4715</v>
      </c>
    </row>
    <row r="49" spans="3:33">
      <c r="C49" s="359"/>
      <c r="D49" s="317"/>
      <c r="AG49" s="311" t="s">
        <v>4716</v>
      </c>
    </row>
    <row r="50" spans="3:33">
      <c r="D50" s="317"/>
    </row>
    <row r="51" spans="3:33">
      <c r="D51" s="317"/>
    </row>
    <row r="52" spans="3:33">
      <c r="D52" s="317"/>
    </row>
    <row r="53" spans="3:33">
      <c r="D53" s="317"/>
    </row>
    <row r="54" spans="3:33">
      <c r="D54" s="317"/>
    </row>
    <row r="55" spans="3:33">
      <c r="D55" s="317"/>
    </row>
    <row r="56" spans="3:33">
      <c r="D56" s="317"/>
    </row>
    <row r="57" spans="3:33">
      <c r="D57" s="317"/>
    </row>
    <row r="58" spans="3:33">
      <c r="D58" s="317"/>
    </row>
    <row r="59" spans="3:33">
      <c r="D59" s="317"/>
    </row>
    <row r="60" spans="3:33">
      <c r="D60" s="317"/>
    </row>
    <row r="61" spans="3:33">
      <c r="D61" s="317"/>
    </row>
    <row r="62" spans="3:33">
      <c r="D62" s="317"/>
    </row>
    <row r="63" spans="3:33">
      <c r="D63" s="317"/>
    </row>
    <row r="64" spans="3:33">
      <c r="D64" s="317"/>
    </row>
    <row r="65" spans="4:4">
      <c r="D65" s="317"/>
    </row>
    <row r="66" spans="4:4">
      <c r="D66" s="317"/>
    </row>
    <row r="67" spans="4:4">
      <c r="D67" s="317"/>
    </row>
    <row r="68" spans="4:4">
      <c r="D68" s="317"/>
    </row>
    <row r="69" spans="4:4">
      <c r="D69" s="317"/>
    </row>
    <row r="70" spans="4:4">
      <c r="D70" s="317"/>
    </row>
    <row r="71" spans="4:4">
      <c r="D71" s="317"/>
    </row>
    <row r="72" spans="4:4">
      <c r="D72" s="317"/>
    </row>
    <row r="73" spans="4:4">
      <c r="D73" s="317"/>
    </row>
    <row r="74" spans="4:4">
      <c r="D74" s="317"/>
    </row>
    <row r="75" spans="4:4">
      <c r="D75" s="317"/>
    </row>
    <row r="76" spans="4:4">
      <c r="D76" s="317"/>
    </row>
    <row r="77" spans="4:4">
      <c r="D77" s="317"/>
    </row>
    <row r="78" spans="4:4">
      <c r="D78" s="317"/>
    </row>
    <row r="79" spans="4:4">
      <c r="D79" s="317"/>
    </row>
    <row r="80" spans="4:4">
      <c r="D80" s="317"/>
    </row>
    <row r="81" spans="4:4">
      <c r="D81" s="317"/>
    </row>
    <row r="82" spans="4:4">
      <c r="D82" s="317"/>
    </row>
    <row r="83" spans="4:4">
      <c r="D83" s="317"/>
    </row>
    <row r="84" spans="4:4">
      <c r="D84" s="317"/>
    </row>
    <row r="85" spans="4:4">
      <c r="D85" s="317"/>
    </row>
    <row r="86" spans="4:4">
      <c r="D86" s="317"/>
    </row>
    <row r="87" spans="4:4">
      <c r="D87" s="317"/>
    </row>
    <row r="88" spans="4:4">
      <c r="D88" s="317"/>
    </row>
    <row r="89" spans="4:4">
      <c r="D89" s="317"/>
    </row>
    <row r="90" spans="4:4">
      <c r="D90" s="317"/>
    </row>
    <row r="91" spans="4:4">
      <c r="D91" s="317"/>
    </row>
    <row r="92" spans="4:4">
      <c r="D92" s="317"/>
    </row>
    <row r="93" spans="4:4">
      <c r="D93" s="317"/>
    </row>
    <row r="94" spans="4:4">
      <c r="D94" s="317"/>
    </row>
    <row r="95" spans="4:4">
      <c r="D95" s="317"/>
    </row>
    <row r="96" spans="4:4">
      <c r="D96" s="317"/>
    </row>
    <row r="97" spans="4:4">
      <c r="D97" s="317"/>
    </row>
    <row r="98" spans="4:4">
      <c r="D98" s="317"/>
    </row>
    <row r="99" spans="4:4">
      <c r="D99" s="317"/>
    </row>
    <row r="100" spans="4:4">
      <c r="D100" s="317"/>
    </row>
    <row r="101" spans="4:4">
      <c r="D101" s="317"/>
    </row>
    <row r="102" spans="4:4">
      <c r="D102" s="317"/>
    </row>
    <row r="103" spans="4:4">
      <c r="D103" s="317"/>
    </row>
    <row r="104" spans="4:4">
      <c r="D104" s="317"/>
    </row>
    <row r="105" spans="4:4">
      <c r="D105" s="317"/>
    </row>
    <row r="106" spans="4:4">
      <c r="D106" s="317"/>
    </row>
    <row r="107" spans="4:4">
      <c r="D107" s="317"/>
    </row>
    <row r="108" spans="4:4">
      <c r="D108" s="317"/>
    </row>
    <row r="109" spans="4:4">
      <c r="D109" s="317"/>
    </row>
    <row r="110" spans="4:4">
      <c r="D110" s="317"/>
    </row>
    <row r="111" spans="4:4">
      <c r="D111" s="317"/>
    </row>
    <row r="112" spans="4:4">
      <c r="D112" s="317"/>
    </row>
    <row r="113" spans="4:4">
      <c r="D113" s="317"/>
    </row>
    <row r="114" spans="4:4">
      <c r="D114" s="317"/>
    </row>
    <row r="115" spans="4:4">
      <c r="D115" s="317"/>
    </row>
    <row r="116" spans="4:4">
      <c r="D116" s="317"/>
    </row>
    <row r="117" spans="4:4">
      <c r="D117" s="317"/>
    </row>
    <row r="118" spans="4:4">
      <c r="D118" s="317"/>
    </row>
    <row r="119" spans="4:4">
      <c r="D119" s="317"/>
    </row>
    <row r="120" spans="4:4">
      <c r="D120" s="317"/>
    </row>
    <row r="121" spans="4:4">
      <c r="D121" s="317"/>
    </row>
    <row r="122" spans="4:4">
      <c r="D122" s="317"/>
    </row>
    <row r="123" spans="4:4">
      <c r="D123" s="317"/>
    </row>
    <row r="124" spans="4:4">
      <c r="D124" s="317"/>
    </row>
    <row r="125" spans="4:4">
      <c r="D125" s="317"/>
    </row>
    <row r="126" spans="4:4">
      <c r="D126" s="317"/>
    </row>
    <row r="127" spans="4:4">
      <c r="D127" s="317"/>
    </row>
    <row r="128" spans="4:4">
      <c r="D128" s="317"/>
    </row>
    <row r="129" spans="4:4">
      <c r="D129" s="317"/>
    </row>
    <row r="130" spans="4:4">
      <c r="D130" s="317"/>
    </row>
    <row r="131" spans="4:4">
      <c r="D131" s="317"/>
    </row>
    <row r="132" spans="4:4">
      <c r="D132" s="317"/>
    </row>
    <row r="133" spans="4:4">
      <c r="D133" s="317"/>
    </row>
    <row r="134" spans="4:4">
      <c r="D134" s="317"/>
    </row>
    <row r="135" spans="4:4">
      <c r="D135" s="317"/>
    </row>
    <row r="136" spans="4:4">
      <c r="D136" s="317"/>
    </row>
    <row r="137" spans="4:4">
      <c r="D137" s="317"/>
    </row>
    <row r="138" spans="4:4">
      <c r="D138" s="317"/>
    </row>
    <row r="139" spans="4:4">
      <c r="D139" s="317"/>
    </row>
    <row r="140" spans="4:4">
      <c r="D140" s="317"/>
    </row>
    <row r="141" spans="4:4">
      <c r="D141" s="317"/>
    </row>
    <row r="142" spans="4:4">
      <c r="D142" s="317"/>
    </row>
    <row r="143" spans="4:4">
      <c r="D143" s="317"/>
    </row>
    <row r="144" spans="4:4">
      <c r="D144" s="317"/>
    </row>
    <row r="145" spans="4:4">
      <c r="D145" s="317"/>
    </row>
    <row r="146" spans="4:4">
      <c r="D146" s="317"/>
    </row>
    <row r="147" spans="4:4">
      <c r="D147" s="317"/>
    </row>
    <row r="148" spans="4:4">
      <c r="D148" s="317"/>
    </row>
    <row r="149" spans="4:4">
      <c r="D149" s="317"/>
    </row>
    <row r="150" spans="4:4">
      <c r="D150" s="317"/>
    </row>
    <row r="151" spans="4:4">
      <c r="D151" s="317"/>
    </row>
    <row r="152" spans="4:4">
      <c r="D152" s="317"/>
    </row>
    <row r="153" spans="4:4">
      <c r="D153" s="317"/>
    </row>
    <row r="154" spans="4:4">
      <c r="D154" s="317"/>
    </row>
    <row r="155" spans="4:4">
      <c r="D155" s="317"/>
    </row>
    <row r="156" spans="4:4">
      <c r="D156" s="317"/>
    </row>
    <row r="157" spans="4:4">
      <c r="D157" s="317"/>
    </row>
    <row r="158" spans="4:4">
      <c r="D158" s="317"/>
    </row>
    <row r="159" spans="4:4">
      <c r="D159" s="317"/>
    </row>
    <row r="160" spans="4:4">
      <c r="D160" s="317"/>
    </row>
    <row r="161" spans="4:4">
      <c r="D161" s="317"/>
    </row>
    <row r="162" spans="4:4">
      <c r="D162" s="317"/>
    </row>
    <row r="163" spans="4:4">
      <c r="D163" s="317"/>
    </row>
    <row r="164" spans="4:4">
      <c r="D164" s="317"/>
    </row>
    <row r="165" spans="4:4">
      <c r="D165" s="317"/>
    </row>
    <row r="166" spans="4:4">
      <c r="D166" s="317"/>
    </row>
    <row r="167" spans="4:4">
      <c r="D167" s="317"/>
    </row>
    <row r="168" spans="4:4">
      <c r="D168" s="317"/>
    </row>
    <row r="169" spans="4:4">
      <c r="D169" s="317"/>
    </row>
    <row r="170" spans="4:4">
      <c r="D170" s="317"/>
    </row>
    <row r="171" spans="4:4">
      <c r="D171" s="317"/>
    </row>
    <row r="172" spans="4:4">
      <c r="D172" s="317"/>
    </row>
    <row r="173" spans="4:4">
      <c r="D173" s="317"/>
    </row>
    <row r="174" spans="4:4">
      <c r="D174" s="317"/>
    </row>
    <row r="175" spans="4:4">
      <c r="D175" s="317"/>
    </row>
    <row r="176" spans="4:4">
      <c r="D176" s="317"/>
    </row>
    <row r="177" spans="4:4">
      <c r="D177" s="317"/>
    </row>
    <row r="178" spans="4:4">
      <c r="D178" s="317"/>
    </row>
    <row r="179" spans="4:4">
      <c r="D179" s="317"/>
    </row>
    <row r="180" spans="4:4">
      <c r="D180" s="317"/>
    </row>
    <row r="181" spans="4:4">
      <c r="D181" s="317"/>
    </row>
    <row r="182" spans="4:4">
      <c r="D182" s="317"/>
    </row>
    <row r="183" spans="4:4">
      <c r="D183" s="317"/>
    </row>
    <row r="184" spans="4:4">
      <c r="D184" s="317"/>
    </row>
    <row r="185" spans="4:4">
      <c r="D185" s="317"/>
    </row>
    <row r="186" spans="4:4">
      <c r="D186" s="317"/>
    </row>
    <row r="187" spans="4:4">
      <c r="D187" s="317"/>
    </row>
    <row r="188" spans="4:4">
      <c r="D188" s="317"/>
    </row>
    <row r="189" spans="4:4">
      <c r="D189" s="317"/>
    </row>
    <row r="190" spans="4:4">
      <c r="D190" s="317"/>
    </row>
    <row r="191" spans="4:4">
      <c r="D191" s="317"/>
    </row>
    <row r="192" spans="4:4">
      <c r="D192" s="317"/>
    </row>
    <row r="193" spans="4:4">
      <c r="D193" s="317"/>
    </row>
    <row r="194" spans="4:4">
      <c r="D194" s="317"/>
    </row>
    <row r="195" spans="4:4">
      <c r="D195" s="317"/>
    </row>
    <row r="196" spans="4:4">
      <c r="D196" s="317"/>
    </row>
    <row r="197" spans="4:4">
      <c r="D197" s="317"/>
    </row>
    <row r="198" spans="4:4">
      <c r="D198" s="317"/>
    </row>
    <row r="199" spans="4:4">
      <c r="D199" s="317"/>
    </row>
    <row r="200" spans="4:4">
      <c r="D200" s="317"/>
    </row>
    <row r="201" spans="4:4">
      <c r="D201" s="317"/>
    </row>
    <row r="202" spans="4:4">
      <c r="D202" s="317"/>
    </row>
    <row r="203" spans="4:4">
      <c r="D203" s="317"/>
    </row>
    <row r="204" spans="4:4">
      <c r="D204" s="317"/>
    </row>
    <row r="205" spans="4:4">
      <c r="D205" s="317"/>
    </row>
    <row r="206" spans="4:4">
      <c r="D206" s="317"/>
    </row>
    <row r="207" spans="4:4">
      <c r="D207" s="317"/>
    </row>
    <row r="208" spans="4:4">
      <c r="D208" s="317"/>
    </row>
    <row r="209" spans="4:4">
      <c r="D209" s="317"/>
    </row>
    <row r="210" spans="4:4">
      <c r="D210" s="317"/>
    </row>
    <row r="211" spans="4:4">
      <c r="D211" s="317"/>
    </row>
    <row r="212" spans="4:4">
      <c r="D212" s="317"/>
    </row>
    <row r="213" spans="4:4">
      <c r="D213" s="317"/>
    </row>
    <row r="214" spans="4:4">
      <c r="D214" s="317"/>
    </row>
    <row r="215" spans="4:4">
      <c r="D215" s="317"/>
    </row>
    <row r="216" spans="4:4">
      <c r="D216" s="317"/>
    </row>
    <row r="217" spans="4:4">
      <c r="D217" s="317"/>
    </row>
    <row r="218" spans="4:4">
      <c r="D218" s="317"/>
    </row>
    <row r="219" spans="4:4">
      <c r="D219" s="317"/>
    </row>
    <row r="220" spans="4:4">
      <c r="D220" s="317"/>
    </row>
    <row r="221" spans="4:4">
      <c r="D221" s="317"/>
    </row>
    <row r="222" spans="4:4">
      <c r="D222" s="317"/>
    </row>
    <row r="223" spans="4:4">
      <c r="D223" s="317"/>
    </row>
    <row r="224" spans="4:4">
      <c r="D224" s="317"/>
    </row>
    <row r="225" spans="4:4">
      <c r="D225" s="317"/>
    </row>
    <row r="226" spans="4:4">
      <c r="D226" s="317"/>
    </row>
    <row r="227" spans="4:4">
      <c r="D227" s="317"/>
    </row>
    <row r="228" spans="4:4">
      <c r="D228" s="317"/>
    </row>
    <row r="229" spans="4:4">
      <c r="D229" s="317"/>
    </row>
    <row r="230" spans="4:4">
      <c r="D230" s="317"/>
    </row>
    <row r="231" spans="4:4">
      <c r="D231" s="317"/>
    </row>
    <row r="232" spans="4:4">
      <c r="D232" s="317"/>
    </row>
    <row r="233" spans="4:4">
      <c r="D233" s="317"/>
    </row>
    <row r="234" spans="4:4">
      <c r="D234" s="317"/>
    </row>
    <row r="235" spans="4:4">
      <c r="D235" s="317"/>
    </row>
    <row r="236" spans="4:4">
      <c r="D236" s="317"/>
    </row>
    <row r="237" spans="4:4">
      <c r="D237" s="317"/>
    </row>
    <row r="238" spans="4:4">
      <c r="D238" s="317"/>
    </row>
    <row r="239" spans="4:4">
      <c r="D239" s="317"/>
    </row>
    <row r="240" spans="4:4">
      <c r="D240" s="317"/>
    </row>
    <row r="241" spans="4:4">
      <c r="D241" s="317"/>
    </row>
    <row r="242" spans="4:4">
      <c r="D242" s="317"/>
    </row>
    <row r="243" spans="4:4">
      <c r="D243" s="317"/>
    </row>
    <row r="244" spans="4:4">
      <c r="D244" s="317"/>
    </row>
    <row r="245" spans="4:4">
      <c r="D245" s="317"/>
    </row>
    <row r="246" spans="4:4">
      <c r="D246" s="317"/>
    </row>
    <row r="247" spans="4:4">
      <c r="D247" s="317"/>
    </row>
    <row r="248" spans="4:4">
      <c r="D248" s="317"/>
    </row>
    <row r="249" spans="4:4">
      <c r="D249" s="317"/>
    </row>
    <row r="250" spans="4:4">
      <c r="D250" s="317"/>
    </row>
    <row r="251" spans="4:4">
      <c r="D251" s="317"/>
    </row>
    <row r="252" spans="4:4">
      <c r="D252" s="317"/>
    </row>
    <row r="253" spans="4:4">
      <c r="D253" s="317"/>
    </row>
    <row r="254" spans="4:4">
      <c r="D254" s="317"/>
    </row>
    <row r="255" spans="4:4">
      <c r="D255" s="317"/>
    </row>
    <row r="256" spans="4:4">
      <c r="D256" s="317"/>
    </row>
    <row r="257" spans="4:4">
      <c r="D257" s="317"/>
    </row>
    <row r="258" spans="4:4">
      <c r="D258" s="317"/>
    </row>
    <row r="259" spans="4:4">
      <c r="D259" s="317"/>
    </row>
    <row r="260" spans="4:4">
      <c r="D260" s="317"/>
    </row>
    <row r="261" spans="4:4">
      <c r="D261" s="317"/>
    </row>
    <row r="262" spans="4:4">
      <c r="D262" s="317"/>
    </row>
    <row r="263" spans="4:4">
      <c r="D263" s="317"/>
    </row>
    <row r="264" spans="4:4">
      <c r="D264" s="317"/>
    </row>
    <row r="265" spans="4:4">
      <c r="D265" s="317"/>
    </row>
    <row r="266" spans="4:4">
      <c r="D266" s="317"/>
    </row>
    <row r="267" spans="4:4">
      <c r="D267" s="317"/>
    </row>
    <row r="268" spans="4:4">
      <c r="D268" s="317"/>
    </row>
    <row r="269" spans="4:4">
      <c r="D269" s="317"/>
    </row>
    <row r="270" spans="4:4">
      <c r="D270" s="317"/>
    </row>
    <row r="271" spans="4:4">
      <c r="D271" s="317"/>
    </row>
    <row r="272" spans="4:4">
      <c r="D272" s="317"/>
    </row>
    <row r="273" spans="4:4">
      <c r="D273" s="317"/>
    </row>
    <row r="274" spans="4:4">
      <c r="D274" s="317"/>
    </row>
    <row r="275" spans="4:4">
      <c r="D275" s="317"/>
    </row>
    <row r="276" spans="4:4">
      <c r="D276" s="317"/>
    </row>
    <row r="277" spans="4:4">
      <c r="D277" s="317"/>
    </row>
    <row r="278" spans="4:4">
      <c r="D278" s="317"/>
    </row>
    <row r="279" spans="4:4">
      <c r="D279" s="317"/>
    </row>
    <row r="280" spans="4:4">
      <c r="D280" s="317"/>
    </row>
    <row r="281" spans="4:4">
      <c r="D281" s="317"/>
    </row>
    <row r="282" spans="4:4">
      <c r="D282" s="317"/>
    </row>
    <row r="283" spans="4:4">
      <c r="D283" s="317"/>
    </row>
    <row r="284" spans="4:4">
      <c r="D284" s="317"/>
    </row>
    <row r="285" spans="4:4">
      <c r="D285" s="317"/>
    </row>
    <row r="286" spans="4:4">
      <c r="D286" s="317"/>
    </row>
    <row r="287" spans="4:4">
      <c r="D287" s="317"/>
    </row>
    <row r="288" spans="4:4">
      <c r="D288" s="317"/>
    </row>
    <row r="289" spans="4:4">
      <c r="D289" s="317"/>
    </row>
    <row r="290" spans="4:4">
      <c r="D290" s="317"/>
    </row>
    <row r="291" spans="4:4">
      <c r="D291" s="317"/>
    </row>
    <row r="292" spans="4:4">
      <c r="D292" s="317"/>
    </row>
    <row r="293" spans="4:4">
      <c r="D293" s="317"/>
    </row>
    <row r="294" spans="4:4">
      <c r="D294" s="317"/>
    </row>
    <row r="295" spans="4:4">
      <c r="D295" s="317"/>
    </row>
    <row r="296" spans="4:4">
      <c r="D296" s="317"/>
    </row>
    <row r="297" spans="4:4">
      <c r="D297" s="317"/>
    </row>
    <row r="298" spans="4:4">
      <c r="D298" s="317"/>
    </row>
    <row r="299" spans="4:4">
      <c r="D299" s="317"/>
    </row>
    <row r="300" spans="4:4">
      <c r="D300" s="317"/>
    </row>
    <row r="301" spans="4:4">
      <c r="D301" s="317"/>
    </row>
    <row r="302" spans="4:4">
      <c r="D302" s="317"/>
    </row>
    <row r="303" spans="4:4">
      <c r="D303" s="317"/>
    </row>
    <row r="304" spans="4:4">
      <c r="D304" s="317"/>
    </row>
    <row r="305" spans="4:4">
      <c r="D305" s="317"/>
    </row>
    <row r="306" spans="4:4">
      <c r="D306" s="317"/>
    </row>
    <row r="307" spans="4:4">
      <c r="D307" s="317"/>
    </row>
    <row r="308" spans="4:4">
      <c r="D308" s="317"/>
    </row>
    <row r="309" spans="4:4">
      <c r="D309" s="317"/>
    </row>
    <row r="310" spans="4:4">
      <c r="D310" s="317"/>
    </row>
    <row r="311" spans="4:4">
      <c r="D311" s="317"/>
    </row>
    <row r="312" spans="4:4">
      <c r="D312" s="317"/>
    </row>
    <row r="313" spans="4:4">
      <c r="D313" s="317"/>
    </row>
    <row r="314" spans="4:4">
      <c r="D314" s="317"/>
    </row>
    <row r="315" spans="4:4">
      <c r="D315" s="317"/>
    </row>
    <row r="316" spans="4:4">
      <c r="D316" s="317"/>
    </row>
    <row r="317" spans="4:4">
      <c r="D317" s="317"/>
    </row>
    <row r="318" spans="4:4">
      <c r="D318" s="317"/>
    </row>
    <row r="319" spans="4:4">
      <c r="D319" s="317"/>
    </row>
    <row r="320" spans="4:4">
      <c r="D320" s="317"/>
    </row>
    <row r="321" spans="4:4">
      <c r="D321" s="317"/>
    </row>
    <row r="322" spans="4:4">
      <c r="D322" s="317"/>
    </row>
    <row r="323" spans="4:4">
      <c r="D323" s="317"/>
    </row>
    <row r="324" spans="4:4">
      <c r="D324" s="317"/>
    </row>
    <row r="325" spans="4:4">
      <c r="D325" s="317"/>
    </row>
    <row r="326" spans="4:4">
      <c r="D326" s="317"/>
    </row>
    <row r="327" spans="4:4">
      <c r="D327" s="317"/>
    </row>
    <row r="328" spans="4:4">
      <c r="D328" s="317"/>
    </row>
    <row r="329" spans="4:4">
      <c r="D329" s="317"/>
    </row>
    <row r="330" spans="4:4">
      <c r="D330" s="317"/>
    </row>
    <row r="331" spans="4:4">
      <c r="D331" s="317"/>
    </row>
    <row r="332" spans="4:4">
      <c r="D332" s="317"/>
    </row>
    <row r="333" spans="4:4">
      <c r="D333" s="317"/>
    </row>
    <row r="334" spans="4:4">
      <c r="D334" s="317"/>
    </row>
    <row r="335" spans="4:4">
      <c r="D335" s="317"/>
    </row>
    <row r="336" spans="4:4">
      <c r="D336" s="317"/>
    </row>
    <row r="337" spans="4:4">
      <c r="D337" s="317"/>
    </row>
    <row r="338" spans="4:4">
      <c r="D338" s="317"/>
    </row>
    <row r="339" spans="4:4">
      <c r="D339" s="317"/>
    </row>
    <row r="340" spans="4:4">
      <c r="D340" s="317"/>
    </row>
    <row r="341" spans="4:4">
      <c r="D341" s="317"/>
    </row>
    <row r="342" spans="4:4">
      <c r="D342" s="317"/>
    </row>
    <row r="343" spans="4:4">
      <c r="D343" s="317"/>
    </row>
    <row r="344" spans="4:4">
      <c r="D344" s="317"/>
    </row>
    <row r="345" spans="4:4">
      <c r="D345" s="317"/>
    </row>
    <row r="346" spans="4:4">
      <c r="D346" s="317"/>
    </row>
    <row r="347" spans="4:4">
      <c r="D347" s="317"/>
    </row>
    <row r="348" spans="4:4">
      <c r="D348" s="317"/>
    </row>
    <row r="349" spans="4:4">
      <c r="D349" s="317"/>
    </row>
    <row r="350" spans="4:4">
      <c r="D350" s="317"/>
    </row>
    <row r="351" spans="4:4">
      <c r="D351" s="317"/>
    </row>
    <row r="352" spans="4:4">
      <c r="D352" s="317"/>
    </row>
    <row r="353" spans="4:4">
      <c r="D353" s="317"/>
    </row>
    <row r="354" spans="4:4">
      <c r="D354" s="317"/>
    </row>
    <row r="355" spans="4:4">
      <c r="D355" s="317"/>
    </row>
    <row r="356" spans="4:4">
      <c r="D356" s="317"/>
    </row>
    <row r="357" spans="4:4">
      <c r="D357" s="317"/>
    </row>
    <row r="358" spans="4:4">
      <c r="D358" s="317"/>
    </row>
    <row r="359" spans="4:4">
      <c r="D359" s="317"/>
    </row>
    <row r="360" spans="4:4">
      <c r="D360" s="317"/>
    </row>
    <row r="361" spans="4:4">
      <c r="D361" s="317"/>
    </row>
    <row r="362" spans="4:4">
      <c r="D362" s="317"/>
    </row>
    <row r="363" spans="4:4">
      <c r="D363" s="317"/>
    </row>
    <row r="364" spans="4:4">
      <c r="D364" s="317"/>
    </row>
    <row r="365" spans="4:4">
      <c r="D365" s="317"/>
    </row>
    <row r="366" spans="4:4">
      <c r="D366" s="317"/>
    </row>
    <row r="367" spans="4:4">
      <c r="D367" s="317"/>
    </row>
    <row r="368" spans="4:4">
      <c r="D368" s="317"/>
    </row>
    <row r="369" spans="4:4">
      <c r="D369" s="317"/>
    </row>
    <row r="370" spans="4:4">
      <c r="D370" s="317"/>
    </row>
    <row r="371" spans="4:4">
      <c r="D371" s="317"/>
    </row>
    <row r="372" spans="4:4">
      <c r="D372" s="317"/>
    </row>
    <row r="373" spans="4:4">
      <c r="D373" s="317"/>
    </row>
    <row r="374" spans="4:4">
      <c r="D374" s="317"/>
    </row>
    <row r="375" spans="4:4">
      <c r="D375" s="317"/>
    </row>
    <row r="376" spans="4:4">
      <c r="D376" s="317"/>
    </row>
    <row r="377" spans="4:4">
      <c r="D377" s="317"/>
    </row>
    <row r="378" spans="4:4">
      <c r="D378" s="317"/>
    </row>
    <row r="379" spans="4:4">
      <c r="D379" s="317"/>
    </row>
    <row r="380" spans="4:4">
      <c r="D380" s="317"/>
    </row>
    <row r="381" spans="4:4">
      <c r="D381" s="317"/>
    </row>
    <row r="382" spans="4:4">
      <c r="D382" s="317"/>
    </row>
    <row r="383" spans="4:4">
      <c r="D383" s="317"/>
    </row>
    <row r="384" spans="4:4">
      <c r="D384" s="317"/>
    </row>
    <row r="385" spans="4:4">
      <c r="D385" s="317"/>
    </row>
    <row r="386" spans="4:4">
      <c r="D386" s="317"/>
    </row>
    <row r="387" spans="4:4">
      <c r="D387" s="317"/>
    </row>
    <row r="388" spans="4:4">
      <c r="D388" s="317"/>
    </row>
    <row r="389" spans="4:4">
      <c r="D389" s="317"/>
    </row>
    <row r="390" spans="4:4">
      <c r="D390" s="317"/>
    </row>
    <row r="391" spans="4:4">
      <c r="D391" s="317"/>
    </row>
    <row r="392" spans="4:4">
      <c r="D392" s="317"/>
    </row>
    <row r="393" spans="4:4">
      <c r="D393" s="317"/>
    </row>
    <row r="394" spans="4:4">
      <c r="D394" s="317"/>
    </row>
    <row r="395" spans="4:4">
      <c r="D395" s="317"/>
    </row>
    <row r="396" spans="4:4">
      <c r="D396" s="317"/>
    </row>
    <row r="397" spans="4:4">
      <c r="D397" s="317"/>
    </row>
    <row r="398" spans="4:4">
      <c r="D398" s="317"/>
    </row>
    <row r="399" spans="4:4">
      <c r="D399" s="317"/>
    </row>
    <row r="400" spans="4:4">
      <c r="D400" s="317"/>
    </row>
    <row r="401" spans="4:4">
      <c r="D401" s="317"/>
    </row>
    <row r="402" spans="4:4">
      <c r="D402" s="317"/>
    </row>
    <row r="403" spans="4:4">
      <c r="D403" s="317"/>
    </row>
    <row r="404" spans="4:4">
      <c r="D404" s="317"/>
    </row>
    <row r="405" spans="4:4">
      <c r="D405" s="317"/>
    </row>
    <row r="406" spans="4:4">
      <c r="D406" s="317"/>
    </row>
    <row r="407" spans="4:4">
      <c r="D407" s="317"/>
    </row>
    <row r="408" spans="4:4">
      <c r="D408" s="317"/>
    </row>
    <row r="409" spans="4:4">
      <c r="D409" s="317"/>
    </row>
    <row r="410" spans="4:4">
      <c r="D410" s="317"/>
    </row>
    <row r="411" spans="4:4">
      <c r="D411" s="317"/>
    </row>
    <row r="412" spans="4:4">
      <c r="D412" s="317"/>
    </row>
    <row r="413" spans="4:4">
      <c r="D413" s="317"/>
    </row>
    <row r="414" spans="4:4">
      <c r="D414" s="317"/>
    </row>
    <row r="415" spans="4:4">
      <c r="D415" s="317"/>
    </row>
    <row r="416" spans="4:4">
      <c r="D416" s="317"/>
    </row>
    <row r="417" spans="4:4">
      <c r="D417" s="317"/>
    </row>
    <row r="418" spans="4:4">
      <c r="D418" s="317"/>
    </row>
    <row r="419" spans="4:4">
      <c r="D419" s="317"/>
    </row>
    <row r="420" spans="4:4">
      <c r="D420" s="317"/>
    </row>
    <row r="421" spans="4:4">
      <c r="D421" s="317"/>
    </row>
    <row r="422" spans="4:4">
      <c r="D422" s="317"/>
    </row>
    <row r="423" spans="4:4">
      <c r="D423" s="317"/>
    </row>
    <row r="424" spans="4:4">
      <c r="D424" s="317"/>
    </row>
    <row r="425" spans="4:4">
      <c r="D425" s="317"/>
    </row>
    <row r="426" spans="4:4">
      <c r="D426" s="317"/>
    </row>
    <row r="427" spans="4:4">
      <c r="D427" s="317"/>
    </row>
    <row r="428" spans="4:4">
      <c r="D428" s="317"/>
    </row>
    <row r="429" spans="4:4">
      <c r="D429" s="317"/>
    </row>
    <row r="430" spans="4:4">
      <c r="D430" s="317"/>
    </row>
    <row r="431" spans="4:4">
      <c r="D431" s="317"/>
    </row>
    <row r="432" spans="4:4">
      <c r="D432" s="317"/>
    </row>
    <row r="433" spans="4:4">
      <c r="D433" s="317"/>
    </row>
    <row r="434" spans="4:4">
      <c r="D434" s="317"/>
    </row>
    <row r="435" spans="4:4">
      <c r="D435" s="317"/>
    </row>
    <row r="436" spans="4:4">
      <c r="D436" s="317"/>
    </row>
    <row r="437" spans="4:4">
      <c r="D437" s="317"/>
    </row>
    <row r="438" spans="4:4">
      <c r="D438" s="317"/>
    </row>
    <row r="439" spans="4:4">
      <c r="D439" s="317"/>
    </row>
    <row r="440" spans="4:4">
      <c r="D440" s="317"/>
    </row>
    <row r="441" spans="4:4">
      <c r="D441" s="317"/>
    </row>
    <row r="442" spans="4:4">
      <c r="D442" s="317"/>
    </row>
    <row r="443" spans="4:4">
      <c r="D443" s="317"/>
    </row>
    <row r="444" spans="4:4">
      <c r="D444" s="317"/>
    </row>
    <row r="445" spans="4:4">
      <c r="D445" s="317"/>
    </row>
    <row r="446" spans="4:4">
      <c r="D446" s="317"/>
    </row>
    <row r="447" spans="4:4">
      <c r="D447" s="317"/>
    </row>
    <row r="448" spans="4:4">
      <c r="D448" s="317"/>
    </row>
    <row r="449" spans="4:4">
      <c r="D449" s="317"/>
    </row>
    <row r="450" spans="4:4">
      <c r="D450" s="317"/>
    </row>
    <row r="451" spans="4:4">
      <c r="D451" s="317"/>
    </row>
    <row r="452" spans="4:4">
      <c r="D452" s="317"/>
    </row>
    <row r="453" spans="4:4">
      <c r="D453" s="317"/>
    </row>
    <row r="454" spans="4:4">
      <c r="D454" s="317"/>
    </row>
    <row r="455" spans="4:4">
      <c r="D455" s="317"/>
    </row>
    <row r="456" spans="4:4">
      <c r="D456" s="317"/>
    </row>
    <row r="457" spans="4:4">
      <c r="D457" s="317"/>
    </row>
    <row r="458" spans="4:4">
      <c r="D458" s="317"/>
    </row>
    <row r="459" spans="4:4">
      <c r="D459" s="317"/>
    </row>
    <row r="460" spans="4:4">
      <c r="D460" s="317"/>
    </row>
    <row r="461" spans="4:4">
      <c r="D461" s="317"/>
    </row>
    <row r="462" spans="4:4">
      <c r="D462" s="317"/>
    </row>
    <row r="463" spans="4:4">
      <c r="D463" s="317"/>
    </row>
    <row r="464" spans="4:4">
      <c r="D464" s="317"/>
    </row>
    <row r="465" spans="4:4">
      <c r="D465" s="317"/>
    </row>
    <row r="466" spans="4:4">
      <c r="D466" s="317"/>
    </row>
    <row r="467" spans="4:4">
      <c r="D467" s="317"/>
    </row>
    <row r="468" spans="4:4">
      <c r="D468" s="317"/>
    </row>
    <row r="469" spans="4:4">
      <c r="D469" s="317"/>
    </row>
    <row r="470" spans="4:4">
      <c r="D470" s="317"/>
    </row>
    <row r="471" spans="4:4">
      <c r="D471" s="317"/>
    </row>
    <row r="472" spans="4:4">
      <c r="D472" s="317"/>
    </row>
    <row r="473" spans="4:4">
      <c r="D473" s="317"/>
    </row>
    <row r="474" spans="4:4">
      <c r="D474" s="317"/>
    </row>
    <row r="475" spans="4:4">
      <c r="D475" s="317"/>
    </row>
    <row r="476" spans="4:4">
      <c r="D476" s="317"/>
    </row>
    <row r="477" spans="4:4">
      <c r="D477" s="317"/>
    </row>
    <row r="478" spans="4:4">
      <c r="D478" s="317"/>
    </row>
    <row r="479" spans="4:4">
      <c r="D479" s="317"/>
    </row>
    <row r="480" spans="4:4">
      <c r="D480" s="317"/>
    </row>
    <row r="481" spans="4:4">
      <c r="D481" s="317"/>
    </row>
    <row r="482" spans="4:4">
      <c r="D482" s="317"/>
    </row>
    <row r="483" spans="4:4">
      <c r="D483" s="317"/>
    </row>
    <row r="484" spans="4:4">
      <c r="D484" s="317"/>
    </row>
    <row r="485" spans="4:4">
      <c r="D485" s="317"/>
    </row>
    <row r="486" spans="4:4">
      <c r="D486" s="317"/>
    </row>
    <row r="487" spans="4:4">
      <c r="D487" s="317"/>
    </row>
    <row r="488" spans="4:4">
      <c r="D488" s="317"/>
    </row>
    <row r="489" spans="4:4">
      <c r="D489" s="317"/>
    </row>
    <row r="490" spans="4:4">
      <c r="D490" s="317"/>
    </row>
    <row r="491" spans="4:4">
      <c r="D491" s="317"/>
    </row>
    <row r="492" spans="4:4">
      <c r="D492" s="317"/>
    </row>
    <row r="493" spans="4:4">
      <c r="D493" s="317"/>
    </row>
    <row r="494" spans="4:4">
      <c r="D494" s="317"/>
    </row>
    <row r="495" spans="4:4">
      <c r="D495" s="317"/>
    </row>
    <row r="496" spans="4:4">
      <c r="D496" s="317"/>
    </row>
    <row r="497" spans="4:4">
      <c r="D497" s="317"/>
    </row>
    <row r="498" spans="4:4">
      <c r="D498" s="317"/>
    </row>
    <row r="499" spans="4:4">
      <c r="D499" s="317"/>
    </row>
    <row r="500" spans="4:4">
      <c r="D500" s="317"/>
    </row>
    <row r="501" spans="4:4">
      <c r="D501" s="317"/>
    </row>
    <row r="502" spans="4:4">
      <c r="D502" s="317"/>
    </row>
    <row r="503" spans="4:4">
      <c r="D503" s="317"/>
    </row>
    <row r="504" spans="4:4">
      <c r="D504" s="317"/>
    </row>
    <row r="505" spans="4:4">
      <c r="D505" s="317"/>
    </row>
    <row r="506" spans="4:4">
      <c r="D506" s="317"/>
    </row>
    <row r="507" spans="4:4">
      <c r="D507" s="317"/>
    </row>
    <row r="508" spans="4:4">
      <c r="D508" s="317"/>
    </row>
    <row r="509" spans="4:4">
      <c r="D509" s="317"/>
    </row>
    <row r="510" spans="4:4">
      <c r="D510" s="317"/>
    </row>
    <row r="511" spans="4:4">
      <c r="D511" s="317"/>
    </row>
    <row r="512" spans="4:4">
      <c r="D512" s="317"/>
    </row>
    <row r="513" spans="4:4">
      <c r="D513" s="317"/>
    </row>
    <row r="514" spans="4:4">
      <c r="D514" s="317"/>
    </row>
    <row r="515" spans="4:4">
      <c r="D515" s="317"/>
    </row>
    <row r="516" spans="4:4">
      <c r="D516" s="317"/>
    </row>
    <row r="517" spans="4:4">
      <c r="D517" s="317"/>
    </row>
    <row r="518" spans="4:4">
      <c r="D518" s="317"/>
    </row>
    <row r="519" spans="4:4">
      <c r="D519" s="317"/>
    </row>
    <row r="520" spans="4:4">
      <c r="D520" s="317"/>
    </row>
    <row r="521" spans="4:4">
      <c r="D521" s="317"/>
    </row>
    <row r="522" spans="4:4">
      <c r="D522" s="317"/>
    </row>
    <row r="523" spans="4:4">
      <c r="D523" s="317"/>
    </row>
    <row r="524" spans="4:4">
      <c r="D524" s="317"/>
    </row>
    <row r="525" spans="4:4">
      <c r="D525" s="317"/>
    </row>
    <row r="526" spans="4:4">
      <c r="D526" s="317"/>
    </row>
    <row r="527" spans="4:4">
      <c r="D527" s="317"/>
    </row>
    <row r="528" spans="4:4">
      <c r="D528" s="317"/>
    </row>
    <row r="529" spans="4:4">
      <c r="D529" s="317"/>
    </row>
    <row r="530" spans="4:4">
      <c r="D530" s="317"/>
    </row>
    <row r="531" spans="4:4">
      <c r="D531" s="317"/>
    </row>
    <row r="532" spans="4:4">
      <c r="D532" s="317"/>
    </row>
    <row r="533" spans="4:4">
      <c r="D533" s="317"/>
    </row>
    <row r="534" spans="4:4">
      <c r="D534" s="317"/>
    </row>
    <row r="535" spans="4:4">
      <c r="D535" s="317"/>
    </row>
    <row r="536" spans="4:4">
      <c r="D536" s="317"/>
    </row>
    <row r="537" spans="4:4">
      <c r="D537" s="317"/>
    </row>
    <row r="538" spans="4:4">
      <c r="D538" s="317"/>
    </row>
    <row r="539" spans="4:4">
      <c r="D539" s="317"/>
    </row>
    <row r="540" spans="4:4">
      <c r="D540" s="317"/>
    </row>
    <row r="541" spans="4:4">
      <c r="D541" s="317"/>
    </row>
    <row r="542" spans="4:4">
      <c r="D542" s="317"/>
    </row>
    <row r="543" spans="4:4">
      <c r="D543" s="317"/>
    </row>
    <row r="544" spans="4:4">
      <c r="D544" s="317"/>
    </row>
    <row r="545" spans="4:4">
      <c r="D545" s="317"/>
    </row>
    <row r="546" spans="4:4">
      <c r="D546" s="317"/>
    </row>
    <row r="547" spans="4:4">
      <c r="D547" s="317"/>
    </row>
    <row r="548" spans="4:4">
      <c r="D548" s="317"/>
    </row>
    <row r="549" spans="4:4">
      <c r="D549" s="317"/>
    </row>
    <row r="550" spans="4:4">
      <c r="D550" s="317"/>
    </row>
    <row r="551" spans="4:4">
      <c r="D551" s="317"/>
    </row>
    <row r="552" spans="4:4">
      <c r="D552" s="317"/>
    </row>
    <row r="553" spans="4:4">
      <c r="D553" s="317"/>
    </row>
    <row r="554" spans="4:4">
      <c r="D554" s="317"/>
    </row>
    <row r="555" spans="4:4">
      <c r="D555" s="317"/>
    </row>
    <row r="556" spans="4:4">
      <c r="D556" s="317"/>
    </row>
    <row r="557" spans="4:4">
      <c r="D557" s="317"/>
    </row>
    <row r="558" spans="4:4">
      <c r="D558" s="317"/>
    </row>
    <row r="559" spans="4:4">
      <c r="D559" s="317"/>
    </row>
    <row r="560" spans="4:4">
      <c r="D560" s="317"/>
    </row>
    <row r="561" spans="4:4">
      <c r="D561" s="317"/>
    </row>
    <row r="562" spans="4:4">
      <c r="D562" s="317"/>
    </row>
    <row r="563" spans="4:4">
      <c r="D563" s="317"/>
    </row>
    <row r="564" spans="4:4">
      <c r="D564" s="317"/>
    </row>
    <row r="565" spans="4:4">
      <c r="D565" s="317"/>
    </row>
    <row r="566" spans="4:4">
      <c r="D566" s="317"/>
    </row>
    <row r="567" spans="4:4">
      <c r="D567" s="317"/>
    </row>
    <row r="568" spans="4:4">
      <c r="D568" s="317"/>
    </row>
    <row r="569" spans="4:4">
      <c r="D569" s="317"/>
    </row>
    <row r="570" spans="4:4">
      <c r="D570" s="317"/>
    </row>
    <row r="571" spans="4:4">
      <c r="D571" s="317"/>
    </row>
    <row r="572" spans="4:4">
      <c r="D572" s="317"/>
    </row>
    <row r="573" spans="4:4">
      <c r="D573" s="317"/>
    </row>
    <row r="574" spans="4:4">
      <c r="D574" s="317"/>
    </row>
    <row r="575" spans="4:4">
      <c r="D575" s="317"/>
    </row>
    <row r="576" spans="4:4">
      <c r="D576" s="317"/>
    </row>
    <row r="577" spans="4:4">
      <c r="D577" s="317"/>
    </row>
    <row r="578" spans="4:4">
      <c r="D578" s="317"/>
    </row>
    <row r="579" spans="4:4">
      <c r="D579" s="317"/>
    </row>
    <row r="580" spans="4:4">
      <c r="D580" s="317"/>
    </row>
    <row r="581" spans="4:4">
      <c r="D581" s="317"/>
    </row>
    <row r="582" spans="4:4">
      <c r="D582" s="317"/>
    </row>
    <row r="583" spans="4:4">
      <c r="D583" s="317"/>
    </row>
    <row r="584" spans="4:4">
      <c r="D584" s="317"/>
    </row>
    <row r="585" spans="4:4">
      <c r="D585" s="317"/>
    </row>
    <row r="586" spans="4:4">
      <c r="D586" s="317"/>
    </row>
    <row r="587" spans="4:4">
      <c r="D587" s="317"/>
    </row>
    <row r="588" spans="4:4">
      <c r="D588" s="317"/>
    </row>
    <row r="589" spans="4:4">
      <c r="D589" s="317"/>
    </row>
    <row r="590" spans="4:4">
      <c r="D590" s="317"/>
    </row>
    <row r="591" spans="4:4">
      <c r="D591" s="317"/>
    </row>
    <row r="592" spans="4:4">
      <c r="D592" s="317"/>
    </row>
    <row r="593" spans="4:4">
      <c r="D593" s="317"/>
    </row>
    <row r="594" spans="4:4">
      <c r="D594" s="317"/>
    </row>
    <row r="595" spans="4:4">
      <c r="D595" s="317"/>
    </row>
    <row r="596" spans="4:4">
      <c r="D596" s="317"/>
    </row>
    <row r="597" spans="4:4">
      <c r="D597" s="317"/>
    </row>
    <row r="598" spans="4:4">
      <c r="D598" s="317"/>
    </row>
    <row r="599" spans="4:4">
      <c r="D599" s="317"/>
    </row>
    <row r="600" spans="4:4">
      <c r="D600" s="317"/>
    </row>
    <row r="601" spans="4:4">
      <c r="D601" s="317"/>
    </row>
    <row r="602" spans="4:4">
      <c r="D602" s="317"/>
    </row>
    <row r="603" spans="4:4">
      <c r="D603" s="317"/>
    </row>
    <row r="604" spans="4:4">
      <c r="D604" s="317"/>
    </row>
    <row r="605" spans="4:4">
      <c r="D605" s="317"/>
    </row>
    <row r="606" spans="4:4">
      <c r="D606" s="317"/>
    </row>
    <row r="607" spans="4:4">
      <c r="D607" s="317"/>
    </row>
    <row r="608" spans="4:4">
      <c r="D608" s="317"/>
    </row>
    <row r="609" spans="4:4">
      <c r="D609" s="317"/>
    </row>
    <row r="610" spans="4:4">
      <c r="D610" s="317"/>
    </row>
    <row r="611" spans="4:4">
      <c r="D611" s="317"/>
    </row>
    <row r="612" spans="4:4">
      <c r="D612" s="317"/>
    </row>
    <row r="613" spans="4:4">
      <c r="D613" s="317"/>
    </row>
    <row r="614" spans="4:4">
      <c r="D614" s="317"/>
    </row>
    <row r="615" spans="4:4">
      <c r="D615" s="317"/>
    </row>
    <row r="616" spans="4:4">
      <c r="D616" s="317"/>
    </row>
    <row r="617" spans="4:4">
      <c r="D617" s="317"/>
    </row>
    <row r="618" spans="4:4">
      <c r="D618" s="317"/>
    </row>
    <row r="619" spans="4:4">
      <c r="D619" s="317"/>
    </row>
    <row r="620" spans="4:4">
      <c r="D620" s="317"/>
    </row>
    <row r="621" spans="4:4">
      <c r="D621" s="317"/>
    </row>
    <row r="622" spans="4:4">
      <c r="D622" s="317"/>
    </row>
    <row r="623" spans="4:4">
      <c r="D623" s="317"/>
    </row>
    <row r="624" spans="4:4">
      <c r="D624" s="317"/>
    </row>
    <row r="625" spans="4:4">
      <c r="D625" s="317"/>
    </row>
    <row r="626" spans="4:4">
      <c r="D626" s="317"/>
    </row>
    <row r="627" spans="4:4">
      <c r="D627" s="317"/>
    </row>
    <row r="628" spans="4:4">
      <c r="D628" s="317"/>
    </row>
    <row r="629" spans="4:4">
      <c r="D629" s="317"/>
    </row>
    <row r="630" spans="4:4">
      <c r="D630" s="317"/>
    </row>
    <row r="631" spans="4:4">
      <c r="D631" s="317"/>
    </row>
    <row r="632" spans="4:4">
      <c r="D632" s="317"/>
    </row>
    <row r="633" spans="4:4">
      <c r="D633" s="317"/>
    </row>
    <row r="634" spans="4:4">
      <c r="D634" s="317"/>
    </row>
    <row r="635" spans="4:4">
      <c r="D635" s="317"/>
    </row>
    <row r="636" spans="4:4">
      <c r="D636" s="317"/>
    </row>
    <row r="637" spans="4:4">
      <c r="D637" s="317"/>
    </row>
    <row r="638" spans="4:4">
      <c r="D638" s="317"/>
    </row>
    <row r="639" spans="4:4">
      <c r="D639" s="317"/>
    </row>
    <row r="640" spans="4:4">
      <c r="D640" s="317"/>
    </row>
    <row r="641" spans="4:4">
      <c r="D641" s="317"/>
    </row>
    <row r="642" spans="4:4">
      <c r="D642" s="317"/>
    </row>
    <row r="643" spans="4:4">
      <c r="D643" s="317"/>
    </row>
    <row r="644" spans="4:4">
      <c r="D644" s="317"/>
    </row>
    <row r="645" spans="4:4">
      <c r="D645" s="317"/>
    </row>
    <row r="646" spans="4:4">
      <c r="D646" s="317"/>
    </row>
    <row r="647" spans="4:4">
      <c r="D647" s="317"/>
    </row>
    <row r="648" spans="4:4">
      <c r="D648" s="317"/>
    </row>
    <row r="649" spans="4:4">
      <c r="D649" s="317"/>
    </row>
    <row r="650" spans="4:4">
      <c r="D650" s="317"/>
    </row>
    <row r="651" spans="4:4">
      <c r="D651" s="317"/>
    </row>
    <row r="652" spans="4:4">
      <c r="D652" s="317"/>
    </row>
    <row r="653" spans="4:4">
      <c r="D653" s="317"/>
    </row>
    <row r="654" spans="4:4">
      <c r="D654" s="317"/>
    </row>
    <row r="655" spans="4:4">
      <c r="D655" s="317"/>
    </row>
    <row r="656" spans="4:4">
      <c r="D656" s="317"/>
    </row>
    <row r="657" spans="4:4">
      <c r="D657" s="317"/>
    </row>
    <row r="658" spans="4:4">
      <c r="D658" s="317"/>
    </row>
    <row r="659" spans="4:4">
      <c r="D659" s="317"/>
    </row>
    <row r="660" spans="4:4">
      <c r="D660" s="317"/>
    </row>
    <row r="661" spans="4:4">
      <c r="D661" s="317"/>
    </row>
    <row r="662" spans="4:4">
      <c r="D662" s="317"/>
    </row>
    <row r="663" spans="4:4">
      <c r="D663" s="317"/>
    </row>
    <row r="664" spans="4:4">
      <c r="D664" s="317"/>
    </row>
    <row r="665" spans="4:4">
      <c r="D665" s="317"/>
    </row>
    <row r="666" spans="4:4">
      <c r="D666" s="317"/>
    </row>
    <row r="667" spans="4:4">
      <c r="D667" s="317"/>
    </row>
    <row r="668" spans="4:4">
      <c r="D668" s="317"/>
    </row>
    <row r="669" spans="4:4">
      <c r="D669" s="317"/>
    </row>
    <row r="670" spans="4:4">
      <c r="D670" s="317"/>
    </row>
    <row r="671" spans="4:4">
      <c r="D671" s="317"/>
    </row>
    <row r="672" spans="4:4">
      <c r="D672" s="317"/>
    </row>
    <row r="673" spans="4:4">
      <c r="D673" s="317"/>
    </row>
    <row r="674" spans="4:4">
      <c r="D674" s="317"/>
    </row>
    <row r="675" spans="4:4">
      <c r="D675" s="317"/>
    </row>
    <row r="676" spans="4:4">
      <c r="D676" s="317"/>
    </row>
    <row r="677" spans="4:4">
      <c r="D677" s="317"/>
    </row>
    <row r="678" spans="4:4">
      <c r="D678" s="317"/>
    </row>
    <row r="679" spans="4:4">
      <c r="D679" s="317"/>
    </row>
    <row r="680" spans="4:4">
      <c r="D680" s="317"/>
    </row>
    <row r="681" spans="4:4">
      <c r="D681" s="317"/>
    </row>
    <row r="682" spans="4:4">
      <c r="D682" s="317"/>
    </row>
    <row r="683" spans="4:4">
      <c r="D683" s="317"/>
    </row>
    <row r="684" spans="4:4">
      <c r="D684" s="317"/>
    </row>
    <row r="685" spans="4:4">
      <c r="D685" s="317"/>
    </row>
    <row r="686" spans="4:4">
      <c r="D686" s="317"/>
    </row>
    <row r="687" spans="4:4">
      <c r="D687" s="317"/>
    </row>
    <row r="688" spans="4:4">
      <c r="D688" s="317"/>
    </row>
    <row r="689" spans="4:4">
      <c r="D689" s="317"/>
    </row>
    <row r="690" spans="4:4">
      <c r="D690" s="317"/>
    </row>
    <row r="691" spans="4:4">
      <c r="D691" s="317"/>
    </row>
    <row r="692" spans="4:4">
      <c r="D692" s="317"/>
    </row>
    <row r="693" spans="4:4">
      <c r="D693" s="317"/>
    </row>
    <row r="694" spans="4:4">
      <c r="D694" s="317"/>
    </row>
    <row r="695" spans="4:4">
      <c r="D695" s="317"/>
    </row>
    <row r="696" spans="4:4">
      <c r="D696" s="317"/>
    </row>
    <row r="697" spans="4:4">
      <c r="D697" s="317"/>
    </row>
    <row r="698" spans="4:4">
      <c r="D698" s="317"/>
    </row>
    <row r="699" spans="4:4">
      <c r="D699" s="317"/>
    </row>
    <row r="700" spans="4:4">
      <c r="D700" s="317"/>
    </row>
    <row r="701" spans="4:4">
      <c r="D701" s="317"/>
    </row>
    <row r="702" spans="4:4">
      <c r="D702" s="317"/>
    </row>
    <row r="703" spans="4:4">
      <c r="D703" s="317"/>
    </row>
    <row r="704" spans="4:4">
      <c r="D704" s="317"/>
    </row>
    <row r="705" spans="4:4">
      <c r="D705" s="317"/>
    </row>
    <row r="706" spans="4:4">
      <c r="D706" s="317"/>
    </row>
    <row r="707" spans="4:4">
      <c r="D707" s="317"/>
    </row>
    <row r="708" spans="4:4">
      <c r="D708" s="317"/>
    </row>
    <row r="709" spans="4:4">
      <c r="D709" s="317"/>
    </row>
    <row r="710" spans="4:4">
      <c r="D710" s="317"/>
    </row>
    <row r="711" spans="4:4">
      <c r="D711" s="317"/>
    </row>
    <row r="712" spans="4:4">
      <c r="D712" s="317"/>
    </row>
    <row r="713" spans="4:4">
      <c r="D713" s="317"/>
    </row>
    <row r="714" spans="4:4">
      <c r="D714" s="317"/>
    </row>
    <row r="715" spans="4:4">
      <c r="D715" s="317"/>
    </row>
    <row r="716" spans="4:4">
      <c r="D716" s="317"/>
    </row>
    <row r="717" spans="4:4">
      <c r="D717" s="317"/>
    </row>
    <row r="718" spans="4:4">
      <c r="D718" s="317"/>
    </row>
    <row r="719" spans="4:4">
      <c r="D719" s="317"/>
    </row>
    <row r="720" spans="4:4">
      <c r="D720" s="317"/>
    </row>
    <row r="721" spans="4:4">
      <c r="D721" s="317"/>
    </row>
    <row r="722" spans="4:4">
      <c r="D722" s="317"/>
    </row>
    <row r="723" spans="4:4">
      <c r="D723" s="317"/>
    </row>
    <row r="724" spans="4:4">
      <c r="D724" s="317"/>
    </row>
    <row r="725" spans="4:4">
      <c r="D725" s="317"/>
    </row>
    <row r="726" spans="4:4">
      <c r="D726" s="317"/>
    </row>
    <row r="727" spans="4:4">
      <c r="D727" s="317"/>
    </row>
    <row r="728" spans="4:4">
      <c r="D728" s="317"/>
    </row>
    <row r="729" spans="4:4">
      <c r="D729" s="317"/>
    </row>
    <row r="730" spans="4:4">
      <c r="D730" s="317"/>
    </row>
    <row r="731" spans="4:4">
      <c r="D731" s="317"/>
    </row>
    <row r="732" spans="4:4">
      <c r="D732" s="317"/>
    </row>
    <row r="733" spans="4:4">
      <c r="D733" s="317"/>
    </row>
    <row r="734" spans="4:4">
      <c r="D734" s="317"/>
    </row>
    <row r="735" spans="4:4">
      <c r="D735" s="317"/>
    </row>
    <row r="736" spans="4:4">
      <c r="D736" s="317"/>
    </row>
    <row r="737" spans="4:4">
      <c r="D737" s="317"/>
    </row>
    <row r="738" spans="4:4">
      <c r="D738" s="317"/>
    </row>
    <row r="739" spans="4:4">
      <c r="D739" s="317"/>
    </row>
    <row r="740" spans="4:4">
      <c r="D740" s="317"/>
    </row>
    <row r="741" spans="4:4">
      <c r="D741" s="317"/>
    </row>
    <row r="742" spans="4:4">
      <c r="D742" s="317"/>
    </row>
    <row r="743" spans="4:4">
      <c r="D743" s="317"/>
    </row>
    <row r="744" spans="4:4">
      <c r="D744" s="317"/>
    </row>
    <row r="745" spans="4:4">
      <c r="D745" s="317"/>
    </row>
    <row r="746" spans="4:4">
      <c r="D746" s="317"/>
    </row>
    <row r="747" spans="4:4">
      <c r="D747" s="317"/>
    </row>
    <row r="748" spans="4:4">
      <c r="D748" s="317"/>
    </row>
    <row r="749" spans="4:4">
      <c r="D749" s="317"/>
    </row>
    <row r="750" spans="4:4">
      <c r="D750" s="317"/>
    </row>
    <row r="751" spans="4:4">
      <c r="D751" s="317"/>
    </row>
    <row r="752" spans="4:4">
      <c r="D752" s="317"/>
    </row>
    <row r="753" spans="4:4">
      <c r="D753" s="317"/>
    </row>
    <row r="754" spans="4:4">
      <c r="D754" s="317"/>
    </row>
    <row r="755" spans="4:4">
      <c r="D755" s="317"/>
    </row>
    <row r="756" spans="4:4">
      <c r="D756" s="317"/>
    </row>
    <row r="757" spans="4:4">
      <c r="D757" s="317"/>
    </row>
    <row r="758" spans="4:4">
      <c r="D758" s="317"/>
    </row>
    <row r="759" spans="4:4">
      <c r="D759" s="317"/>
    </row>
    <row r="760" spans="4:4">
      <c r="D760" s="317"/>
    </row>
    <row r="761" spans="4:4">
      <c r="D761" s="317"/>
    </row>
    <row r="762" spans="4:4">
      <c r="D762" s="317"/>
    </row>
    <row r="763" spans="4:4">
      <c r="D763" s="317"/>
    </row>
    <row r="764" spans="4:4">
      <c r="D764" s="317"/>
    </row>
    <row r="765" spans="4:4">
      <c r="D765" s="317"/>
    </row>
    <row r="766" spans="4:4">
      <c r="D766" s="317"/>
    </row>
    <row r="767" spans="4:4">
      <c r="D767" s="317"/>
    </row>
    <row r="768" spans="4:4">
      <c r="D768" s="317"/>
    </row>
    <row r="769" spans="4:4">
      <c r="D769" s="317"/>
    </row>
    <row r="770" spans="4:4">
      <c r="D770" s="317"/>
    </row>
    <row r="771" spans="4:4">
      <c r="D771" s="317"/>
    </row>
    <row r="772" spans="4:4">
      <c r="D772" s="317"/>
    </row>
    <row r="773" spans="4:4">
      <c r="D773" s="317"/>
    </row>
    <row r="774" spans="4:4">
      <c r="D774" s="317"/>
    </row>
    <row r="775" spans="4:4">
      <c r="D775" s="317"/>
    </row>
    <row r="776" spans="4:4">
      <c r="D776" s="317"/>
    </row>
    <row r="777" spans="4:4">
      <c r="D777" s="317"/>
    </row>
    <row r="778" spans="4:4">
      <c r="D778" s="317"/>
    </row>
    <row r="779" spans="4:4">
      <c r="D779" s="317"/>
    </row>
    <row r="780" spans="4:4">
      <c r="D780" s="317"/>
    </row>
    <row r="781" spans="4:4">
      <c r="D781" s="317"/>
    </row>
    <row r="782" spans="4:4">
      <c r="D782" s="317"/>
    </row>
    <row r="783" spans="4:4">
      <c r="D783" s="317"/>
    </row>
    <row r="784" spans="4:4">
      <c r="D784" s="317"/>
    </row>
    <row r="785" spans="4:4">
      <c r="D785" s="317"/>
    </row>
    <row r="786" spans="4:4">
      <c r="D786" s="317"/>
    </row>
    <row r="787" spans="4:4">
      <c r="D787" s="317"/>
    </row>
    <row r="788" spans="4:4">
      <c r="D788" s="317"/>
    </row>
    <row r="789" spans="4:4">
      <c r="D789" s="317"/>
    </row>
    <row r="790" spans="4:4">
      <c r="D790" s="317"/>
    </row>
    <row r="791" spans="4:4">
      <c r="D791" s="317"/>
    </row>
    <row r="792" spans="4:4">
      <c r="D792" s="317"/>
    </row>
    <row r="793" spans="4:4">
      <c r="D793" s="317"/>
    </row>
    <row r="794" spans="4:4">
      <c r="D794" s="317"/>
    </row>
    <row r="795" spans="4:4">
      <c r="D795" s="317"/>
    </row>
    <row r="796" spans="4:4">
      <c r="D796" s="317"/>
    </row>
    <row r="797" spans="4:4">
      <c r="D797" s="317"/>
    </row>
    <row r="798" spans="4:4">
      <c r="D798" s="317"/>
    </row>
    <row r="799" spans="4:4">
      <c r="D799" s="317"/>
    </row>
    <row r="800" spans="4:4">
      <c r="D800" s="317"/>
    </row>
    <row r="801" spans="4:4">
      <c r="D801" s="317"/>
    </row>
    <row r="802" spans="4:4">
      <c r="D802" s="317"/>
    </row>
    <row r="803" spans="4:4">
      <c r="D803" s="317"/>
    </row>
    <row r="804" spans="4:4">
      <c r="D804" s="317"/>
    </row>
    <row r="805" spans="4:4">
      <c r="D805" s="317"/>
    </row>
    <row r="806" spans="4:4">
      <c r="D806" s="317"/>
    </row>
    <row r="807" spans="4:4">
      <c r="D807" s="317"/>
    </row>
    <row r="808" spans="4:4">
      <c r="D808" s="317"/>
    </row>
    <row r="809" spans="4:4">
      <c r="D809" s="317"/>
    </row>
    <row r="810" spans="4:4">
      <c r="D810" s="317"/>
    </row>
    <row r="811" spans="4:4">
      <c r="D811" s="317"/>
    </row>
    <row r="812" spans="4:4">
      <c r="D812" s="317"/>
    </row>
    <row r="813" spans="4:4">
      <c r="D813" s="317"/>
    </row>
    <row r="814" spans="4:4">
      <c r="D814" s="317"/>
    </row>
    <row r="815" spans="4:4">
      <c r="D815" s="317"/>
    </row>
    <row r="816" spans="4:4">
      <c r="D816" s="317"/>
    </row>
    <row r="817" spans="4:4">
      <c r="D817" s="317"/>
    </row>
    <row r="818" spans="4:4">
      <c r="D818" s="317"/>
    </row>
    <row r="819" spans="4:4">
      <c r="D819" s="317"/>
    </row>
    <row r="820" spans="4:4">
      <c r="D820" s="317"/>
    </row>
    <row r="821" spans="4:4">
      <c r="D821" s="317"/>
    </row>
    <row r="822" spans="4:4">
      <c r="D822" s="317"/>
    </row>
    <row r="823" spans="4:4">
      <c r="D823" s="317"/>
    </row>
    <row r="824" spans="4:4">
      <c r="D824" s="317"/>
    </row>
    <row r="825" spans="4:4">
      <c r="D825" s="317"/>
    </row>
    <row r="826" spans="4:4">
      <c r="D826" s="317"/>
    </row>
    <row r="827" spans="4:4">
      <c r="D827" s="317"/>
    </row>
    <row r="828" spans="4:4">
      <c r="D828" s="317"/>
    </row>
    <row r="829" spans="4:4">
      <c r="D829" s="317"/>
    </row>
    <row r="830" spans="4:4">
      <c r="D830" s="317"/>
    </row>
    <row r="831" spans="4:4">
      <c r="D831" s="317"/>
    </row>
    <row r="832" spans="4:4">
      <c r="D832" s="317"/>
    </row>
    <row r="833" spans="4:4">
      <c r="D833" s="317"/>
    </row>
    <row r="834" spans="4:4">
      <c r="D834" s="317"/>
    </row>
    <row r="835" spans="4:4">
      <c r="D835" s="317"/>
    </row>
    <row r="836" spans="4:4">
      <c r="D836" s="317"/>
    </row>
    <row r="837" spans="4:4">
      <c r="D837" s="317"/>
    </row>
    <row r="838" spans="4:4">
      <c r="D838" s="317"/>
    </row>
    <row r="839" spans="4:4">
      <c r="D839" s="317"/>
    </row>
    <row r="840" spans="4:4">
      <c r="D840" s="317"/>
    </row>
    <row r="841" spans="4:4">
      <c r="D841" s="317"/>
    </row>
    <row r="842" spans="4:4">
      <c r="D842" s="317"/>
    </row>
    <row r="843" spans="4:4">
      <c r="D843" s="317"/>
    </row>
    <row r="844" spans="4:4">
      <c r="D844" s="317"/>
    </row>
    <row r="845" spans="4:4">
      <c r="D845" s="317"/>
    </row>
    <row r="846" spans="4:4">
      <c r="D846" s="317"/>
    </row>
    <row r="847" spans="4:4">
      <c r="D847" s="317"/>
    </row>
    <row r="848" spans="4:4">
      <c r="D848" s="317"/>
    </row>
    <row r="849" spans="4:4">
      <c r="D849" s="317"/>
    </row>
    <row r="850" spans="4:4">
      <c r="D850" s="317"/>
    </row>
    <row r="851" spans="4:4">
      <c r="D851" s="317"/>
    </row>
    <row r="852" spans="4:4">
      <c r="D852" s="317"/>
    </row>
    <row r="853" spans="4:4">
      <c r="D853" s="317"/>
    </row>
    <row r="854" spans="4:4">
      <c r="D854" s="317"/>
    </row>
    <row r="855" spans="4:4">
      <c r="D855" s="317"/>
    </row>
    <row r="856" spans="4:4">
      <c r="D856" s="317"/>
    </row>
    <row r="857" spans="4:4">
      <c r="D857" s="317"/>
    </row>
    <row r="858" spans="4:4">
      <c r="D858" s="317"/>
    </row>
    <row r="859" spans="4:4">
      <c r="D859" s="317"/>
    </row>
    <row r="860" spans="4:4">
      <c r="D860" s="317"/>
    </row>
    <row r="861" spans="4:4">
      <c r="D861" s="317"/>
    </row>
    <row r="862" spans="4:4">
      <c r="D862" s="317"/>
    </row>
    <row r="863" spans="4:4">
      <c r="D863" s="317"/>
    </row>
    <row r="864" spans="4:4">
      <c r="D864" s="317"/>
    </row>
    <row r="865" spans="4:4">
      <c r="D865" s="317"/>
    </row>
    <row r="866" spans="4:4">
      <c r="D866" s="317"/>
    </row>
    <row r="867" spans="4:4">
      <c r="D867" s="317"/>
    </row>
    <row r="868" spans="4:4">
      <c r="D868" s="317"/>
    </row>
    <row r="869" spans="4:4">
      <c r="D869" s="317"/>
    </row>
    <row r="870" spans="4:4">
      <c r="D870" s="317"/>
    </row>
    <row r="871" spans="4:4">
      <c r="D871" s="317"/>
    </row>
    <row r="872" spans="4:4">
      <c r="D872" s="317"/>
    </row>
    <row r="873" spans="4:4">
      <c r="D873" s="317"/>
    </row>
    <row r="874" spans="4:4">
      <c r="D874" s="317"/>
    </row>
    <row r="875" spans="4:4">
      <c r="D875" s="317"/>
    </row>
    <row r="876" spans="4:4">
      <c r="D876" s="317"/>
    </row>
    <row r="877" spans="4:4">
      <c r="D877" s="317"/>
    </row>
    <row r="878" spans="4:4">
      <c r="D878" s="317"/>
    </row>
    <row r="879" spans="4:4">
      <c r="D879" s="317"/>
    </row>
    <row r="880" spans="4:4">
      <c r="D880" s="317"/>
    </row>
    <row r="881" spans="4:4">
      <c r="D881" s="317"/>
    </row>
    <row r="882" spans="4:4">
      <c r="D882" s="317"/>
    </row>
    <row r="883" spans="4:4">
      <c r="D883" s="317"/>
    </row>
    <row r="884" spans="4:4">
      <c r="D884" s="317"/>
    </row>
    <row r="885" spans="4:4">
      <c r="D885" s="317"/>
    </row>
    <row r="886" spans="4:4">
      <c r="D886" s="317"/>
    </row>
    <row r="887" spans="4:4">
      <c r="D887" s="317"/>
    </row>
    <row r="888" spans="4:4">
      <c r="D888" s="317"/>
    </row>
    <row r="889" spans="4:4">
      <c r="D889" s="317"/>
    </row>
    <row r="890" spans="4:4">
      <c r="D890" s="317"/>
    </row>
    <row r="891" spans="4:4">
      <c r="D891" s="317"/>
    </row>
    <row r="892" spans="4:4">
      <c r="D892" s="317"/>
    </row>
    <row r="893" spans="4:4">
      <c r="D893" s="317"/>
    </row>
    <row r="894" spans="4:4">
      <c r="D894" s="317"/>
    </row>
    <row r="895" spans="4:4">
      <c r="D895" s="317"/>
    </row>
    <row r="896" spans="4:4">
      <c r="D896" s="317"/>
    </row>
    <row r="897" spans="4:4">
      <c r="D897" s="317"/>
    </row>
    <row r="898" spans="4:4">
      <c r="D898" s="317"/>
    </row>
    <row r="899" spans="4:4">
      <c r="D899" s="317"/>
    </row>
    <row r="900" spans="4:4">
      <c r="D900" s="317"/>
    </row>
    <row r="901" spans="4:4">
      <c r="D901" s="317"/>
    </row>
    <row r="902" spans="4:4">
      <c r="D902" s="317"/>
    </row>
    <row r="903" spans="4:4">
      <c r="D903" s="317"/>
    </row>
    <row r="904" spans="4:4">
      <c r="D904" s="317"/>
    </row>
    <row r="905" spans="4:4">
      <c r="D905" s="317"/>
    </row>
    <row r="906" spans="4:4">
      <c r="D906" s="317"/>
    </row>
    <row r="907" spans="4:4">
      <c r="D907" s="317"/>
    </row>
    <row r="908" spans="4:4">
      <c r="D908" s="317"/>
    </row>
    <row r="909" spans="4:4">
      <c r="D909" s="317"/>
    </row>
    <row r="910" spans="4:4">
      <c r="D910" s="317"/>
    </row>
    <row r="911" spans="4:4">
      <c r="D911" s="317"/>
    </row>
    <row r="912" spans="4:4">
      <c r="D912" s="317"/>
    </row>
    <row r="913" spans="4:4">
      <c r="D913" s="317"/>
    </row>
    <row r="914" spans="4:4">
      <c r="D914" s="317"/>
    </row>
    <row r="915" spans="4:4">
      <c r="D915" s="317"/>
    </row>
    <row r="916" spans="4:4">
      <c r="D916" s="317"/>
    </row>
    <row r="917" spans="4:4">
      <c r="D917" s="317"/>
    </row>
    <row r="918" spans="4:4">
      <c r="D918" s="317"/>
    </row>
    <row r="919" spans="4:4">
      <c r="D919" s="317"/>
    </row>
    <row r="920" spans="4:4">
      <c r="D920" s="317"/>
    </row>
    <row r="921" spans="4:4">
      <c r="D921" s="317"/>
    </row>
    <row r="922" spans="4:4">
      <c r="D922" s="317"/>
    </row>
    <row r="923" spans="4:4">
      <c r="D923" s="317"/>
    </row>
    <row r="924" spans="4:4">
      <c r="D924" s="317"/>
    </row>
    <row r="925" spans="4:4">
      <c r="D925" s="317"/>
    </row>
    <row r="926" spans="4:4">
      <c r="D926" s="317"/>
    </row>
    <row r="927" spans="4:4">
      <c r="D927" s="317"/>
    </row>
    <row r="928" spans="4:4">
      <c r="D928" s="317"/>
    </row>
    <row r="929" spans="4:4">
      <c r="D929" s="317"/>
    </row>
    <row r="930" spans="4:4">
      <c r="D930" s="317"/>
    </row>
    <row r="931" spans="4:4">
      <c r="D931" s="317"/>
    </row>
    <row r="932" spans="4:4">
      <c r="D932" s="317"/>
    </row>
    <row r="933" spans="4:4">
      <c r="D933" s="317"/>
    </row>
    <row r="934" spans="4:4">
      <c r="D934" s="317"/>
    </row>
    <row r="935" spans="4:4">
      <c r="D935" s="317"/>
    </row>
    <row r="936" spans="4:4">
      <c r="D936" s="317"/>
    </row>
    <row r="937" spans="4:4">
      <c r="D937" s="317"/>
    </row>
    <row r="938" spans="4:4">
      <c r="D938" s="317"/>
    </row>
    <row r="939" spans="4:4">
      <c r="D939" s="317"/>
    </row>
    <row r="940" spans="4:4">
      <c r="D940" s="317"/>
    </row>
    <row r="941" spans="4:4">
      <c r="D941" s="317"/>
    </row>
    <row r="942" spans="4:4">
      <c r="D942" s="317"/>
    </row>
    <row r="943" spans="4:4">
      <c r="D943" s="317"/>
    </row>
    <row r="944" spans="4:4">
      <c r="D944" s="317"/>
    </row>
    <row r="945" spans="4:4">
      <c r="D945" s="317"/>
    </row>
    <row r="946" spans="4:4">
      <c r="D946" s="317"/>
    </row>
    <row r="947" spans="4:4">
      <c r="D947" s="317"/>
    </row>
    <row r="948" spans="4:4">
      <c r="D948" s="317"/>
    </row>
    <row r="949" spans="4:4">
      <c r="D949" s="317"/>
    </row>
    <row r="950" spans="4:4">
      <c r="D950" s="317"/>
    </row>
    <row r="951" spans="4:4">
      <c r="D951" s="317"/>
    </row>
    <row r="952" spans="4:4">
      <c r="D952" s="317"/>
    </row>
    <row r="953" spans="4:4">
      <c r="D953" s="317"/>
    </row>
    <row r="954" spans="4:4">
      <c r="D954" s="317"/>
    </row>
    <row r="955" spans="4:4">
      <c r="D955" s="317"/>
    </row>
    <row r="956" spans="4:4">
      <c r="D956" s="317"/>
    </row>
    <row r="957" spans="4:4">
      <c r="D957" s="317"/>
    </row>
    <row r="958" spans="4:4">
      <c r="D958" s="317"/>
    </row>
    <row r="959" spans="4:4">
      <c r="D959" s="317"/>
    </row>
    <row r="960" spans="4:4">
      <c r="D960" s="317"/>
    </row>
    <row r="961" spans="4:4">
      <c r="D961" s="317"/>
    </row>
    <row r="962" spans="4:4">
      <c r="D962" s="317"/>
    </row>
    <row r="963" spans="4:4">
      <c r="D963" s="317"/>
    </row>
    <row r="964" spans="4:4">
      <c r="D964" s="317"/>
    </row>
    <row r="965" spans="4:4">
      <c r="D965" s="317"/>
    </row>
    <row r="966" spans="4:4">
      <c r="D966" s="317"/>
    </row>
    <row r="967" spans="4:4">
      <c r="D967" s="317"/>
    </row>
    <row r="968" spans="4:4">
      <c r="D968" s="317"/>
    </row>
    <row r="969" spans="4:4">
      <c r="D969" s="317"/>
    </row>
    <row r="970" spans="4:4">
      <c r="D970" s="317"/>
    </row>
    <row r="971" spans="4:4">
      <c r="D971" s="317"/>
    </row>
    <row r="972" spans="4:4">
      <c r="D972" s="317"/>
    </row>
    <row r="973" spans="4:4">
      <c r="D973" s="317"/>
    </row>
    <row r="974" spans="4:4">
      <c r="D974" s="317"/>
    </row>
    <row r="975" spans="4:4">
      <c r="D975" s="317"/>
    </row>
    <row r="976" spans="4:4">
      <c r="D976" s="317"/>
    </row>
    <row r="977" spans="4:4">
      <c r="D977" s="317"/>
    </row>
    <row r="978" spans="4:4">
      <c r="D978" s="317"/>
    </row>
    <row r="979" spans="4:4">
      <c r="D979" s="317"/>
    </row>
    <row r="980" spans="4:4">
      <c r="D980" s="317"/>
    </row>
    <row r="981" spans="4:4">
      <c r="D981" s="317"/>
    </row>
    <row r="982" spans="4:4">
      <c r="D982" s="317"/>
    </row>
    <row r="983" spans="4:4">
      <c r="D983" s="317"/>
    </row>
    <row r="984" spans="4:4">
      <c r="D984" s="317"/>
    </row>
    <row r="985" spans="4:4">
      <c r="D985" s="317"/>
    </row>
    <row r="986" spans="4:4">
      <c r="D986" s="317"/>
    </row>
    <row r="987" spans="4:4">
      <c r="D987" s="317"/>
    </row>
    <row r="988" spans="4:4">
      <c r="D988" s="317"/>
    </row>
    <row r="989" spans="4:4">
      <c r="D989" s="317"/>
    </row>
    <row r="990" spans="4:4">
      <c r="D990" s="317"/>
    </row>
    <row r="991" spans="4:4">
      <c r="D991" s="317"/>
    </row>
    <row r="992" spans="4:4">
      <c r="D992" s="317"/>
    </row>
    <row r="993" spans="4:4">
      <c r="D993" s="317"/>
    </row>
    <row r="994" spans="4:4">
      <c r="D994" s="317"/>
    </row>
    <row r="995" spans="4:4">
      <c r="D995" s="317"/>
    </row>
    <row r="996" spans="4:4">
      <c r="D996" s="317"/>
    </row>
    <row r="997" spans="4:4">
      <c r="D997" s="317"/>
    </row>
    <row r="998" spans="4:4">
      <c r="D998" s="317"/>
    </row>
    <row r="999" spans="4:4">
      <c r="D999" s="317"/>
    </row>
    <row r="1000" spans="4:4">
      <c r="D1000" s="317"/>
    </row>
    <row r="1001" spans="4:4">
      <c r="D1001" s="317"/>
    </row>
    <row r="1002" spans="4:4">
      <c r="D1002" s="317"/>
    </row>
    <row r="1003" spans="4:4">
      <c r="D1003" s="317"/>
    </row>
    <row r="1004" spans="4:4">
      <c r="D1004" s="317"/>
    </row>
    <row r="1005" spans="4:4">
      <c r="D1005" s="317"/>
    </row>
    <row r="1006" spans="4:4">
      <c r="D1006" s="317"/>
    </row>
    <row r="1007" spans="4:4">
      <c r="D1007" s="317"/>
    </row>
    <row r="1008" spans="4:4">
      <c r="D1008" s="317"/>
    </row>
    <row r="1009" spans="4:4">
      <c r="D1009" s="317"/>
    </row>
    <row r="1010" spans="4:4">
      <c r="D1010" s="317"/>
    </row>
    <row r="1011" spans="4:4">
      <c r="D1011" s="317"/>
    </row>
    <row r="1012" spans="4:4">
      <c r="D1012" s="317"/>
    </row>
    <row r="1013" spans="4:4">
      <c r="D1013" s="317"/>
    </row>
    <row r="1014" spans="4:4">
      <c r="D1014" s="317"/>
    </row>
    <row r="1015" spans="4:4">
      <c r="D1015" s="317"/>
    </row>
    <row r="1016" spans="4:4">
      <c r="D1016" s="317"/>
    </row>
    <row r="1017" spans="4:4">
      <c r="D1017" s="317"/>
    </row>
    <row r="1018" spans="4:4">
      <c r="D1018" s="317"/>
    </row>
    <row r="1019" spans="4:4">
      <c r="D1019" s="317"/>
    </row>
    <row r="1020" spans="4:4">
      <c r="D1020" s="317"/>
    </row>
    <row r="1021" spans="4:4">
      <c r="D1021" s="317"/>
    </row>
    <row r="1022" spans="4:4">
      <c r="D1022" s="317"/>
    </row>
    <row r="1023" spans="4:4">
      <c r="D1023" s="317"/>
    </row>
    <row r="1024" spans="4:4">
      <c r="D1024" s="317"/>
    </row>
    <row r="1025" spans="4:4">
      <c r="D1025" s="317"/>
    </row>
    <row r="1026" spans="4:4">
      <c r="D1026" s="317"/>
    </row>
    <row r="1027" spans="4:4">
      <c r="D1027" s="317"/>
    </row>
    <row r="1028" spans="4:4">
      <c r="D1028" s="317"/>
    </row>
    <row r="1029" spans="4:4">
      <c r="D1029" s="317"/>
    </row>
    <row r="1030" spans="4:4">
      <c r="D1030" s="317"/>
    </row>
    <row r="1031" spans="4:4">
      <c r="D1031" s="317"/>
    </row>
    <row r="1032" spans="4:4">
      <c r="D1032" s="317"/>
    </row>
    <row r="1033" spans="4:4">
      <c r="D1033" s="317"/>
    </row>
    <row r="1034" spans="4:4">
      <c r="D1034" s="317"/>
    </row>
    <row r="1035" spans="4:4">
      <c r="D1035" s="317"/>
    </row>
    <row r="1036" spans="4:4">
      <c r="D1036" s="317"/>
    </row>
    <row r="1037" spans="4:4">
      <c r="D1037" s="317"/>
    </row>
    <row r="1038" spans="4:4">
      <c r="D1038" s="317"/>
    </row>
    <row r="1039" spans="4:4">
      <c r="D1039" s="317"/>
    </row>
    <row r="1040" spans="4:4">
      <c r="D1040" s="317"/>
    </row>
    <row r="1041" spans="4:4">
      <c r="D1041" s="317"/>
    </row>
    <row r="1042" spans="4:4">
      <c r="D1042" s="317"/>
    </row>
    <row r="1043" spans="4:4">
      <c r="D1043" s="317"/>
    </row>
    <row r="1044" spans="4:4">
      <c r="D1044" s="317"/>
    </row>
    <row r="1045" spans="4:4">
      <c r="D1045" s="317"/>
    </row>
    <row r="1046" spans="4:4">
      <c r="D1046" s="317"/>
    </row>
    <row r="1047" spans="4:4">
      <c r="D1047" s="317"/>
    </row>
    <row r="1048" spans="4:4">
      <c r="D1048" s="317"/>
    </row>
    <row r="1049" spans="4:4">
      <c r="D1049" s="317"/>
    </row>
    <row r="1050" spans="4:4">
      <c r="D1050" s="317"/>
    </row>
    <row r="1051" spans="4:4">
      <c r="D1051" s="317"/>
    </row>
    <row r="1052" spans="4:4">
      <c r="D1052" s="317"/>
    </row>
    <row r="1053" spans="4:4">
      <c r="D1053" s="317"/>
    </row>
    <row r="1054" spans="4:4">
      <c r="D1054" s="317"/>
    </row>
    <row r="1055" spans="4:4">
      <c r="D1055" s="317"/>
    </row>
    <row r="1056" spans="4:4">
      <c r="D1056" s="317"/>
    </row>
    <row r="1057" spans="4:4">
      <c r="D1057" s="317"/>
    </row>
    <row r="1058" spans="4:4">
      <c r="D1058" s="317"/>
    </row>
    <row r="1059" spans="4:4">
      <c r="D1059" s="317"/>
    </row>
    <row r="1060" spans="4:4">
      <c r="D1060" s="317"/>
    </row>
    <row r="1061" spans="4:4">
      <c r="D1061" s="317"/>
    </row>
    <row r="1062" spans="4:4">
      <c r="D1062" s="317"/>
    </row>
    <row r="1063" spans="4:4">
      <c r="D1063" s="317"/>
    </row>
    <row r="1064" spans="4:4">
      <c r="D1064" s="317"/>
    </row>
    <row r="1065" spans="4:4">
      <c r="D1065" s="317"/>
    </row>
    <row r="1066" spans="4:4">
      <c r="D1066" s="317"/>
    </row>
    <row r="1067" spans="4:4">
      <c r="D1067" s="317"/>
    </row>
    <row r="1068" spans="4:4">
      <c r="D1068" s="317"/>
    </row>
    <row r="1069" spans="4:4">
      <c r="D1069" s="317"/>
    </row>
    <row r="1070" spans="4:4">
      <c r="D1070" s="317"/>
    </row>
    <row r="1071" spans="4:4">
      <c r="D1071" s="317"/>
    </row>
    <row r="1072" spans="4:4">
      <c r="D1072" s="317"/>
    </row>
    <row r="1073" spans="4:4">
      <c r="D1073" s="317"/>
    </row>
    <row r="1074" spans="4:4">
      <c r="D1074" s="317"/>
    </row>
    <row r="1075" spans="4:4">
      <c r="D1075" s="317"/>
    </row>
    <row r="1076" spans="4:4">
      <c r="D1076" s="317"/>
    </row>
    <row r="1077" spans="4:4">
      <c r="D1077" s="317"/>
    </row>
    <row r="1078" spans="4:4">
      <c r="D1078" s="317"/>
    </row>
    <row r="1079" spans="4:4">
      <c r="D1079" s="317"/>
    </row>
    <row r="1080" spans="4:4">
      <c r="D1080" s="317"/>
    </row>
    <row r="1081" spans="4:4">
      <c r="D1081" s="317"/>
    </row>
    <row r="1082" spans="4:4">
      <c r="D1082" s="317"/>
    </row>
    <row r="1083" spans="4:4">
      <c r="D1083" s="317"/>
    </row>
    <row r="1084" spans="4:4">
      <c r="D1084" s="317"/>
    </row>
    <row r="1085" spans="4:4">
      <c r="D1085" s="317"/>
    </row>
    <row r="1086" spans="4:4">
      <c r="D1086" s="317"/>
    </row>
    <row r="1087" spans="4:4">
      <c r="D1087" s="317"/>
    </row>
    <row r="1088" spans="4:4">
      <c r="D1088" s="317"/>
    </row>
    <row r="1089" spans="4:4">
      <c r="D1089" s="317"/>
    </row>
    <row r="1090" spans="4:4">
      <c r="D1090" s="317"/>
    </row>
    <row r="1091" spans="4:4">
      <c r="D1091" s="317"/>
    </row>
    <row r="1092" spans="4:4">
      <c r="D1092" s="317"/>
    </row>
    <row r="1093" spans="4:4">
      <c r="D1093" s="317"/>
    </row>
    <row r="1094" spans="4:4">
      <c r="D1094" s="317"/>
    </row>
    <row r="1095" spans="4:4">
      <c r="D1095" s="317"/>
    </row>
    <row r="1096" spans="4:4">
      <c r="D1096" s="317"/>
    </row>
    <row r="1097" spans="4:4">
      <c r="D1097" s="317"/>
    </row>
    <row r="1098" spans="4:4">
      <c r="D1098" s="317"/>
    </row>
    <row r="1099" spans="4:4">
      <c r="D1099" s="317"/>
    </row>
    <row r="1100" spans="4:4">
      <c r="D1100" s="317"/>
    </row>
    <row r="1101" spans="4:4">
      <c r="D1101" s="317"/>
    </row>
    <row r="1102" spans="4:4">
      <c r="D1102" s="317"/>
    </row>
    <row r="1103" spans="4:4">
      <c r="D1103" s="317"/>
    </row>
    <row r="1104" spans="4:4">
      <c r="D1104" s="317"/>
    </row>
    <row r="1105" spans="4:4">
      <c r="D1105" s="317"/>
    </row>
    <row r="1106" spans="4:4">
      <c r="D1106" s="317"/>
    </row>
    <row r="1107" spans="4:4">
      <c r="D1107" s="317"/>
    </row>
    <row r="1108" spans="4:4">
      <c r="D1108" s="317"/>
    </row>
    <row r="1109" spans="4:4">
      <c r="D1109" s="317"/>
    </row>
    <row r="1110" spans="4:4">
      <c r="D1110" s="317"/>
    </row>
    <row r="1111" spans="4:4">
      <c r="D1111" s="317"/>
    </row>
    <row r="1112" spans="4:4">
      <c r="D1112" s="317"/>
    </row>
    <row r="1113" spans="4:4">
      <c r="D1113" s="317"/>
    </row>
    <row r="1114" spans="4:4">
      <c r="D1114" s="317"/>
    </row>
    <row r="1115" spans="4:4">
      <c r="D1115" s="317"/>
    </row>
    <row r="1116" spans="4:4">
      <c r="D1116" s="317"/>
    </row>
    <row r="1117" spans="4:4">
      <c r="D1117" s="317"/>
    </row>
    <row r="1118" spans="4:4">
      <c r="D1118" s="317"/>
    </row>
    <row r="1119" spans="4:4">
      <c r="D1119" s="317"/>
    </row>
    <row r="1120" spans="4:4">
      <c r="D1120" s="317"/>
    </row>
    <row r="1121" spans="4:4">
      <c r="D1121" s="317"/>
    </row>
    <row r="1122" spans="4:4">
      <c r="D1122" s="317"/>
    </row>
    <row r="1123" spans="4:4">
      <c r="D1123" s="317"/>
    </row>
    <row r="1124" spans="4:4">
      <c r="D1124" s="317"/>
    </row>
    <row r="1125" spans="4:4">
      <c r="D1125" s="317"/>
    </row>
    <row r="1126" spans="4:4">
      <c r="D1126" s="317"/>
    </row>
    <row r="1127" spans="4:4">
      <c r="D1127" s="317"/>
    </row>
    <row r="1128" spans="4:4">
      <c r="D1128" s="317"/>
    </row>
    <row r="1129" spans="4:4">
      <c r="D1129" s="317"/>
    </row>
    <row r="1130" spans="4:4">
      <c r="D1130" s="317"/>
    </row>
    <row r="1131" spans="4:4">
      <c r="D1131" s="317"/>
    </row>
    <row r="1132" spans="4:4">
      <c r="D1132" s="317"/>
    </row>
    <row r="1133" spans="4:4">
      <c r="D1133" s="317"/>
    </row>
    <row r="1134" spans="4:4">
      <c r="D1134" s="317"/>
    </row>
    <row r="1135" spans="4:4">
      <c r="D1135" s="317"/>
    </row>
    <row r="1136" spans="4:4">
      <c r="D1136" s="317"/>
    </row>
    <row r="1137" spans="4:4">
      <c r="D1137" s="317"/>
    </row>
    <row r="1138" spans="4:4">
      <c r="D1138" s="317"/>
    </row>
    <row r="1139" spans="4:4">
      <c r="D1139" s="317"/>
    </row>
    <row r="1140" spans="4:4">
      <c r="D1140" s="317"/>
    </row>
    <row r="1141" spans="4:4">
      <c r="D1141" s="317"/>
    </row>
    <row r="1142" spans="4:4">
      <c r="D1142" s="317"/>
    </row>
    <row r="1143" spans="4:4">
      <c r="D1143" s="317"/>
    </row>
    <row r="1144" spans="4:4">
      <c r="D1144" s="317"/>
    </row>
    <row r="1145" spans="4:4">
      <c r="D1145" s="317"/>
    </row>
    <row r="1146" spans="4:4">
      <c r="D1146" s="317"/>
    </row>
    <row r="1147" spans="4:4">
      <c r="D1147" s="317"/>
    </row>
    <row r="1148" spans="4:4">
      <c r="D1148" s="317"/>
    </row>
    <row r="1149" spans="4:4">
      <c r="D1149" s="317"/>
    </row>
    <row r="1150" spans="4:4">
      <c r="D1150" s="317"/>
    </row>
    <row r="1151" spans="4:4">
      <c r="D1151" s="317"/>
    </row>
    <row r="1152" spans="4:4">
      <c r="D1152" s="317"/>
    </row>
    <row r="1153" spans="4:4">
      <c r="D1153" s="317"/>
    </row>
    <row r="1154" spans="4:4">
      <c r="D1154" s="317"/>
    </row>
    <row r="1155" spans="4:4">
      <c r="D1155" s="317"/>
    </row>
    <row r="1156" spans="4:4">
      <c r="D1156" s="317"/>
    </row>
    <row r="1157" spans="4:4">
      <c r="D1157" s="317"/>
    </row>
    <row r="1158" spans="4:4">
      <c r="D1158" s="317"/>
    </row>
    <row r="1159" spans="4:4">
      <c r="D1159" s="317"/>
    </row>
    <row r="1160" spans="4:4">
      <c r="D1160" s="317"/>
    </row>
    <row r="1161" spans="4:4">
      <c r="D1161" s="317"/>
    </row>
    <row r="1162" spans="4:4">
      <c r="D1162" s="317"/>
    </row>
    <row r="1163" spans="4:4">
      <c r="D1163" s="317"/>
    </row>
    <row r="1164" spans="4:4">
      <c r="D1164" s="317"/>
    </row>
    <row r="1165" spans="4:4">
      <c r="D1165" s="317"/>
    </row>
    <row r="1166" spans="4:4">
      <c r="D1166" s="317"/>
    </row>
    <row r="1167" spans="4:4">
      <c r="D1167" s="317"/>
    </row>
    <row r="1168" spans="4:4">
      <c r="D1168" s="317"/>
    </row>
    <row r="1169" spans="4:4">
      <c r="D1169" s="317"/>
    </row>
    <row r="1170" spans="4:4">
      <c r="D1170" s="317"/>
    </row>
    <row r="1171" spans="4:4">
      <c r="D1171" s="317"/>
    </row>
    <row r="1172" spans="4:4">
      <c r="D1172" s="317"/>
    </row>
    <row r="1173" spans="4:4">
      <c r="D1173" s="317"/>
    </row>
    <row r="1174" spans="4:4">
      <c r="D1174" s="317"/>
    </row>
    <row r="1175" spans="4:4">
      <c r="D1175" s="317"/>
    </row>
    <row r="1176" spans="4:4">
      <c r="D1176" s="317"/>
    </row>
    <row r="1177" spans="4:4">
      <c r="D1177" s="317"/>
    </row>
    <row r="1178" spans="4:4">
      <c r="D1178" s="317"/>
    </row>
    <row r="1179" spans="4:4">
      <c r="D1179" s="317"/>
    </row>
    <row r="1180" spans="4:4">
      <c r="D1180" s="317"/>
    </row>
    <row r="1181" spans="4:4">
      <c r="D1181" s="317"/>
    </row>
    <row r="1182" spans="4:4">
      <c r="D1182" s="317"/>
    </row>
    <row r="1183" spans="4:4">
      <c r="D1183" s="317"/>
    </row>
    <row r="1184" spans="4:4">
      <c r="D1184" s="317"/>
    </row>
    <row r="1185" spans="4:4">
      <c r="D1185" s="317"/>
    </row>
    <row r="1186" spans="4:4">
      <c r="D1186" s="317"/>
    </row>
    <row r="1187" spans="4:4">
      <c r="D1187" s="317"/>
    </row>
    <row r="1188" spans="4:4">
      <c r="D1188" s="317"/>
    </row>
    <row r="1189" spans="4:4">
      <c r="D1189" s="317"/>
    </row>
    <row r="1190" spans="4:4">
      <c r="D1190" s="317"/>
    </row>
    <row r="1191" spans="4:4">
      <c r="D1191" s="317"/>
    </row>
    <row r="1192" spans="4:4">
      <c r="D1192" s="317"/>
    </row>
    <row r="1193" spans="4:4">
      <c r="D1193" s="317"/>
    </row>
    <row r="1194" spans="4:4">
      <c r="D1194" s="317"/>
    </row>
    <row r="1195" spans="4:4">
      <c r="D1195" s="317"/>
    </row>
    <row r="1196" spans="4:4">
      <c r="D1196" s="317"/>
    </row>
    <row r="1197" spans="4:4">
      <c r="D1197" s="317"/>
    </row>
    <row r="1198" spans="4:4">
      <c r="D1198" s="317"/>
    </row>
    <row r="1199" spans="4:4">
      <c r="D1199" s="317"/>
    </row>
    <row r="1200" spans="4:4">
      <c r="D1200" s="317"/>
    </row>
    <row r="1201" spans="4:4">
      <c r="D1201" s="317"/>
    </row>
    <row r="1202" spans="4:4">
      <c r="D1202" s="317"/>
    </row>
    <row r="1203" spans="4:4">
      <c r="D1203" s="317"/>
    </row>
    <row r="1204" spans="4:4">
      <c r="D1204" s="317"/>
    </row>
    <row r="1205" spans="4:4">
      <c r="D1205" s="317"/>
    </row>
    <row r="1206" spans="4:4">
      <c r="D1206" s="317"/>
    </row>
    <row r="1207" spans="4:4">
      <c r="D1207" s="317"/>
    </row>
    <row r="1208" spans="4:4">
      <c r="D1208" s="317"/>
    </row>
    <row r="1209" spans="4:4">
      <c r="D1209" s="317"/>
    </row>
    <row r="1210" spans="4:4">
      <c r="D1210" s="317"/>
    </row>
    <row r="1211" spans="4:4">
      <c r="D1211" s="317"/>
    </row>
    <row r="1212" spans="4:4">
      <c r="D1212" s="317"/>
    </row>
    <row r="1213" spans="4:4">
      <c r="D1213" s="317"/>
    </row>
    <row r="1214" spans="4:4">
      <c r="D1214" s="317"/>
    </row>
    <row r="1215" spans="4:4">
      <c r="D1215" s="317"/>
    </row>
    <row r="1216" spans="4:4">
      <c r="D1216" s="317"/>
    </row>
    <row r="1217" spans="4:4">
      <c r="D1217" s="317"/>
    </row>
    <row r="1218" spans="4:4">
      <c r="D1218" s="317"/>
    </row>
    <row r="1219" spans="4:4">
      <c r="D1219" s="317"/>
    </row>
    <row r="1220" spans="4:4">
      <c r="D1220" s="317"/>
    </row>
    <row r="1221" spans="4:4">
      <c r="D1221" s="317"/>
    </row>
    <row r="1222" spans="4:4">
      <c r="D1222" s="317"/>
    </row>
    <row r="1223" spans="4:4">
      <c r="D1223" s="317"/>
    </row>
    <row r="1224" spans="4:4">
      <c r="D1224" s="317"/>
    </row>
    <row r="1225" spans="4:4">
      <c r="D1225" s="317"/>
    </row>
    <row r="1226" spans="4:4">
      <c r="D1226" s="317"/>
    </row>
    <row r="1227" spans="4:4">
      <c r="D1227" s="317"/>
    </row>
    <row r="1228" spans="4:4">
      <c r="D1228" s="317"/>
    </row>
    <row r="1229" spans="4:4">
      <c r="D1229" s="317"/>
    </row>
    <row r="1230" spans="4:4">
      <c r="D1230" s="317"/>
    </row>
    <row r="1231" spans="4:4">
      <c r="D1231" s="317"/>
    </row>
    <row r="1232" spans="4:4">
      <c r="D1232" s="317"/>
    </row>
    <row r="1233" spans="4:4">
      <c r="D1233" s="317"/>
    </row>
    <row r="1234" spans="4:4">
      <c r="D1234" s="317"/>
    </row>
    <row r="1235" spans="4:4">
      <c r="D1235" s="317"/>
    </row>
    <row r="1236" spans="4:4">
      <c r="D1236" s="317"/>
    </row>
    <row r="1237" spans="4:4">
      <c r="D1237" s="317"/>
    </row>
    <row r="1238" spans="4:4">
      <c r="D1238" s="317"/>
    </row>
    <row r="1239" spans="4:4">
      <c r="D1239" s="317"/>
    </row>
    <row r="1240" spans="4:4">
      <c r="D1240" s="317"/>
    </row>
    <row r="1241" spans="4:4">
      <c r="D1241" s="317"/>
    </row>
    <row r="1242" spans="4:4">
      <c r="D1242" s="317"/>
    </row>
    <row r="1243" spans="4:4">
      <c r="D1243" s="317"/>
    </row>
    <row r="1244" spans="4:4">
      <c r="D1244" s="317"/>
    </row>
    <row r="1245" spans="4:4">
      <c r="D1245" s="317"/>
    </row>
    <row r="1246" spans="4:4">
      <c r="D1246" s="317"/>
    </row>
    <row r="1247" spans="4:4">
      <c r="D1247" s="317"/>
    </row>
    <row r="1248" spans="4:4">
      <c r="D1248" s="317"/>
    </row>
    <row r="1249" spans="4:4">
      <c r="D1249" s="317"/>
    </row>
    <row r="1250" spans="4:4">
      <c r="D1250" s="317"/>
    </row>
    <row r="1251" spans="4:4">
      <c r="D1251" s="317"/>
    </row>
    <row r="1252" spans="4:4">
      <c r="D1252" s="317"/>
    </row>
    <row r="1253" spans="4:4">
      <c r="D1253" s="317"/>
    </row>
    <row r="1254" spans="4:4">
      <c r="D1254" s="317"/>
    </row>
    <row r="1255" spans="4:4">
      <c r="D1255" s="317"/>
    </row>
    <row r="1256" spans="4:4">
      <c r="D1256" s="317"/>
    </row>
    <row r="1257" spans="4:4">
      <c r="D1257" s="317"/>
    </row>
    <row r="1258" spans="4:4">
      <c r="D1258" s="317"/>
    </row>
    <row r="1259" spans="4:4">
      <c r="D1259" s="317"/>
    </row>
    <row r="1260" spans="4:4">
      <c r="D1260" s="317"/>
    </row>
    <row r="1261" spans="4:4">
      <c r="D1261" s="317"/>
    </row>
    <row r="1262" spans="4:4">
      <c r="D1262" s="317"/>
    </row>
    <row r="1263" spans="4:4">
      <c r="D1263" s="317"/>
    </row>
    <row r="1264" spans="4:4">
      <c r="D1264" s="317"/>
    </row>
    <row r="1265" spans="4:4">
      <c r="D1265" s="317"/>
    </row>
    <row r="1266" spans="4:4">
      <c r="D1266" s="317"/>
    </row>
    <row r="1267" spans="4:4">
      <c r="D1267" s="317"/>
    </row>
    <row r="1268" spans="4:4">
      <c r="D1268" s="317"/>
    </row>
    <row r="1269" spans="4:4">
      <c r="D1269" s="317"/>
    </row>
    <row r="1270" spans="4:4">
      <c r="D1270" s="317"/>
    </row>
    <row r="1271" spans="4:4">
      <c r="D1271" s="317"/>
    </row>
    <row r="1272" spans="4:4">
      <c r="D1272" s="317"/>
    </row>
    <row r="1273" spans="4:4">
      <c r="D1273" s="317"/>
    </row>
    <row r="1274" spans="4:4">
      <c r="D1274" s="317"/>
    </row>
    <row r="1275" spans="4:4">
      <c r="D1275" s="317"/>
    </row>
    <row r="1276" spans="4:4">
      <c r="D1276" s="317"/>
    </row>
    <row r="1277" spans="4:4">
      <c r="D1277" s="317"/>
    </row>
    <row r="1278" spans="4:4">
      <c r="D1278" s="317"/>
    </row>
    <row r="1279" spans="4:4">
      <c r="D1279" s="317"/>
    </row>
    <row r="1280" spans="4:4">
      <c r="D1280" s="317"/>
    </row>
    <row r="1281" spans="4:4">
      <c r="D1281" s="317"/>
    </row>
    <row r="1282" spans="4:4">
      <c r="D1282" s="317"/>
    </row>
    <row r="1283" spans="4:4">
      <c r="D1283" s="317"/>
    </row>
    <row r="1284" spans="4:4">
      <c r="D1284" s="317"/>
    </row>
    <row r="1285" spans="4:4">
      <c r="D1285" s="317"/>
    </row>
    <row r="1286" spans="4:4">
      <c r="D1286" s="317"/>
    </row>
    <row r="1287" spans="4:4">
      <c r="D1287" s="317"/>
    </row>
    <row r="1288" spans="4:4">
      <c r="D1288" s="317"/>
    </row>
    <row r="1289" spans="4:4">
      <c r="D1289" s="317"/>
    </row>
    <row r="1290" spans="4:4">
      <c r="D1290" s="317"/>
    </row>
    <row r="1291" spans="4:4">
      <c r="D1291" s="317"/>
    </row>
    <row r="1292" spans="4:4">
      <c r="D1292" s="317"/>
    </row>
    <row r="1293" spans="4:4">
      <c r="D1293" s="317"/>
    </row>
    <row r="1294" spans="4:4">
      <c r="D1294" s="317"/>
    </row>
    <row r="1295" spans="4:4">
      <c r="D1295" s="317"/>
    </row>
    <row r="1296" spans="4:4">
      <c r="D1296" s="317"/>
    </row>
    <row r="1297" spans="4:4">
      <c r="D1297" s="317"/>
    </row>
    <row r="1298" spans="4:4">
      <c r="D1298" s="317"/>
    </row>
    <row r="1299" spans="4:4">
      <c r="D1299" s="317"/>
    </row>
    <row r="1300" spans="4:4">
      <c r="D1300" s="317"/>
    </row>
    <row r="1301" spans="4:4">
      <c r="D1301" s="317"/>
    </row>
    <row r="1302" spans="4:4">
      <c r="D1302" s="317"/>
    </row>
    <row r="1303" spans="4:4">
      <c r="D1303" s="317"/>
    </row>
    <row r="1304" spans="4:4">
      <c r="D1304" s="317"/>
    </row>
    <row r="1305" spans="4:4">
      <c r="D1305" s="317"/>
    </row>
    <row r="1306" spans="4:4">
      <c r="D1306" s="317"/>
    </row>
    <row r="1307" spans="4:4">
      <c r="D1307" s="317"/>
    </row>
    <row r="1308" spans="4:4">
      <c r="D1308" s="317"/>
    </row>
    <row r="1309" spans="4:4">
      <c r="D1309" s="317"/>
    </row>
    <row r="1310" spans="4:4">
      <c r="D1310" s="317"/>
    </row>
    <row r="1311" spans="4:4">
      <c r="D1311" s="317"/>
    </row>
    <row r="1312" spans="4:4">
      <c r="D1312" s="317"/>
    </row>
    <row r="1313" spans="4:4">
      <c r="D1313" s="317"/>
    </row>
    <row r="1314" spans="4:4">
      <c r="D1314" s="317"/>
    </row>
    <row r="1315" spans="4:4">
      <c r="D1315" s="317"/>
    </row>
    <row r="1316" spans="4:4">
      <c r="D1316" s="317"/>
    </row>
    <row r="1317" spans="4:4">
      <c r="D1317" s="317"/>
    </row>
    <row r="1318" spans="4:4">
      <c r="D1318" s="317"/>
    </row>
    <row r="1319" spans="4:4">
      <c r="D1319" s="317"/>
    </row>
    <row r="1320" spans="4:4">
      <c r="D1320" s="317"/>
    </row>
    <row r="1321" spans="4:4">
      <c r="D1321" s="317"/>
    </row>
    <row r="1322" spans="4:4">
      <c r="D1322" s="317"/>
    </row>
    <row r="1323" spans="4:4">
      <c r="D1323" s="317"/>
    </row>
    <row r="1324" spans="4:4">
      <c r="D1324" s="317"/>
    </row>
    <row r="1325" spans="4:4">
      <c r="D1325" s="317"/>
    </row>
    <row r="1326" spans="4:4">
      <c r="D1326" s="317"/>
    </row>
    <row r="1327" spans="4:4">
      <c r="D1327" s="317"/>
    </row>
    <row r="1328" spans="4:4">
      <c r="D1328" s="317"/>
    </row>
    <row r="1329" spans="4:4">
      <c r="D1329" s="317"/>
    </row>
    <row r="1330" spans="4:4">
      <c r="D1330" s="317"/>
    </row>
    <row r="1331" spans="4:4">
      <c r="D1331" s="317"/>
    </row>
    <row r="1332" spans="4:4">
      <c r="D1332" s="317"/>
    </row>
    <row r="1333" spans="4:4">
      <c r="D1333" s="317"/>
    </row>
    <row r="1334" spans="4:4">
      <c r="D1334" s="317"/>
    </row>
    <row r="1335" spans="4:4">
      <c r="D1335" s="317"/>
    </row>
    <row r="1336" spans="4:4">
      <c r="D1336" s="317"/>
    </row>
    <row r="1337" spans="4:4">
      <c r="D1337" s="317"/>
    </row>
    <row r="1338" spans="4:4">
      <c r="D1338" s="317"/>
    </row>
    <row r="1339" spans="4:4">
      <c r="D1339" s="317"/>
    </row>
    <row r="1340" spans="4:4">
      <c r="D1340" s="317"/>
    </row>
    <row r="1341" spans="4:4">
      <c r="D1341" s="317"/>
    </row>
    <row r="1342" spans="4:4">
      <c r="D1342" s="317"/>
    </row>
    <row r="1343" spans="4:4">
      <c r="D1343" s="317"/>
    </row>
    <row r="1344" spans="4:4">
      <c r="D1344" s="317"/>
    </row>
    <row r="1345" spans="4:4">
      <c r="D1345" s="317"/>
    </row>
    <row r="1346" spans="4:4">
      <c r="D1346" s="317"/>
    </row>
    <row r="1347" spans="4:4">
      <c r="D1347" s="317"/>
    </row>
    <row r="1348" spans="4:4">
      <c r="D1348" s="317"/>
    </row>
    <row r="1349" spans="4:4">
      <c r="D1349" s="317"/>
    </row>
    <row r="1350" spans="4:4">
      <c r="D1350" s="317"/>
    </row>
    <row r="1351" spans="4:4">
      <c r="D1351" s="317"/>
    </row>
    <row r="1352" spans="4:4">
      <c r="D1352" s="317"/>
    </row>
    <row r="1353" spans="4:4">
      <c r="D1353" s="317"/>
    </row>
    <row r="1354" spans="4:4">
      <c r="D1354" s="317"/>
    </row>
    <row r="1355" spans="4:4">
      <c r="D1355" s="317"/>
    </row>
    <row r="1356" spans="4:4">
      <c r="D1356" s="317"/>
    </row>
    <row r="1357" spans="4:4">
      <c r="D1357" s="317"/>
    </row>
    <row r="1358" spans="4:4">
      <c r="D1358" s="317"/>
    </row>
    <row r="1359" spans="4:4">
      <c r="D1359" s="317"/>
    </row>
    <row r="1360" spans="4:4">
      <c r="D1360" s="317"/>
    </row>
    <row r="1361" spans="4:4">
      <c r="D1361" s="317"/>
    </row>
    <row r="1362" spans="4:4">
      <c r="D1362" s="317"/>
    </row>
    <row r="1363" spans="4:4">
      <c r="D1363" s="317"/>
    </row>
    <row r="1364" spans="4:4">
      <c r="D1364" s="317"/>
    </row>
    <row r="1365" spans="4:4">
      <c r="D1365" s="317"/>
    </row>
    <row r="1366" spans="4:4">
      <c r="D1366" s="317"/>
    </row>
    <row r="1367" spans="4:4">
      <c r="D1367" s="317"/>
    </row>
    <row r="1368" spans="4:4">
      <c r="D1368" s="317"/>
    </row>
    <row r="1369" spans="4:4">
      <c r="D1369" s="317"/>
    </row>
    <row r="1370" spans="4:4">
      <c r="D1370" s="317"/>
    </row>
    <row r="1371" spans="4:4">
      <c r="D1371" s="317"/>
    </row>
    <row r="1372" spans="4:4">
      <c r="D1372" s="317"/>
    </row>
    <row r="1373" spans="4:4">
      <c r="D1373" s="317"/>
    </row>
    <row r="1374" spans="4:4">
      <c r="D1374" s="317"/>
    </row>
    <row r="1375" spans="4:4">
      <c r="D1375" s="317"/>
    </row>
    <row r="1376" spans="4:4">
      <c r="D1376" s="317"/>
    </row>
    <row r="1377" spans="4:4">
      <c r="D1377" s="317"/>
    </row>
    <row r="1378" spans="4:4">
      <c r="D1378" s="317"/>
    </row>
    <row r="1379" spans="4:4">
      <c r="D1379" s="317"/>
    </row>
    <row r="1380" spans="4:4">
      <c r="D1380" s="317"/>
    </row>
    <row r="1381" spans="4:4">
      <c r="D1381" s="317"/>
    </row>
    <row r="1382" spans="4:4">
      <c r="D1382" s="317"/>
    </row>
    <row r="1383" spans="4:4">
      <c r="D1383" s="317"/>
    </row>
    <row r="1384" spans="4:4">
      <c r="D1384" s="317"/>
    </row>
    <row r="1385" spans="4:4">
      <c r="D1385" s="317"/>
    </row>
    <row r="1386" spans="4:4">
      <c r="D1386" s="317"/>
    </row>
    <row r="1387" spans="4:4">
      <c r="D1387" s="317"/>
    </row>
    <row r="1388" spans="4:4">
      <c r="D1388" s="317"/>
    </row>
    <row r="1389" spans="4:4">
      <c r="D1389" s="317"/>
    </row>
    <row r="1390" spans="4:4">
      <c r="D1390" s="317"/>
    </row>
    <row r="1391" spans="4:4">
      <c r="D1391" s="317"/>
    </row>
    <row r="1392" spans="4:4">
      <c r="D1392" s="317"/>
    </row>
    <row r="1393" spans="4:4">
      <c r="D1393" s="317"/>
    </row>
    <row r="1394" spans="4:4">
      <c r="D1394" s="317"/>
    </row>
    <row r="1395" spans="4:4">
      <c r="D1395" s="317"/>
    </row>
    <row r="1396" spans="4:4">
      <c r="D1396" s="317"/>
    </row>
    <row r="1397" spans="4:4">
      <c r="D1397" s="317"/>
    </row>
    <row r="1398" spans="4:4">
      <c r="D1398" s="317"/>
    </row>
    <row r="1399" spans="4:4">
      <c r="D1399" s="317"/>
    </row>
    <row r="1400" spans="4:4">
      <c r="D1400" s="317"/>
    </row>
    <row r="1401" spans="4:4">
      <c r="D1401" s="317"/>
    </row>
    <row r="1402" spans="4:4">
      <c r="D1402" s="317"/>
    </row>
    <row r="1403" spans="4:4">
      <c r="D1403" s="317"/>
    </row>
    <row r="1404" spans="4:4">
      <c r="D1404" s="317"/>
    </row>
    <row r="1405" spans="4:4">
      <c r="D1405" s="317"/>
    </row>
    <row r="1406" spans="4:4">
      <c r="D1406" s="317"/>
    </row>
    <row r="1407" spans="4:4">
      <c r="D1407" s="317"/>
    </row>
    <row r="1408" spans="4:4">
      <c r="D1408" s="317"/>
    </row>
    <row r="1409" spans="4:4">
      <c r="D1409" s="317"/>
    </row>
    <row r="1410" spans="4:4">
      <c r="D1410" s="317"/>
    </row>
    <row r="1411" spans="4:4">
      <c r="D1411" s="317"/>
    </row>
    <row r="1412" spans="4:4">
      <c r="D1412" s="317"/>
    </row>
    <row r="1413" spans="4:4">
      <c r="D1413" s="317"/>
    </row>
    <row r="1414" spans="4:4">
      <c r="D1414" s="317"/>
    </row>
    <row r="1415" spans="4:4">
      <c r="D1415" s="317"/>
    </row>
    <row r="1416" spans="4:4">
      <c r="D1416" s="317"/>
    </row>
    <row r="1417" spans="4:4">
      <c r="D1417" s="317"/>
    </row>
    <row r="1418" spans="4:4">
      <c r="D1418" s="317"/>
    </row>
    <row r="1419" spans="4:4">
      <c r="D1419" s="317"/>
    </row>
    <row r="1420" spans="4:4">
      <c r="D1420" s="317"/>
    </row>
    <row r="1421" spans="4:4">
      <c r="D1421" s="317"/>
    </row>
    <row r="1422" spans="4:4">
      <c r="D1422" s="317"/>
    </row>
    <row r="1423" spans="4:4">
      <c r="D1423" s="317"/>
    </row>
    <row r="1424" spans="4:4">
      <c r="D1424" s="317"/>
    </row>
    <row r="1425" spans="4:4">
      <c r="D1425" s="317"/>
    </row>
    <row r="1426" spans="4:4">
      <c r="D1426" s="317"/>
    </row>
    <row r="1427" spans="4:4">
      <c r="D1427" s="317"/>
    </row>
    <row r="1428" spans="4:4">
      <c r="D1428" s="317"/>
    </row>
    <row r="1429" spans="4:4">
      <c r="D1429" s="317"/>
    </row>
    <row r="1430" spans="4:4">
      <c r="D1430" s="317"/>
    </row>
    <row r="1431" spans="4:4">
      <c r="D1431" s="317"/>
    </row>
    <row r="1432" spans="4:4">
      <c r="D1432" s="317"/>
    </row>
    <row r="1433" spans="4:4">
      <c r="D1433" s="317"/>
    </row>
    <row r="1434" spans="4:4">
      <c r="D1434" s="317"/>
    </row>
    <row r="1435" spans="4:4">
      <c r="D1435" s="317"/>
    </row>
    <row r="1436" spans="4:4">
      <c r="D1436" s="317"/>
    </row>
    <row r="1437" spans="4:4">
      <c r="D1437" s="317"/>
    </row>
    <row r="1438" spans="4:4">
      <c r="D1438" s="317"/>
    </row>
    <row r="1439" spans="4:4">
      <c r="D1439" s="317"/>
    </row>
    <row r="1440" spans="4:4">
      <c r="D1440" s="317"/>
    </row>
    <row r="1441" spans="4:4">
      <c r="D1441" s="317"/>
    </row>
    <row r="1442" spans="4:4">
      <c r="D1442" s="317"/>
    </row>
    <row r="1443" spans="4:4">
      <c r="D1443" s="317"/>
    </row>
    <row r="1444" spans="4:4">
      <c r="D1444" s="317"/>
    </row>
    <row r="1445" spans="4:4">
      <c r="D1445" s="317"/>
    </row>
    <row r="1446" spans="4:4">
      <c r="D1446" s="317"/>
    </row>
    <row r="1447" spans="4:4">
      <c r="D1447" s="317"/>
    </row>
    <row r="1448" spans="4:4">
      <c r="D1448" s="317"/>
    </row>
    <row r="1449" spans="4:4">
      <c r="D1449" s="317"/>
    </row>
    <row r="1450" spans="4:4">
      <c r="D1450" s="317"/>
    </row>
    <row r="1451" spans="4:4">
      <c r="D1451" s="317"/>
    </row>
    <row r="1452" spans="4:4">
      <c r="D1452" s="317"/>
    </row>
    <row r="1453" spans="4:4">
      <c r="D1453" s="317"/>
    </row>
    <row r="1454" spans="4:4">
      <c r="D1454" s="317"/>
    </row>
    <row r="1455" spans="4:4">
      <c r="D1455" s="317"/>
    </row>
    <row r="1456" spans="4:4">
      <c r="D1456" s="317"/>
    </row>
    <row r="1457" spans="4:4">
      <c r="D1457" s="317"/>
    </row>
    <row r="1458" spans="4:4">
      <c r="D1458" s="317"/>
    </row>
    <row r="1459" spans="4:4">
      <c r="D1459" s="317"/>
    </row>
    <row r="1460" spans="4:4">
      <c r="D1460" s="317"/>
    </row>
    <row r="1461" spans="4:4">
      <c r="D1461" s="317"/>
    </row>
    <row r="1462" spans="4:4">
      <c r="D1462" s="317"/>
    </row>
    <row r="1463" spans="4:4">
      <c r="D1463" s="317"/>
    </row>
    <row r="1464" spans="4:4">
      <c r="D1464" s="317"/>
    </row>
    <row r="1465" spans="4:4">
      <c r="D1465" s="317"/>
    </row>
    <row r="1466" spans="4:4">
      <c r="D1466" s="317"/>
    </row>
    <row r="1467" spans="4:4">
      <c r="D1467" s="317"/>
    </row>
    <row r="1468" spans="4:4">
      <c r="D1468" s="317"/>
    </row>
    <row r="1469" spans="4:4">
      <c r="D1469" s="317"/>
    </row>
    <row r="1470" spans="4:4">
      <c r="D1470" s="317"/>
    </row>
    <row r="1471" spans="4:4">
      <c r="D1471" s="317"/>
    </row>
    <row r="1472" spans="4:4">
      <c r="D1472" s="317"/>
    </row>
    <row r="1473" spans="4:4">
      <c r="D1473" s="317"/>
    </row>
    <row r="1474" spans="4:4">
      <c r="D1474" s="317"/>
    </row>
    <row r="1475" spans="4:4">
      <c r="D1475" s="317"/>
    </row>
    <row r="1476" spans="4:4">
      <c r="D1476" s="317"/>
    </row>
    <row r="1477" spans="4:4">
      <c r="D1477" s="317"/>
    </row>
    <row r="1478" spans="4:4">
      <c r="D1478" s="317"/>
    </row>
    <row r="1479" spans="4:4">
      <c r="D1479" s="317"/>
    </row>
    <row r="1480" spans="4:4">
      <c r="D1480" s="317"/>
    </row>
    <row r="1481" spans="4:4">
      <c r="D1481" s="317"/>
    </row>
    <row r="1482" spans="4:4">
      <c r="D1482" s="317"/>
    </row>
    <row r="1483" spans="4:4">
      <c r="D1483" s="317"/>
    </row>
    <row r="1484" spans="4:4">
      <c r="D1484" s="317"/>
    </row>
    <row r="1485" spans="4:4">
      <c r="D1485" s="317"/>
    </row>
    <row r="1486" spans="4:4">
      <c r="D1486" s="317"/>
    </row>
    <row r="1487" spans="4:4">
      <c r="D1487" s="317"/>
    </row>
    <row r="1488" spans="4:4">
      <c r="D1488" s="317"/>
    </row>
    <row r="1489" spans="4:4">
      <c r="D1489" s="317"/>
    </row>
    <row r="1490" spans="4:4">
      <c r="D1490" s="317"/>
    </row>
    <row r="1491" spans="4:4">
      <c r="D1491" s="317"/>
    </row>
    <row r="1492" spans="4:4">
      <c r="D1492" s="317"/>
    </row>
    <row r="1493" spans="4:4">
      <c r="D1493" s="317"/>
    </row>
    <row r="1494" spans="4:4">
      <c r="D1494" s="317"/>
    </row>
    <row r="1495" spans="4:4">
      <c r="D1495" s="317"/>
    </row>
    <row r="1496" spans="4:4">
      <c r="D1496" s="317"/>
    </row>
    <row r="1497" spans="4:4">
      <c r="D1497" s="317"/>
    </row>
    <row r="1498" spans="4:4">
      <c r="D1498" s="317"/>
    </row>
    <row r="1499" spans="4:4">
      <c r="D1499" s="317"/>
    </row>
    <row r="1500" spans="4:4">
      <c r="D1500" s="317"/>
    </row>
    <row r="1501" spans="4:4">
      <c r="D1501" s="317"/>
    </row>
    <row r="1502" spans="4:4">
      <c r="D1502" s="317"/>
    </row>
    <row r="1503" spans="4:4">
      <c r="D1503" s="317"/>
    </row>
    <row r="1504" spans="4:4">
      <c r="D1504" s="317"/>
    </row>
    <row r="1505" spans="4:4">
      <c r="D1505" s="317"/>
    </row>
    <row r="1506" spans="4:4">
      <c r="D1506" s="317"/>
    </row>
    <row r="1507" spans="4:4">
      <c r="D1507" s="317"/>
    </row>
    <row r="1508" spans="4:4">
      <c r="D1508" s="317"/>
    </row>
    <row r="1509" spans="4:4">
      <c r="D1509" s="317"/>
    </row>
    <row r="1510" spans="4:4">
      <c r="D1510" s="317"/>
    </row>
    <row r="1511" spans="4:4">
      <c r="D1511" s="317"/>
    </row>
    <row r="1512" spans="4:4">
      <c r="D1512" s="317"/>
    </row>
    <row r="1513" spans="4:4">
      <c r="D1513" s="317"/>
    </row>
    <row r="1514" spans="4:4">
      <c r="D1514" s="317"/>
    </row>
    <row r="1515" spans="4:4">
      <c r="D1515" s="317"/>
    </row>
    <row r="1516" spans="4:4">
      <c r="D1516" s="317"/>
    </row>
    <row r="1517" spans="4:4">
      <c r="D1517" s="317"/>
    </row>
    <row r="1518" spans="4:4">
      <c r="D1518" s="317"/>
    </row>
    <row r="1519" spans="4:4">
      <c r="D1519" s="317"/>
    </row>
    <row r="1520" spans="4:4">
      <c r="D1520" s="317"/>
    </row>
    <row r="1521" spans="4:4">
      <c r="D1521" s="317"/>
    </row>
    <row r="1522" spans="4:4">
      <c r="D1522" s="317"/>
    </row>
    <row r="1523" spans="4:4">
      <c r="D1523" s="317"/>
    </row>
    <row r="1524" spans="4:4">
      <c r="D1524" s="317"/>
    </row>
    <row r="1525" spans="4:4">
      <c r="D1525" s="317"/>
    </row>
    <row r="1526" spans="4:4">
      <c r="D1526" s="317"/>
    </row>
    <row r="1527" spans="4:4">
      <c r="D1527" s="317"/>
    </row>
    <row r="1528" spans="4:4">
      <c r="D1528" s="317"/>
    </row>
    <row r="1529" spans="4:4">
      <c r="D1529" s="317"/>
    </row>
    <row r="1530" spans="4:4">
      <c r="D1530" s="317"/>
    </row>
    <row r="1531" spans="4:4">
      <c r="D1531" s="317"/>
    </row>
    <row r="1532" spans="4:4">
      <c r="D1532" s="317"/>
    </row>
    <row r="1533" spans="4:4">
      <c r="D1533" s="317"/>
    </row>
    <row r="1534" spans="4:4">
      <c r="D1534" s="317"/>
    </row>
    <row r="1535" spans="4:4">
      <c r="D1535" s="317"/>
    </row>
    <row r="1536" spans="4:4">
      <c r="D1536" s="317"/>
    </row>
    <row r="1537" spans="4:4">
      <c r="D1537" s="317"/>
    </row>
    <row r="1538" spans="4:4">
      <c r="D1538" s="317"/>
    </row>
    <row r="1539" spans="4:4">
      <c r="D1539" s="317"/>
    </row>
    <row r="1540" spans="4:4">
      <c r="D1540" s="317"/>
    </row>
    <row r="1541" spans="4:4">
      <c r="D1541" s="317"/>
    </row>
    <row r="1542" spans="4:4">
      <c r="D1542" s="317"/>
    </row>
    <row r="1543" spans="4:4">
      <c r="D1543" s="317"/>
    </row>
    <row r="1544" spans="4:4">
      <c r="D1544" s="317"/>
    </row>
    <row r="1545" spans="4:4">
      <c r="D1545" s="317"/>
    </row>
    <row r="1546" spans="4:4">
      <c r="D1546" s="317"/>
    </row>
    <row r="1547" spans="4:4">
      <c r="D1547" s="317"/>
    </row>
    <row r="1548" spans="4:4">
      <c r="D1548" s="317"/>
    </row>
    <row r="1549" spans="4:4">
      <c r="D1549" s="317"/>
    </row>
    <row r="1550" spans="4:4">
      <c r="D1550" s="317"/>
    </row>
    <row r="1551" spans="4:4">
      <c r="D1551" s="317"/>
    </row>
    <row r="1552" spans="4:4">
      <c r="D1552" s="317"/>
    </row>
    <row r="1553" spans="4:4">
      <c r="D1553" s="317"/>
    </row>
    <row r="1554" spans="4:4">
      <c r="D1554" s="317"/>
    </row>
    <row r="1555" spans="4:4">
      <c r="D1555" s="317"/>
    </row>
    <row r="1556" spans="4:4">
      <c r="D1556" s="317"/>
    </row>
    <row r="1557" spans="4:4">
      <c r="D1557" s="317"/>
    </row>
    <row r="1558" spans="4:4">
      <c r="D1558" s="317"/>
    </row>
    <row r="1559" spans="4:4">
      <c r="D1559" s="317"/>
    </row>
    <row r="1560" spans="4:4">
      <c r="D1560" s="317"/>
    </row>
    <row r="1561" spans="4:4">
      <c r="D1561" s="317"/>
    </row>
    <row r="1562" spans="4:4">
      <c r="D1562" s="317"/>
    </row>
    <row r="1563" spans="4:4">
      <c r="D1563" s="317"/>
    </row>
    <row r="1564" spans="4:4">
      <c r="D1564" s="317"/>
    </row>
    <row r="1565" spans="4:4">
      <c r="D1565" s="317"/>
    </row>
    <row r="1566" spans="4:4">
      <c r="D1566" s="317"/>
    </row>
    <row r="1567" spans="4:4">
      <c r="D1567" s="317"/>
    </row>
    <row r="1568" spans="4:4">
      <c r="D1568" s="317"/>
    </row>
    <row r="1569" spans="4:4">
      <c r="D1569" s="317"/>
    </row>
    <row r="1570" spans="4:4">
      <c r="D1570" s="317"/>
    </row>
    <row r="1571" spans="4:4">
      <c r="D1571" s="317"/>
    </row>
    <row r="1572" spans="4:4">
      <c r="D1572" s="317"/>
    </row>
    <row r="1573" spans="4:4">
      <c r="D1573" s="317"/>
    </row>
    <row r="1574" spans="4:4">
      <c r="D1574" s="317"/>
    </row>
    <row r="1575" spans="4:4">
      <c r="D1575" s="317"/>
    </row>
    <row r="1576" spans="4:4">
      <c r="D1576" s="317"/>
    </row>
    <row r="1577" spans="4:4">
      <c r="D1577" s="317"/>
    </row>
    <row r="1578" spans="4:4">
      <c r="D1578" s="317"/>
    </row>
    <row r="1579" spans="4:4">
      <c r="D1579" s="317"/>
    </row>
    <row r="1580" spans="4:4">
      <c r="D1580" s="317"/>
    </row>
    <row r="1581" spans="4:4">
      <c r="D1581" s="317"/>
    </row>
    <row r="1582" spans="4:4">
      <c r="D1582" s="317"/>
    </row>
    <row r="1583" spans="4:4">
      <c r="D1583" s="317"/>
    </row>
    <row r="1584" spans="4:4">
      <c r="D1584" s="317"/>
    </row>
    <row r="1585" spans="4:4">
      <c r="D1585" s="317"/>
    </row>
    <row r="1586" spans="4:4">
      <c r="D1586" s="317"/>
    </row>
    <row r="1587" spans="4:4">
      <c r="D1587" s="317"/>
    </row>
    <row r="1588" spans="4:4">
      <c r="D1588" s="317"/>
    </row>
    <row r="1589" spans="4:4">
      <c r="D1589" s="317"/>
    </row>
    <row r="1590" spans="4:4">
      <c r="D1590" s="317"/>
    </row>
    <row r="1591" spans="4:4">
      <c r="D1591" s="317"/>
    </row>
    <row r="1592" spans="4:4">
      <c r="D1592" s="317"/>
    </row>
    <row r="1593" spans="4:4">
      <c r="D1593" s="317"/>
    </row>
    <row r="1594" spans="4:4">
      <c r="D1594" s="317"/>
    </row>
    <row r="1595" spans="4:4">
      <c r="D1595" s="317"/>
    </row>
    <row r="1596" spans="4:4">
      <c r="D1596" s="317"/>
    </row>
    <row r="1597" spans="4:4">
      <c r="D1597" s="317"/>
    </row>
    <row r="1598" spans="4:4">
      <c r="D1598" s="317"/>
    </row>
    <row r="1599" spans="4:4">
      <c r="D1599" s="317"/>
    </row>
    <row r="1600" spans="4:4">
      <c r="D1600" s="317"/>
    </row>
    <row r="1601" spans="4:4">
      <c r="D1601" s="317"/>
    </row>
    <row r="1602" spans="4:4">
      <c r="D1602" s="317"/>
    </row>
    <row r="1603" spans="4:4">
      <c r="D1603" s="317"/>
    </row>
    <row r="1604" spans="4:4">
      <c r="D1604" s="317"/>
    </row>
    <row r="1605" spans="4:4">
      <c r="D1605" s="317"/>
    </row>
    <row r="1606" spans="4:4">
      <c r="D1606" s="317"/>
    </row>
    <row r="1607" spans="4:4">
      <c r="D1607" s="317"/>
    </row>
    <row r="1608" spans="4:4">
      <c r="D1608" s="317"/>
    </row>
    <row r="1609" spans="4:4">
      <c r="D1609" s="317"/>
    </row>
    <row r="1610" spans="4:4">
      <c r="D1610" s="317"/>
    </row>
    <row r="1611" spans="4:4">
      <c r="D1611" s="317"/>
    </row>
    <row r="1612" spans="4:4">
      <c r="D1612" s="317"/>
    </row>
    <row r="1613" spans="4:4">
      <c r="D1613" s="317"/>
    </row>
    <row r="1614" spans="4:4">
      <c r="D1614" s="317"/>
    </row>
    <row r="1615" spans="4:4">
      <c r="D1615" s="317"/>
    </row>
    <row r="1616" spans="4:4">
      <c r="D1616" s="317"/>
    </row>
    <row r="1617" spans="4:4">
      <c r="D1617" s="317"/>
    </row>
    <row r="1618" spans="4:4">
      <c r="D1618" s="317"/>
    </row>
    <row r="1619" spans="4:4">
      <c r="D1619" s="317"/>
    </row>
    <row r="1620" spans="4:4">
      <c r="D1620" s="317"/>
    </row>
    <row r="1621" spans="4:4">
      <c r="D1621" s="317"/>
    </row>
    <row r="1622" spans="4:4">
      <c r="D1622" s="317"/>
    </row>
    <row r="1623" spans="4:4">
      <c r="D1623" s="317"/>
    </row>
    <row r="1624" spans="4:4">
      <c r="D1624" s="317"/>
    </row>
    <row r="1625" spans="4:4">
      <c r="D1625" s="317"/>
    </row>
    <row r="1626" spans="4:4">
      <c r="D1626" s="317"/>
    </row>
    <row r="1627" spans="4:4">
      <c r="D1627" s="317"/>
    </row>
    <row r="1628" spans="4:4">
      <c r="D1628" s="317"/>
    </row>
    <row r="1629" spans="4:4">
      <c r="D1629" s="317"/>
    </row>
    <row r="1630" spans="4:4">
      <c r="D1630" s="317"/>
    </row>
    <row r="1631" spans="4:4">
      <c r="D1631" s="317"/>
    </row>
    <row r="1632" spans="4:4">
      <c r="D1632" s="317"/>
    </row>
    <row r="1633" spans="4:4">
      <c r="D1633" s="317"/>
    </row>
    <row r="1634" spans="4:4">
      <c r="D1634" s="317"/>
    </row>
    <row r="1635" spans="4:4">
      <c r="D1635" s="317"/>
    </row>
    <row r="1636" spans="4:4">
      <c r="D1636" s="317"/>
    </row>
    <row r="1637" spans="4:4">
      <c r="D1637" s="317"/>
    </row>
    <row r="1638" spans="4:4">
      <c r="D1638" s="317"/>
    </row>
    <row r="1639" spans="4:4">
      <c r="D1639" s="317"/>
    </row>
    <row r="1640" spans="4:4">
      <c r="D1640" s="317"/>
    </row>
    <row r="1641" spans="4:4">
      <c r="D1641" s="317"/>
    </row>
    <row r="1642" spans="4:4">
      <c r="D1642" s="317"/>
    </row>
    <row r="1643" spans="4:4">
      <c r="D1643" s="317"/>
    </row>
    <row r="1644" spans="4:4">
      <c r="D1644" s="317"/>
    </row>
    <row r="1645" spans="4:4">
      <c r="D1645" s="317"/>
    </row>
    <row r="1646" spans="4:4">
      <c r="D1646" s="317"/>
    </row>
    <row r="1647" spans="4:4">
      <c r="D1647" s="317"/>
    </row>
    <row r="1648" spans="4:4">
      <c r="D1648" s="317"/>
    </row>
    <row r="1649" spans="4:4">
      <c r="D1649" s="317"/>
    </row>
    <row r="1650" spans="4:4">
      <c r="D1650" s="317"/>
    </row>
    <row r="1651" spans="4:4">
      <c r="D1651" s="317"/>
    </row>
    <row r="1652" spans="4:4">
      <c r="D1652" s="317"/>
    </row>
    <row r="1653" spans="4:4">
      <c r="D1653" s="317"/>
    </row>
    <row r="1654" spans="4:4">
      <c r="D1654" s="317"/>
    </row>
    <row r="1655" spans="4:4">
      <c r="D1655" s="317"/>
    </row>
    <row r="1656" spans="4:4">
      <c r="D1656" s="317"/>
    </row>
    <row r="1657" spans="4:4">
      <c r="D1657" s="317"/>
    </row>
    <row r="1658" spans="4:4">
      <c r="D1658" s="317"/>
    </row>
    <row r="1659" spans="4:4">
      <c r="D1659" s="317"/>
    </row>
    <row r="1660" spans="4:4">
      <c r="D1660" s="317"/>
    </row>
    <row r="1661" spans="4:4">
      <c r="D1661" s="317"/>
    </row>
    <row r="1662" spans="4:4">
      <c r="D1662" s="317"/>
    </row>
    <row r="1663" spans="4:4">
      <c r="D1663" s="317"/>
    </row>
    <row r="1664" spans="4:4">
      <c r="D1664" s="317"/>
    </row>
    <row r="1665" spans="4:4">
      <c r="D1665" s="317"/>
    </row>
    <row r="1666" spans="4:4">
      <c r="D1666" s="317"/>
    </row>
    <row r="1667" spans="4:4">
      <c r="D1667" s="317"/>
    </row>
    <row r="1668" spans="4:4">
      <c r="D1668" s="317"/>
    </row>
    <row r="1669" spans="4:4">
      <c r="D1669" s="317"/>
    </row>
    <row r="1670" spans="4:4">
      <c r="D1670" s="317"/>
    </row>
    <row r="1671" spans="4:4">
      <c r="D1671" s="317"/>
    </row>
    <row r="1672" spans="4:4">
      <c r="D1672" s="317"/>
    </row>
    <row r="1673" spans="4:4">
      <c r="D1673" s="317"/>
    </row>
    <row r="1674" spans="4:4">
      <c r="D1674" s="317"/>
    </row>
    <row r="1675" spans="4:4">
      <c r="D1675" s="317"/>
    </row>
    <row r="1676" spans="4:4">
      <c r="D1676" s="317"/>
    </row>
    <row r="1677" spans="4:4">
      <c r="D1677" s="317"/>
    </row>
    <row r="1678" spans="4:4">
      <c r="D1678" s="317"/>
    </row>
    <row r="1679" spans="4:4">
      <c r="D1679" s="317"/>
    </row>
    <row r="1680" spans="4:4">
      <c r="D1680" s="317"/>
    </row>
    <row r="1681" spans="4:4">
      <c r="D1681" s="317"/>
    </row>
    <row r="1682" spans="4:4">
      <c r="D1682" s="317"/>
    </row>
    <row r="1683" spans="4:4">
      <c r="D1683" s="317"/>
    </row>
    <row r="1684" spans="4:4">
      <c r="D1684" s="317"/>
    </row>
    <row r="1685" spans="4:4">
      <c r="D1685" s="317"/>
    </row>
    <row r="1686" spans="4:4">
      <c r="D1686" s="317"/>
    </row>
    <row r="1687" spans="4:4">
      <c r="D1687" s="317"/>
    </row>
    <row r="1688" spans="4:4">
      <c r="D1688" s="317"/>
    </row>
    <row r="1689" spans="4:4">
      <c r="D1689" s="317"/>
    </row>
    <row r="1690" spans="4:4">
      <c r="D1690" s="317"/>
    </row>
    <row r="1691" spans="4:4">
      <c r="D1691" s="317"/>
    </row>
    <row r="1692" spans="4:4">
      <c r="D1692" s="317"/>
    </row>
    <row r="1693" spans="4:4">
      <c r="D1693" s="317"/>
    </row>
    <row r="1694" spans="4:4">
      <c r="D1694" s="317"/>
    </row>
    <row r="1695" spans="4:4">
      <c r="D1695" s="317"/>
    </row>
    <row r="1696" spans="4:4">
      <c r="D1696" s="317"/>
    </row>
    <row r="1697" spans="4:4">
      <c r="D1697" s="317"/>
    </row>
    <row r="1698" spans="4:4">
      <c r="D1698" s="317"/>
    </row>
    <row r="1699" spans="4:4">
      <c r="D1699" s="317"/>
    </row>
    <row r="1700" spans="4:4">
      <c r="D1700" s="317"/>
    </row>
    <row r="1701" spans="4:4">
      <c r="D1701" s="317"/>
    </row>
    <row r="1702" spans="4:4">
      <c r="D1702" s="317"/>
    </row>
    <row r="1703" spans="4:4">
      <c r="D1703" s="317"/>
    </row>
    <row r="1704" spans="4:4">
      <c r="D1704" s="317"/>
    </row>
    <row r="1705" spans="4:4">
      <c r="D1705" s="317"/>
    </row>
    <row r="1706" spans="4:4">
      <c r="D1706" s="317"/>
    </row>
    <row r="1707" spans="4:4">
      <c r="D1707" s="317"/>
    </row>
    <row r="1708" spans="4:4">
      <c r="D1708" s="317"/>
    </row>
    <row r="1709" spans="4:4">
      <c r="D1709" s="317"/>
    </row>
    <row r="1710" spans="4:4">
      <c r="D1710" s="317"/>
    </row>
    <row r="1711" spans="4:4">
      <c r="D1711" s="317"/>
    </row>
    <row r="1712" spans="4:4">
      <c r="D1712" s="317"/>
    </row>
    <row r="1713" spans="4:4">
      <c r="D1713" s="317"/>
    </row>
    <row r="1714" spans="4:4">
      <c r="D1714" s="317"/>
    </row>
    <row r="1715" spans="4:4">
      <c r="D1715" s="317"/>
    </row>
    <row r="1716" spans="4:4">
      <c r="D1716" s="317"/>
    </row>
    <row r="1717" spans="4:4">
      <c r="D1717" s="317"/>
    </row>
    <row r="1718" spans="4:4">
      <c r="D1718" s="317"/>
    </row>
    <row r="1719" spans="4:4">
      <c r="D1719" s="317"/>
    </row>
    <row r="1720" spans="4:4">
      <c r="D1720" s="317"/>
    </row>
    <row r="1721" spans="4:4">
      <c r="D1721" s="317"/>
    </row>
    <row r="1722" spans="4:4">
      <c r="D1722" s="317"/>
    </row>
    <row r="1723" spans="4:4">
      <c r="D1723" s="317"/>
    </row>
    <row r="1724" spans="4:4">
      <c r="D1724" s="317"/>
    </row>
    <row r="1725" spans="4:4">
      <c r="D1725" s="317"/>
    </row>
    <row r="1726" spans="4:4">
      <c r="D1726" s="317"/>
    </row>
    <row r="1727" spans="4:4">
      <c r="D1727" s="317"/>
    </row>
    <row r="1728" spans="4:4">
      <c r="D1728" s="317"/>
    </row>
    <row r="1729" spans="4:4">
      <c r="D1729" s="317"/>
    </row>
    <row r="1730" spans="4:4">
      <c r="D1730" s="317"/>
    </row>
    <row r="1731" spans="4:4">
      <c r="D1731" s="317"/>
    </row>
    <row r="1732" spans="4:4">
      <c r="D1732" s="317"/>
    </row>
    <row r="1733" spans="4:4">
      <c r="D1733" s="317"/>
    </row>
    <row r="1734" spans="4:4">
      <c r="D1734" s="317"/>
    </row>
    <row r="1735" spans="4:4">
      <c r="D1735" s="317"/>
    </row>
    <row r="1736" spans="4:4">
      <c r="D1736" s="317"/>
    </row>
    <row r="1737" spans="4:4">
      <c r="D1737" s="317"/>
    </row>
    <row r="1738" spans="4:4">
      <c r="D1738" s="317"/>
    </row>
    <row r="1739" spans="4:4">
      <c r="D1739" s="317"/>
    </row>
    <row r="1740" spans="4:4">
      <c r="D1740" s="317"/>
    </row>
    <row r="1741" spans="4:4">
      <c r="D1741" s="317"/>
    </row>
    <row r="1742" spans="4:4">
      <c r="D1742" s="317"/>
    </row>
    <row r="1743" spans="4:4">
      <c r="D1743" s="317"/>
    </row>
    <row r="1744" spans="4:4">
      <c r="D1744" s="317"/>
    </row>
    <row r="1745" spans="4:4">
      <c r="D1745" s="317"/>
    </row>
    <row r="1746" spans="4:4">
      <c r="D1746" s="317"/>
    </row>
    <row r="1747" spans="4:4">
      <c r="D1747" s="317"/>
    </row>
    <row r="1748" spans="4:4">
      <c r="D1748" s="317"/>
    </row>
    <row r="1749" spans="4:4">
      <c r="D1749" s="317"/>
    </row>
    <row r="1750" spans="4:4">
      <c r="D1750" s="317"/>
    </row>
    <row r="1751" spans="4:4">
      <c r="D1751" s="317"/>
    </row>
    <row r="1752" spans="4:4">
      <c r="D1752" s="317"/>
    </row>
    <row r="1753" spans="4:4">
      <c r="D1753" s="317"/>
    </row>
    <row r="1754" spans="4:4">
      <c r="D1754" s="317"/>
    </row>
    <row r="1755" spans="4:4">
      <c r="D1755" s="317"/>
    </row>
    <row r="1756" spans="4:4">
      <c r="D1756" s="317"/>
    </row>
    <row r="1757" spans="4:4">
      <c r="D1757" s="317"/>
    </row>
    <row r="1758" spans="4:4">
      <c r="D1758" s="317"/>
    </row>
    <row r="1759" spans="4:4">
      <c r="D1759" s="317"/>
    </row>
    <row r="1760" spans="4:4">
      <c r="D1760" s="317"/>
    </row>
    <row r="1761" spans="4:4">
      <c r="D1761" s="317"/>
    </row>
    <row r="1762" spans="4:4">
      <c r="D1762" s="317"/>
    </row>
    <row r="1763" spans="4:4">
      <c r="D1763" s="317"/>
    </row>
    <row r="1764" spans="4:4">
      <c r="D1764" s="317"/>
    </row>
    <row r="1765" spans="4:4">
      <c r="D1765" s="317"/>
    </row>
    <row r="1766" spans="4:4">
      <c r="D1766" s="317"/>
    </row>
    <row r="1767" spans="4:4">
      <c r="D1767" s="317"/>
    </row>
    <row r="1768" spans="4:4">
      <c r="D1768" s="317"/>
    </row>
    <row r="1769" spans="4:4">
      <c r="D1769" s="317"/>
    </row>
    <row r="1770" spans="4:4">
      <c r="D1770" s="317"/>
    </row>
    <row r="1771" spans="4:4">
      <c r="D1771" s="317"/>
    </row>
    <row r="1772" spans="4:4">
      <c r="D1772" s="317"/>
    </row>
    <row r="1773" spans="4:4">
      <c r="D1773" s="317"/>
    </row>
    <row r="1774" spans="4:4">
      <c r="D1774" s="317"/>
    </row>
    <row r="1775" spans="4:4">
      <c r="D1775" s="317"/>
    </row>
    <row r="1776" spans="4:4">
      <c r="D1776" s="317"/>
    </row>
    <row r="1777" spans="4:4">
      <c r="D1777" s="317"/>
    </row>
    <row r="1778" spans="4:4">
      <c r="D1778" s="317"/>
    </row>
    <row r="1779" spans="4:4">
      <c r="D1779" s="317"/>
    </row>
    <row r="1780" spans="4:4">
      <c r="D1780" s="317"/>
    </row>
    <row r="1781" spans="4:4">
      <c r="D1781" s="317"/>
    </row>
    <row r="1782" spans="4:4">
      <c r="D1782" s="317"/>
    </row>
    <row r="1783" spans="4:4">
      <c r="D1783" s="317"/>
    </row>
    <row r="1784" spans="4:4">
      <c r="D1784" s="317"/>
    </row>
    <row r="1785" spans="4:4">
      <c r="D1785" s="317"/>
    </row>
    <row r="1786" spans="4:4">
      <c r="D1786" s="317"/>
    </row>
    <row r="1787" spans="4:4">
      <c r="D1787" s="317"/>
    </row>
    <row r="1788" spans="4:4">
      <c r="D1788" s="317"/>
    </row>
    <row r="1789" spans="4:4">
      <c r="D1789" s="317"/>
    </row>
    <row r="1790" spans="4:4">
      <c r="D1790" s="317"/>
    </row>
    <row r="1791" spans="4:4">
      <c r="D1791" s="317"/>
    </row>
    <row r="1792" spans="4:4">
      <c r="D1792" s="317"/>
    </row>
    <row r="1793" spans="4:4">
      <c r="D1793" s="317"/>
    </row>
    <row r="1794" spans="4:4">
      <c r="D1794" s="317"/>
    </row>
    <row r="1795" spans="4:4">
      <c r="D1795" s="317"/>
    </row>
    <row r="1796" spans="4:4">
      <c r="D1796" s="317"/>
    </row>
    <row r="1797" spans="4:4">
      <c r="D1797" s="317"/>
    </row>
    <row r="1798" spans="4:4">
      <c r="D1798" s="317"/>
    </row>
    <row r="1799" spans="4:4">
      <c r="D1799" s="317"/>
    </row>
    <row r="1800" spans="4:4">
      <c r="D1800" s="317"/>
    </row>
    <row r="1801" spans="4:4">
      <c r="D1801" s="317"/>
    </row>
    <row r="1802" spans="4:4">
      <c r="D1802" s="317"/>
    </row>
    <row r="1803" spans="4:4">
      <c r="D1803" s="317"/>
    </row>
    <row r="1804" spans="4:4">
      <c r="D1804" s="317"/>
    </row>
    <row r="1805" spans="4:4">
      <c r="D1805" s="317"/>
    </row>
    <row r="1806" spans="4:4">
      <c r="D1806" s="317"/>
    </row>
    <row r="1807" spans="4:4">
      <c r="D1807" s="317"/>
    </row>
    <row r="1808" spans="4:4">
      <c r="D1808" s="317"/>
    </row>
    <row r="1809" spans="4:4">
      <c r="D1809" s="317"/>
    </row>
    <row r="1810" spans="4:4">
      <c r="D1810" s="317"/>
    </row>
    <row r="1811" spans="4:4">
      <c r="D1811" s="317"/>
    </row>
    <row r="1812" spans="4:4">
      <c r="D1812" s="317"/>
    </row>
    <row r="1813" spans="4:4">
      <c r="D1813" s="317"/>
    </row>
    <row r="1814" spans="4:4">
      <c r="D1814" s="317"/>
    </row>
    <row r="1815" spans="4:4">
      <c r="D1815" s="317"/>
    </row>
    <row r="1816" spans="4:4">
      <c r="D1816" s="317"/>
    </row>
    <row r="1817" spans="4:4">
      <c r="D1817" s="317"/>
    </row>
    <row r="1818" spans="4:4">
      <c r="D1818" s="317"/>
    </row>
    <row r="1819" spans="4:4">
      <c r="D1819" s="317"/>
    </row>
    <row r="1820" spans="4:4">
      <c r="D1820" s="317"/>
    </row>
    <row r="1821" spans="4:4">
      <c r="D1821" s="317"/>
    </row>
    <row r="1822" spans="4:4">
      <c r="D1822" s="317"/>
    </row>
    <row r="1823" spans="4:4">
      <c r="D1823" s="317"/>
    </row>
    <row r="1824" spans="4:4">
      <c r="D1824" s="317"/>
    </row>
    <row r="1825" spans="4:4">
      <c r="D1825" s="317"/>
    </row>
    <row r="1826" spans="4:4">
      <c r="D1826" s="317"/>
    </row>
    <row r="1827" spans="4:4">
      <c r="D1827" s="317"/>
    </row>
    <row r="1828" spans="4:4">
      <c r="D1828" s="317"/>
    </row>
    <row r="1829" spans="4:4">
      <c r="D1829" s="317"/>
    </row>
    <row r="1830" spans="4:4">
      <c r="D1830" s="317"/>
    </row>
    <row r="1831" spans="4:4">
      <c r="D1831" s="317"/>
    </row>
    <row r="1832" spans="4:4">
      <c r="D1832" s="317"/>
    </row>
    <row r="1833" spans="4:4">
      <c r="D1833" s="317"/>
    </row>
    <row r="1834" spans="4:4">
      <c r="D1834" s="317"/>
    </row>
    <row r="1835" spans="4:4">
      <c r="D1835" s="317"/>
    </row>
    <row r="1836" spans="4:4">
      <c r="D1836" s="317"/>
    </row>
    <row r="1837" spans="4:4">
      <c r="D1837" s="317"/>
    </row>
    <row r="1838" spans="4:4">
      <c r="D1838" s="317"/>
    </row>
    <row r="1839" spans="4:4">
      <c r="D1839" s="317"/>
    </row>
    <row r="1840" spans="4:4">
      <c r="D1840" s="317"/>
    </row>
    <row r="1841" spans="4:4">
      <c r="D1841" s="317"/>
    </row>
    <row r="1842" spans="4:4">
      <c r="D1842" s="317"/>
    </row>
    <row r="1843" spans="4:4">
      <c r="D1843" s="317"/>
    </row>
    <row r="1844" spans="4:4">
      <c r="D1844" s="317"/>
    </row>
    <row r="1845" spans="4:4">
      <c r="D1845" s="317"/>
    </row>
    <row r="1846" spans="4:4">
      <c r="D1846" s="317"/>
    </row>
    <row r="1847" spans="4:4">
      <c r="D1847" s="317"/>
    </row>
    <row r="1848" spans="4:4">
      <c r="D1848" s="317"/>
    </row>
    <row r="1849" spans="4:4">
      <c r="D1849" s="317"/>
    </row>
    <row r="1850" spans="4:4">
      <c r="D1850" s="317"/>
    </row>
    <row r="1851" spans="4:4">
      <c r="D1851" s="317"/>
    </row>
    <row r="1852" spans="4:4">
      <c r="D1852" s="317"/>
    </row>
    <row r="1853" spans="4:4">
      <c r="D1853" s="317"/>
    </row>
    <row r="1854" spans="4:4">
      <c r="D1854" s="317"/>
    </row>
    <row r="1855" spans="4:4">
      <c r="D1855" s="317"/>
    </row>
    <row r="1856" spans="4:4">
      <c r="D1856" s="317"/>
    </row>
    <row r="1857" spans="4:4">
      <c r="D1857" s="317"/>
    </row>
    <row r="1858" spans="4:4">
      <c r="D1858" s="317"/>
    </row>
    <row r="1859" spans="4:4">
      <c r="D1859" s="317"/>
    </row>
    <row r="1860" spans="4:4">
      <c r="D1860" s="317"/>
    </row>
    <row r="1861" spans="4:4">
      <c r="D1861" s="317"/>
    </row>
    <row r="1862" spans="4:4">
      <c r="D1862" s="317"/>
    </row>
    <row r="1863" spans="4:4">
      <c r="D1863" s="317"/>
    </row>
    <row r="1864" spans="4:4">
      <c r="D1864" s="317"/>
    </row>
    <row r="1865" spans="4:4">
      <c r="D1865" s="317"/>
    </row>
    <row r="1866" spans="4:4">
      <c r="D1866" s="317"/>
    </row>
    <row r="1867" spans="4:4">
      <c r="D1867" s="317"/>
    </row>
    <row r="1868" spans="4:4">
      <c r="D1868" s="317"/>
    </row>
    <row r="1869" spans="4:4">
      <c r="D1869" s="317"/>
    </row>
    <row r="1870" spans="4:4">
      <c r="D1870" s="317"/>
    </row>
    <row r="1871" spans="4:4">
      <c r="D1871" s="317"/>
    </row>
    <row r="1872" spans="4:4">
      <c r="D1872" s="317"/>
    </row>
    <row r="1873" spans="4:4">
      <c r="D1873" s="317"/>
    </row>
    <row r="1874" spans="4:4">
      <c r="D1874" s="317"/>
    </row>
    <row r="1875" spans="4:4">
      <c r="D1875" s="317"/>
    </row>
    <row r="1876" spans="4:4">
      <c r="D1876" s="317"/>
    </row>
    <row r="1877" spans="4:4">
      <c r="D1877" s="317"/>
    </row>
    <row r="1878" spans="4:4">
      <c r="D1878" s="317"/>
    </row>
    <row r="1879" spans="4:4">
      <c r="D1879" s="317"/>
    </row>
    <row r="1880" spans="4:4">
      <c r="D1880" s="317"/>
    </row>
    <row r="1881" spans="4:4">
      <c r="D1881" s="317"/>
    </row>
    <row r="1882" spans="4:4">
      <c r="D1882" s="317"/>
    </row>
    <row r="1883" spans="4:4">
      <c r="D1883" s="317"/>
    </row>
    <row r="1884" spans="4:4">
      <c r="D1884" s="317"/>
    </row>
    <row r="1885" spans="4:4">
      <c r="D1885" s="317"/>
    </row>
    <row r="1886" spans="4:4">
      <c r="D1886" s="317"/>
    </row>
    <row r="1887" spans="4:4">
      <c r="D1887" s="317"/>
    </row>
    <row r="1888" spans="4:4">
      <c r="D1888" s="317"/>
    </row>
    <row r="1889" spans="4:4">
      <c r="D1889" s="317"/>
    </row>
    <row r="1890" spans="4:4">
      <c r="D1890" s="317"/>
    </row>
    <row r="1891" spans="4:4">
      <c r="D1891" s="317"/>
    </row>
    <row r="1892" spans="4:4">
      <c r="D1892" s="317"/>
    </row>
    <row r="1893" spans="4:4">
      <c r="D1893" s="317"/>
    </row>
    <row r="1894" spans="4:4">
      <c r="D1894" s="317"/>
    </row>
    <row r="1895" spans="4:4">
      <c r="D1895" s="317"/>
    </row>
    <row r="1896" spans="4:4">
      <c r="D1896" s="317"/>
    </row>
    <row r="1897" spans="4:4">
      <c r="D1897" s="317"/>
    </row>
    <row r="1898" spans="4:4">
      <c r="D1898" s="317"/>
    </row>
    <row r="1899" spans="4:4">
      <c r="D1899" s="317"/>
    </row>
    <row r="1900" spans="4:4">
      <c r="D1900" s="317"/>
    </row>
    <row r="1901" spans="4:4">
      <c r="D1901" s="317"/>
    </row>
    <row r="1902" spans="4:4">
      <c r="D1902" s="317"/>
    </row>
    <row r="1903" spans="4:4">
      <c r="D1903" s="317"/>
    </row>
    <row r="1904" spans="4:4">
      <c r="D1904" s="317"/>
    </row>
    <row r="1905" spans="4:4">
      <c r="D1905" s="317"/>
    </row>
    <row r="1906" spans="4:4">
      <c r="D1906" s="317"/>
    </row>
    <row r="1907" spans="4:4">
      <c r="D1907" s="317"/>
    </row>
    <row r="1908" spans="4:4">
      <c r="D1908" s="317"/>
    </row>
    <row r="1909" spans="4:4">
      <c r="D1909" s="317"/>
    </row>
    <row r="1910" spans="4:4">
      <c r="D1910" s="317"/>
    </row>
    <row r="1911" spans="4:4">
      <c r="D1911" s="317"/>
    </row>
    <row r="1912" spans="4:4">
      <c r="D1912" s="317"/>
    </row>
    <row r="1913" spans="4:4">
      <c r="D1913" s="317"/>
    </row>
    <row r="1914" spans="4:4">
      <c r="D1914" s="317"/>
    </row>
    <row r="1915" spans="4:4">
      <c r="D1915" s="317"/>
    </row>
    <row r="1916" spans="4:4">
      <c r="D1916" s="317"/>
    </row>
    <row r="1917" spans="4:4">
      <c r="D1917" s="317"/>
    </row>
    <row r="1918" spans="4:4">
      <c r="D1918" s="317"/>
    </row>
    <row r="1919" spans="4:4">
      <c r="D1919" s="317"/>
    </row>
    <row r="1920" spans="4:4">
      <c r="D1920" s="317"/>
    </row>
    <row r="1921" spans="4:4">
      <c r="D1921" s="317"/>
    </row>
    <row r="1922" spans="4:4">
      <c r="D1922" s="317"/>
    </row>
    <row r="1923" spans="4:4">
      <c r="D1923" s="317"/>
    </row>
    <row r="1924" spans="4:4">
      <c r="D1924" s="317"/>
    </row>
    <row r="1925" spans="4:4">
      <c r="D1925" s="317"/>
    </row>
    <row r="1926" spans="4:4">
      <c r="D1926" s="317"/>
    </row>
    <row r="1927" spans="4:4">
      <c r="D1927" s="317"/>
    </row>
    <row r="1928" spans="4:4">
      <c r="D1928" s="317"/>
    </row>
    <row r="1929" spans="4:4">
      <c r="D1929" s="317"/>
    </row>
    <row r="1930" spans="4:4">
      <c r="D1930" s="317"/>
    </row>
    <row r="1931" spans="4:4">
      <c r="D1931" s="317"/>
    </row>
    <row r="1932" spans="4:4">
      <c r="D1932" s="317"/>
    </row>
    <row r="1933" spans="4:4">
      <c r="D1933" s="317"/>
    </row>
    <row r="1934" spans="4:4">
      <c r="D1934" s="317"/>
    </row>
    <row r="1935" spans="4:4">
      <c r="D1935" s="317"/>
    </row>
    <row r="1936" spans="4:4">
      <c r="D1936" s="317"/>
    </row>
    <row r="1937" spans="4:4">
      <c r="D1937" s="317"/>
    </row>
    <row r="1938" spans="4:4">
      <c r="D1938" s="317"/>
    </row>
    <row r="1939" spans="4:4">
      <c r="D1939" s="317"/>
    </row>
    <row r="1940" spans="4:4">
      <c r="D1940" s="317"/>
    </row>
    <row r="1941" spans="4:4">
      <c r="D1941" s="317"/>
    </row>
    <row r="1942" spans="4:4">
      <c r="D1942" s="317"/>
    </row>
    <row r="1943" spans="4:4">
      <c r="D1943" s="317"/>
    </row>
    <row r="1944" spans="4:4">
      <c r="D1944" s="317"/>
    </row>
    <row r="1945" spans="4:4">
      <c r="D1945" s="317"/>
    </row>
    <row r="1946" spans="4:4">
      <c r="D1946" s="317"/>
    </row>
    <row r="1947" spans="4:4">
      <c r="D1947" s="317"/>
    </row>
    <row r="1948" spans="4:4">
      <c r="D1948" s="317"/>
    </row>
    <row r="1949" spans="4:4">
      <c r="D1949" s="317"/>
    </row>
    <row r="1950" spans="4:4">
      <c r="D1950" s="317"/>
    </row>
    <row r="1951" spans="4:4">
      <c r="D1951" s="317"/>
    </row>
    <row r="1952" spans="4:4">
      <c r="D1952" s="317"/>
    </row>
    <row r="1953" spans="4:4">
      <c r="D1953" s="317"/>
    </row>
    <row r="1954" spans="4:4">
      <c r="D1954" s="317"/>
    </row>
    <row r="1955" spans="4:4">
      <c r="D1955" s="317"/>
    </row>
    <row r="1956" spans="4:4">
      <c r="D1956" s="317"/>
    </row>
    <row r="1957" spans="4:4">
      <c r="D1957" s="317"/>
    </row>
    <row r="1958" spans="4:4">
      <c r="D1958" s="317"/>
    </row>
    <row r="1959" spans="4:4">
      <c r="D1959" s="317"/>
    </row>
    <row r="1960" spans="4:4">
      <c r="D1960" s="317"/>
    </row>
    <row r="1961" spans="4:4">
      <c r="D1961" s="317"/>
    </row>
    <row r="1962" spans="4:4">
      <c r="D1962" s="317"/>
    </row>
    <row r="1963" spans="4:4">
      <c r="D1963" s="317"/>
    </row>
    <row r="1964" spans="4:4">
      <c r="D1964" s="317"/>
    </row>
    <row r="1965" spans="4:4">
      <c r="D1965" s="317"/>
    </row>
    <row r="1966" spans="4:4">
      <c r="D1966" s="317"/>
    </row>
    <row r="1967" spans="4:4">
      <c r="D1967" s="317"/>
    </row>
    <row r="1968" spans="4:4">
      <c r="D1968" s="317"/>
    </row>
    <row r="1969" spans="4:4">
      <c r="D1969" s="317"/>
    </row>
    <row r="1970" spans="4:4">
      <c r="D1970" s="317"/>
    </row>
    <row r="1971" spans="4:4">
      <c r="D1971" s="317"/>
    </row>
    <row r="1972" spans="4:4">
      <c r="D1972" s="317"/>
    </row>
    <row r="1973" spans="4:4">
      <c r="D1973" s="317"/>
    </row>
    <row r="1974" spans="4:4">
      <c r="D1974" s="317"/>
    </row>
    <row r="1975" spans="4:4">
      <c r="D1975" s="317"/>
    </row>
    <row r="1976" spans="4:4">
      <c r="D1976" s="317"/>
    </row>
    <row r="1977" spans="4:4">
      <c r="D1977" s="317"/>
    </row>
    <row r="1978" spans="4:4">
      <c r="D1978" s="317"/>
    </row>
    <row r="1979" spans="4:4">
      <c r="D1979" s="317"/>
    </row>
    <row r="1980" spans="4:4">
      <c r="D1980" s="317"/>
    </row>
    <row r="1981" spans="4:4">
      <c r="D1981" s="317"/>
    </row>
    <row r="1982" spans="4:4">
      <c r="D1982" s="317"/>
    </row>
    <row r="1983" spans="4:4">
      <c r="D1983" s="317"/>
    </row>
    <row r="1984" spans="4:4">
      <c r="D1984" s="317"/>
    </row>
    <row r="1985" spans="4:4">
      <c r="D1985" s="317"/>
    </row>
    <row r="1986" spans="4:4">
      <c r="D1986" s="317"/>
    </row>
    <row r="1987" spans="4:4">
      <c r="D1987" s="317"/>
    </row>
    <row r="1988" spans="4:4">
      <c r="D1988" s="317"/>
    </row>
    <row r="1989" spans="4:4">
      <c r="D1989" s="317"/>
    </row>
    <row r="1990" spans="4:4">
      <c r="D1990" s="317"/>
    </row>
    <row r="1991" spans="4:4">
      <c r="D1991" s="317"/>
    </row>
    <row r="1992" spans="4:4">
      <c r="D1992" s="317"/>
    </row>
    <row r="1993" spans="4:4">
      <c r="D1993" s="317"/>
    </row>
    <row r="1994" spans="4:4">
      <c r="D1994" s="317"/>
    </row>
    <row r="1995" spans="4:4">
      <c r="D1995" s="317"/>
    </row>
    <row r="1996" spans="4:4">
      <c r="D1996" s="317"/>
    </row>
    <row r="1997" spans="4:4">
      <c r="D1997" s="317"/>
    </row>
    <row r="1998" spans="4:4">
      <c r="D1998" s="317"/>
    </row>
    <row r="1999" spans="4:4">
      <c r="D1999" s="317"/>
    </row>
    <row r="2000" spans="4:4">
      <c r="D2000" s="317"/>
    </row>
    <row r="2001" spans="4:4">
      <c r="D2001" s="317"/>
    </row>
    <row r="2002" spans="4:4">
      <c r="D2002" s="317"/>
    </row>
    <row r="2003" spans="4:4">
      <c r="D2003" s="317"/>
    </row>
    <row r="2004" spans="4:4">
      <c r="D2004" s="317"/>
    </row>
    <row r="2005" spans="4:4">
      <c r="D2005" s="317"/>
    </row>
    <row r="2006" spans="4:4">
      <c r="D2006" s="317"/>
    </row>
    <row r="2007" spans="4:4">
      <c r="D2007" s="317"/>
    </row>
    <row r="2008" spans="4:4">
      <c r="D2008" s="317"/>
    </row>
    <row r="2009" spans="4:4">
      <c r="D2009" s="317"/>
    </row>
    <row r="2010" spans="4:4">
      <c r="D2010" s="317"/>
    </row>
    <row r="2011" spans="4:4">
      <c r="D2011" s="317"/>
    </row>
    <row r="2012" spans="4:4">
      <c r="D2012" s="317"/>
    </row>
    <row r="2013" spans="4:4">
      <c r="D2013" s="317"/>
    </row>
    <row r="2014" spans="4:4">
      <c r="D2014" s="317"/>
    </row>
    <row r="2015" spans="4:4">
      <c r="D2015" s="317"/>
    </row>
    <row r="2016" spans="4:4">
      <c r="D2016" s="317"/>
    </row>
    <row r="2017" spans="4:4">
      <c r="D2017" s="317"/>
    </row>
    <row r="2018" spans="4:4">
      <c r="D2018" s="317"/>
    </row>
    <row r="2019" spans="4:4">
      <c r="D2019" s="317"/>
    </row>
    <row r="2020" spans="4:4">
      <c r="D2020" s="317"/>
    </row>
    <row r="2021" spans="4:4">
      <c r="D2021" s="317"/>
    </row>
    <row r="2022" spans="4:4">
      <c r="D2022" s="317"/>
    </row>
    <row r="2023" spans="4:4">
      <c r="D2023" s="317"/>
    </row>
    <row r="2024" spans="4:4">
      <c r="D2024" s="317"/>
    </row>
    <row r="2025" spans="4:4">
      <c r="D2025" s="317"/>
    </row>
    <row r="2026" spans="4:4">
      <c r="D2026" s="317"/>
    </row>
    <row r="2027" spans="4:4">
      <c r="D2027" s="317"/>
    </row>
    <row r="2028" spans="4:4">
      <c r="D2028" s="317"/>
    </row>
    <row r="2029" spans="4:4">
      <c r="D2029" s="317"/>
    </row>
    <row r="2030" spans="4:4">
      <c r="D2030" s="317"/>
    </row>
    <row r="2031" spans="4:4">
      <c r="D2031" s="317"/>
    </row>
    <row r="2032" spans="4:4">
      <c r="D2032" s="317"/>
    </row>
    <row r="2033" spans="4:4">
      <c r="D2033" s="317"/>
    </row>
    <row r="2034" spans="4:4">
      <c r="D2034" s="317"/>
    </row>
    <row r="2035" spans="4:4">
      <c r="D2035" s="317"/>
    </row>
    <row r="2036" spans="4:4">
      <c r="D2036" s="317"/>
    </row>
    <row r="2037" spans="4:4">
      <c r="D2037" s="317"/>
    </row>
    <row r="2038" spans="4:4">
      <c r="D2038" s="317"/>
    </row>
    <row r="2039" spans="4:4">
      <c r="D2039" s="317"/>
    </row>
    <row r="2040" spans="4:4">
      <c r="D2040" s="317"/>
    </row>
    <row r="2041" spans="4:4">
      <c r="D2041" s="317"/>
    </row>
    <row r="2042" spans="4:4">
      <c r="D2042" s="317"/>
    </row>
    <row r="2043" spans="4:4">
      <c r="D2043" s="317"/>
    </row>
    <row r="2044" spans="4:4">
      <c r="D2044" s="317"/>
    </row>
    <row r="2045" spans="4:4">
      <c r="D2045" s="317"/>
    </row>
    <row r="2046" spans="4:4">
      <c r="D2046" s="317"/>
    </row>
    <row r="2047" spans="4:4">
      <c r="D2047" s="317"/>
    </row>
    <row r="2048" spans="4:4">
      <c r="D2048" s="317"/>
    </row>
    <row r="2049" spans="4:4">
      <c r="D2049" s="317"/>
    </row>
    <row r="2050" spans="4:4">
      <c r="D2050" s="317"/>
    </row>
    <row r="2051" spans="4:4">
      <c r="D2051" s="317"/>
    </row>
    <row r="2052" spans="4:4">
      <c r="D2052" s="317"/>
    </row>
    <row r="2053" spans="4:4">
      <c r="D2053" s="317"/>
    </row>
    <row r="2054" spans="4:4">
      <c r="D2054" s="317"/>
    </row>
    <row r="2055" spans="4:4">
      <c r="D2055" s="317"/>
    </row>
    <row r="2056" spans="4:4">
      <c r="D2056" s="317"/>
    </row>
    <row r="2057" spans="4:4">
      <c r="D2057" s="317"/>
    </row>
    <row r="2058" spans="4:4">
      <c r="D2058" s="317"/>
    </row>
    <row r="2059" spans="4:4">
      <c r="D2059" s="317"/>
    </row>
    <row r="2060" spans="4:4">
      <c r="D2060" s="317"/>
    </row>
    <row r="2061" spans="4:4">
      <c r="D2061" s="317"/>
    </row>
    <row r="2062" spans="4:4">
      <c r="D2062" s="317"/>
    </row>
    <row r="2063" spans="4:4">
      <c r="D2063" s="317"/>
    </row>
    <row r="2064" spans="4:4">
      <c r="D2064" s="317"/>
    </row>
    <row r="2065" spans="4:4">
      <c r="D2065" s="317"/>
    </row>
    <row r="2066" spans="4:4">
      <c r="D2066" s="317"/>
    </row>
    <row r="2067" spans="4:4">
      <c r="D2067" s="317"/>
    </row>
    <row r="2068" spans="4:4">
      <c r="D2068" s="317"/>
    </row>
    <row r="2069" spans="4:4">
      <c r="D2069" s="317"/>
    </row>
    <row r="2070" spans="4:4">
      <c r="D2070" s="317"/>
    </row>
    <row r="2071" spans="4:4">
      <c r="D2071" s="317"/>
    </row>
    <row r="2072" spans="4:4">
      <c r="D2072" s="317"/>
    </row>
    <row r="2073" spans="4:4">
      <c r="D2073" s="317"/>
    </row>
    <row r="2074" spans="4:4">
      <c r="D2074" s="317"/>
    </row>
    <row r="2075" spans="4:4">
      <c r="D2075" s="317"/>
    </row>
    <row r="2076" spans="4:4">
      <c r="D2076" s="317"/>
    </row>
    <row r="2077" spans="4:4">
      <c r="D2077" s="317"/>
    </row>
    <row r="2078" spans="4:4">
      <c r="D2078" s="317"/>
    </row>
    <row r="2079" spans="4:4">
      <c r="D2079" s="317"/>
    </row>
    <row r="2080" spans="4:4">
      <c r="D2080" s="317"/>
    </row>
    <row r="2081" spans="4:4">
      <c r="D2081" s="317"/>
    </row>
    <row r="2082" spans="4:4">
      <c r="D2082" s="317"/>
    </row>
    <row r="2083" spans="4:4">
      <c r="D2083" s="317"/>
    </row>
    <row r="2084" spans="4:4">
      <c r="D2084" s="317"/>
    </row>
    <row r="2085" spans="4:4">
      <c r="D2085" s="317"/>
    </row>
    <row r="2086" spans="4:4">
      <c r="D2086" s="317"/>
    </row>
    <row r="2087" spans="4:4">
      <c r="D2087" s="317"/>
    </row>
    <row r="2088" spans="4:4">
      <c r="D2088" s="317"/>
    </row>
    <row r="2089" spans="4:4">
      <c r="D2089" s="317"/>
    </row>
    <row r="2090" spans="4:4">
      <c r="D2090" s="317"/>
    </row>
    <row r="2091" spans="4:4">
      <c r="D2091" s="317"/>
    </row>
    <row r="2092" spans="4:4">
      <c r="D2092" s="317"/>
    </row>
    <row r="2093" spans="4:4">
      <c r="D2093" s="317"/>
    </row>
    <row r="2094" spans="4:4">
      <c r="D2094" s="317"/>
    </row>
    <row r="2095" spans="4:4">
      <c r="D2095" s="317"/>
    </row>
    <row r="2096" spans="4:4">
      <c r="D2096" s="317"/>
    </row>
    <row r="2097" spans="4:4">
      <c r="D2097" s="317"/>
    </row>
    <row r="2098" spans="4:4">
      <c r="D2098" s="317"/>
    </row>
    <row r="2099" spans="4:4">
      <c r="D2099" s="317"/>
    </row>
    <row r="2100" spans="4:4">
      <c r="D2100" s="317"/>
    </row>
    <row r="2101" spans="4:4">
      <c r="D2101" s="317"/>
    </row>
    <row r="2102" spans="4:4">
      <c r="D2102" s="317"/>
    </row>
    <row r="2103" spans="4:4">
      <c r="D2103" s="317"/>
    </row>
    <row r="2104" spans="4:4">
      <c r="D2104" s="317"/>
    </row>
    <row r="2105" spans="4:4">
      <c r="D2105" s="317"/>
    </row>
    <row r="2106" spans="4:4">
      <c r="D2106" s="317"/>
    </row>
    <row r="2107" spans="4:4">
      <c r="D2107" s="317"/>
    </row>
    <row r="2108" spans="4:4">
      <c r="D2108" s="317"/>
    </row>
    <row r="2109" spans="4:4">
      <c r="D2109" s="317"/>
    </row>
    <row r="2110" spans="4:4">
      <c r="D2110" s="317"/>
    </row>
    <row r="2111" spans="4:4">
      <c r="D2111" s="317"/>
    </row>
    <row r="2112" spans="4:4">
      <c r="D2112" s="317"/>
    </row>
    <row r="2113" spans="4:4">
      <c r="D2113" s="317"/>
    </row>
    <row r="2114" spans="4:4">
      <c r="D2114" s="317"/>
    </row>
    <row r="2115" spans="4:4">
      <c r="D2115" s="317"/>
    </row>
    <row r="2116" spans="4:4">
      <c r="D2116" s="317"/>
    </row>
    <row r="2117" spans="4:4">
      <c r="D2117" s="317"/>
    </row>
    <row r="2118" spans="4:4">
      <c r="D2118" s="317"/>
    </row>
    <row r="2119" spans="4:4">
      <c r="D2119" s="317"/>
    </row>
    <row r="2120" spans="4:4">
      <c r="D2120" s="317"/>
    </row>
    <row r="2121" spans="4:4">
      <c r="D2121" s="317"/>
    </row>
    <row r="2122" spans="4:4">
      <c r="D2122" s="317"/>
    </row>
    <row r="2123" spans="4:4">
      <c r="D2123" s="317"/>
    </row>
    <row r="2124" spans="4:4">
      <c r="D2124" s="317"/>
    </row>
    <row r="2125" spans="4:4">
      <c r="D2125" s="317"/>
    </row>
    <row r="2126" spans="4:4">
      <c r="D2126" s="317"/>
    </row>
    <row r="2127" spans="4:4">
      <c r="D2127" s="317"/>
    </row>
    <row r="2128" spans="4:4">
      <c r="D2128" s="317"/>
    </row>
    <row r="2129" spans="4:4">
      <c r="D2129" s="317"/>
    </row>
    <row r="2130" spans="4:4">
      <c r="D2130" s="317"/>
    </row>
    <row r="2131" spans="4:4">
      <c r="D2131" s="317"/>
    </row>
    <row r="2132" spans="4:4">
      <c r="D2132" s="317"/>
    </row>
    <row r="2133" spans="4:4">
      <c r="D2133" s="317"/>
    </row>
    <row r="2134" spans="4:4">
      <c r="D2134" s="317"/>
    </row>
    <row r="2135" spans="4:4">
      <c r="D2135" s="317"/>
    </row>
    <row r="2136" spans="4:4">
      <c r="D2136" s="317"/>
    </row>
    <row r="2137" spans="4:4">
      <c r="D2137" s="317"/>
    </row>
    <row r="2138" spans="4:4">
      <c r="D2138" s="317"/>
    </row>
    <row r="2139" spans="4:4">
      <c r="D2139" s="317"/>
    </row>
    <row r="2140" spans="4:4">
      <c r="D2140" s="317"/>
    </row>
    <row r="2141" spans="4:4">
      <c r="D2141" s="317"/>
    </row>
    <row r="2142" spans="4:4">
      <c r="D2142" s="317"/>
    </row>
    <row r="2143" spans="4:4">
      <c r="D2143" s="317"/>
    </row>
    <row r="2144" spans="4:4">
      <c r="D2144" s="317"/>
    </row>
    <row r="2145" spans="4:4">
      <c r="D2145" s="317"/>
    </row>
    <row r="2146" spans="4:4">
      <c r="D2146" s="317"/>
    </row>
    <row r="2147" spans="4:4">
      <c r="D2147" s="317"/>
    </row>
    <row r="2148" spans="4:4">
      <c r="D2148" s="317"/>
    </row>
    <row r="2149" spans="4:4">
      <c r="D2149" s="317"/>
    </row>
    <row r="2150" spans="4:4">
      <c r="D2150" s="317"/>
    </row>
    <row r="2151" spans="4:4">
      <c r="D2151" s="317"/>
    </row>
    <row r="2152" spans="4:4">
      <c r="D2152" s="317"/>
    </row>
    <row r="2153" spans="4:4">
      <c r="D2153" s="317"/>
    </row>
    <row r="2154" spans="4:4">
      <c r="D2154" s="317"/>
    </row>
    <row r="2155" spans="4:4">
      <c r="D2155" s="317"/>
    </row>
    <row r="2156" spans="4:4">
      <c r="D2156" s="317"/>
    </row>
    <row r="2157" spans="4:4">
      <c r="D2157" s="317"/>
    </row>
    <row r="2158" spans="4:4">
      <c r="D2158" s="317"/>
    </row>
    <row r="2159" spans="4:4">
      <c r="D2159" s="317"/>
    </row>
    <row r="2160" spans="4:4">
      <c r="D2160" s="317"/>
    </row>
    <row r="2161" spans="4:4">
      <c r="D2161" s="317"/>
    </row>
    <row r="2162" spans="4:4">
      <c r="D2162" s="317"/>
    </row>
    <row r="2163" spans="4:4">
      <c r="D2163" s="317"/>
    </row>
    <row r="2164" spans="4:4">
      <c r="D2164" s="317"/>
    </row>
    <row r="2165" spans="4:4">
      <c r="D2165" s="317"/>
    </row>
    <row r="2166" spans="4:4">
      <c r="D2166" s="317"/>
    </row>
    <row r="2167" spans="4:4">
      <c r="D2167" s="317"/>
    </row>
    <row r="2168" spans="4:4">
      <c r="D2168" s="317"/>
    </row>
    <row r="2169" spans="4:4">
      <c r="D2169" s="317"/>
    </row>
    <row r="2170" spans="4:4">
      <c r="D2170" s="317"/>
    </row>
    <row r="2171" spans="4:4">
      <c r="D2171" s="317"/>
    </row>
    <row r="2172" spans="4:4">
      <c r="D2172" s="317"/>
    </row>
    <row r="2173" spans="4:4">
      <c r="D2173" s="317"/>
    </row>
    <row r="2174" spans="4:4">
      <c r="D2174" s="317"/>
    </row>
    <row r="2175" spans="4:4">
      <c r="D2175" s="317"/>
    </row>
    <row r="2176" spans="4:4">
      <c r="D2176" s="317"/>
    </row>
    <row r="2177" spans="4:4">
      <c r="D2177" s="317"/>
    </row>
    <row r="2178" spans="4:4">
      <c r="D2178" s="317"/>
    </row>
    <row r="2179" spans="4:4">
      <c r="D2179" s="317"/>
    </row>
    <row r="2180" spans="4:4">
      <c r="D2180" s="317"/>
    </row>
    <row r="2181" spans="4:4">
      <c r="D2181" s="317"/>
    </row>
    <row r="2182" spans="4:4">
      <c r="D2182" s="317"/>
    </row>
    <row r="2183" spans="4:4">
      <c r="D2183" s="317"/>
    </row>
    <row r="2184" spans="4:4">
      <c r="D2184" s="317"/>
    </row>
    <row r="2185" spans="4:4">
      <c r="D2185" s="317"/>
    </row>
    <row r="2186" spans="4:4">
      <c r="D2186" s="317"/>
    </row>
    <row r="2187" spans="4:4">
      <c r="D2187" s="317"/>
    </row>
    <row r="2188" spans="4:4">
      <c r="D2188" s="317"/>
    </row>
    <row r="2189" spans="4:4">
      <c r="D2189" s="317"/>
    </row>
    <row r="2190" spans="4:4">
      <c r="D2190" s="317"/>
    </row>
    <row r="2191" spans="4:4">
      <c r="D2191" s="317"/>
    </row>
    <row r="2192" spans="4:4">
      <c r="D2192" s="317"/>
    </row>
    <row r="2193" spans="4:4">
      <c r="D2193" s="317"/>
    </row>
    <row r="2194" spans="4:4">
      <c r="D2194" s="317"/>
    </row>
    <row r="2195" spans="4:4">
      <c r="D2195" s="317"/>
    </row>
    <row r="2196" spans="4:4">
      <c r="D2196" s="317"/>
    </row>
    <row r="2197" spans="4:4">
      <c r="D2197" s="317"/>
    </row>
    <row r="2198" spans="4:4">
      <c r="D2198" s="317"/>
    </row>
    <row r="2199" spans="4:4">
      <c r="D2199" s="317"/>
    </row>
    <row r="2200" spans="4:4">
      <c r="D2200" s="317"/>
    </row>
    <row r="2201" spans="4:4">
      <c r="D2201" s="317"/>
    </row>
    <row r="2202" spans="4:4">
      <c r="D2202" s="317"/>
    </row>
    <row r="2203" spans="4:4">
      <c r="D2203" s="317"/>
    </row>
    <row r="2204" spans="4:4">
      <c r="D2204" s="317"/>
    </row>
    <row r="2205" spans="4:4">
      <c r="D2205" s="317"/>
    </row>
    <row r="2206" spans="4:4">
      <c r="D2206" s="317"/>
    </row>
    <row r="2207" spans="4:4">
      <c r="D2207" s="317"/>
    </row>
    <row r="2208" spans="4:4">
      <c r="D2208" s="317"/>
    </row>
    <row r="2209" spans="4:4">
      <c r="D2209" s="317"/>
    </row>
    <row r="2210" spans="4:4">
      <c r="D2210" s="317"/>
    </row>
    <row r="2211" spans="4:4">
      <c r="D2211" s="317"/>
    </row>
    <row r="2212" spans="4:4">
      <c r="D2212" s="317"/>
    </row>
    <row r="2213" spans="4:4">
      <c r="D2213" s="317"/>
    </row>
    <row r="2214" spans="4:4">
      <c r="D2214" s="317"/>
    </row>
    <row r="2215" spans="4:4">
      <c r="D2215" s="317"/>
    </row>
    <row r="2216" spans="4:4">
      <c r="D2216" s="317"/>
    </row>
    <row r="2217" spans="4:4">
      <c r="D2217" s="317"/>
    </row>
    <row r="2218" spans="4:4">
      <c r="D2218" s="317"/>
    </row>
    <row r="2219" spans="4:4">
      <c r="D2219" s="317"/>
    </row>
    <row r="2220" spans="4:4">
      <c r="D2220" s="317"/>
    </row>
    <row r="2221" spans="4:4">
      <c r="D2221" s="317"/>
    </row>
    <row r="2222" spans="4:4">
      <c r="D2222" s="317"/>
    </row>
    <row r="2223" spans="4:4">
      <c r="D2223" s="317"/>
    </row>
    <row r="2224" spans="4:4">
      <c r="D2224" s="317"/>
    </row>
    <row r="2225" spans="4:4">
      <c r="D2225" s="317"/>
    </row>
    <row r="2226" spans="4:4">
      <c r="D2226" s="317"/>
    </row>
    <row r="2227" spans="4:4">
      <c r="D2227" s="317"/>
    </row>
    <row r="2228" spans="4:4">
      <c r="D2228" s="317"/>
    </row>
    <row r="2229" spans="4:4">
      <c r="D2229" s="317"/>
    </row>
    <row r="2230" spans="4:4">
      <c r="D2230" s="317"/>
    </row>
    <row r="2231" spans="4:4">
      <c r="D2231" s="317"/>
    </row>
    <row r="2232" spans="4:4">
      <c r="D2232" s="317"/>
    </row>
    <row r="2233" spans="4:4">
      <c r="D2233" s="317"/>
    </row>
    <row r="2234" spans="4:4">
      <c r="D2234" s="317"/>
    </row>
    <row r="2235" spans="4:4">
      <c r="D2235" s="317"/>
    </row>
    <row r="2236" spans="4:4">
      <c r="D2236" s="317"/>
    </row>
    <row r="2237" spans="4:4">
      <c r="D2237" s="317"/>
    </row>
    <row r="2238" spans="4:4">
      <c r="D2238" s="317"/>
    </row>
    <row r="2239" spans="4:4">
      <c r="D2239" s="317"/>
    </row>
    <row r="2240" spans="4:4">
      <c r="D2240" s="317"/>
    </row>
    <row r="2241" spans="4:4">
      <c r="D2241" s="317"/>
    </row>
    <row r="2242" spans="4:4">
      <c r="D2242" s="317"/>
    </row>
    <row r="2243" spans="4:4">
      <c r="D2243" s="317"/>
    </row>
    <row r="2244" spans="4:4">
      <c r="D2244" s="317"/>
    </row>
    <row r="2245" spans="4:4">
      <c r="D2245" s="317"/>
    </row>
    <row r="2246" spans="4:4">
      <c r="D2246" s="317"/>
    </row>
    <row r="2247" spans="4:4">
      <c r="D2247" s="317"/>
    </row>
    <row r="2248" spans="4:4">
      <c r="D2248" s="317"/>
    </row>
    <row r="2249" spans="4:4">
      <c r="D2249" s="317"/>
    </row>
    <row r="2250" spans="4:4">
      <c r="D2250" s="317"/>
    </row>
    <row r="2251" spans="4:4">
      <c r="D2251" s="317"/>
    </row>
    <row r="2252" spans="4:4">
      <c r="D2252" s="317"/>
    </row>
    <row r="2253" spans="4:4">
      <c r="D2253" s="317"/>
    </row>
    <row r="2254" spans="4:4">
      <c r="D2254" s="317"/>
    </row>
    <row r="2255" spans="4:4">
      <c r="D2255" s="317"/>
    </row>
    <row r="2256" spans="4:4">
      <c r="D2256" s="317"/>
    </row>
    <row r="2257" spans="4:4">
      <c r="D2257" s="317"/>
    </row>
    <row r="2258" spans="4:4">
      <c r="D2258" s="317"/>
    </row>
    <row r="2259" spans="4:4">
      <c r="D2259" s="317"/>
    </row>
    <row r="2260" spans="4:4">
      <c r="D2260" s="317"/>
    </row>
    <row r="2261" spans="4:4">
      <c r="D2261" s="317"/>
    </row>
    <row r="2262" spans="4:4">
      <c r="D2262" s="317"/>
    </row>
    <row r="2263" spans="4:4">
      <c r="D2263" s="317"/>
    </row>
    <row r="2264" spans="4:4">
      <c r="D2264" s="317"/>
    </row>
    <row r="2265" spans="4:4">
      <c r="D2265" s="317"/>
    </row>
    <row r="2266" spans="4:4">
      <c r="D2266" s="317"/>
    </row>
    <row r="2267" spans="4:4">
      <c r="D2267" s="317"/>
    </row>
    <row r="2268" spans="4:4">
      <c r="D2268" s="317"/>
    </row>
    <row r="2269" spans="4:4">
      <c r="D2269" s="317"/>
    </row>
    <row r="2270" spans="4:4">
      <c r="D2270" s="317"/>
    </row>
    <row r="2271" spans="4:4">
      <c r="D2271" s="317"/>
    </row>
    <row r="2272" spans="4:4">
      <c r="D2272" s="317"/>
    </row>
    <row r="2273" spans="4:4">
      <c r="D2273" s="317"/>
    </row>
    <row r="2274" spans="4:4">
      <c r="D2274" s="317"/>
    </row>
    <row r="2275" spans="4:4">
      <c r="D2275" s="317"/>
    </row>
    <row r="2276" spans="4:4">
      <c r="D2276" s="317"/>
    </row>
    <row r="2277" spans="4:4">
      <c r="D2277" s="317"/>
    </row>
    <row r="2278" spans="4:4">
      <c r="D2278" s="317"/>
    </row>
    <row r="2279" spans="4:4">
      <c r="D2279" s="317"/>
    </row>
    <row r="2280" spans="4:4">
      <c r="D2280" s="317"/>
    </row>
    <row r="2281" spans="4:4">
      <c r="D2281" s="317"/>
    </row>
    <row r="2282" spans="4:4">
      <c r="D2282" s="317"/>
    </row>
    <row r="2283" spans="4:4">
      <c r="D2283" s="317"/>
    </row>
    <row r="2284" spans="4:4">
      <c r="D2284" s="317"/>
    </row>
    <row r="2285" spans="4:4">
      <c r="D2285" s="317"/>
    </row>
    <row r="2286" spans="4:4">
      <c r="D2286" s="317"/>
    </row>
    <row r="2287" spans="4:4">
      <c r="D2287" s="317"/>
    </row>
    <row r="2288" spans="4:4">
      <c r="D2288" s="317"/>
    </row>
    <row r="2289" spans="4:4">
      <c r="D2289" s="317"/>
    </row>
    <row r="2290" spans="4:4">
      <c r="D2290" s="317"/>
    </row>
    <row r="2291" spans="4:4">
      <c r="D2291" s="317"/>
    </row>
    <row r="2292" spans="4:4">
      <c r="D2292" s="317"/>
    </row>
    <row r="2293" spans="4:4">
      <c r="D2293" s="317"/>
    </row>
    <row r="2294" spans="4:4">
      <c r="D2294" s="317"/>
    </row>
    <row r="2295" spans="4:4">
      <c r="D2295" s="317"/>
    </row>
    <row r="2296" spans="4:4">
      <c r="D2296" s="317"/>
    </row>
    <row r="2297" spans="4:4">
      <c r="D2297" s="317"/>
    </row>
    <row r="2298" spans="4:4">
      <c r="D2298" s="317"/>
    </row>
    <row r="2299" spans="4:4">
      <c r="D2299" s="317"/>
    </row>
    <row r="2300" spans="4:4">
      <c r="D2300" s="317"/>
    </row>
    <row r="2301" spans="4:4">
      <c r="D2301" s="317"/>
    </row>
    <row r="2302" spans="4:4">
      <c r="D2302" s="317"/>
    </row>
    <row r="2303" spans="4:4">
      <c r="D2303" s="317"/>
    </row>
    <row r="2304" spans="4:4">
      <c r="D2304" s="317"/>
    </row>
    <row r="2305" spans="4:4">
      <c r="D2305" s="317"/>
    </row>
    <row r="2306" spans="4:4">
      <c r="D2306" s="317"/>
    </row>
    <row r="2307" spans="4:4">
      <c r="D2307" s="317"/>
    </row>
    <row r="2308" spans="4:4">
      <c r="D2308" s="317"/>
    </row>
    <row r="2309" spans="4:4">
      <c r="D2309" s="317"/>
    </row>
    <row r="2310" spans="4:4">
      <c r="D2310" s="317"/>
    </row>
    <row r="2311" spans="4:4">
      <c r="D2311" s="317"/>
    </row>
    <row r="2312" spans="4:4">
      <c r="D2312" s="317"/>
    </row>
    <row r="2313" spans="4:4">
      <c r="D2313" s="317"/>
    </row>
    <row r="2314" spans="4:4">
      <c r="D2314" s="317"/>
    </row>
    <row r="2315" spans="4:4">
      <c r="D2315" s="317"/>
    </row>
    <row r="2316" spans="4:4">
      <c r="D2316" s="317"/>
    </row>
    <row r="2317" spans="4:4">
      <c r="D2317" s="317"/>
    </row>
    <row r="2318" spans="4:4">
      <c r="D2318" s="317"/>
    </row>
    <row r="2319" spans="4:4">
      <c r="D2319" s="317"/>
    </row>
    <row r="2320" spans="4:4">
      <c r="D2320" s="317"/>
    </row>
    <row r="2321" spans="4:4">
      <c r="D2321" s="317"/>
    </row>
    <row r="2322" spans="4:4">
      <c r="D2322" s="317"/>
    </row>
    <row r="2323" spans="4:4">
      <c r="D2323" s="317"/>
    </row>
    <row r="2324" spans="4:4">
      <c r="D2324" s="317"/>
    </row>
    <row r="2325" spans="4:4">
      <c r="D2325" s="317"/>
    </row>
    <row r="2326" spans="4:4">
      <c r="D2326" s="317"/>
    </row>
    <row r="2327" spans="4:4">
      <c r="D2327" s="317"/>
    </row>
    <row r="2328" spans="4:4">
      <c r="D2328" s="317"/>
    </row>
    <row r="2329" spans="4:4">
      <c r="D2329" s="317"/>
    </row>
    <row r="2330" spans="4:4">
      <c r="D2330" s="317"/>
    </row>
    <row r="2331" spans="4:4">
      <c r="D2331" s="317"/>
    </row>
    <row r="2332" spans="4:4">
      <c r="D2332" s="317"/>
    </row>
    <row r="2333" spans="4:4">
      <c r="D2333" s="317"/>
    </row>
    <row r="2334" spans="4:4">
      <c r="D2334" s="317"/>
    </row>
    <row r="2335" spans="4:4">
      <c r="D2335" s="317"/>
    </row>
    <row r="2336" spans="4:4">
      <c r="D2336" s="317"/>
    </row>
    <row r="2337" spans="4:4">
      <c r="D2337" s="317"/>
    </row>
    <row r="2338" spans="4:4">
      <c r="D2338" s="317"/>
    </row>
    <row r="2339" spans="4:4">
      <c r="D2339" s="317"/>
    </row>
    <row r="2340" spans="4:4">
      <c r="D2340" s="317"/>
    </row>
    <row r="2341" spans="4:4">
      <c r="D2341" s="317"/>
    </row>
    <row r="2342" spans="4:4">
      <c r="D2342" s="317"/>
    </row>
    <row r="2343" spans="4:4">
      <c r="D2343" s="317"/>
    </row>
    <row r="2344" spans="4:4">
      <c r="D2344" s="317"/>
    </row>
    <row r="2345" spans="4:4">
      <c r="D2345" s="317"/>
    </row>
    <row r="2346" spans="4:4">
      <c r="D2346" s="317"/>
    </row>
    <row r="2347" spans="4:4">
      <c r="D2347" s="317"/>
    </row>
    <row r="2348" spans="4:4">
      <c r="D2348" s="317"/>
    </row>
    <row r="2349" spans="4:4">
      <c r="D2349" s="317"/>
    </row>
    <row r="2350" spans="4:4">
      <c r="D2350" s="317"/>
    </row>
    <row r="2351" spans="4:4">
      <c r="D2351" s="317"/>
    </row>
    <row r="2352" spans="4:4">
      <c r="D2352" s="317"/>
    </row>
    <row r="2353" spans="4:4">
      <c r="D2353" s="317"/>
    </row>
    <row r="2354" spans="4:4">
      <c r="D2354" s="317"/>
    </row>
    <row r="2355" spans="4:4">
      <c r="D2355" s="317"/>
    </row>
    <row r="2356" spans="4:4">
      <c r="D2356" s="317"/>
    </row>
    <row r="2357" spans="4:4">
      <c r="D2357" s="317"/>
    </row>
    <row r="2358" spans="4:4">
      <c r="D2358" s="317"/>
    </row>
    <row r="2359" spans="4:4">
      <c r="D2359" s="317"/>
    </row>
    <row r="2360" spans="4:4">
      <c r="D2360" s="317"/>
    </row>
    <row r="2361" spans="4:4">
      <c r="D2361" s="317"/>
    </row>
    <row r="2362" spans="4:4">
      <c r="D2362" s="317"/>
    </row>
    <row r="2363" spans="4:4">
      <c r="D2363" s="317"/>
    </row>
    <row r="2364" spans="4:4">
      <c r="D2364" s="317"/>
    </row>
    <row r="2365" spans="4:4">
      <c r="D2365" s="317"/>
    </row>
    <row r="2366" spans="4:4">
      <c r="D2366" s="317"/>
    </row>
    <row r="2367" spans="4:4">
      <c r="D2367" s="317"/>
    </row>
    <row r="2368" spans="4:4">
      <c r="D2368" s="317"/>
    </row>
    <row r="2369" spans="4:4">
      <c r="D2369" s="317"/>
    </row>
    <row r="2370" spans="4:4">
      <c r="D2370" s="317"/>
    </row>
    <row r="2371" spans="4:4">
      <c r="D2371" s="317"/>
    </row>
    <row r="2372" spans="4:4">
      <c r="D2372" s="317"/>
    </row>
    <row r="2373" spans="4:4">
      <c r="D2373" s="317"/>
    </row>
    <row r="2374" spans="4:4">
      <c r="D2374" s="317"/>
    </row>
    <row r="2375" spans="4:4">
      <c r="D2375" s="317"/>
    </row>
    <row r="2376" spans="4:4">
      <c r="D2376" s="317"/>
    </row>
    <row r="2377" spans="4:4">
      <c r="D2377" s="317"/>
    </row>
    <row r="2378" spans="4:4">
      <c r="D2378" s="317"/>
    </row>
    <row r="2379" spans="4:4">
      <c r="D2379" s="317"/>
    </row>
    <row r="2380" spans="4:4">
      <c r="D2380" s="317"/>
    </row>
    <row r="2381" spans="4:4">
      <c r="D2381" s="317"/>
    </row>
    <row r="2382" spans="4:4">
      <c r="D2382" s="317"/>
    </row>
    <row r="2383" spans="4:4">
      <c r="D2383" s="317"/>
    </row>
    <row r="2384" spans="4:4">
      <c r="D2384" s="317"/>
    </row>
    <row r="2385" spans="4:4">
      <c r="D2385" s="317"/>
    </row>
    <row r="2386" spans="4:4">
      <c r="D2386" s="317"/>
    </row>
    <row r="2387" spans="4:4">
      <c r="D2387" s="317"/>
    </row>
    <row r="2388" spans="4:4">
      <c r="D2388" s="317"/>
    </row>
    <row r="2389" spans="4:4">
      <c r="D2389" s="317"/>
    </row>
    <row r="2390" spans="4:4">
      <c r="D2390" s="317"/>
    </row>
    <row r="2391" spans="4:4">
      <c r="D2391" s="317"/>
    </row>
    <row r="2392" spans="4:4">
      <c r="D2392" s="317"/>
    </row>
    <row r="2393" spans="4:4">
      <c r="D2393" s="317"/>
    </row>
    <row r="2394" spans="4:4">
      <c r="D2394" s="317"/>
    </row>
    <row r="2395" spans="4:4">
      <c r="D2395" s="317"/>
    </row>
    <row r="2396" spans="4:4">
      <c r="D2396" s="317"/>
    </row>
    <row r="2397" spans="4:4">
      <c r="D2397" s="317"/>
    </row>
    <row r="2398" spans="4:4">
      <c r="D2398" s="317"/>
    </row>
    <row r="2399" spans="4:4">
      <c r="D2399" s="317"/>
    </row>
    <row r="2400" spans="4:4">
      <c r="D2400" s="317"/>
    </row>
    <row r="2401" spans="4:4">
      <c r="D2401" s="317"/>
    </row>
    <row r="2402" spans="4:4">
      <c r="D2402" s="317"/>
    </row>
    <row r="2403" spans="4:4">
      <c r="D2403" s="317"/>
    </row>
    <row r="2404" spans="4:4">
      <c r="D2404" s="317"/>
    </row>
    <row r="2405" spans="4:4">
      <c r="D2405" s="317"/>
    </row>
    <row r="2406" spans="4:4">
      <c r="D2406" s="317"/>
    </row>
    <row r="2407" spans="4:4">
      <c r="D2407" s="317"/>
    </row>
    <row r="2408" spans="4:4">
      <c r="D2408" s="317"/>
    </row>
    <row r="2409" spans="4:4">
      <c r="D2409" s="317"/>
    </row>
    <row r="2410" spans="4:4">
      <c r="D2410" s="317"/>
    </row>
    <row r="2411" spans="4:4">
      <c r="D2411" s="317"/>
    </row>
    <row r="2412" spans="4:4">
      <c r="D2412" s="317"/>
    </row>
    <row r="2413" spans="4:4">
      <c r="D2413" s="317"/>
    </row>
    <row r="2414" spans="4:4">
      <c r="D2414" s="317"/>
    </row>
    <row r="2415" spans="4:4">
      <c r="D2415" s="317"/>
    </row>
    <row r="2416" spans="4:4">
      <c r="D2416" s="317"/>
    </row>
    <row r="2417" spans="4:4">
      <c r="D2417" s="317"/>
    </row>
    <row r="2418" spans="4:4">
      <c r="D2418" s="317"/>
    </row>
    <row r="2419" spans="4:4">
      <c r="D2419" s="317"/>
    </row>
    <row r="2420" spans="4:4">
      <c r="D2420" s="317"/>
    </row>
    <row r="2421" spans="4:4">
      <c r="D2421" s="317"/>
    </row>
    <row r="2422" spans="4:4">
      <c r="D2422" s="317"/>
    </row>
    <row r="2423" spans="4:4">
      <c r="D2423" s="317"/>
    </row>
    <row r="2424" spans="4:4">
      <c r="D2424" s="317"/>
    </row>
    <row r="2425" spans="4:4">
      <c r="D2425" s="317"/>
    </row>
    <row r="2426" spans="4:4">
      <c r="D2426" s="317"/>
    </row>
    <row r="2427" spans="4:4">
      <c r="D2427" s="317"/>
    </row>
    <row r="2428" spans="4:4">
      <c r="D2428" s="317"/>
    </row>
    <row r="2429" spans="4:4">
      <c r="D2429" s="317"/>
    </row>
    <row r="2430" spans="4:4">
      <c r="D2430" s="317"/>
    </row>
    <row r="2431" spans="4:4">
      <c r="D2431" s="317"/>
    </row>
    <row r="2432" spans="4:4">
      <c r="D2432" s="317"/>
    </row>
    <row r="2433" spans="4:4">
      <c r="D2433" s="317"/>
    </row>
    <row r="2434" spans="4:4">
      <c r="D2434" s="317"/>
    </row>
    <row r="2435" spans="4:4">
      <c r="D2435" s="317"/>
    </row>
    <row r="2436" spans="4:4">
      <c r="D2436" s="317"/>
    </row>
    <row r="2437" spans="4:4">
      <c r="D2437" s="317"/>
    </row>
    <row r="2438" spans="4:4">
      <c r="D2438" s="317"/>
    </row>
    <row r="2439" spans="4:4">
      <c r="D2439" s="317"/>
    </row>
    <row r="2440" spans="4:4">
      <c r="D2440" s="317"/>
    </row>
    <row r="2441" spans="4:4">
      <c r="D2441" s="317"/>
    </row>
    <row r="2442" spans="4:4">
      <c r="D2442" s="317"/>
    </row>
    <row r="2443" spans="4:4">
      <c r="D2443" s="317"/>
    </row>
    <row r="2444" spans="4:4">
      <c r="D2444" s="317"/>
    </row>
    <row r="2445" spans="4:4">
      <c r="D2445" s="317"/>
    </row>
    <row r="2446" spans="4:4">
      <c r="D2446" s="317"/>
    </row>
    <row r="2447" spans="4:4">
      <c r="D2447" s="317"/>
    </row>
    <row r="2448" spans="4:4">
      <c r="D2448" s="317"/>
    </row>
    <row r="2449" spans="4:4">
      <c r="D2449" s="317"/>
    </row>
    <row r="2450" spans="4:4">
      <c r="D2450" s="317"/>
    </row>
    <row r="2451" spans="4:4">
      <c r="D2451" s="317"/>
    </row>
    <row r="2452" spans="4:4">
      <c r="D2452" s="317"/>
    </row>
    <row r="2453" spans="4:4">
      <c r="D2453" s="317"/>
    </row>
    <row r="2454" spans="4:4">
      <c r="D2454" s="317"/>
    </row>
    <row r="2455" spans="4:4">
      <c r="D2455" s="317"/>
    </row>
    <row r="2456" spans="4:4">
      <c r="D2456" s="317"/>
    </row>
    <row r="2457" spans="4:4">
      <c r="D2457" s="317"/>
    </row>
    <row r="2458" spans="4:4">
      <c r="D2458" s="317"/>
    </row>
    <row r="2459" spans="4:4">
      <c r="D2459" s="317"/>
    </row>
    <row r="2460" spans="4:4">
      <c r="D2460" s="317"/>
    </row>
    <row r="2461" spans="4:4">
      <c r="D2461" s="317"/>
    </row>
    <row r="2462" spans="4:4">
      <c r="D2462" s="317"/>
    </row>
    <row r="2463" spans="4:4">
      <c r="D2463" s="317"/>
    </row>
    <row r="2464" spans="4:4">
      <c r="D2464" s="317"/>
    </row>
    <row r="2465" spans="4:4">
      <c r="D2465" s="317"/>
    </row>
    <row r="2466" spans="4:4">
      <c r="D2466" s="317"/>
    </row>
    <row r="2467" spans="4:4">
      <c r="D2467" s="317"/>
    </row>
    <row r="2468" spans="4:4">
      <c r="D2468" s="317"/>
    </row>
    <row r="2469" spans="4:4">
      <c r="D2469" s="317"/>
    </row>
    <row r="2470" spans="4:4">
      <c r="D2470" s="317"/>
    </row>
    <row r="2471" spans="4:4">
      <c r="D2471" s="317"/>
    </row>
    <row r="2472" spans="4:4">
      <c r="D2472" s="317"/>
    </row>
    <row r="2473" spans="4:4">
      <c r="D2473" s="317"/>
    </row>
    <row r="2474" spans="4:4">
      <c r="D2474" s="317"/>
    </row>
    <row r="2475" spans="4:4">
      <c r="D2475" s="317"/>
    </row>
    <row r="2476" spans="4:4">
      <c r="D2476" s="317"/>
    </row>
    <row r="2477" spans="4:4">
      <c r="D2477" s="317"/>
    </row>
    <row r="2478" spans="4:4">
      <c r="D2478" s="317"/>
    </row>
    <row r="2479" spans="4:4">
      <c r="D2479" s="317"/>
    </row>
    <row r="2480" spans="4:4">
      <c r="D2480" s="317"/>
    </row>
    <row r="2481" spans="4:4">
      <c r="D2481" s="317"/>
    </row>
    <row r="2482" spans="4:4">
      <c r="D2482" s="317"/>
    </row>
    <row r="2483" spans="4:4">
      <c r="D2483" s="317"/>
    </row>
    <row r="2484" spans="4:4">
      <c r="D2484" s="317"/>
    </row>
    <row r="2485" spans="4:4">
      <c r="D2485" s="317"/>
    </row>
    <row r="2486" spans="4:4">
      <c r="D2486" s="317"/>
    </row>
    <row r="2487" spans="4:4">
      <c r="D2487" s="317"/>
    </row>
    <row r="2488" spans="4:4">
      <c r="D2488" s="317"/>
    </row>
    <row r="2489" spans="4:4">
      <c r="D2489" s="317"/>
    </row>
    <row r="2490" spans="4:4">
      <c r="D2490" s="317"/>
    </row>
    <row r="2491" spans="4:4">
      <c r="D2491" s="317"/>
    </row>
    <row r="2492" spans="4:4">
      <c r="D2492" s="317"/>
    </row>
    <row r="2493" spans="4:4">
      <c r="D2493" s="317"/>
    </row>
    <row r="2494" spans="4:4">
      <c r="D2494" s="317"/>
    </row>
    <row r="2495" spans="4:4">
      <c r="D2495" s="317"/>
    </row>
    <row r="2496" spans="4:4">
      <c r="D2496" s="317"/>
    </row>
    <row r="2497" spans="4:4">
      <c r="D2497" s="317"/>
    </row>
    <row r="2498" spans="4:4">
      <c r="D2498" s="317"/>
    </row>
    <row r="2499" spans="4:4">
      <c r="D2499" s="317"/>
    </row>
    <row r="2500" spans="4:4">
      <c r="D2500" s="317"/>
    </row>
    <row r="2501" spans="4:4">
      <c r="D2501" s="317"/>
    </row>
    <row r="2502" spans="4:4">
      <c r="D2502" s="317"/>
    </row>
    <row r="2503" spans="4:4">
      <c r="D2503" s="317"/>
    </row>
    <row r="2504" spans="4:4">
      <c r="D2504" s="317"/>
    </row>
    <row r="2505" spans="4:4">
      <c r="D2505" s="317"/>
    </row>
    <row r="2506" spans="4:4">
      <c r="D2506" s="317"/>
    </row>
    <row r="2507" spans="4:4">
      <c r="D2507" s="317"/>
    </row>
    <row r="2508" spans="4:4">
      <c r="D2508" s="317"/>
    </row>
    <row r="2509" spans="4:4">
      <c r="D2509" s="317"/>
    </row>
    <row r="2510" spans="4:4">
      <c r="D2510" s="317"/>
    </row>
    <row r="2511" spans="4:4">
      <c r="D2511" s="317"/>
    </row>
    <row r="2512" spans="4:4">
      <c r="D2512" s="317"/>
    </row>
    <row r="2513" spans="4:4">
      <c r="D2513" s="317"/>
    </row>
    <row r="2514" spans="4:4">
      <c r="D2514" s="317"/>
    </row>
    <row r="2515" spans="4:4">
      <c r="D2515" s="317"/>
    </row>
    <row r="2516" spans="4:4">
      <c r="D2516" s="317"/>
    </row>
    <row r="2517" spans="4:4">
      <c r="D2517" s="317"/>
    </row>
    <row r="2518" spans="4:4">
      <c r="D2518" s="317"/>
    </row>
    <row r="2519" spans="4:4">
      <c r="D2519" s="317"/>
    </row>
    <row r="2520" spans="4:4">
      <c r="D2520" s="317"/>
    </row>
    <row r="2521" spans="4:4">
      <c r="D2521" s="317"/>
    </row>
    <row r="2522" spans="4:4">
      <c r="D2522" s="317"/>
    </row>
    <row r="2523" spans="4:4">
      <c r="D2523" s="317"/>
    </row>
    <row r="2524" spans="4:4">
      <c r="D2524" s="317"/>
    </row>
    <row r="2525" spans="4:4">
      <c r="D2525" s="317"/>
    </row>
    <row r="2526" spans="4:4">
      <c r="D2526" s="317"/>
    </row>
    <row r="2527" spans="4:4">
      <c r="D2527" s="317"/>
    </row>
    <row r="2528" spans="4:4">
      <c r="D2528" s="317"/>
    </row>
    <row r="2529" spans="4:4">
      <c r="D2529" s="317"/>
    </row>
    <row r="2530" spans="4:4">
      <c r="D2530" s="317"/>
    </row>
    <row r="2531" spans="4:4">
      <c r="D2531" s="317"/>
    </row>
    <row r="2532" spans="4:4">
      <c r="D2532" s="317"/>
    </row>
    <row r="2533" spans="4:4">
      <c r="D2533" s="317"/>
    </row>
    <row r="2534" spans="4:4">
      <c r="D2534" s="317"/>
    </row>
    <row r="2535" spans="4:4">
      <c r="D2535" s="317"/>
    </row>
    <row r="2536" spans="4:4">
      <c r="D2536" s="317"/>
    </row>
    <row r="2537" spans="4:4">
      <c r="D2537" s="317"/>
    </row>
    <row r="2538" spans="4:4">
      <c r="D2538" s="317"/>
    </row>
    <row r="2539" spans="4:4">
      <c r="D2539" s="317"/>
    </row>
    <row r="2540" spans="4:4">
      <c r="D2540" s="317"/>
    </row>
    <row r="2541" spans="4:4">
      <c r="D2541" s="317"/>
    </row>
    <row r="2542" spans="4:4">
      <c r="D2542" s="317"/>
    </row>
    <row r="2543" spans="4:4">
      <c r="D2543" s="317"/>
    </row>
    <row r="2544" spans="4:4">
      <c r="D2544" s="317"/>
    </row>
    <row r="2545" spans="4:4">
      <c r="D2545" s="317"/>
    </row>
    <row r="2546" spans="4:4">
      <c r="D2546" s="317"/>
    </row>
    <row r="2547" spans="4:4">
      <c r="D2547" s="317"/>
    </row>
    <row r="2548" spans="4:4">
      <c r="D2548" s="317"/>
    </row>
    <row r="2549" spans="4:4">
      <c r="D2549" s="317"/>
    </row>
    <row r="2550" spans="4:4">
      <c r="D2550" s="317"/>
    </row>
    <row r="2551" spans="4:4">
      <c r="D2551" s="317"/>
    </row>
    <row r="2552" spans="4:4">
      <c r="D2552" s="317"/>
    </row>
    <row r="2553" spans="4:4">
      <c r="D2553" s="317"/>
    </row>
    <row r="2554" spans="4:4">
      <c r="D2554" s="317"/>
    </row>
    <row r="2555" spans="4:4">
      <c r="D2555" s="317"/>
    </row>
    <row r="2556" spans="4:4">
      <c r="D2556" s="317"/>
    </row>
    <row r="2557" spans="4:4">
      <c r="D2557" s="317"/>
    </row>
    <row r="2558" spans="4:4">
      <c r="D2558" s="317"/>
    </row>
    <row r="2559" spans="4:4">
      <c r="D2559" s="317"/>
    </row>
    <row r="2560" spans="4:4">
      <c r="D2560" s="317"/>
    </row>
    <row r="2561" spans="4:4">
      <c r="D2561" s="317"/>
    </row>
    <row r="2562" spans="4:4">
      <c r="D2562" s="317"/>
    </row>
    <row r="2563" spans="4:4">
      <c r="D2563" s="317"/>
    </row>
    <row r="2564" spans="4:4">
      <c r="D2564" s="317"/>
    </row>
    <row r="2565" spans="4:4">
      <c r="D2565" s="317"/>
    </row>
    <row r="2566" spans="4:4">
      <c r="D2566" s="317"/>
    </row>
    <row r="2567" spans="4:4">
      <c r="D2567" s="317"/>
    </row>
    <row r="2568" spans="4:4">
      <c r="D2568" s="317"/>
    </row>
    <row r="2569" spans="4:4">
      <c r="D2569" s="317"/>
    </row>
    <row r="2570" spans="4:4">
      <c r="D2570" s="317"/>
    </row>
    <row r="2571" spans="4:4">
      <c r="D2571" s="317"/>
    </row>
    <row r="2572" spans="4:4">
      <c r="D2572" s="317"/>
    </row>
    <row r="2573" spans="4:4">
      <c r="D2573" s="317"/>
    </row>
    <row r="2574" spans="4:4">
      <c r="D2574" s="317"/>
    </row>
    <row r="2575" spans="4:4">
      <c r="D2575" s="317"/>
    </row>
    <row r="2576" spans="4:4">
      <c r="D2576" s="317"/>
    </row>
    <row r="2577" spans="4:4">
      <c r="D2577" s="317"/>
    </row>
    <row r="2578" spans="4:4">
      <c r="D2578" s="317"/>
    </row>
    <row r="2579" spans="4:4">
      <c r="D2579" s="317"/>
    </row>
    <row r="2580" spans="4:4">
      <c r="D2580" s="317"/>
    </row>
    <row r="2581" spans="4:4">
      <c r="D2581" s="317"/>
    </row>
    <row r="2582" spans="4:4">
      <c r="D2582" s="317"/>
    </row>
    <row r="2583" spans="4:4">
      <c r="D2583" s="317"/>
    </row>
    <row r="2584" spans="4:4">
      <c r="D2584" s="317"/>
    </row>
    <row r="2585" spans="4:4">
      <c r="D2585" s="317"/>
    </row>
    <row r="2586" spans="4:4">
      <c r="D2586" s="317"/>
    </row>
    <row r="2587" spans="4:4">
      <c r="D2587" s="317"/>
    </row>
    <row r="2588" spans="4:4">
      <c r="D2588" s="317"/>
    </row>
    <row r="2589" spans="4:4">
      <c r="D2589" s="317"/>
    </row>
    <row r="2590" spans="4:4">
      <c r="D2590" s="317"/>
    </row>
    <row r="2591" spans="4:4">
      <c r="D2591" s="317"/>
    </row>
    <row r="2592" spans="4:4">
      <c r="D2592" s="317"/>
    </row>
    <row r="2593" spans="4:4">
      <c r="D2593" s="317"/>
    </row>
    <row r="2594" spans="4:4">
      <c r="D2594" s="317"/>
    </row>
    <row r="2595" spans="4:4">
      <c r="D2595" s="317"/>
    </row>
    <row r="2596" spans="4:4">
      <c r="D2596" s="317"/>
    </row>
    <row r="2597" spans="4:4">
      <c r="D2597" s="317"/>
    </row>
    <row r="2598" spans="4:4">
      <c r="D2598" s="317"/>
    </row>
    <row r="2599" spans="4:4">
      <c r="D2599" s="317"/>
    </row>
    <row r="2600" spans="4:4">
      <c r="D2600" s="317"/>
    </row>
    <row r="2601" spans="4:4">
      <c r="D2601" s="317"/>
    </row>
    <row r="2602" spans="4:4">
      <c r="D2602" s="317"/>
    </row>
    <row r="2603" spans="4:4">
      <c r="D2603" s="317"/>
    </row>
    <row r="2604" spans="4:4">
      <c r="D2604" s="317"/>
    </row>
    <row r="2605" spans="4:4">
      <c r="D2605" s="317"/>
    </row>
    <row r="2606" spans="4:4">
      <c r="D2606" s="317"/>
    </row>
    <row r="2607" spans="4:4">
      <c r="D2607" s="317"/>
    </row>
    <row r="2608" spans="4:4">
      <c r="D2608" s="317"/>
    </row>
    <row r="2609" spans="4:4">
      <c r="D2609" s="317"/>
    </row>
    <row r="2610" spans="4:4">
      <c r="D2610" s="317"/>
    </row>
    <row r="2611" spans="4:4">
      <c r="D2611" s="317"/>
    </row>
    <row r="2612" spans="4:4">
      <c r="D2612" s="317"/>
    </row>
    <row r="2613" spans="4:4">
      <c r="D2613" s="317"/>
    </row>
    <row r="2614" spans="4:4">
      <c r="D2614" s="317"/>
    </row>
    <row r="2615" spans="4:4">
      <c r="D2615" s="317"/>
    </row>
    <row r="2616" spans="4:4">
      <c r="D2616" s="317"/>
    </row>
    <row r="2617" spans="4:4">
      <c r="D2617" s="317"/>
    </row>
    <row r="2618" spans="4:4">
      <c r="D2618" s="317"/>
    </row>
    <row r="2619" spans="4:4">
      <c r="D2619" s="317"/>
    </row>
    <row r="2620" spans="4:4">
      <c r="D2620" s="317"/>
    </row>
    <row r="2621" spans="4:4">
      <c r="D2621" s="317"/>
    </row>
    <row r="2622" spans="4:4">
      <c r="D2622" s="317"/>
    </row>
    <row r="2623" spans="4:4">
      <c r="D2623" s="317"/>
    </row>
    <row r="2624" spans="4:4">
      <c r="D2624" s="317"/>
    </row>
    <row r="2625" spans="4:4">
      <c r="D2625" s="317"/>
    </row>
    <row r="2626" spans="4:4">
      <c r="D2626" s="317"/>
    </row>
    <row r="2627" spans="4:4">
      <c r="D2627" s="317"/>
    </row>
    <row r="2628" spans="4:4">
      <c r="D2628" s="317"/>
    </row>
    <row r="2629" spans="4:4">
      <c r="D2629" s="317"/>
    </row>
    <row r="2630" spans="4:4">
      <c r="D2630" s="317"/>
    </row>
    <row r="2631" spans="4:4">
      <c r="D2631" s="317"/>
    </row>
    <row r="2632" spans="4:4">
      <c r="D2632" s="317"/>
    </row>
    <row r="2633" spans="4:4">
      <c r="D2633" s="317"/>
    </row>
    <row r="2634" spans="4:4">
      <c r="D2634" s="317"/>
    </row>
    <row r="2635" spans="4:4">
      <c r="D2635" s="317"/>
    </row>
    <row r="2636" spans="4:4">
      <c r="D2636" s="317"/>
    </row>
    <row r="2637" spans="4:4">
      <c r="D2637" s="317"/>
    </row>
    <row r="2638" spans="4:4">
      <c r="D2638" s="317"/>
    </row>
    <row r="2639" spans="4:4">
      <c r="D2639" s="317"/>
    </row>
    <row r="2640" spans="4:4">
      <c r="D2640" s="317"/>
    </row>
    <row r="2641" spans="4:4">
      <c r="D2641" s="317"/>
    </row>
    <row r="2642" spans="4:4">
      <c r="D2642" s="317"/>
    </row>
    <row r="2643" spans="4:4">
      <c r="D2643" s="317"/>
    </row>
    <row r="2644" spans="4:4">
      <c r="D2644" s="317"/>
    </row>
    <row r="2645" spans="4:4">
      <c r="D2645" s="317"/>
    </row>
    <row r="2646" spans="4:4">
      <c r="D2646" s="317"/>
    </row>
    <row r="2647" spans="4:4">
      <c r="D2647" s="317"/>
    </row>
    <row r="2648" spans="4:4">
      <c r="D2648" s="317"/>
    </row>
    <row r="2649" spans="4:4">
      <c r="D2649" s="317"/>
    </row>
    <row r="2650" spans="4:4">
      <c r="D2650" s="317"/>
    </row>
    <row r="2651" spans="4:4">
      <c r="D2651" s="317"/>
    </row>
    <row r="2652" spans="4:4">
      <c r="D2652" s="317"/>
    </row>
    <row r="2653" spans="4:4">
      <c r="D2653" s="317"/>
    </row>
    <row r="2654" spans="4:4">
      <c r="D2654" s="317"/>
    </row>
    <row r="2655" spans="4:4">
      <c r="D2655" s="317"/>
    </row>
    <row r="2656" spans="4:4">
      <c r="D2656" s="317"/>
    </row>
    <row r="2657" spans="4:4">
      <c r="D2657" s="317"/>
    </row>
    <row r="2658" spans="4:4">
      <c r="D2658" s="317"/>
    </row>
    <row r="2659" spans="4:4">
      <c r="D2659" s="317"/>
    </row>
    <row r="2660" spans="4:4">
      <c r="D2660" s="317"/>
    </row>
    <row r="2661" spans="4:4">
      <c r="D2661" s="317"/>
    </row>
    <row r="2662" spans="4:4">
      <c r="D2662" s="317"/>
    </row>
    <row r="2663" spans="4:4">
      <c r="D2663" s="317"/>
    </row>
    <row r="2664" spans="4:4">
      <c r="D2664" s="317"/>
    </row>
    <row r="2665" spans="4:4">
      <c r="D2665" s="317"/>
    </row>
    <row r="2666" spans="4:4">
      <c r="D2666" s="317"/>
    </row>
    <row r="2667" spans="4:4">
      <c r="D2667" s="317"/>
    </row>
    <row r="2668" spans="4:4">
      <c r="D2668" s="317"/>
    </row>
    <row r="2669" spans="4:4">
      <c r="D2669" s="317"/>
    </row>
    <row r="2670" spans="4:4">
      <c r="D2670" s="317"/>
    </row>
    <row r="2671" spans="4:4">
      <c r="D2671" s="317"/>
    </row>
    <row r="2672" spans="4:4">
      <c r="D2672" s="317"/>
    </row>
    <row r="2673" spans="4:4">
      <c r="D2673" s="317"/>
    </row>
    <row r="2674" spans="4:4">
      <c r="D2674" s="317"/>
    </row>
    <row r="2675" spans="4:4">
      <c r="D2675" s="317"/>
    </row>
    <row r="2676" spans="4:4">
      <c r="D2676" s="317"/>
    </row>
    <row r="2677" spans="4:4">
      <c r="D2677" s="317"/>
    </row>
    <row r="2678" spans="4:4">
      <c r="D2678" s="317"/>
    </row>
    <row r="2679" spans="4:4">
      <c r="D2679" s="317"/>
    </row>
    <row r="2680" spans="4:4">
      <c r="D2680" s="317"/>
    </row>
    <row r="2681" spans="4:4">
      <c r="D2681" s="317"/>
    </row>
    <row r="2682" spans="4:4">
      <c r="D2682" s="317"/>
    </row>
    <row r="2683" spans="4:4">
      <c r="D2683" s="317"/>
    </row>
    <row r="2684" spans="4:4">
      <c r="D2684" s="317"/>
    </row>
    <row r="2685" spans="4:4">
      <c r="D2685" s="317"/>
    </row>
    <row r="2686" spans="4:4">
      <c r="D2686" s="317"/>
    </row>
    <row r="2687" spans="4:4">
      <c r="D2687" s="317"/>
    </row>
    <row r="2688" spans="4:4">
      <c r="D2688" s="317"/>
    </row>
    <row r="2689" spans="4:4">
      <c r="D2689" s="317"/>
    </row>
    <row r="2690" spans="4:4">
      <c r="D2690" s="317"/>
    </row>
    <row r="2691" spans="4:4">
      <c r="D2691" s="317"/>
    </row>
    <row r="2692" spans="4:4">
      <c r="D2692" s="317"/>
    </row>
    <row r="2693" spans="4:4">
      <c r="D2693" s="317"/>
    </row>
    <row r="2694" spans="4:4">
      <c r="D2694" s="317"/>
    </row>
    <row r="2695" spans="4:4">
      <c r="D2695" s="317"/>
    </row>
    <row r="2696" spans="4:4">
      <c r="D2696" s="317"/>
    </row>
    <row r="2697" spans="4:4">
      <c r="D2697" s="317"/>
    </row>
    <row r="2698" spans="4:4">
      <c r="D2698" s="317"/>
    </row>
    <row r="2699" spans="4:4">
      <c r="D2699" s="317"/>
    </row>
    <row r="2700" spans="4:4">
      <c r="D2700" s="317"/>
    </row>
    <row r="2701" spans="4:4">
      <c r="D2701" s="317"/>
    </row>
    <row r="2702" spans="4:4">
      <c r="D2702" s="317"/>
    </row>
    <row r="2703" spans="4:4">
      <c r="D2703" s="317"/>
    </row>
    <row r="2704" spans="4:4">
      <c r="D2704" s="317"/>
    </row>
    <row r="2705" spans="4:4">
      <c r="D2705" s="317"/>
    </row>
    <row r="2706" spans="4:4">
      <c r="D2706" s="317"/>
    </row>
    <row r="2707" spans="4:4">
      <c r="D2707" s="317"/>
    </row>
    <row r="2708" spans="4:4">
      <c r="D2708" s="317"/>
    </row>
    <row r="2709" spans="4:4">
      <c r="D2709" s="317"/>
    </row>
    <row r="2710" spans="4:4">
      <c r="D2710" s="317"/>
    </row>
    <row r="2711" spans="4:4">
      <c r="D2711" s="317"/>
    </row>
    <row r="2712" spans="4:4">
      <c r="D2712" s="317"/>
    </row>
    <row r="2713" spans="4:4">
      <c r="D2713" s="317"/>
    </row>
    <row r="2714" spans="4:4">
      <c r="D2714" s="317"/>
    </row>
    <row r="2715" spans="4:4">
      <c r="D2715" s="317"/>
    </row>
    <row r="2716" spans="4:4">
      <c r="D2716" s="317"/>
    </row>
    <row r="2717" spans="4:4">
      <c r="D2717" s="317"/>
    </row>
    <row r="2718" spans="4:4">
      <c r="D2718" s="317"/>
    </row>
    <row r="2719" spans="4:4">
      <c r="D2719" s="317"/>
    </row>
    <row r="2720" spans="4:4">
      <c r="D2720" s="317"/>
    </row>
    <row r="2721" spans="4:4">
      <c r="D2721" s="317"/>
    </row>
    <row r="2722" spans="4:4">
      <c r="D2722" s="317"/>
    </row>
    <row r="2723" spans="4:4">
      <c r="D2723" s="317"/>
    </row>
    <row r="2724" spans="4:4">
      <c r="D2724" s="317"/>
    </row>
    <row r="2725" spans="4:4">
      <c r="D2725" s="317"/>
    </row>
    <row r="2726" spans="4:4">
      <c r="D2726" s="317"/>
    </row>
    <row r="2727" spans="4:4">
      <c r="D2727" s="317"/>
    </row>
    <row r="2728" spans="4:4">
      <c r="D2728" s="317"/>
    </row>
    <row r="2729" spans="4:4">
      <c r="D2729" s="317"/>
    </row>
    <row r="2730" spans="4:4">
      <c r="D2730" s="317"/>
    </row>
    <row r="2731" spans="4:4">
      <c r="D2731" s="317"/>
    </row>
    <row r="2732" spans="4:4">
      <c r="D2732" s="317"/>
    </row>
    <row r="2733" spans="4:4">
      <c r="D2733" s="317"/>
    </row>
    <row r="2734" spans="4:4">
      <c r="D2734" s="317"/>
    </row>
    <row r="2735" spans="4:4">
      <c r="D2735" s="317"/>
    </row>
    <row r="2736" spans="4:4">
      <c r="D2736" s="317"/>
    </row>
    <row r="2737" spans="4:4">
      <c r="D2737" s="317"/>
    </row>
    <row r="2738" spans="4:4">
      <c r="D2738" s="317"/>
    </row>
    <row r="2739" spans="4:4">
      <c r="D2739" s="317"/>
    </row>
    <row r="2740" spans="4:4">
      <c r="D2740" s="317"/>
    </row>
    <row r="2741" spans="4:4">
      <c r="D2741" s="317"/>
    </row>
    <row r="2742" spans="4:4">
      <c r="D2742" s="317"/>
    </row>
    <row r="2743" spans="4:4">
      <c r="D2743" s="317"/>
    </row>
    <row r="2744" spans="4:4">
      <c r="D2744" s="317"/>
    </row>
    <row r="2745" spans="4:4">
      <c r="D2745" s="317"/>
    </row>
    <row r="2746" spans="4:4">
      <c r="D2746" s="317"/>
    </row>
    <row r="2747" spans="4:4">
      <c r="D2747" s="317"/>
    </row>
    <row r="2748" spans="4:4">
      <c r="D2748" s="317"/>
    </row>
    <row r="2749" spans="4:4">
      <c r="D2749" s="317"/>
    </row>
    <row r="2750" spans="4:4">
      <c r="D2750" s="317"/>
    </row>
    <row r="2751" spans="4:4">
      <c r="D2751" s="317"/>
    </row>
    <row r="2752" spans="4:4">
      <c r="D2752" s="317"/>
    </row>
    <row r="2753" spans="4:4">
      <c r="D2753" s="317"/>
    </row>
    <row r="2754" spans="4:4">
      <c r="D2754" s="317"/>
    </row>
    <row r="2755" spans="4:4">
      <c r="D2755" s="317"/>
    </row>
    <row r="2756" spans="4:4">
      <c r="D2756" s="317"/>
    </row>
    <row r="2757" spans="4:4">
      <c r="D2757" s="317"/>
    </row>
    <row r="2758" spans="4:4">
      <c r="D2758" s="317"/>
    </row>
    <row r="2759" spans="4:4">
      <c r="D2759" s="317"/>
    </row>
    <row r="2760" spans="4:4">
      <c r="D2760" s="317"/>
    </row>
    <row r="2761" spans="4:4">
      <c r="D2761" s="317"/>
    </row>
    <row r="2762" spans="4:4">
      <c r="D2762" s="317"/>
    </row>
    <row r="2763" spans="4:4">
      <c r="D2763" s="317"/>
    </row>
    <row r="2764" spans="4:4">
      <c r="D2764" s="317"/>
    </row>
    <row r="2765" spans="4:4">
      <c r="D2765" s="317"/>
    </row>
    <row r="2766" spans="4:4">
      <c r="D2766" s="317"/>
    </row>
    <row r="2767" spans="4:4">
      <c r="D2767" s="317"/>
    </row>
    <row r="2768" spans="4:4">
      <c r="D2768" s="317"/>
    </row>
    <row r="2769" spans="4:4">
      <c r="D2769" s="317"/>
    </row>
    <row r="2770" spans="4:4">
      <c r="D2770" s="317"/>
    </row>
    <row r="2771" spans="4:4">
      <c r="D2771" s="317"/>
    </row>
    <row r="2772" spans="4:4">
      <c r="D2772" s="317"/>
    </row>
    <row r="2773" spans="4:4">
      <c r="D2773" s="317"/>
    </row>
    <row r="2774" spans="4:4">
      <c r="D2774" s="317"/>
    </row>
    <row r="2775" spans="4:4">
      <c r="D2775" s="317"/>
    </row>
    <row r="2776" spans="4:4">
      <c r="D2776" s="317"/>
    </row>
    <row r="2777" spans="4:4">
      <c r="D2777" s="317"/>
    </row>
    <row r="2778" spans="4:4">
      <c r="D2778" s="317"/>
    </row>
    <row r="2779" spans="4:4">
      <c r="D2779" s="317"/>
    </row>
    <row r="2780" spans="4:4">
      <c r="D2780" s="317"/>
    </row>
    <row r="2781" spans="4:4">
      <c r="D2781" s="317"/>
    </row>
    <row r="2782" spans="4:4">
      <c r="D2782" s="317"/>
    </row>
    <row r="2783" spans="4:4">
      <c r="D2783" s="317"/>
    </row>
    <row r="2784" spans="4:4">
      <c r="D2784" s="317"/>
    </row>
    <row r="2785" spans="4:4">
      <c r="D2785" s="317"/>
    </row>
    <row r="2786" spans="4:4">
      <c r="D2786" s="317"/>
    </row>
    <row r="2787" spans="4:4">
      <c r="D2787" s="317"/>
    </row>
    <row r="2788" spans="4:4">
      <c r="D2788" s="317"/>
    </row>
    <row r="2789" spans="4:4">
      <c r="D2789" s="317"/>
    </row>
    <row r="2790" spans="4:4">
      <c r="D2790" s="317"/>
    </row>
    <row r="2791" spans="4:4">
      <c r="D2791" s="317"/>
    </row>
    <row r="2792" spans="4:4">
      <c r="D2792" s="317"/>
    </row>
    <row r="2793" spans="4:4">
      <c r="D2793" s="317"/>
    </row>
    <row r="2794" spans="4:4">
      <c r="D2794" s="317"/>
    </row>
    <row r="2795" spans="4:4">
      <c r="D2795" s="317"/>
    </row>
    <row r="2796" spans="4:4">
      <c r="D2796" s="317"/>
    </row>
    <row r="2797" spans="4:4">
      <c r="D2797" s="317"/>
    </row>
    <row r="2798" spans="4:4">
      <c r="D2798" s="317"/>
    </row>
    <row r="2799" spans="4:4">
      <c r="D2799" s="317"/>
    </row>
    <row r="2800" spans="4:4">
      <c r="D2800" s="317"/>
    </row>
    <row r="2801" spans="4:4">
      <c r="D2801" s="317"/>
    </row>
    <row r="2802" spans="4:4">
      <c r="D2802" s="317"/>
    </row>
    <row r="2803" spans="4:4">
      <c r="D2803" s="317"/>
    </row>
    <row r="2804" spans="4:4">
      <c r="D2804" s="317"/>
    </row>
    <row r="2805" spans="4:4">
      <c r="D2805" s="317"/>
    </row>
    <row r="2806" spans="4:4">
      <c r="D2806" s="317"/>
    </row>
    <row r="2807" spans="4:4">
      <c r="D2807" s="317"/>
    </row>
    <row r="2808" spans="4:4">
      <c r="D2808" s="317"/>
    </row>
    <row r="2809" spans="4:4">
      <c r="D2809" s="317"/>
    </row>
    <row r="2810" spans="4:4">
      <c r="D2810" s="317"/>
    </row>
    <row r="2811" spans="4:4">
      <c r="D2811" s="317"/>
    </row>
    <row r="2812" spans="4:4">
      <c r="D2812" s="317"/>
    </row>
    <row r="2813" spans="4:4">
      <c r="D2813" s="317"/>
    </row>
    <row r="2814" spans="4:4">
      <c r="D2814" s="317"/>
    </row>
    <row r="2815" spans="4:4">
      <c r="D2815" s="317"/>
    </row>
    <row r="2816" spans="4:4">
      <c r="D2816" s="317"/>
    </row>
    <row r="2817" spans="4:4">
      <c r="D2817" s="317"/>
    </row>
    <row r="2818" spans="4:4">
      <c r="D2818" s="317"/>
    </row>
    <row r="2819" spans="4:4">
      <c r="D2819" s="317"/>
    </row>
    <row r="2820" spans="4:4">
      <c r="D2820" s="317"/>
    </row>
    <row r="2821" spans="4:4">
      <c r="D2821" s="317"/>
    </row>
    <row r="2822" spans="4:4">
      <c r="D2822" s="317"/>
    </row>
    <row r="2823" spans="4:4">
      <c r="D2823" s="317"/>
    </row>
    <row r="2824" spans="4:4">
      <c r="D2824" s="317"/>
    </row>
    <row r="2825" spans="4:4">
      <c r="D2825" s="317"/>
    </row>
    <row r="2826" spans="4:4">
      <c r="D2826" s="317"/>
    </row>
    <row r="2827" spans="4:4">
      <c r="D2827" s="317"/>
    </row>
    <row r="2828" spans="4:4">
      <c r="D2828" s="317"/>
    </row>
    <row r="2829" spans="4:4">
      <c r="D2829" s="317"/>
    </row>
    <row r="2830" spans="4:4">
      <c r="D2830" s="317"/>
    </row>
    <row r="2831" spans="4:4">
      <c r="D2831" s="317"/>
    </row>
    <row r="2832" spans="4:4">
      <c r="D2832" s="317"/>
    </row>
    <row r="2833" spans="4:4">
      <c r="D2833" s="317"/>
    </row>
    <row r="2834" spans="4:4">
      <c r="D2834" s="317"/>
    </row>
    <row r="2835" spans="4:4">
      <c r="D2835" s="317"/>
    </row>
    <row r="2836" spans="4:4">
      <c r="D2836" s="317"/>
    </row>
    <row r="2837" spans="4:4">
      <c r="D2837" s="317"/>
    </row>
    <row r="2838" spans="4:4">
      <c r="D2838" s="317"/>
    </row>
    <row r="2839" spans="4:4">
      <c r="D2839" s="317"/>
    </row>
    <row r="2840" spans="4:4">
      <c r="D2840" s="317"/>
    </row>
    <row r="2841" spans="4:4">
      <c r="D2841" s="317"/>
    </row>
    <row r="2842" spans="4:4">
      <c r="D2842" s="317"/>
    </row>
    <row r="2843" spans="4:4">
      <c r="D2843" s="317"/>
    </row>
    <row r="2844" spans="4:4">
      <c r="D2844" s="317"/>
    </row>
    <row r="2845" spans="4:4">
      <c r="D2845" s="317"/>
    </row>
    <row r="2846" spans="4:4">
      <c r="D2846" s="317"/>
    </row>
    <row r="2847" spans="4:4">
      <c r="D2847" s="317"/>
    </row>
    <row r="2848" spans="4:4">
      <c r="D2848" s="317"/>
    </row>
    <row r="2849" spans="4:4">
      <c r="D2849" s="317"/>
    </row>
    <row r="2850" spans="4:4">
      <c r="D2850" s="317"/>
    </row>
    <row r="2851" spans="4:4">
      <c r="D2851" s="317"/>
    </row>
    <row r="2852" spans="4:4">
      <c r="D2852" s="317"/>
    </row>
    <row r="2853" spans="4:4">
      <c r="D2853" s="317"/>
    </row>
    <row r="2854" spans="4:4">
      <c r="D2854" s="317"/>
    </row>
    <row r="2855" spans="4:4">
      <c r="D2855" s="317"/>
    </row>
    <row r="2856" spans="4:4">
      <c r="D2856" s="317"/>
    </row>
    <row r="2857" spans="4:4">
      <c r="D2857" s="317"/>
    </row>
    <row r="2858" spans="4:4">
      <c r="D2858" s="317"/>
    </row>
    <row r="2859" spans="4:4">
      <c r="D2859" s="317"/>
    </row>
    <row r="2860" spans="4:4">
      <c r="D2860" s="317"/>
    </row>
    <row r="2861" spans="4:4">
      <c r="D2861" s="317"/>
    </row>
    <row r="2862" spans="4:4">
      <c r="D2862" s="317"/>
    </row>
    <row r="2863" spans="4:4">
      <c r="D2863" s="317"/>
    </row>
    <row r="2864" spans="4:4">
      <c r="D2864" s="317"/>
    </row>
    <row r="2865" spans="4:4">
      <c r="D2865" s="317"/>
    </row>
    <row r="2866" spans="4:4">
      <c r="D2866" s="317"/>
    </row>
    <row r="2867" spans="4:4">
      <c r="D2867" s="317"/>
    </row>
    <row r="2868" spans="4:4">
      <c r="D2868" s="317"/>
    </row>
    <row r="2869" spans="4:4">
      <c r="D2869" s="317"/>
    </row>
    <row r="2870" spans="4:4">
      <c r="D2870" s="317"/>
    </row>
    <row r="2871" spans="4:4">
      <c r="D2871" s="317"/>
    </row>
    <row r="2872" spans="4:4">
      <c r="D2872" s="317"/>
    </row>
    <row r="2873" spans="4:4">
      <c r="D2873" s="317"/>
    </row>
    <row r="2874" spans="4:4">
      <c r="D2874" s="317"/>
    </row>
    <row r="2875" spans="4:4">
      <c r="D2875" s="317"/>
    </row>
    <row r="2876" spans="4:4">
      <c r="D2876" s="317"/>
    </row>
    <row r="2877" spans="4:4">
      <c r="D2877" s="317"/>
    </row>
    <row r="2878" spans="4:4">
      <c r="D2878" s="317"/>
    </row>
    <row r="2879" spans="4:4">
      <c r="D2879" s="317"/>
    </row>
    <row r="2880" spans="4:4">
      <c r="D2880" s="317"/>
    </row>
    <row r="2881" spans="4:4">
      <c r="D2881" s="317"/>
    </row>
    <row r="2882" spans="4:4">
      <c r="D2882" s="317"/>
    </row>
    <row r="2883" spans="4:4">
      <c r="D2883" s="317"/>
    </row>
    <row r="2884" spans="4:4">
      <c r="D2884" s="317"/>
    </row>
    <row r="2885" spans="4:4">
      <c r="D2885" s="317"/>
    </row>
    <row r="2886" spans="4:4">
      <c r="D2886" s="317"/>
    </row>
    <row r="2887" spans="4:4">
      <c r="D2887" s="317"/>
    </row>
    <row r="2888" spans="4:4">
      <c r="D2888" s="317"/>
    </row>
    <row r="2889" spans="4:4">
      <c r="D2889" s="317"/>
    </row>
    <row r="2890" spans="4:4">
      <c r="D2890" s="317"/>
    </row>
    <row r="2891" spans="4:4">
      <c r="D2891" s="317"/>
    </row>
    <row r="2892" spans="4:4">
      <c r="D2892" s="317"/>
    </row>
    <row r="2893" spans="4:4">
      <c r="D2893" s="317"/>
    </row>
    <row r="2894" spans="4:4">
      <c r="D2894" s="317"/>
    </row>
    <row r="2895" spans="4:4">
      <c r="D2895" s="317"/>
    </row>
    <row r="2896" spans="4:4">
      <c r="D2896" s="317"/>
    </row>
    <row r="2897" spans="4:4">
      <c r="D2897" s="317"/>
    </row>
    <row r="2898" spans="4:4">
      <c r="D2898" s="317"/>
    </row>
    <row r="2899" spans="4:4">
      <c r="D2899" s="317"/>
    </row>
    <row r="2900" spans="4:4">
      <c r="D2900" s="317"/>
    </row>
    <row r="2901" spans="4:4">
      <c r="D2901" s="317"/>
    </row>
    <row r="2902" spans="4:4">
      <c r="D2902" s="317"/>
    </row>
    <row r="2903" spans="4:4">
      <c r="D2903" s="317"/>
    </row>
    <row r="2904" spans="4:4">
      <c r="D2904" s="317"/>
    </row>
    <row r="2905" spans="4:4">
      <c r="D2905" s="317"/>
    </row>
    <row r="2906" spans="4:4">
      <c r="D2906" s="317"/>
    </row>
    <row r="2907" spans="4:4">
      <c r="D2907" s="317"/>
    </row>
    <row r="2908" spans="4:4">
      <c r="D2908" s="317"/>
    </row>
    <row r="2909" spans="4:4">
      <c r="D2909" s="317"/>
    </row>
    <row r="2910" spans="4:4">
      <c r="D2910" s="317"/>
    </row>
    <row r="2911" spans="4:4">
      <c r="D2911" s="317"/>
    </row>
    <row r="2912" spans="4:4">
      <c r="D2912" s="317"/>
    </row>
    <row r="2913" spans="4:4">
      <c r="D2913" s="317"/>
    </row>
    <row r="2914" spans="4:4">
      <c r="D2914" s="317"/>
    </row>
    <row r="2915" spans="4:4">
      <c r="D2915" s="317"/>
    </row>
    <row r="2916" spans="4:4">
      <c r="D2916" s="317"/>
    </row>
    <row r="2917" spans="4:4">
      <c r="D2917" s="317"/>
    </row>
    <row r="2918" spans="4:4">
      <c r="D2918" s="317"/>
    </row>
    <row r="2919" spans="4:4">
      <c r="D2919" s="317"/>
    </row>
    <row r="2920" spans="4:4">
      <c r="D2920" s="317"/>
    </row>
    <row r="2921" spans="4:4">
      <c r="D2921" s="317"/>
    </row>
    <row r="2922" spans="4:4">
      <c r="D2922" s="317"/>
    </row>
    <row r="2923" spans="4:4">
      <c r="D2923" s="317"/>
    </row>
    <row r="2924" spans="4:4">
      <c r="D2924" s="317"/>
    </row>
    <row r="2925" spans="4:4">
      <c r="D2925" s="317"/>
    </row>
    <row r="2926" spans="4:4">
      <c r="D2926" s="317"/>
    </row>
    <row r="2927" spans="4:4">
      <c r="D2927" s="317"/>
    </row>
    <row r="2928" spans="4:4">
      <c r="D2928" s="317"/>
    </row>
    <row r="2929" spans="4:4">
      <c r="D2929" s="317"/>
    </row>
    <row r="2930" spans="4:4">
      <c r="D2930" s="317"/>
    </row>
    <row r="2931" spans="4:4">
      <c r="D2931" s="317"/>
    </row>
    <row r="2932" spans="4:4">
      <c r="D2932" s="317"/>
    </row>
    <row r="2933" spans="4:4">
      <c r="D2933" s="317"/>
    </row>
    <row r="2934" spans="4:4">
      <c r="D2934" s="317"/>
    </row>
    <row r="2935" spans="4:4">
      <c r="D2935" s="317"/>
    </row>
    <row r="2936" spans="4:4">
      <c r="D2936" s="317"/>
    </row>
    <row r="2937" spans="4:4">
      <c r="D2937" s="317"/>
    </row>
    <row r="2938" spans="4:4">
      <c r="D2938" s="317"/>
    </row>
    <row r="2939" spans="4:4">
      <c r="D2939" s="317"/>
    </row>
    <row r="2940" spans="4:4">
      <c r="D2940" s="317"/>
    </row>
    <row r="2941" spans="4:4">
      <c r="D2941" s="317"/>
    </row>
    <row r="2942" spans="4:4">
      <c r="D2942" s="317"/>
    </row>
    <row r="2943" spans="4:4">
      <c r="D2943" s="317"/>
    </row>
    <row r="2944" spans="4:4">
      <c r="D2944" s="317"/>
    </row>
    <row r="2945" spans="4:4">
      <c r="D2945" s="317"/>
    </row>
    <row r="2946" spans="4:4">
      <c r="D2946" s="317"/>
    </row>
    <row r="2947" spans="4:4">
      <c r="D2947" s="317"/>
    </row>
    <row r="2948" spans="4:4">
      <c r="D2948" s="317"/>
    </row>
    <row r="2949" spans="4:4">
      <c r="D2949" s="317"/>
    </row>
    <row r="2950" spans="4:4">
      <c r="D2950" s="317"/>
    </row>
    <row r="2951" spans="4:4">
      <c r="D2951" s="317"/>
    </row>
    <row r="2952" spans="4:4">
      <c r="D2952" s="317"/>
    </row>
    <row r="2953" spans="4:4">
      <c r="D2953" s="317"/>
    </row>
    <row r="2954" spans="4:4">
      <c r="D2954" s="317"/>
    </row>
    <row r="2955" spans="4:4">
      <c r="D2955" s="317"/>
    </row>
    <row r="2956" spans="4:4">
      <c r="D2956" s="317"/>
    </row>
    <row r="2957" spans="4:4">
      <c r="D2957" s="317"/>
    </row>
    <row r="2958" spans="4:4">
      <c r="D2958" s="317"/>
    </row>
    <row r="2959" spans="4:4">
      <c r="D2959" s="317"/>
    </row>
    <row r="2960" spans="4:4">
      <c r="D2960" s="317"/>
    </row>
    <row r="2961" spans="4:4">
      <c r="D2961" s="317"/>
    </row>
    <row r="2962" spans="4:4">
      <c r="D2962" s="317"/>
    </row>
    <row r="2963" spans="4:4">
      <c r="D2963" s="317"/>
    </row>
    <row r="2964" spans="4:4">
      <c r="D2964" s="317"/>
    </row>
    <row r="2965" spans="4:4">
      <c r="D2965" s="317"/>
    </row>
    <row r="2966" spans="4:4">
      <c r="D2966" s="317"/>
    </row>
    <row r="2967" spans="4:4">
      <c r="D2967" s="317"/>
    </row>
    <row r="2968" spans="4:4">
      <c r="D2968" s="317"/>
    </row>
    <row r="2969" spans="4:4">
      <c r="D2969" s="317"/>
    </row>
    <row r="2970" spans="4:4">
      <c r="D2970" s="317"/>
    </row>
    <row r="2971" spans="4:4">
      <c r="D2971" s="317"/>
    </row>
    <row r="2972" spans="4:4">
      <c r="D2972" s="317"/>
    </row>
    <row r="2973" spans="4:4">
      <c r="D2973" s="317"/>
    </row>
    <row r="2974" spans="4:4">
      <c r="D2974" s="317"/>
    </row>
    <row r="2975" spans="4:4">
      <c r="D2975" s="317"/>
    </row>
    <row r="2976" spans="4:4">
      <c r="D2976" s="317"/>
    </row>
    <row r="2977" spans="4:4">
      <c r="D2977" s="317"/>
    </row>
    <row r="2978" spans="4:4">
      <c r="D2978" s="317"/>
    </row>
    <row r="2979" spans="4:4">
      <c r="D2979" s="317"/>
    </row>
    <row r="2980" spans="4:4">
      <c r="D2980" s="317"/>
    </row>
    <row r="2981" spans="4:4">
      <c r="D2981" s="317"/>
    </row>
    <row r="2982" spans="4:4">
      <c r="D2982" s="317"/>
    </row>
    <row r="2983" spans="4:4">
      <c r="D2983" s="317"/>
    </row>
    <row r="2984" spans="4:4">
      <c r="D2984" s="317"/>
    </row>
    <row r="2985" spans="4:4">
      <c r="D2985" s="317"/>
    </row>
    <row r="2986" spans="4:4">
      <c r="D2986" s="317"/>
    </row>
    <row r="2987" spans="4:4">
      <c r="D2987" s="317"/>
    </row>
    <row r="2988" spans="4:4">
      <c r="D2988" s="317"/>
    </row>
    <row r="2989" spans="4:4">
      <c r="D2989" s="317"/>
    </row>
    <row r="2990" spans="4:4">
      <c r="D2990" s="317"/>
    </row>
    <row r="2991" spans="4:4">
      <c r="D2991" s="317"/>
    </row>
    <row r="2992" spans="4:4">
      <c r="D2992" s="317"/>
    </row>
    <row r="2993" spans="4:4">
      <c r="D2993" s="317"/>
    </row>
    <row r="2994" spans="4:4">
      <c r="D2994" s="317"/>
    </row>
    <row r="2995" spans="4:4">
      <c r="D2995" s="317"/>
    </row>
    <row r="2996" spans="4:4">
      <c r="D2996" s="317"/>
    </row>
    <row r="2997" spans="4:4">
      <c r="D2997" s="317"/>
    </row>
    <row r="2998" spans="4:4">
      <c r="D2998" s="317"/>
    </row>
    <row r="2999" spans="4:4">
      <c r="D2999" s="317"/>
    </row>
    <row r="3000" spans="4:4">
      <c r="D3000" s="317"/>
    </row>
    <row r="3001" spans="4:4">
      <c r="D3001" s="317"/>
    </row>
    <row r="3002" spans="4:4">
      <c r="D3002" s="317"/>
    </row>
    <row r="3003" spans="4:4">
      <c r="D3003" s="317"/>
    </row>
    <row r="3004" spans="4:4">
      <c r="D3004" s="317"/>
    </row>
    <row r="3005" spans="4:4">
      <c r="D3005" s="317"/>
    </row>
    <row r="3006" spans="4:4">
      <c r="D3006" s="317"/>
    </row>
    <row r="3007" spans="4:4">
      <c r="D3007" s="317"/>
    </row>
    <row r="3008" spans="4:4">
      <c r="D3008" s="317"/>
    </row>
    <row r="3009" spans="4:4">
      <c r="D3009" s="317"/>
    </row>
    <row r="3010" spans="4:4">
      <c r="D3010" s="317"/>
    </row>
    <row r="3011" spans="4:4">
      <c r="D3011" s="317"/>
    </row>
    <row r="3012" spans="4:4">
      <c r="D3012" s="317"/>
    </row>
    <row r="3013" spans="4:4">
      <c r="D3013" s="317"/>
    </row>
    <row r="3014" spans="4:4">
      <c r="D3014" s="317"/>
    </row>
    <row r="3015" spans="4:4">
      <c r="D3015" s="317"/>
    </row>
    <row r="3016" spans="4:4">
      <c r="D3016" s="317"/>
    </row>
    <row r="3017" spans="4:4">
      <c r="D3017" s="317"/>
    </row>
    <row r="3018" spans="4:4">
      <c r="D3018" s="317"/>
    </row>
    <row r="3019" spans="4:4">
      <c r="D3019" s="317"/>
    </row>
    <row r="3020" spans="4:4">
      <c r="D3020" s="317"/>
    </row>
    <row r="3021" spans="4:4">
      <c r="D3021" s="317"/>
    </row>
    <row r="3022" spans="4:4">
      <c r="D3022" s="317"/>
    </row>
    <row r="3023" spans="4:4">
      <c r="D3023" s="317"/>
    </row>
    <row r="3024" spans="4:4">
      <c r="D3024" s="317"/>
    </row>
    <row r="3025" spans="4:4">
      <c r="D3025" s="317"/>
    </row>
    <row r="3026" spans="4:4">
      <c r="D3026" s="317"/>
    </row>
    <row r="3027" spans="4:4">
      <c r="D3027" s="317"/>
    </row>
    <row r="3028" spans="4:4">
      <c r="D3028" s="317"/>
    </row>
    <row r="3029" spans="4:4">
      <c r="D3029" s="317"/>
    </row>
    <row r="3030" spans="4:4">
      <c r="D3030" s="317"/>
    </row>
    <row r="3031" spans="4:4">
      <c r="D3031" s="317"/>
    </row>
    <row r="3032" spans="4:4">
      <c r="D3032" s="317"/>
    </row>
    <row r="3033" spans="4:4">
      <c r="D3033" s="317"/>
    </row>
    <row r="3034" spans="4:4">
      <c r="D3034" s="317"/>
    </row>
    <row r="3035" spans="4:4">
      <c r="D3035" s="317"/>
    </row>
    <row r="3036" spans="4:4">
      <c r="D3036" s="317"/>
    </row>
    <row r="3037" spans="4:4">
      <c r="D3037" s="317"/>
    </row>
    <row r="3038" spans="4:4">
      <c r="D3038" s="317"/>
    </row>
    <row r="3039" spans="4:4">
      <c r="D3039" s="317"/>
    </row>
    <row r="3040" spans="4:4">
      <c r="D3040" s="317"/>
    </row>
    <row r="3041" spans="4:4">
      <c r="D3041" s="317"/>
    </row>
    <row r="3042" spans="4:4">
      <c r="D3042" s="317"/>
    </row>
    <row r="3043" spans="4:4">
      <c r="D3043" s="317"/>
    </row>
    <row r="3044" spans="4:4">
      <c r="D3044" s="317"/>
    </row>
    <row r="3045" spans="4:4">
      <c r="D3045" s="317"/>
    </row>
    <row r="3046" spans="4:4">
      <c r="D3046" s="317"/>
    </row>
    <row r="3047" spans="4:4">
      <c r="D3047" s="317"/>
    </row>
    <row r="3048" spans="4:4">
      <c r="D3048" s="317"/>
    </row>
    <row r="3049" spans="4:4">
      <c r="D3049" s="317"/>
    </row>
    <row r="3050" spans="4:4">
      <c r="D3050" s="317"/>
    </row>
    <row r="3051" spans="4:4">
      <c r="D3051" s="317"/>
    </row>
    <row r="3052" spans="4:4">
      <c r="D3052" s="317"/>
    </row>
    <row r="3053" spans="4:4">
      <c r="D3053" s="317"/>
    </row>
    <row r="3054" spans="4:4">
      <c r="D3054" s="317"/>
    </row>
    <row r="3055" spans="4:4">
      <c r="D3055" s="317"/>
    </row>
    <row r="3056" spans="4:4">
      <c r="D3056" s="317"/>
    </row>
    <row r="3057" spans="4:4">
      <c r="D3057" s="317"/>
    </row>
    <row r="3058" spans="4:4">
      <c r="D3058" s="317"/>
    </row>
    <row r="3059" spans="4:4">
      <c r="D3059" s="317"/>
    </row>
    <row r="3060" spans="4:4">
      <c r="D3060" s="317"/>
    </row>
    <row r="3061" spans="4:4">
      <c r="D3061" s="317"/>
    </row>
    <row r="3062" spans="4:4">
      <c r="D3062" s="317"/>
    </row>
    <row r="3063" spans="4:4">
      <c r="D3063" s="317"/>
    </row>
    <row r="3064" spans="4:4">
      <c r="D3064" s="317"/>
    </row>
    <row r="3065" spans="4:4">
      <c r="D3065" s="317"/>
    </row>
    <row r="3066" spans="4:4">
      <c r="D3066" s="317"/>
    </row>
    <row r="3067" spans="4:4">
      <c r="D3067" s="317"/>
    </row>
    <row r="3068" spans="4:4">
      <c r="D3068" s="317"/>
    </row>
    <row r="3069" spans="4:4">
      <c r="D3069" s="317"/>
    </row>
    <row r="3070" spans="4:4">
      <c r="D3070" s="317"/>
    </row>
    <row r="3071" spans="4:4">
      <c r="D3071" s="317"/>
    </row>
    <row r="3072" spans="4:4">
      <c r="D3072" s="317"/>
    </row>
    <row r="3073" spans="4:4">
      <c r="D3073" s="317"/>
    </row>
    <row r="3074" spans="4:4">
      <c r="D3074" s="317"/>
    </row>
    <row r="3075" spans="4:4">
      <c r="D3075" s="317"/>
    </row>
    <row r="3076" spans="4:4">
      <c r="D3076" s="317"/>
    </row>
    <row r="3077" spans="4:4">
      <c r="D3077" s="317"/>
    </row>
    <row r="3078" spans="4:4">
      <c r="D3078" s="317"/>
    </row>
    <row r="3079" spans="4:4">
      <c r="D3079" s="317"/>
    </row>
    <row r="3080" spans="4:4">
      <c r="D3080" s="317"/>
    </row>
    <row r="3081" spans="4:4">
      <c r="D3081" s="317"/>
    </row>
    <row r="3082" spans="4:4">
      <c r="D3082" s="317"/>
    </row>
    <row r="3083" spans="4:4">
      <c r="D3083" s="317"/>
    </row>
    <row r="3084" spans="4:4">
      <c r="D3084" s="317"/>
    </row>
    <row r="3085" spans="4:4">
      <c r="D3085" s="317"/>
    </row>
    <row r="3086" spans="4:4">
      <c r="D3086" s="317"/>
    </row>
    <row r="3087" spans="4:4">
      <c r="D3087" s="317"/>
    </row>
    <row r="3088" spans="4:4">
      <c r="D3088" s="317"/>
    </row>
    <row r="3089" spans="4:4">
      <c r="D3089" s="317"/>
    </row>
    <row r="3090" spans="4:4">
      <c r="D3090" s="317"/>
    </row>
    <row r="3091" spans="4:4">
      <c r="D3091" s="317"/>
    </row>
    <row r="3092" spans="4:4">
      <c r="D3092" s="317"/>
    </row>
    <row r="3093" spans="4:4">
      <c r="D3093" s="317"/>
    </row>
    <row r="3094" spans="4:4">
      <c r="D3094" s="317"/>
    </row>
    <row r="3095" spans="4:4">
      <c r="D3095" s="317"/>
    </row>
    <row r="3096" spans="4:4">
      <c r="D3096" s="317"/>
    </row>
    <row r="3097" spans="4:4">
      <c r="D3097" s="317"/>
    </row>
    <row r="3098" spans="4:4">
      <c r="D3098" s="317"/>
    </row>
    <row r="3099" spans="4:4">
      <c r="D3099" s="317"/>
    </row>
    <row r="3100" spans="4:4">
      <c r="D3100" s="317"/>
    </row>
    <row r="3101" spans="4:4">
      <c r="D3101" s="317"/>
    </row>
    <row r="3102" spans="4:4">
      <c r="D3102" s="317"/>
    </row>
    <row r="3103" spans="4:4">
      <c r="D3103" s="317"/>
    </row>
    <row r="3104" spans="4:4">
      <c r="D3104" s="317"/>
    </row>
    <row r="3105" spans="4:4">
      <c r="D3105" s="317"/>
    </row>
    <row r="3106" spans="4:4">
      <c r="D3106" s="317"/>
    </row>
    <row r="3107" spans="4:4">
      <c r="D3107" s="317"/>
    </row>
    <row r="3108" spans="4:4">
      <c r="D3108" s="317"/>
    </row>
    <row r="3109" spans="4:4">
      <c r="D3109" s="317"/>
    </row>
    <row r="3110" spans="4:4">
      <c r="D3110" s="317"/>
    </row>
    <row r="3111" spans="4:4">
      <c r="D3111" s="317"/>
    </row>
    <row r="3112" spans="4:4">
      <c r="D3112" s="317"/>
    </row>
    <row r="3113" spans="4:4">
      <c r="D3113" s="317"/>
    </row>
    <row r="3114" spans="4:4">
      <c r="D3114" s="317"/>
    </row>
    <row r="3115" spans="4:4">
      <c r="D3115" s="317"/>
    </row>
    <row r="3116" spans="4:4">
      <c r="D3116" s="317"/>
    </row>
    <row r="3117" spans="4:4">
      <c r="D3117" s="317"/>
    </row>
    <row r="3118" spans="4:4">
      <c r="D3118" s="317"/>
    </row>
    <row r="3119" spans="4:4">
      <c r="D3119" s="317"/>
    </row>
    <row r="3120" spans="4:4">
      <c r="D3120" s="317"/>
    </row>
    <row r="3121" spans="4:4">
      <c r="D3121" s="317"/>
    </row>
    <row r="3122" spans="4:4">
      <c r="D3122" s="317"/>
    </row>
    <row r="3123" spans="4:4">
      <c r="D3123" s="317"/>
    </row>
    <row r="3124" spans="4:4">
      <c r="D3124" s="317"/>
    </row>
    <row r="3125" spans="4:4">
      <c r="D3125" s="317"/>
    </row>
    <row r="3126" spans="4:4">
      <c r="D3126" s="317"/>
    </row>
    <row r="3127" spans="4:4">
      <c r="D3127" s="317"/>
    </row>
    <row r="3128" spans="4:4">
      <c r="D3128" s="317"/>
    </row>
    <row r="3129" spans="4:4">
      <c r="D3129" s="317"/>
    </row>
    <row r="3130" spans="4:4">
      <c r="D3130" s="317"/>
    </row>
    <row r="3131" spans="4:4">
      <c r="D3131" s="317"/>
    </row>
    <row r="3132" spans="4:4">
      <c r="D3132" s="317"/>
    </row>
    <row r="3133" spans="4:4">
      <c r="D3133" s="317"/>
    </row>
    <row r="3134" spans="4:4">
      <c r="D3134" s="317"/>
    </row>
    <row r="3135" spans="4:4">
      <c r="D3135" s="317"/>
    </row>
    <row r="3136" spans="4:4">
      <c r="D3136" s="317"/>
    </row>
    <row r="3137" spans="4:4">
      <c r="D3137" s="317"/>
    </row>
    <row r="3138" spans="4:4">
      <c r="D3138" s="317"/>
    </row>
    <row r="3139" spans="4:4">
      <c r="D3139" s="317"/>
    </row>
    <row r="3140" spans="4:4">
      <c r="D3140" s="317"/>
    </row>
    <row r="3141" spans="4:4">
      <c r="D3141" s="317"/>
    </row>
    <row r="3142" spans="4:4">
      <c r="D3142" s="317"/>
    </row>
    <row r="3143" spans="4:4">
      <c r="D3143" s="317"/>
    </row>
    <row r="3144" spans="4:4">
      <c r="D3144" s="317"/>
    </row>
    <row r="3145" spans="4:4">
      <c r="D3145" s="317"/>
    </row>
    <row r="3146" spans="4:4">
      <c r="D3146" s="317"/>
    </row>
    <row r="3147" spans="4:4">
      <c r="D3147" s="317"/>
    </row>
    <row r="3148" spans="4:4">
      <c r="D3148" s="317"/>
    </row>
    <row r="3149" spans="4:4">
      <c r="D3149" s="317"/>
    </row>
    <row r="3150" spans="4:4">
      <c r="D3150" s="317"/>
    </row>
    <row r="3151" spans="4:4">
      <c r="D3151" s="317"/>
    </row>
    <row r="3152" spans="4:4">
      <c r="D3152" s="317"/>
    </row>
    <row r="3153" spans="4:4">
      <c r="D3153" s="317"/>
    </row>
    <row r="3154" spans="4:4">
      <c r="D3154" s="317"/>
    </row>
    <row r="3155" spans="4:4">
      <c r="D3155" s="317"/>
    </row>
    <row r="3156" spans="4:4">
      <c r="D3156" s="317"/>
    </row>
    <row r="3157" spans="4:4">
      <c r="D3157" s="317"/>
    </row>
    <row r="3158" spans="4:4">
      <c r="D3158" s="317"/>
    </row>
    <row r="3159" spans="4:4">
      <c r="D3159" s="317"/>
    </row>
    <row r="3160" spans="4:4">
      <c r="D3160" s="317"/>
    </row>
    <row r="3161" spans="4:4">
      <c r="D3161" s="317"/>
    </row>
    <row r="3162" spans="4:4">
      <c r="D3162" s="317"/>
    </row>
    <row r="3163" spans="4:4">
      <c r="D3163" s="317"/>
    </row>
    <row r="3164" spans="4:4">
      <c r="D3164" s="317"/>
    </row>
    <row r="3165" spans="4:4">
      <c r="D3165" s="317"/>
    </row>
    <row r="3166" spans="4:4">
      <c r="D3166" s="317"/>
    </row>
    <row r="3167" spans="4:4">
      <c r="D3167" s="317"/>
    </row>
    <row r="3168" spans="4:4">
      <c r="D3168" s="317"/>
    </row>
    <row r="3169" spans="4:4">
      <c r="D3169" s="317"/>
    </row>
    <row r="3170" spans="4:4">
      <c r="D3170" s="317"/>
    </row>
    <row r="3171" spans="4:4">
      <c r="D3171" s="317"/>
    </row>
    <row r="3172" spans="4:4">
      <c r="D3172" s="317"/>
    </row>
    <row r="3173" spans="4:4">
      <c r="D3173" s="317"/>
    </row>
    <row r="3174" spans="4:4">
      <c r="D3174" s="317"/>
    </row>
    <row r="3175" spans="4:4">
      <c r="D3175" s="317"/>
    </row>
    <row r="3176" spans="4:4">
      <c r="D3176" s="317"/>
    </row>
    <row r="3177" spans="4:4">
      <c r="D3177" s="317"/>
    </row>
    <row r="3178" spans="4:4">
      <c r="D3178" s="317"/>
    </row>
    <row r="3179" spans="4:4">
      <c r="D3179" s="317"/>
    </row>
    <row r="3180" spans="4:4">
      <c r="D3180" s="317"/>
    </row>
    <row r="3181" spans="4:4">
      <c r="D3181" s="317"/>
    </row>
    <row r="3182" spans="4:4">
      <c r="D3182" s="317"/>
    </row>
    <row r="3183" spans="4:4">
      <c r="D3183" s="317"/>
    </row>
    <row r="3184" spans="4:4">
      <c r="D3184" s="317"/>
    </row>
    <row r="3185" spans="4:4">
      <c r="D3185" s="317"/>
    </row>
    <row r="3186" spans="4:4">
      <c r="D3186" s="317"/>
    </row>
    <row r="3187" spans="4:4">
      <c r="D3187" s="317"/>
    </row>
    <row r="3188" spans="4:4">
      <c r="D3188" s="317"/>
    </row>
    <row r="3189" spans="4:4">
      <c r="D3189" s="317"/>
    </row>
    <row r="3190" spans="4:4">
      <c r="D3190" s="317"/>
    </row>
    <row r="3191" spans="4:4">
      <c r="D3191" s="317"/>
    </row>
    <row r="3192" spans="4:4">
      <c r="D3192" s="317"/>
    </row>
    <row r="3193" spans="4:4">
      <c r="D3193" s="317"/>
    </row>
    <row r="3194" spans="4:4">
      <c r="D3194" s="317"/>
    </row>
    <row r="3195" spans="4:4">
      <c r="D3195" s="317"/>
    </row>
    <row r="3196" spans="4:4">
      <c r="D3196" s="317"/>
    </row>
    <row r="3197" spans="4:4">
      <c r="D3197" s="317"/>
    </row>
    <row r="3198" spans="4:4">
      <c r="D3198" s="317"/>
    </row>
    <row r="3199" spans="4:4">
      <c r="D3199" s="317"/>
    </row>
    <row r="3200" spans="4:4">
      <c r="D3200" s="317"/>
    </row>
    <row r="3201" spans="4:4">
      <c r="D3201" s="317"/>
    </row>
    <row r="3202" spans="4:4">
      <c r="D3202" s="317"/>
    </row>
    <row r="3203" spans="4:4">
      <c r="D3203" s="317"/>
    </row>
    <row r="3204" spans="4:4">
      <c r="D3204" s="317"/>
    </row>
    <row r="3205" spans="4:4">
      <c r="D3205" s="317"/>
    </row>
    <row r="3206" spans="4:4">
      <c r="D3206" s="317"/>
    </row>
    <row r="3207" spans="4:4">
      <c r="D3207" s="317"/>
    </row>
    <row r="3208" spans="4:4">
      <c r="D3208" s="317"/>
    </row>
    <row r="3209" spans="4:4">
      <c r="D3209" s="317"/>
    </row>
    <row r="3210" spans="4:4">
      <c r="D3210" s="317"/>
    </row>
    <row r="3211" spans="4:4">
      <c r="D3211" s="317"/>
    </row>
    <row r="3212" spans="4:4">
      <c r="D3212" s="317"/>
    </row>
    <row r="3213" spans="4:4">
      <c r="D3213" s="317"/>
    </row>
    <row r="3214" spans="4:4">
      <c r="D3214" s="317"/>
    </row>
    <row r="3215" spans="4:4">
      <c r="D3215" s="317"/>
    </row>
    <row r="3216" spans="4:4">
      <c r="D3216" s="317"/>
    </row>
    <row r="3217" spans="4:4">
      <c r="D3217" s="317"/>
    </row>
    <row r="3218" spans="4:4">
      <c r="D3218" s="317"/>
    </row>
    <row r="3219" spans="4:4">
      <c r="D3219" s="317"/>
    </row>
    <row r="3220" spans="4:4">
      <c r="D3220" s="317"/>
    </row>
    <row r="3221" spans="4:4">
      <c r="D3221" s="317"/>
    </row>
    <row r="3222" spans="4:4">
      <c r="D3222" s="317"/>
    </row>
    <row r="3223" spans="4:4">
      <c r="D3223" s="317"/>
    </row>
    <row r="3224" spans="4:4">
      <c r="D3224" s="317"/>
    </row>
    <row r="3225" spans="4:4">
      <c r="D3225" s="317"/>
    </row>
    <row r="3226" spans="4:4">
      <c r="D3226" s="317"/>
    </row>
    <row r="3227" spans="4:4">
      <c r="D3227" s="317"/>
    </row>
    <row r="3228" spans="4:4">
      <c r="D3228" s="317"/>
    </row>
    <row r="3229" spans="4:4">
      <c r="D3229" s="317"/>
    </row>
    <row r="3230" spans="4:4">
      <c r="D3230" s="317"/>
    </row>
    <row r="3231" spans="4:4">
      <c r="D3231" s="317"/>
    </row>
    <row r="3232" spans="4:4">
      <c r="D3232" s="317"/>
    </row>
    <row r="3233" spans="4:4">
      <c r="D3233" s="317"/>
    </row>
    <row r="3234" spans="4:4">
      <c r="D3234" s="317"/>
    </row>
    <row r="3235" spans="4:4">
      <c r="D3235" s="317"/>
    </row>
    <row r="3236" spans="4:4">
      <c r="D3236" s="317"/>
    </row>
    <row r="3237" spans="4:4">
      <c r="D3237" s="317"/>
    </row>
    <row r="3238" spans="4:4">
      <c r="D3238" s="317"/>
    </row>
    <row r="3239" spans="4:4">
      <c r="D3239" s="317"/>
    </row>
    <row r="3240" spans="4:4">
      <c r="D3240" s="317"/>
    </row>
    <row r="3241" spans="4:4">
      <c r="D3241" s="317"/>
    </row>
    <row r="3242" spans="4:4">
      <c r="D3242" s="317"/>
    </row>
    <row r="3243" spans="4:4">
      <c r="D3243" s="317"/>
    </row>
    <row r="3244" spans="4:4">
      <c r="D3244" s="317"/>
    </row>
    <row r="3245" spans="4:4">
      <c r="D3245" s="317"/>
    </row>
    <row r="3246" spans="4:4">
      <c r="D3246" s="317"/>
    </row>
    <row r="3247" spans="4:4">
      <c r="D3247" s="317"/>
    </row>
    <row r="3248" spans="4:4">
      <c r="D3248" s="317"/>
    </row>
    <row r="3249" spans="4:4">
      <c r="D3249" s="317"/>
    </row>
    <row r="3250" spans="4:4">
      <c r="D3250" s="317"/>
    </row>
    <row r="3251" spans="4:4">
      <c r="D3251" s="317"/>
    </row>
    <row r="3252" spans="4:4">
      <c r="D3252" s="317"/>
    </row>
    <row r="3253" spans="4:4">
      <c r="D3253" s="317"/>
    </row>
    <row r="3254" spans="4:4">
      <c r="D3254" s="317"/>
    </row>
    <row r="3255" spans="4:4">
      <c r="D3255" s="317"/>
    </row>
    <row r="3256" spans="4:4">
      <c r="D3256" s="317"/>
    </row>
    <row r="3257" spans="4:4">
      <c r="D3257" s="317"/>
    </row>
    <row r="3258" spans="4:4">
      <c r="D3258" s="317"/>
    </row>
    <row r="3259" spans="4:4">
      <c r="D3259" s="317"/>
    </row>
    <row r="3260" spans="4:4">
      <c r="D3260" s="317"/>
    </row>
    <row r="3261" spans="4:4">
      <c r="D3261" s="317"/>
    </row>
    <row r="3262" spans="4:4">
      <c r="D3262" s="317"/>
    </row>
    <row r="3263" spans="4:4">
      <c r="D3263" s="317"/>
    </row>
    <row r="3264" spans="4:4">
      <c r="D3264" s="317"/>
    </row>
    <row r="3265" spans="4:4">
      <c r="D3265" s="317"/>
    </row>
    <row r="3266" spans="4:4">
      <c r="D3266" s="317"/>
    </row>
    <row r="3267" spans="4:4">
      <c r="D3267" s="317"/>
    </row>
    <row r="3268" spans="4:4">
      <c r="D3268" s="317"/>
    </row>
    <row r="3269" spans="4:4">
      <c r="D3269" s="317"/>
    </row>
    <row r="3270" spans="4:4">
      <c r="D3270" s="317"/>
    </row>
    <row r="3271" spans="4:4">
      <c r="D3271" s="317"/>
    </row>
    <row r="3272" spans="4:4">
      <c r="D3272" s="317"/>
    </row>
    <row r="3273" spans="4:4">
      <c r="D3273" s="317"/>
    </row>
    <row r="3274" spans="4:4">
      <c r="D3274" s="317"/>
    </row>
    <row r="3275" spans="4:4">
      <c r="D3275" s="317"/>
    </row>
    <row r="3276" spans="4:4">
      <c r="D3276" s="317"/>
    </row>
    <row r="3277" spans="4:4">
      <c r="D3277" s="317"/>
    </row>
    <row r="3278" spans="4:4">
      <c r="D3278" s="317"/>
    </row>
    <row r="3279" spans="4:4">
      <c r="D3279" s="317"/>
    </row>
    <row r="3280" spans="4:4">
      <c r="D3280" s="317"/>
    </row>
    <row r="3281" spans="4:4">
      <c r="D3281" s="317"/>
    </row>
    <row r="3282" spans="4:4">
      <c r="D3282" s="317"/>
    </row>
    <row r="3283" spans="4:4">
      <c r="D3283" s="317"/>
    </row>
    <row r="3284" spans="4:4">
      <c r="D3284" s="317"/>
    </row>
    <row r="3285" spans="4:4">
      <c r="D3285" s="317"/>
    </row>
    <row r="3286" spans="4:4">
      <c r="D3286" s="317"/>
    </row>
    <row r="3287" spans="4:4">
      <c r="D3287" s="317"/>
    </row>
    <row r="3288" spans="4:4">
      <c r="D3288" s="317"/>
    </row>
    <row r="3289" spans="4:4">
      <c r="D3289" s="317"/>
    </row>
    <row r="3290" spans="4:4">
      <c r="D3290" s="317"/>
    </row>
    <row r="3291" spans="4:4">
      <c r="D3291" s="317"/>
    </row>
    <row r="3292" spans="4:4">
      <c r="D3292" s="317"/>
    </row>
    <row r="3293" spans="4:4">
      <c r="D3293" s="317"/>
    </row>
    <row r="3294" spans="4:4">
      <c r="D3294" s="317"/>
    </row>
    <row r="3295" spans="4:4">
      <c r="D3295" s="317"/>
    </row>
    <row r="3296" spans="4:4">
      <c r="D3296" s="317"/>
    </row>
    <row r="3297" spans="4:4">
      <c r="D3297" s="317"/>
    </row>
    <row r="3298" spans="4:4">
      <c r="D3298" s="317"/>
    </row>
    <row r="3299" spans="4:4">
      <c r="D3299" s="317"/>
    </row>
    <row r="3300" spans="4:4">
      <c r="D3300" s="317"/>
    </row>
    <row r="3301" spans="4:4">
      <c r="D3301" s="317"/>
    </row>
    <row r="3302" spans="4:4">
      <c r="D3302" s="317"/>
    </row>
    <row r="3303" spans="4:4">
      <c r="D3303" s="317"/>
    </row>
    <row r="3304" spans="4:4">
      <c r="D3304" s="317"/>
    </row>
    <row r="3305" spans="4:4">
      <c r="D3305" s="317"/>
    </row>
    <row r="3306" spans="4:4">
      <c r="D3306" s="317"/>
    </row>
    <row r="3307" spans="4:4">
      <c r="D3307" s="317"/>
    </row>
    <row r="3308" spans="4:4">
      <c r="D3308" s="317"/>
    </row>
    <row r="3309" spans="4:4">
      <c r="D3309" s="317"/>
    </row>
    <row r="3310" spans="4:4">
      <c r="D3310" s="317"/>
    </row>
    <row r="3311" spans="4:4">
      <c r="D3311" s="317"/>
    </row>
    <row r="3312" spans="4:4">
      <c r="D3312" s="317"/>
    </row>
    <row r="3313" spans="4:4">
      <c r="D3313" s="317"/>
    </row>
    <row r="3314" spans="4:4">
      <c r="D3314" s="317"/>
    </row>
    <row r="3315" spans="4:4">
      <c r="D3315" s="317"/>
    </row>
    <row r="3316" spans="4:4">
      <c r="D3316" s="317"/>
    </row>
    <row r="3317" spans="4:4">
      <c r="D3317" s="317"/>
    </row>
    <row r="3318" spans="4:4">
      <c r="D3318" s="317"/>
    </row>
    <row r="3319" spans="4:4">
      <c r="D3319" s="317"/>
    </row>
    <row r="3320" spans="4:4">
      <c r="D3320" s="317"/>
    </row>
    <row r="3321" spans="4:4">
      <c r="D3321" s="317"/>
    </row>
    <row r="3322" spans="4:4">
      <c r="D3322" s="317"/>
    </row>
    <row r="3323" spans="4:4">
      <c r="D3323" s="317"/>
    </row>
    <row r="3324" spans="4:4">
      <c r="D3324" s="317"/>
    </row>
    <row r="3325" spans="4:4">
      <c r="D3325" s="317"/>
    </row>
    <row r="3326" spans="4:4">
      <c r="D3326" s="317"/>
    </row>
    <row r="3327" spans="4:4">
      <c r="D3327" s="317"/>
    </row>
    <row r="3328" spans="4:4">
      <c r="D3328" s="317"/>
    </row>
    <row r="3329" spans="4:4">
      <c r="D3329" s="317"/>
    </row>
    <row r="3330" spans="4:4">
      <c r="D3330" s="317"/>
    </row>
    <row r="3331" spans="4:4">
      <c r="D3331" s="317"/>
    </row>
    <row r="3332" spans="4:4">
      <c r="D3332" s="317"/>
    </row>
    <row r="3333" spans="4:4">
      <c r="D3333" s="317"/>
    </row>
    <row r="3334" spans="4:4">
      <c r="D3334" s="317"/>
    </row>
    <row r="3335" spans="4:4">
      <c r="D3335" s="317"/>
    </row>
    <row r="3336" spans="4:4">
      <c r="D3336" s="317"/>
    </row>
    <row r="3337" spans="4:4">
      <c r="D3337" s="317"/>
    </row>
    <row r="3338" spans="4:4">
      <c r="D3338" s="317"/>
    </row>
    <row r="3339" spans="4:4">
      <c r="D3339" s="317"/>
    </row>
    <row r="3340" spans="4:4">
      <c r="D3340" s="317"/>
    </row>
    <row r="3341" spans="4:4">
      <c r="D3341" s="317"/>
    </row>
    <row r="3342" spans="4:4">
      <c r="D3342" s="317"/>
    </row>
    <row r="3343" spans="4:4">
      <c r="D3343" s="317"/>
    </row>
    <row r="3344" spans="4:4">
      <c r="D3344" s="317"/>
    </row>
    <row r="3345" spans="4:4">
      <c r="D3345" s="317"/>
    </row>
    <row r="3346" spans="4:4">
      <c r="D3346" s="317"/>
    </row>
    <row r="3347" spans="4:4">
      <c r="D3347" s="317"/>
    </row>
    <row r="3348" spans="4:4">
      <c r="D3348" s="317"/>
    </row>
    <row r="3349" spans="4:4">
      <c r="D3349" s="317"/>
    </row>
    <row r="3350" spans="4:4">
      <c r="D3350" s="317"/>
    </row>
    <row r="3351" spans="4:4">
      <c r="D3351" s="317"/>
    </row>
    <row r="3352" spans="4:4">
      <c r="D3352" s="317"/>
    </row>
    <row r="3353" spans="4:4">
      <c r="D3353" s="317"/>
    </row>
    <row r="3354" spans="4:4">
      <c r="D3354" s="317"/>
    </row>
    <row r="3355" spans="4:4">
      <c r="D3355" s="317"/>
    </row>
    <row r="3356" spans="4:4">
      <c r="D3356" s="317"/>
    </row>
    <row r="3357" spans="4:4">
      <c r="D3357" s="317"/>
    </row>
    <row r="3358" spans="4:4">
      <c r="D3358" s="317"/>
    </row>
    <row r="3359" spans="4:4">
      <c r="D3359" s="317"/>
    </row>
    <row r="3360" spans="4:4">
      <c r="D3360" s="317"/>
    </row>
    <row r="3361" spans="4:4">
      <c r="D3361" s="317"/>
    </row>
    <row r="3362" spans="4:4">
      <c r="D3362" s="317"/>
    </row>
    <row r="3363" spans="4:4">
      <c r="D3363" s="317"/>
    </row>
    <row r="3364" spans="4:4">
      <c r="D3364" s="317"/>
    </row>
    <row r="3365" spans="4:4">
      <c r="D3365" s="317"/>
    </row>
    <row r="3366" spans="4:4">
      <c r="D3366" s="317"/>
    </row>
    <row r="3367" spans="4:4">
      <c r="D3367" s="317"/>
    </row>
    <row r="3368" spans="4:4">
      <c r="D3368" s="317"/>
    </row>
    <row r="3369" spans="4:4">
      <c r="D3369" s="317"/>
    </row>
    <row r="3370" spans="4:4">
      <c r="D3370" s="317"/>
    </row>
    <row r="3371" spans="4:4">
      <c r="D3371" s="317"/>
    </row>
    <row r="3372" spans="4:4">
      <c r="D3372" s="317"/>
    </row>
    <row r="3373" spans="4:4">
      <c r="D3373" s="317"/>
    </row>
    <row r="3374" spans="4:4">
      <c r="D3374" s="317"/>
    </row>
    <row r="3375" spans="4:4">
      <c r="D3375" s="317"/>
    </row>
    <row r="3376" spans="4:4">
      <c r="D3376" s="317"/>
    </row>
    <row r="3377" spans="4:4">
      <c r="D3377" s="317"/>
    </row>
    <row r="3378" spans="4:4">
      <c r="D3378" s="317"/>
    </row>
    <row r="3379" spans="4:4">
      <c r="D3379" s="317"/>
    </row>
    <row r="3380" spans="4:4">
      <c r="D3380" s="317"/>
    </row>
    <row r="3381" spans="4:4">
      <c r="D3381" s="317"/>
    </row>
    <row r="3382" spans="4:4">
      <c r="D3382" s="317"/>
    </row>
    <row r="3383" spans="4:4">
      <c r="D3383" s="317"/>
    </row>
    <row r="3384" spans="4:4">
      <c r="D3384" s="317"/>
    </row>
    <row r="3385" spans="4:4">
      <c r="D3385" s="317"/>
    </row>
    <row r="3386" spans="4:4">
      <c r="D3386" s="317"/>
    </row>
    <row r="3387" spans="4:4">
      <c r="D3387" s="317"/>
    </row>
    <row r="3388" spans="4:4">
      <c r="D3388" s="317"/>
    </row>
    <row r="3389" spans="4:4">
      <c r="D3389" s="317"/>
    </row>
    <row r="3390" spans="4:4">
      <c r="D3390" s="317"/>
    </row>
    <row r="3391" spans="4:4">
      <c r="D3391" s="317"/>
    </row>
    <row r="3392" spans="4:4">
      <c r="D3392" s="317"/>
    </row>
    <row r="3393" spans="4:4">
      <c r="D3393" s="317"/>
    </row>
    <row r="3394" spans="4:4">
      <c r="D3394" s="317"/>
    </row>
    <row r="3395" spans="4:4">
      <c r="D3395" s="317"/>
    </row>
    <row r="3396" spans="4:4">
      <c r="D3396" s="317"/>
    </row>
    <row r="3397" spans="4:4">
      <c r="D3397" s="317"/>
    </row>
    <row r="3398" spans="4:4">
      <c r="D3398" s="317"/>
    </row>
    <row r="3399" spans="4:4">
      <c r="D3399" s="317"/>
    </row>
    <row r="3400" spans="4:4">
      <c r="D3400" s="317"/>
    </row>
    <row r="3401" spans="4:4">
      <c r="D3401" s="317"/>
    </row>
    <row r="3402" spans="4:4">
      <c r="D3402" s="317"/>
    </row>
    <row r="3403" spans="4:4">
      <c r="D3403" s="317"/>
    </row>
    <row r="3404" spans="4:4">
      <c r="D3404" s="317"/>
    </row>
    <row r="3405" spans="4:4">
      <c r="D3405" s="317"/>
    </row>
    <row r="3406" spans="4:4">
      <c r="D3406" s="317"/>
    </row>
    <row r="3407" spans="4:4">
      <c r="D3407" s="317"/>
    </row>
    <row r="3408" spans="4:4">
      <c r="D3408" s="317"/>
    </row>
    <row r="3409" spans="4:4">
      <c r="D3409" s="317"/>
    </row>
    <row r="3410" spans="4:4">
      <c r="D3410" s="317"/>
    </row>
    <row r="3411" spans="4:4">
      <c r="D3411" s="317"/>
    </row>
    <row r="3412" spans="4:4">
      <c r="D3412" s="317"/>
    </row>
    <row r="3413" spans="4:4">
      <c r="D3413" s="317"/>
    </row>
    <row r="3414" spans="4:4">
      <c r="D3414" s="317"/>
    </row>
    <row r="3415" spans="4:4">
      <c r="D3415" s="317"/>
    </row>
    <row r="3416" spans="4:4">
      <c r="D3416" s="317"/>
    </row>
    <row r="3417" spans="4:4">
      <c r="D3417" s="317"/>
    </row>
    <row r="3418" spans="4:4">
      <c r="D3418" s="317"/>
    </row>
    <row r="3419" spans="4:4">
      <c r="D3419" s="317"/>
    </row>
    <row r="3420" spans="4:4">
      <c r="D3420" s="317"/>
    </row>
    <row r="3421" spans="4:4">
      <c r="D3421" s="317"/>
    </row>
    <row r="3422" spans="4:4">
      <c r="D3422" s="317"/>
    </row>
    <row r="3423" spans="4:4">
      <c r="D3423" s="317"/>
    </row>
    <row r="3424" spans="4:4">
      <c r="D3424" s="317"/>
    </row>
    <row r="3425" spans="4:4">
      <c r="D3425" s="317"/>
    </row>
    <row r="3426" spans="4:4">
      <c r="D3426" s="317"/>
    </row>
    <row r="3427" spans="4:4">
      <c r="D3427" s="317"/>
    </row>
    <row r="3428" spans="4:4">
      <c r="D3428" s="317"/>
    </row>
    <row r="3429" spans="4:4">
      <c r="D3429" s="317"/>
    </row>
    <row r="3430" spans="4:4">
      <c r="D3430" s="317"/>
    </row>
    <row r="3431" spans="4:4">
      <c r="D3431" s="317"/>
    </row>
    <row r="3432" spans="4:4">
      <c r="D3432" s="317"/>
    </row>
    <row r="3433" spans="4:4">
      <c r="D3433" s="317"/>
    </row>
    <row r="3434" spans="4:4">
      <c r="D3434" s="317"/>
    </row>
    <row r="3435" spans="4:4">
      <c r="D3435" s="317"/>
    </row>
    <row r="3436" spans="4:4">
      <c r="D3436" s="317"/>
    </row>
    <row r="3437" spans="4:4">
      <c r="D3437" s="317"/>
    </row>
    <row r="3438" spans="4:4">
      <c r="D3438" s="317"/>
    </row>
    <row r="3439" spans="4:4">
      <c r="D3439" s="317"/>
    </row>
    <row r="3440" spans="4:4">
      <c r="D3440" s="317"/>
    </row>
    <row r="3441" spans="4:4">
      <c r="D3441" s="317"/>
    </row>
    <row r="3442" spans="4:4">
      <c r="D3442" s="317"/>
    </row>
    <row r="3443" spans="4:4">
      <c r="D3443" s="317"/>
    </row>
    <row r="3444" spans="4:4">
      <c r="D3444" s="317"/>
    </row>
    <row r="3445" spans="4:4">
      <c r="D3445" s="317"/>
    </row>
    <row r="3446" spans="4:4">
      <c r="D3446" s="317"/>
    </row>
    <row r="3447" spans="4:4">
      <c r="D3447" s="317"/>
    </row>
    <row r="3448" spans="4:4">
      <c r="D3448" s="317"/>
    </row>
    <row r="3449" spans="4:4">
      <c r="D3449" s="317"/>
    </row>
    <row r="3450" spans="4:4">
      <c r="D3450" s="317"/>
    </row>
    <row r="3451" spans="4:4">
      <c r="D3451" s="317"/>
    </row>
    <row r="3452" spans="4:4">
      <c r="D3452" s="317"/>
    </row>
    <row r="3453" spans="4:4">
      <c r="D3453" s="317"/>
    </row>
    <row r="3454" spans="4:4">
      <c r="D3454" s="317"/>
    </row>
    <row r="3455" spans="4:4">
      <c r="D3455" s="317"/>
    </row>
    <row r="3456" spans="4:4">
      <c r="D3456" s="317"/>
    </row>
    <row r="3457" spans="4:4">
      <c r="D3457" s="317"/>
    </row>
    <row r="3458" spans="4:4">
      <c r="D3458" s="317"/>
    </row>
    <row r="3459" spans="4:4">
      <c r="D3459" s="317"/>
    </row>
    <row r="3460" spans="4:4">
      <c r="D3460" s="317"/>
    </row>
    <row r="3461" spans="4:4">
      <c r="D3461" s="317"/>
    </row>
    <row r="3462" spans="4:4">
      <c r="D3462" s="317"/>
    </row>
    <row r="3463" spans="4:4">
      <c r="D3463" s="317"/>
    </row>
    <row r="3464" spans="4:4">
      <c r="D3464" s="317"/>
    </row>
    <row r="3465" spans="4:4">
      <c r="D3465" s="317"/>
    </row>
    <row r="3466" spans="4:4">
      <c r="D3466" s="317"/>
    </row>
    <row r="3467" spans="4:4">
      <c r="D3467" s="317"/>
    </row>
    <row r="3468" spans="4:4">
      <c r="D3468" s="317"/>
    </row>
    <row r="3469" spans="4:4">
      <c r="D3469" s="317"/>
    </row>
    <row r="3470" spans="4:4">
      <c r="D3470" s="317"/>
    </row>
    <row r="3471" spans="4:4">
      <c r="D3471" s="317"/>
    </row>
    <row r="3472" spans="4:4">
      <c r="D3472" s="317"/>
    </row>
    <row r="3473" spans="4:4">
      <c r="D3473" s="317"/>
    </row>
    <row r="3474" spans="4:4">
      <c r="D3474" s="317"/>
    </row>
    <row r="3475" spans="4:4">
      <c r="D3475" s="317"/>
    </row>
    <row r="3476" spans="4:4">
      <c r="D3476" s="317"/>
    </row>
    <row r="3477" spans="4:4">
      <c r="D3477" s="317"/>
    </row>
    <row r="3478" spans="4:4">
      <c r="D3478" s="317"/>
    </row>
    <row r="3479" spans="4:4">
      <c r="D3479" s="317"/>
    </row>
    <row r="3480" spans="4:4">
      <c r="D3480" s="317"/>
    </row>
    <row r="3481" spans="4:4">
      <c r="D3481" s="317"/>
    </row>
    <row r="3482" spans="4:4">
      <c r="D3482" s="317"/>
    </row>
    <row r="3483" spans="4:4">
      <c r="D3483" s="317"/>
    </row>
    <row r="3484" spans="4:4">
      <c r="D3484" s="317"/>
    </row>
    <row r="3485" spans="4:4">
      <c r="D3485" s="317"/>
    </row>
    <row r="3486" spans="4:4">
      <c r="D3486" s="317"/>
    </row>
    <row r="3487" spans="4:4">
      <c r="D3487" s="317"/>
    </row>
    <row r="3488" spans="4:4">
      <c r="D3488" s="317"/>
    </row>
    <row r="3489" spans="4:4">
      <c r="D3489" s="317"/>
    </row>
    <row r="3490" spans="4:4">
      <c r="D3490" s="317"/>
    </row>
    <row r="3491" spans="4:4">
      <c r="D3491" s="317"/>
    </row>
    <row r="3492" spans="4:4">
      <c r="D3492" s="317"/>
    </row>
    <row r="3493" spans="4:4">
      <c r="D3493" s="317"/>
    </row>
    <row r="3494" spans="4:4">
      <c r="D3494" s="317"/>
    </row>
    <row r="3495" spans="4:4">
      <c r="D3495" s="317"/>
    </row>
    <row r="3496" spans="4:4">
      <c r="D3496" s="317"/>
    </row>
    <row r="3497" spans="4:4">
      <c r="D3497" s="317"/>
    </row>
    <row r="3498" spans="4:4">
      <c r="D3498" s="317"/>
    </row>
    <row r="3499" spans="4:4">
      <c r="D3499" s="317"/>
    </row>
    <row r="3500" spans="4:4">
      <c r="D3500" s="317"/>
    </row>
    <row r="3501" spans="4:4">
      <c r="D3501" s="317"/>
    </row>
    <row r="3502" spans="4:4">
      <c r="D3502" s="317"/>
    </row>
    <row r="3503" spans="4:4">
      <c r="D3503" s="317"/>
    </row>
    <row r="3504" spans="4:4">
      <c r="D3504" s="317"/>
    </row>
    <row r="3505" spans="4:4">
      <c r="D3505" s="317"/>
    </row>
    <row r="3506" spans="4:4">
      <c r="D3506" s="317"/>
    </row>
    <row r="3507" spans="4:4">
      <c r="D3507" s="317"/>
    </row>
    <row r="3508" spans="4:4">
      <c r="D3508" s="317"/>
    </row>
    <row r="3509" spans="4:4">
      <c r="D3509" s="317"/>
    </row>
    <row r="3510" spans="4:4">
      <c r="D3510" s="317"/>
    </row>
    <row r="3511" spans="4:4">
      <c r="D3511" s="317"/>
    </row>
    <row r="3512" spans="4:4">
      <c r="D3512" s="317"/>
    </row>
    <row r="3513" spans="4:4">
      <c r="D3513" s="317"/>
    </row>
    <row r="3514" spans="4:4">
      <c r="D3514" s="317"/>
    </row>
    <row r="3515" spans="4:4">
      <c r="D3515" s="317"/>
    </row>
    <row r="3516" spans="4:4">
      <c r="D3516" s="317"/>
    </row>
    <row r="3517" spans="4:4">
      <c r="D3517" s="317"/>
    </row>
    <row r="3518" spans="4:4">
      <c r="D3518" s="317"/>
    </row>
    <row r="3519" spans="4:4">
      <c r="D3519" s="317"/>
    </row>
    <row r="3520" spans="4:4">
      <c r="D3520" s="317"/>
    </row>
    <row r="3521" spans="4:4">
      <c r="D3521" s="317"/>
    </row>
    <row r="3522" spans="4:4">
      <c r="D3522" s="317"/>
    </row>
    <row r="3523" spans="4:4">
      <c r="D3523" s="317"/>
    </row>
    <row r="3524" spans="4:4">
      <c r="D3524" s="317"/>
    </row>
    <row r="3525" spans="4:4">
      <c r="D3525" s="317"/>
    </row>
    <row r="3526" spans="4:4">
      <c r="D3526" s="317"/>
    </row>
    <row r="3527" spans="4:4">
      <c r="D3527" s="317"/>
    </row>
    <row r="3528" spans="4:4">
      <c r="D3528" s="317"/>
    </row>
    <row r="3529" spans="4:4">
      <c r="D3529" s="317"/>
    </row>
    <row r="3530" spans="4:4">
      <c r="D3530" s="317"/>
    </row>
    <row r="3531" spans="4:4">
      <c r="D3531" s="317"/>
    </row>
    <row r="3532" spans="4:4">
      <c r="D3532" s="317"/>
    </row>
    <row r="3533" spans="4:4">
      <c r="D3533" s="317"/>
    </row>
    <row r="3534" spans="4:4">
      <c r="D3534" s="317"/>
    </row>
    <row r="3535" spans="4:4">
      <c r="D3535" s="317"/>
    </row>
    <row r="3536" spans="4:4">
      <c r="D3536" s="317"/>
    </row>
    <row r="3537" spans="4:4">
      <c r="D3537" s="317"/>
    </row>
    <row r="3538" spans="4:4">
      <c r="D3538" s="317"/>
    </row>
    <row r="3539" spans="4:4">
      <c r="D3539" s="317"/>
    </row>
    <row r="3540" spans="4:4">
      <c r="D3540" s="317"/>
    </row>
    <row r="3541" spans="4:4">
      <c r="D3541" s="317"/>
    </row>
    <row r="3542" spans="4:4">
      <c r="D3542" s="317"/>
    </row>
    <row r="3543" spans="4:4">
      <c r="D3543" s="317"/>
    </row>
    <row r="3544" spans="4:4">
      <c r="D3544" s="317"/>
    </row>
    <row r="3545" spans="4:4">
      <c r="D3545" s="317"/>
    </row>
    <row r="3546" spans="4:4">
      <c r="D3546" s="317"/>
    </row>
    <row r="3547" spans="4:4">
      <c r="D3547" s="317"/>
    </row>
    <row r="3548" spans="4:4">
      <c r="D3548" s="317"/>
    </row>
    <row r="3549" spans="4:4">
      <c r="D3549" s="317"/>
    </row>
    <row r="3550" spans="4:4">
      <c r="D3550" s="317"/>
    </row>
    <row r="3551" spans="4:4">
      <c r="D3551" s="317"/>
    </row>
    <row r="3552" spans="4:4">
      <c r="D3552" s="317"/>
    </row>
    <row r="3553" spans="4:4">
      <c r="D3553" s="317"/>
    </row>
    <row r="3554" spans="4:4">
      <c r="D3554" s="317"/>
    </row>
    <row r="3555" spans="4:4">
      <c r="D3555" s="317"/>
    </row>
    <row r="3556" spans="4:4">
      <c r="D3556" s="317"/>
    </row>
    <row r="3557" spans="4:4">
      <c r="D3557" s="317"/>
    </row>
    <row r="3558" spans="4:4">
      <c r="D3558" s="317"/>
    </row>
    <row r="3559" spans="4:4">
      <c r="D3559" s="317"/>
    </row>
    <row r="3560" spans="4:4">
      <c r="D3560" s="317"/>
    </row>
    <row r="3561" spans="4:4">
      <c r="D3561" s="317"/>
    </row>
    <row r="3562" spans="4:4">
      <c r="D3562" s="317"/>
    </row>
    <row r="3563" spans="4:4">
      <c r="D3563" s="317"/>
    </row>
    <row r="3564" spans="4:4">
      <c r="D3564" s="317"/>
    </row>
    <row r="3565" spans="4:4">
      <c r="D3565" s="317"/>
    </row>
    <row r="3566" spans="4:4">
      <c r="D3566" s="317"/>
    </row>
    <row r="3567" spans="4:4">
      <c r="D3567" s="317"/>
    </row>
    <row r="3568" spans="4:4">
      <c r="D3568" s="317"/>
    </row>
    <row r="3569" spans="4:4">
      <c r="D3569" s="317"/>
    </row>
    <row r="3570" spans="4:4">
      <c r="D3570" s="317"/>
    </row>
    <row r="3571" spans="4:4">
      <c r="D3571" s="317"/>
    </row>
    <row r="3572" spans="4:4">
      <c r="D3572" s="317"/>
    </row>
    <row r="3573" spans="4:4">
      <c r="D3573" s="317"/>
    </row>
    <row r="3574" spans="4:4">
      <c r="D3574" s="317"/>
    </row>
    <row r="3575" spans="4:4">
      <c r="D3575" s="317"/>
    </row>
    <row r="3576" spans="4:4">
      <c r="D3576" s="317"/>
    </row>
    <row r="3577" spans="4:4">
      <c r="D3577" s="317"/>
    </row>
    <row r="3578" spans="4:4">
      <c r="D3578" s="317"/>
    </row>
    <row r="3579" spans="4:4">
      <c r="D3579" s="317"/>
    </row>
    <row r="3580" spans="4:4">
      <c r="D3580" s="317"/>
    </row>
    <row r="3581" spans="4:4">
      <c r="D3581" s="317"/>
    </row>
    <row r="3582" spans="4:4">
      <c r="D3582" s="317"/>
    </row>
    <row r="3583" spans="4:4">
      <c r="D3583" s="317"/>
    </row>
    <row r="3584" spans="4:4">
      <c r="D3584" s="317"/>
    </row>
    <row r="3585" spans="4:4">
      <c r="D3585" s="317"/>
    </row>
    <row r="3586" spans="4:4">
      <c r="D3586" s="317"/>
    </row>
    <row r="3587" spans="4:4">
      <c r="D3587" s="317"/>
    </row>
    <row r="3588" spans="4:4">
      <c r="D3588" s="317"/>
    </row>
    <row r="3589" spans="4:4">
      <c r="D3589" s="317"/>
    </row>
    <row r="3590" spans="4:4">
      <c r="D3590" s="317"/>
    </row>
    <row r="3591" spans="4:4">
      <c r="D3591" s="317"/>
    </row>
    <row r="3592" spans="4:4">
      <c r="D3592" s="317"/>
    </row>
    <row r="3593" spans="4:4">
      <c r="D3593" s="317"/>
    </row>
    <row r="3594" spans="4:4">
      <c r="D3594" s="317"/>
    </row>
    <row r="3595" spans="4:4">
      <c r="D3595" s="317"/>
    </row>
    <row r="3596" spans="4:4">
      <c r="D3596" s="317"/>
    </row>
    <row r="3597" spans="4:4">
      <c r="D3597" s="317"/>
    </row>
    <row r="3598" spans="4:4">
      <c r="D3598" s="317"/>
    </row>
    <row r="3599" spans="4:4">
      <c r="D3599" s="317"/>
    </row>
    <row r="3600" spans="4:4">
      <c r="D3600" s="317"/>
    </row>
    <row r="3601" spans="4:4">
      <c r="D3601" s="317"/>
    </row>
    <row r="3602" spans="4:4">
      <c r="D3602" s="317"/>
    </row>
    <row r="3603" spans="4:4">
      <c r="D3603" s="317"/>
    </row>
    <row r="3604" spans="4:4">
      <c r="D3604" s="317"/>
    </row>
    <row r="3605" spans="4:4">
      <c r="D3605" s="317"/>
    </row>
    <row r="3606" spans="4:4">
      <c r="D3606" s="317"/>
    </row>
    <row r="3607" spans="4:4">
      <c r="D3607" s="317"/>
    </row>
    <row r="3608" spans="4:4">
      <c r="D3608" s="317"/>
    </row>
    <row r="3609" spans="4:4">
      <c r="D3609" s="317"/>
    </row>
    <row r="3610" spans="4:4">
      <c r="D3610" s="317"/>
    </row>
    <row r="3611" spans="4:4">
      <c r="D3611" s="317"/>
    </row>
    <row r="3612" spans="4:4">
      <c r="D3612" s="317"/>
    </row>
    <row r="3613" spans="4:4">
      <c r="D3613" s="317"/>
    </row>
    <row r="3614" spans="4:4">
      <c r="D3614" s="317"/>
    </row>
    <row r="3615" spans="4:4">
      <c r="D3615" s="317"/>
    </row>
    <row r="3616" spans="4:4">
      <c r="D3616" s="317"/>
    </row>
    <row r="3617" spans="4:4">
      <c r="D3617" s="317"/>
    </row>
    <row r="3618" spans="4:4">
      <c r="D3618" s="317"/>
    </row>
    <row r="3619" spans="4:4">
      <c r="D3619" s="317"/>
    </row>
    <row r="3620" spans="4:4">
      <c r="D3620" s="317"/>
    </row>
    <row r="3621" spans="4:4">
      <c r="D3621" s="317"/>
    </row>
    <row r="3622" spans="4:4">
      <c r="D3622" s="317"/>
    </row>
    <row r="3623" spans="4:4">
      <c r="D3623" s="317"/>
    </row>
    <row r="3624" spans="4:4">
      <c r="D3624" s="317"/>
    </row>
    <row r="3625" spans="4:4">
      <c r="D3625" s="317"/>
    </row>
    <row r="3626" spans="4:4">
      <c r="D3626" s="317"/>
    </row>
    <row r="3627" spans="4:4">
      <c r="D3627" s="317"/>
    </row>
    <row r="3628" spans="4:4">
      <c r="D3628" s="317"/>
    </row>
    <row r="3629" spans="4:4">
      <c r="D3629" s="317"/>
    </row>
    <row r="3630" spans="4:4">
      <c r="D3630" s="317"/>
    </row>
    <row r="3631" spans="4:4">
      <c r="D3631" s="317"/>
    </row>
    <row r="3632" spans="4:4">
      <c r="D3632" s="317"/>
    </row>
    <row r="3633" spans="4:4">
      <c r="D3633" s="317"/>
    </row>
    <row r="3634" spans="4:4">
      <c r="D3634" s="317"/>
    </row>
    <row r="3635" spans="4:4">
      <c r="D3635" s="317"/>
    </row>
    <row r="3636" spans="4:4">
      <c r="D3636" s="317"/>
    </row>
    <row r="3637" spans="4:4">
      <c r="D3637" s="317"/>
    </row>
    <row r="3638" spans="4:4">
      <c r="D3638" s="317"/>
    </row>
    <row r="3639" spans="4:4">
      <c r="D3639" s="317"/>
    </row>
    <row r="3640" spans="4:4">
      <c r="D3640" s="317"/>
    </row>
    <row r="3641" spans="4:4">
      <c r="D3641" s="317"/>
    </row>
    <row r="3642" spans="4:4">
      <c r="D3642" s="317"/>
    </row>
    <row r="3643" spans="4:4">
      <c r="D3643" s="317"/>
    </row>
    <row r="3644" spans="4:4">
      <c r="D3644" s="317"/>
    </row>
    <row r="3645" spans="4:4">
      <c r="D3645" s="317"/>
    </row>
    <row r="3646" spans="4:4">
      <c r="D3646" s="317"/>
    </row>
    <row r="3647" spans="4:4">
      <c r="D3647" s="317"/>
    </row>
    <row r="3648" spans="4:4">
      <c r="D3648" s="317"/>
    </row>
    <row r="3649" spans="4:4">
      <c r="D3649" s="317"/>
    </row>
    <row r="3650" spans="4:4">
      <c r="D3650" s="317"/>
    </row>
    <row r="3651" spans="4:4">
      <c r="D3651" s="317"/>
    </row>
    <row r="3652" spans="4:4">
      <c r="D3652" s="317"/>
    </row>
    <row r="3653" spans="4:4">
      <c r="D3653" s="317"/>
    </row>
    <row r="3654" spans="4:4">
      <c r="D3654" s="317"/>
    </row>
    <row r="3655" spans="4:4">
      <c r="D3655" s="317"/>
    </row>
    <row r="3656" spans="4:4">
      <c r="D3656" s="317"/>
    </row>
    <row r="3657" spans="4:4">
      <c r="D3657" s="317"/>
    </row>
    <row r="3658" spans="4:4">
      <c r="D3658" s="317"/>
    </row>
    <row r="3659" spans="4:4">
      <c r="D3659" s="317"/>
    </row>
    <row r="3660" spans="4:4">
      <c r="D3660" s="317"/>
    </row>
    <row r="3661" spans="4:4">
      <c r="D3661" s="317"/>
    </row>
    <row r="3662" spans="4:4">
      <c r="D3662" s="317"/>
    </row>
    <row r="3663" spans="4:4">
      <c r="D3663" s="317"/>
    </row>
    <row r="3664" spans="4:4">
      <c r="D3664" s="317"/>
    </row>
    <row r="3665" spans="4:4">
      <c r="D3665" s="317"/>
    </row>
    <row r="3666" spans="4:4">
      <c r="D3666" s="317"/>
    </row>
    <row r="3667" spans="4:4">
      <c r="D3667" s="317"/>
    </row>
    <row r="3668" spans="4:4">
      <c r="D3668" s="317"/>
    </row>
    <row r="3669" spans="4:4">
      <c r="D3669" s="317"/>
    </row>
    <row r="3670" spans="4:4">
      <c r="D3670" s="317"/>
    </row>
    <row r="3671" spans="4:4">
      <c r="D3671" s="317"/>
    </row>
    <row r="3672" spans="4:4">
      <c r="D3672" s="317"/>
    </row>
    <row r="3673" spans="4:4">
      <c r="D3673" s="317"/>
    </row>
    <row r="3674" spans="4:4">
      <c r="D3674" s="317"/>
    </row>
    <row r="3675" spans="4:4">
      <c r="D3675" s="317"/>
    </row>
    <row r="3676" spans="4:4">
      <c r="D3676" s="317"/>
    </row>
    <row r="3677" spans="4:4">
      <c r="D3677" s="317"/>
    </row>
    <row r="3678" spans="4:4">
      <c r="D3678" s="317"/>
    </row>
    <row r="3679" spans="4:4">
      <c r="D3679" s="317"/>
    </row>
    <row r="3680" spans="4:4">
      <c r="D3680" s="317"/>
    </row>
    <row r="3681" spans="4:4">
      <c r="D3681" s="317"/>
    </row>
    <row r="3682" spans="4:4">
      <c r="D3682" s="317"/>
    </row>
    <row r="3683" spans="4:4">
      <c r="D3683" s="317"/>
    </row>
    <row r="3684" spans="4:4">
      <c r="D3684" s="317"/>
    </row>
    <row r="3685" spans="4:4">
      <c r="D3685" s="317"/>
    </row>
    <row r="3686" spans="4:4">
      <c r="D3686" s="317"/>
    </row>
    <row r="3687" spans="4:4">
      <c r="D3687" s="317"/>
    </row>
    <row r="3688" spans="4:4">
      <c r="D3688" s="317"/>
    </row>
    <row r="3689" spans="4:4">
      <c r="D3689" s="317"/>
    </row>
    <row r="3690" spans="4:4">
      <c r="D3690" s="317"/>
    </row>
    <row r="3691" spans="4:4">
      <c r="D3691" s="317"/>
    </row>
    <row r="3692" spans="4:4">
      <c r="D3692" s="317"/>
    </row>
    <row r="3693" spans="4:4">
      <c r="D3693" s="317"/>
    </row>
    <row r="3694" spans="4:4">
      <c r="D3694" s="317"/>
    </row>
    <row r="3695" spans="4:4">
      <c r="D3695" s="317"/>
    </row>
    <row r="3696" spans="4:4">
      <c r="D3696" s="317"/>
    </row>
    <row r="3697" spans="4:4">
      <c r="D3697" s="317"/>
    </row>
    <row r="3698" spans="4:4">
      <c r="D3698" s="317"/>
    </row>
    <row r="3699" spans="4:4">
      <c r="D3699" s="317"/>
    </row>
    <row r="3700" spans="4:4">
      <c r="D3700" s="317"/>
    </row>
    <row r="3701" spans="4:4">
      <c r="D3701" s="317"/>
    </row>
    <row r="3702" spans="4:4">
      <c r="D3702" s="317"/>
    </row>
    <row r="3703" spans="4:4">
      <c r="D3703" s="317"/>
    </row>
    <row r="3704" spans="4:4">
      <c r="D3704" s="317"/>
    </row>
    <row r="3705" spans="4:4">
      <c r="D3705" s="317"/>
    </row>
    <row r="3706" spans="4:4">
      <c r="D3706" s="317"/>
    </row>
    <row r="3707" spans="4:4">
      <c r="D3707" s="317"/>
    </row>
    <row r="3708" spans="4:4">
      <c r="D3708" s="317"/>
    </row>
    <row r="3709" spans="4:4">
      <c r="D3709" s="317"/>
    </row>
    <row r="3710" spans="4:4">
      <c r="D3710" s="317"/>
    </row>
    <row r="3711" spans="4:4">
      <c r="D3711" s="317"/>
    </row>
    <row r="3712" spans="4:4">
      <c r="D3712" s="317"/>
    </row>
    <row r="3713" spans="4:4">
      <c r="D3713" s="317"/>
    </row>
    <row r="3714" spans="4:4">
      <c r="D3714" s="317"/>
    </row>
    <row r="3715" spans="4:4">
      <c r="D3715" s="317"/>
    </row>
    <row r="3716" spans="4:4">
      <c r="D3716" s="317"/>
    </row>
    <row r="3717" spans="4:4">
      <c r="D3717" s="317"/>
    </row>
    <row r="3718" spans="4:4">
      <c r="D3718" s="317"/>
    </row>
    <row r="3719" spans="4:4">
      <c r="D3719" s="317"/>
    </row>
    <row r="3720" spans="4:4">
      <c r="D3720" s="317"/>
    </row>
    <row r="3721" spans="4:4">
      <c r="D3721" s="317"/>
    </row>
    <row r="3722" spans="4:4">
      <c r="D3722" s="317"/>
    </row>
    <row r="3723" spans="4:4">
      <c r="D3723" s="317"/>
    </row>
    <row r="3724" spans="4:4">
      <c r="D3724" s="317"/>
    </row>
    <row r="3725" spans="4:4">
      <c r="D3725" s="317"/>
    </row>
    <row r="3726" spans="4:4">
      <c r="D3726" s="317"/>
    </row>
    <row r="3727" spans="4:4">
      <c r="D3727" s="317"/>
    </row>
    <row r="3728" spans="4:4">
      <c r="D3728" s="317"/>
    </row>
    <row r="3729" spans="4:4">
      <c r="D3729" s="317"/>
    </row>
    <row r="3730" spans="4:4">
      <c r="D3730" s="317"/>
    </row>
    <row r="3731" spans="4:4">
      <c r="D3731" s="317"/>
    </row>
    <row r="3732" spans="4:4">
      <c r="D3732" s="317"/>
    </row>
    <row r="3733" spans="4:4">
      <c r="D3733" s="317"/>
    </row>
    <row r="3734" spans="4:4">
      <c r="D3734" s="317"/>
    </row>
    <row r="3735" spans="4:4">
      <c r="D3735" s="317"/>
    </row>
    <row r="3736" spans="4:4">
      <c r="D3736" s="317"/>
    </row>
    <row r="3737" spans="4:4">
      <c r="D3737" s="317"/>
    </row>
    <row r="3738" spans="4:4">
      <c r="D3738" s="317"/>
    </row>
    <row r="3739" spans="4:4">
      <c r="D3739" s="317"/>
    </row>
    <row r="3740" spans="4:4">
      <c r="D3740" s="317"/>
    </row>
    <row r="3741" spans="4:4">
      <c r="D3741" s="317"/>
    </row>
    <row r="3742" spans="4:4">
      <c r="D3742" s="317"/>
    </row>
    <row r="3743" spans="4:4">
      <c r="D3743" s="317"/>
    </row>
    <row r="3744" spans="4:4">
      <c r="D3744" s="317"/>
    </row>
    <row r="3745" spans="4:4">
      <c r="D3745" s="317"/>
    </row>
    <row r="3746" spans="4:4">
      <c r="D3746" s="317"/>
    </row>
    <row r="3747" spans="4:4">
      <c r="D3747" s="317"/>
    </row>
    <row r="3748" spans="4:4">
      <c r="D3748" s="317"/>
    </row>
    <row r="3749" spans="4:4">
      <c r="D3749" s="317"/>
    </row>
    <row r="3750" spans="4:4">
      <c r="D3750" s="317"/>
    </row>
    <row r="3751" spans="4:4">
      <c r="D3751" s="317"/>
    </row>
    <row r="3752" spans="4:4">
      <c r="D3752" s="317"/>
    </row>
    <row r="3753" spans="4:4">
      <c r="D3753" s="317"/>
    </row>
    <row r="3754" spans="4:4">
      <c r="D3754" s="317"/>
    </row>
    <row r="3755" spans="4:4">
      <c r="D3755" s="317"/>
    </row>
    <row r="3756" spans="4:4">
      <c r="D3756" s="317"/>
    </row>
    <row r="3757" spans="4:4">
      <c r="D3757" s="317"/>
    </row>
    <row r="3758" spans="4:4">
      <c r="D3758" s="317"/>
    </row>
    <row r="3759" spans="4:4">
      <c r="D3759" s="317"/>
    </row>
    <row r="3760" spans="4:4">
      <c r="D3760" s="317"/>
    </row>
    <row r="3761" spans="4:4">
      <c r="D3761" s="317"/>
    </row>
    <row r="3762" spans="4:4">
      <c r="D3762" s="317"/>
    </row>
    <row r="3763" spans="4:4">
      <c r="D3763" s="317"/>
    </row>
    <row r="3764" spans="4:4">
      <c r="D3764" s="317"/>
    </row>
    <row r="3765" spans="4:4">
      <c r="D3765" s="317"/>
    </row>
    <row r="3766" spans="4:4">
      <c r="D3766" s="317"/>
    </row>
    <row r="3767" spans="4:4">
      <c r="D3767" s="317"/>
    </row>
    <row r="3768" spans="4:4">
      <c r="D3768" s="317"/>
    </row>
    <row r="3769" spans="4:4">
      <c r="D3769" s="317"/>
    </row>
    <row r="3770" spans="4:4">
      <c r="D3770" s="317"/>
    </row>
    <row r="3771" spans="4:4">
      <c r="D3771" s="317"/>
    </row>
    <row r="3772" spans="4:4">
      <c r="D3772" s="317"/>
    </row>
    <row r="3773" spans="4:4">
      <c r="D3773" s="317"/>
    </row>
    <row r="3774" spans="4:4">
      <c r="D3774" s="317"/>
    </row>
    <row r="3775" spans="4:4">
      <c r="D3775" s="317"/>
    </row>
    <row r="3776" spans="4:4">
      <c r="D3776" s="317"/>
    </row>
    <row r="3777" spans="4:4">
      <c r="D3777" s="317"/>
    </row>
    <row r="3778" spans="4:4">
      <c r="D3778" s="317"/>
    </row>
    <row r="3779" spans="4:4">
      <c r="D3779" s="317"/>
    </row>
    <row r="3780" spans="4:4">
      <c r="D3780" s="317"/>
    </row>
    <row r="3781" spans="4:4">
      <c r="D3781" s="317"/>
    </row>
    <row r="3782" spans="4:4">
      <c r="D3782" s="317"/>
    </row>
    <row r="3783" spans="4:4">
      <c r="D3783" s="317"/>
    </row>
    <row r="3784" spans="4:4">
      <c r="D3784" s="317"/>
    </row>
    <row r="3785" spans="4:4">
      <c r="D3785" s="317"/>
    </row>
    <row r="3786" spans="4:4">
      <c r="D3786" s="317"/>
    </row>
    <row r="3787" spans="4:4">
      <c r="D3787" s="317"/>
    </row>
    <row r="3788" spans="4:4">
      <c r="D3788" s="317"/>
    </row>
    <row r="3789" spans="4:4">
      <c r="D3789" s="317"/>
    </row>
    <row r="3790" spans="4:4">
      <c r="D3790" s="317"/>
    </row>
    <row r="3791" spans="4:4">
      <c r="D3791" s="317"/>
    </row>
    <row r="3792" spans="4:4">
      <c r="D3792" s="317"/>
    </row>
    <row r="3793" spans="4:4">
      <c r="D3793" s="317"/>
    </row>
    <row r="3794" spans="4:4">
      <c r="D3794" s="317"/>
    </row>
    <row r="3795" spans="4:4">
      <c r="D3795" s="317"/>
    </row>
    <row r="3796" spans="4:4">
      <c r="D3796" s="317"/>
    </row>
    <row r="3797" spans="4:4">
      <c r="D3797" s="317"/>
    </row>
    <row r="3798" spans="4:4">
      <c r="D3798" s="317"/>
    </row>
    <row r="3799" spans="4:4">
      <c r="D3799" s="317"/>
    </row>
    <row r="3800" spans="4:4">
      <c r="D3800" s="317"/>
    </row>
    <row r="3801" spans="4:4">
      <c r="D3801" s="317"/>
    </row>
    <row r="3802" spans="4:4">
      <c r="D3802" s="317"/>
    </row>
    <row r="3803" spans="4:4">
      <c r="D3803" s="317"/>
    </row>
    <row r="3804" spans="4:4">
      <c r="D3804" s="317"/>
    </row>
    <row r="3805" spans="4:4">
      <c r="D3805" s="317"/>
    </row>
    <row r="3806" spans="4:4">
      <c r="D3806" s="317"/>
    </row>
    <row r="3807" spans="4:4">
      <c r="D3807" s="317"/>
    </row>
    <row r="3808" spans="4:4">
      <c r="D3808" s="317"/>
    </row>
    <row r="3809" spans="4:4">
      <c r="D3809" s="317"/>
    </row>
    <row r="3810" spans="4:4">
      <c r="D3810" s="317"/>
    </row>
    <row r="3811" spans="4:4">
      <c r="D3811" s="317"/>
    </row>
    <row r="3812" spans="4:4">
      <c r="D3812" s="317"/>
    </row>
    <row r="3813" spans="4:4">
      <c r="D3813" s="317"/>
    </row>
    <row r="3814" spans="4:4">
      <c r="D3814" s="317"/>
    </row>
    <row r="3815" spans="4:4">
      <c r="D3815" s="317"/>
    </row>
    <row r="3816" spans="4:4">
      <c r="D3816" s="317"/>
    </row>
    <row r="3817" spans="4:4">
      <c r="D3817" s="317"/>
    </row>
    <row r="3818" spans="4:4">
      <c r="D3818" s="317"/>
    </row>
    <row r="3819" spans="4:4">
      <c r="D3819" s="317"/>
    </row>
    <row r="3820" spans="4:4">
      <c r="D3820" s="317"/>
    </row>
    <row r="3821" spans="4:4">
      <c r="D3821" s="317"/>
    </row>
    <row r="3822" spans="4:4">
      <c r="D3822" s="317"/>
    </row>
    <row r="3823" spans="4:4">
      <c r="D3823" s="317"/>
    </row>
    <row r="3824" spans="4:4">
      <c r="D3824" s="317"/>
    </row>
    <row r="3825" spans="4:4">
      <c r="D3825" s="317"/>
    </row>
    <row r="3826" spans="4:4">
      <c r="D3826" s="317"/>
    </row>
    <row r="3827" spans="4:4">
      <c r="D3827" s="317"/>
    </row>
    <row r="3828" spans="4:4">
      <c r="D3828" s="317"/>
    </row>
    <row r="3829" spans="4:4">
      <c r="D3829" s="317"/>
    </row>
    <row r="3830" spans="4:4">
      <c r="D3830" s="317"/>
    </row>
    <row r="3831" spans="4:4">
      <c r="D3831" s="317"/>
    </row>
    <row r="3832" spans="4:4">
      <c r="D3832" s="317"/>
    </row>
    <row r="3833" spans="4:4">
      <c r="D3833" s="317"/>
    </row>
    <row r="3834" spans="4:4">
      <c r="D3834" s="317"/>
    </row>
    <row r="3835" spans="4:4">
      <c r="D3835" s="317"/>
    </row>
    <row r="3836" spans="4:4">
      <c r="D3836" s="317"/>
    </row>
    <row r="3837" spans="4:4">
      <c r="D3837" s="317"/>
    </row>
    <row r="3838" spans="4:4">
      <c r="D3838" s="317"/>
    </row>
    <row r="3839" spans="4:4">
      <c r="D3839" s="317"/>
    </row>
    <row r="3840" spans="4:4">
      <c r="D3840" s="317"/>
    </row>
    <row r="3841" spans="4:4">
      <c r="D3841" s="317"/>
    </row>
    <row r="3842" spans="4:4">
      <c r="D3842" s="317"/>
    </row>
    <row r="3843" spans="4:4">
      <c r="D3843" s="317"/>
    </row>
    <row r="3844" spans="4:4">
      <c r="D3844" s="317"/>
    </row>
    <row r="3845" spans="4:4">
      <c r="D3845" s="317"/>
    </row>
    <row r="3846" spans="4:4">
      <c r="D3846" s="317"/>
    </row>
    <row r="3847" spans="4:4">
      <c r="D3847" s="317"/>
    </row>
    <row r="3848" spans="4:4">
      <c r="D3848" s="317"/>
    </row>
    <row r="3849" spans="4:4">
      <c r="D3849" s="317"/>
    </row>
    <row r="3850" spans="4:4">
      <c r="D3850" s="317"/>
    </row>
    <row r="3851" spans="4:4">
      <c r="D3851" s="317"/>
    </row>
    <row r="3852" spans="4:4">
      <c r="D3852" s="317"/>
    </row>
    <row r="3853" spans="4:4">
      <c r="D3853" s="317"/>
    </row>
    <row r="3854" spans="4:4">
      <c r="D3854" s="317"/>
    </row>
    <row r="3855" spans="4:4">
      <c r="D3855" s="317"/>
    </row>
    <row r="3856" spans="4:4">
      <c r="D3856" s="317"/>
    </row>
    <row r="3857" spans="4:4">
      <c r="D3857" s="317"/>
    </row>
    <row r="3858" spans="4:4">
      <c r="D3858" s="317"/>
    </row>
    <row r="3859" spans="4:4">
      <c r="D3859" s="317"/>
    </row>
    <row r="3860" spans="4:4">
      <c r="D3860" s="317"/>
    </row>
    <row r="3861" spans="4:4">
      <c r="D3861" s="317"/>
    </row>
    <row r="3862" spans="4:4">
      <c r="D3862" s="317"/>
    </row>
    <row r="3863" spans="4:4">
      <c r="D3863" s="317"/>
    </row>
    <row r="3864" spans="4:4">
      <c r="D3864" s="317"/>
    </row>
    <row r="3865" spans="4:4">
      <c r="D3865" s="317"/>
    </row>
    <row r="3866" spans="4:4">
      <c r="D3866" s="317"/>
    </row>
    <row r="3867" spans="4:4">
      <c r="D3867" s="317"/>
    </row>
    <row r="3868" spans="4:4">
      <c r="D3868" s="317"/>
    </row>
    <row r="3869" spans="4:4">
      <c r="D3869" s="317"/>
    </row>
    <row r="3870" spans="4:4">
      <c r="D3870" s="317"/>
    </row>
    <row r="3871" spans="4:4">
      <c r="D3871" s="317"/>
    </row>
    <row r="3872" spans="4:4">
      <c r="D3872" s="317"/>
    </row>
    <row r="3873" spans="4:4">
      <c r="D3873" s="317"/>
    </row>
    <row r="3874" spans="4:4">
      <c r="D3874" s="317"/>
    </row>
    <row r="3875" spans="4:4">
      <c r="D3875" s="317"/>
    </row>
    <row r="3876" spans="4:4">
      <c r="D3876" s="317"/>
    </row>
    <row r="3877" spans="4:4">
      <c r="D3877" s="317"/>
    </row>
    <row r="3878" spans="4:4">
      <c r="D3878" s="317"/>
    </row>
    <row r="3879" spans="4:4">
      <c r="D3879" s="317"/>
    </row>
    <row r="3880" spans="4:4">
      <c r="D3880" s="317"/>
    </row>
    <row r="3881" spans="4:4">
      <c r="D3881" s="317"/>
    </row>
    <row r="3882" spans="4:4">
      <c r="D3882" s="317"/>
    </row>
    <row r="3883" spans="4:4">
      <c r="D3883" s="317"/>
    </row>
    <row r="3884" spans="4:4">
      <c r="D3884" s="317"/>
    </row>
    <row r="3885" spans="4:4">
      <c r="D3885" s="317"/>
    </row>
    <row r="3886" spans="4:4">
      <c r="D3886" s="317"/>
    </row>
    <row r="3887" spans="4:4">
      <c r="D3887" s="317"/>
    </row>
    <row r="3888" spans="4:4">
      <c r="D3888" s="317"/>
    </row>
    <row r="3889" spans="4:4">
      <c r="D3889" s="317"/>
    </row>
    <row r="3890" spans="4:4">
      <c r="D3890" s="317"/>
    </row>
    <row r="3891" spans="4:4">
      <c r="D3891" s="317"/>
    </row>
    <row r="3892" spans="4:4">
      <c r="D3892" s="317"/>
    </row>
    <row r="3893" spans="4:4">
      <c r="D3893" s="317"/>
    </row>
    <row r="3894" spans="4:4">
      <c r="D3894" s="317"/>
    </row>
    <row r="3895" spans="4:4">
      <c r="D3895" s="317"/>
    </row>
    <row r="3896" spans="4:4">
      <c r="D3896" s="317"/>
    </row>
    <row r="3897" spans="4:4">
      <c r="D3897" s="317"/>
    </row>
    <row r="3898" spans="4:4">
      <c r="D3898" s="317"/>
    </row>
    <row r="3899" spans="4:4">
      <c r="D3899" s="317"/>
    </row>
    <row r="3900" spans="4:4">
      <c r="D3900" s="317"/>
    </row>
    <row r="3901" spans="4:4">
      <c r="D3901" s="317"/>
    </row>
    <row r="3902" spans="4:4">
      <c r="D3902" s="317"/>
    </row>
    <row r="3903" spans="4:4">
      <c r="D3903" s="317"/>
    </row>
    <row r="3904" spans="4:4">
      <c r="D3904" s="317"/>
    </row>
    <row r="3905" spans="4:4">
      <c r="D3905" s="317"/>
    </row>
    <row r="3906" spans="4:4">
      <c r="D3906" s="317"/>
    </row>
    <row r="3907" spans="4:4">
      <c r="D3907" s="317"/>
    </row>
    <row r="3908" spans="4:4">
      <c r="D3908" s="317"/>
    </row>
    <row r="3909" spans="4:4">
      <c r="D3909" s="317"/>
    </row>
    <row r="3910" spans="4:4">
      <c r="D3910" s="317"/>
    </row>
    <row r="3911" spans="4:4">
      <c r="D3911" s="317"/>
    </row>
    <row r="3912" spans="4:4">
      <c r="D3912" s="317"/>
    </row>
    <row r="3913" spans="4:4">
      <c r="D3913" s="317"/>
    </row>
    <row r="3914" spans="4:4">
      <c r="D3914" s="317"/>
    </row>
    <row r="3915" spans="4:4">
      <c r="D3915" s="317"/>
    </row>
    <row r="3916" spans="4:4">
      <c r="D3916" s="317"/>
    </row>
    <row r="3917" spans="4:4">
      <c r="D3917" s="317"/>
    </row>
    <row r="3918" spans="4:4">
      <c r="D3918" s="317"/>
    </row>
    <row r="3919" spans="4:4">
      <c r="D3919" s="317"/>
    </row>
    <row r="3920" spans="4:4">
      <c r="D3920" s="317"/>
    </row>
    <row r="3921" spans="4:4">
      <c r="D3921" s="317"/>
    </row>
    <row r="3922" spans="4:4">
      <c r="D3922" s="317"/>
    </row>
    <row r="3923" spans="4:4">
      <c r="D3923" s="317"/>
    </row>
    <row r="3924" spans="4:4">
      <c r="D3924" s="317"/>
    </row>
    <row r="3925" spans="4:4">
      <c r="D3925" s="317"/>
    </row>
    <row r="3926" spans="4:4">
      <c r="D3926" s="317"/>
    </row>
    <row r="3927" spans="4:4">
      <c r="D3927" s="317"/>
    </row>
    <row r="3928" spans="4:4">
      <c r="D3928" s="317"/>
    </row>
    <row r="3929" spans="4:4">
      <c r="D3929" s="317"/>
    </row>
    <row r="3930" spans="4:4">
      <c r="D3930" s="317"/>
    </row>
    <row r="3931" spans="4:4">
      <c r="D3931" s="317"/>
    </row>
    <row r="3932" spans="4:4">
      <c r="D3932" s="317"/>
    </row>
    <row r="3933" spans="4:4">
      <c r="D3933" s="317"/>
    </row>
    <row r="3934" spans="4:4">
      <c r="D3934" s="317"/>
    </row>
    <row r="3935" spans="4:4">
      <c r="D3935" s="317"/>
    </row>
    <row r="3936" spans="4:4">
      <c r="D3936" s="317"/>
    </row>
    <row r="3937" spans="4:4">
      <c r="D3937" s="317"/>
    </row>
    <row r="3938" spans="4:4">
      <c r="D3938" s="317"/>
    </row>
    <row r="3939" spans="4:4">
      <c r="D3939" s="317"/>
    </row>
    <row r="3940" spans="4:4">
      <c r="D3940" s="317"/>
    </row>
    <row r="3941" spans="4:4">
      <c r="D3941" s="317"/>
    </row>
    <row r="3942" spans="4:4">
      <c r="D3942" s="317"/>
    </row>
    <row r="3943" spans="4:4">
      <c r="D3943" s="317"/>
    </row>
    <row r="3944" spans="4:4">
      <c r="D3944" s="317"/>
    </row>
    <row r="3945" spans="4:4">
      <c r="D3945" s="317"/>
    </row>
    <row r="3946" spans="4:4">
      <c r="D3946" s="317"/>
    </row>
    <row r="3947" spans="4:4">
      <c r="D3947" s="317"/>
    </row>
    <row r="3948" spans="4:4">
      <c r="D3948" s="317"/>
    </row>
    <row r="3949" spans="4:4">
      <c r="D3949" s="317"/>
    </row>
    <row r="3950" spans="4:4">
      <c r="D3950" s="317"/>
    </row>
    <row r="3951" spans="4:4">
      <c r="D3951" s="317"/>
    </row>
    <row r="3952" spans="4:4">
      <c r="D3952" s="317"/>
    </row>
    <row r="3953" spans="4:4">
      <c r="D3953" s="317"/>
    </row>
    <row r="3954" spans="4:4">
      <c r="D3954" s="317"/>
    </row>
    <row r="3955" spans="4:4">
      <c r="D3955" s="317"/>
    </row>
    <row r="3956" spans="4:4">
      <c r="D3956" s="317"/>
    </row>
    <row r="3957" spans="4:4">
      <c r="D3957" s="317"/>
    </row>
    <row r="3958" spans="4:4">
      <c r="D3958" s="317"/>
    </row>
    <row r="3959" spans="4:4">
      <c r="D3959" s="317"/>
    </row>
    <row r="3960" spans="4:4">
      <c r="D3960" s="317"/>
    </row>
    <row r="3961" spans="4:4">
      <c r="D3961" s="317"/>
    </row>
    <row r="3962" spans="4:4">
      <c r="D3962" s="317"/>
    </row>
    <row r="3963" spans="4:4">
      <c r="D3963" s="317"/>
    </row>
    <row r="3964" spans="4:4">
      <c r="D3964" s="317"/>
    </row>
    <row r="3965" spans="4:4">
      <c r="D3965" s="317"/>
    </row>
    <row r="3966" spans="4:4">
      <c r="D3966" s="317"/>
    </row>
    <row r="3967" spans="4:4">
      <c r="D3967" s="317"/>
    </row>
    <row r="3968" spans="4:4">
      <c r="D3968" s="317"/>
    </row>
    <row r="3969" spans="4:4">
      <c r="D3969" s="317"/>
    </row>
    <row r="3970" spans="4:4">
      <c r="D3970" s="317"/>
    </row>
    <row r="3971" spans="4:4">
      <c r="D3971" s="317"/>
    </row>
    <row r="3972" spans="4:4">
      <c r="D3972" s="317"/>
    </row>
    <row r="3973" spans="4:4">
      <c r="D3973" s="317"/>
    </row>
    <row r="3974" spans="4:4">
      <c r="D3974" s="317"/>
    </row>
    <row r="3975" spans="4:4">
      <c r="D3975" s="317"/>
    </row>
    <row r="3976" spans="4:4">
      <c r="D3976" s="317"/>
    </row>
    <row r="3977" spans="4:4">
      <c r="D3977" s="317"/>
    </row>
    <row r="3978" spans="4:4">
      <c r="D3978" s="317"/>
    </row>
    <row r="3979" spans="4:4">
      <c r="D3979" s="317"/>
    </row>
    <row r="3980" spans="4:4">
      <c r="D3980" s="317"/>
    </row>
    <row r="3981" spans="4:4">
      <c r="D3981" s="317"/>
    </row>
    <row r="3982" spans="4:4">
      <c r="D3982" s="317"/>
    </row>
    <row r="3983" spans="4:4">
      <c r="D3983" s="317"/>
    </row>
    <row r="3984" spans="4:4">
      <c r="D3984" s="317"/>
    </row>
    <row r="3985" spans="4:4">
      <c r="D3985" s="317"/>
    </row>
    <row r="3986" spans="4:4">
      <c r="D3986" s="317"/>
    </row>
    <row r="3987" spans="4:4">
      <c r="D3987" s="317"/>
    </row>
    <row r="3988" spans="4:4">
      <c r="D3988" s="317"/>
    </row>
    <row r="3989" spans="4:4">
      <c r="D3989" s="317"/>
    </row>
    <row r="3990" spans="4:4">
      <c r="D3990" s="317"/>
    </row>
    <row r="3991" spans="4:4">
      <c r="D3991" s="317"/>
    </row>
    <row r="3992" spans="4:4">
      <c r="D3992" s="317"/>
    </row>
    <row r="3993" spans="4:4">
      <c r="D3993" s="317"/>
    </row>
    <row r="3994" spans="4:4">
      <c r="D3994" s="317"/>
    </row>
    <row r="3995" spans="4:4">
      <c r="D3995" s="317"/>
    </row>
    <row r="3996" spans="4:4">
      <c r="D3996" s="317"/>
    </row>
    <row r="3997" spans="4:4">
      <c r="D3997" s="317"/>
    </row>
    <row r="3998" spans="4:4">
      <c r="D3998" s="317"/>
    </row>
    <row r="3999" spans="4:4">
      <c r="D3999" s="317"/>
    </row>
    <row r="4000" spans="4:4">
      <c r="D4000" s="317"/>
    </row>
    <row r="4001" spans="4:4">
      <c r="D4001" s="317"/>
    </row>
    <row r="4002" spans="4:4">
      <c r="D4002" s="317"/>
    </row>
    <row r="4003" spans="4:4">
      <c r="D4003" s="317"/>
    </row>
    <row r="4004" spans="4:4">
      <c r="D4004" s="317"/>
    </row>
    <row r="4005" spans="4:4">
      <c r="D4005" s="317"/>
    </row>
    <row r="4006" spans="4:4">
      <c r="D4006" s="317"/>
    </row>
    <row r="4007" spans="4:4">
      <c r="D4007" s="317"/>
    </row>
    <row r="4008" spans="4:4">
      <c r="D4008" s="317"/>
    </row>
    <row r="4009" spans="4:4">
      <c r="D4009" s="317"/>
    </row>
    <row r="4010" spans="4:4">
      <c r="D4010" s="317"/>
    </row>
    <row r="4011" spans="4:4">
      <c r="D4011" s="317"/>
    </row>
    <row r="4012" spans="4:4">
      <c r="D4012" s="317"/>
    </row>
    <row r="4013" spans="4:4">
      <c r="D4013" s="317"/>
    </row>
    <row r="4014" spans="4:4">
      <c r="D4014" s="317"/>
    </row>
    <row r="4015" spans="4:4">
      <c r="D4015" s="317"/>
    </row>
    <row r="4016" spans="4:4">
      <c r="D4016" s="317"/>
    </row>
    <row r="4017" spans="4:4">
      <c r="D4017" s="317"/>
    </row>
    <row r="4018" spans="4:4">
      <c r="D4018" s="317"/>
    </row>
    <row r="4019" spans="4:4">
      <c r="D4019" s="317"/>
    </row>
    <row r="4020" spans="4:4">
      <c r="D4020" s="317"/>
    </row>
    <row r="4021" spans="4:4">
      <c r="D4021" s="317"/>
    </row>
    <row r="4022" spans="4:4">
      <c r="D4022" s="317"/>
    </row>
    <row r="4023" spans="4:4">
      <c r="D4023" s="317"/>
    </row>
    <row r="4024" spans="4:4">
      <c r="D4024" s="317"/>
    </row>
    <row r="4025" spans="4:4">
      <c r="D4025" s="317"/>
    </row>
    <row r="4026" spans="4:4">
      <c r="D4026" s="317"/>
    </row>
    <row r="4027" spans="4:4">
      <c r="D4027" s="317"/>
    </row>
    <row r="4028" spans="4:4">
      <c r="D4028" s="317"/>
    </row>
    <row r="4029" spans="4:4">
      <c r="D4029" s="317"/>
    </row>
    <row r="4030" spans="4:4">
      <c r="D4030" s="317"/>
    </row>
    <row r="4031" spans="4:4">
      <c r="D4031" s="317"/>
    </row>
    <row r="4032" spans="4:4">
      <c r="D4032" s="317"/>
    </row>
    <row r="4033" spans="4:4">
      <c r="D4033" s="317"/>
    </row>
    <row r="4034" spans="4:4">
      <c r="D4034" s="317"/>
    </row>
    <row r="4035" spans="4:4">
      <c r="D4035" s="317"/>
    </row>
    <row r="4036" spans="4:4">
      <c r="D4036" s="317"/>
    </row>
    <row r="4037" spans="4:4">
      <c r="D4037" s="317"/>
    </row>
    <row r="4038" spans="4:4">
      <c r="D4038" s="317"/>
    </row>
    <row r="4039" spans="4:4">
      <c r="D4039" s="317"/>
    </row>
    <row r="4040" spans="4:4">
      <c r="D4040" s="317"/>
    </row>
    <row r="4041" spans="4:4">
      <c r="D4041" s="317"/>
    </row>
    <row r="4042" spans="4:4">
      <c r="D4042" s="317"/>
    </row>
    <row r="4043" spans="4:4">
      <c r="D4043" s="317"/>
    </row>
    <row r="4044" spans="4:4">
      <c r="D4044" s="317"/>
    </row>
    <row r="4045" spans="4:4">
      <c r="D4045" s="317"/>
    </row>
    <row r="4046" spans="4:4">
      <c r="D4046" s="317"/>
    </row>
    <row r="4047" spans="4:4">
      <c r="D4047" s="317"/>
    </row>
    <row r="4048" spans="4:4">
      <c r="D4048" s="317"/>
    </row>
    <row r="4049" spans="4:4">
      <c r="D4049" s="317"/>
    </row>
    <row r="4050" spans="4:4">
      <c r="D4050" s="317"/>
    </row>
    <row r="4051" spans="4:4">
      <c r="D4051" s="317"/>
    </row>
    <row r="4052" spans="4:4">
      <c r="D4052" s="317"/>
    </row>
    <row r="4053" spans="4:4">
      <c r="D4053" s="317"/>
    </row>
    <row r="4054" spans="4:4">
      <c r="D4054" s="317"/>
    </row>
    <row r="4055" spans="4:4">
      <c r="D4055" s="317"/>
    </row>
    <row r="4056" spans="4:4">
      <c r="D4056" s="317"/>
    </row>
    <row r="4057" spans="4:4">
      <c r="D4057" s="317"/>
    </row>
    <row r="4058" spans="4:4">
      <c r="D4058" s="317"/>
    </row>
    <row r="4059" spans="4:4">
      <c r="D4059" s="317"/>
    </row>
    <row r="4060" spans="4:4">
      <c r="D4060" s="317"/>
    </row>
    <row r="4061" spans="4:4">
      <c r="D4061" s="317"/>
    </row>
    <row r="4062" spans="4:4">
      <c r="D4062" s="317"/>
    </row>
    <row r="4063" spans="4:4">
      <c r="D4063" s="317"/>
    </row>
    <row r="4064" spans="4:4">
      <c r="D4064" s="317"/>
    </row>
    <row r="4065" spans="4:4">
      <c r="D4065" s="317"/>
    </row>
    <row r="4066" spans="4:4">
      <c r="D4066" s="317"/>
    </row>
    <row r="4067" spans="4:4">
      <c r="D4067" s="317"/>
    </row>
    <row r="4068" spans="4:4">
      <c r="D4068" s="317"/>
    </row>
    <row r="4069" spans="4:4">
      <c r="D4069" s="317"/>
    </row>
    <row r="4070" spans="4:4">
      <c r="D4070" s="317"/>
    </row>
    <row r="4071" spans="4:4">
      <c r="D4071" s="317"/>
    </row>
    <row r="4072" spans="4:4">
      <c r="D4072" s="317"/>
    </row>
    <row r="4073" spans="4:4">
      <c r="D4073" s="317"/>
    </row>
    <row r="4074" spans="4:4">
      <c r="D4074" s="317"/>
    </row>
    <row r="4075" spans="4:4">
      <c r="D4075" s="317"/>
    </row>
    <row r="4076" spans="4:4">
      <c r="D4076" s="317"/>
    </row>
    <row r="4077" spans="4:4">
      <c r="D4077" s="317"/>
    </row>
    <row r="4078" spans="4:4">
      <c r="D4078" s="317"/>
    </row>
    <row r="4079" spans="4:4">
      <c r="D4079" s="317"/>
    </row>
    <row r="4080" spans="4:4">
      <c r="D4080" s="317"/>
    </row>
    <row r="4081" spans="4:4">
      <c r="D4081" s="317"/>
    </row>
    <row r="4082" spans="4:4">
      <c r="D4082" s="317"/>
    </row>
    <row r="4083" spans="4:4">
      <c r="D4083" s="317"/>
    </row>
    <row r="4084" spans="4:4">
      <c r="D4084" s="317"/>
    </row>
    <row r="4085" spans="4:4">
      <c r="D4085" s="317"/>
    </row>
    <row r="4086" spans="4:4">
      <c r="D4086" s="317"/>
    </row>
    <row r="4087" spans="4:4">
      <c r="D4087" s="317"/>
    </row>
    <row r="4088" spans="4:4">
      <c r="D4088" s="317"/>
    </row>
    <row r="4089" spans="4:4">
      <c r="D4089" s="317"/>
    </row>
    <row r="4090" spans="4:4">
      <c r="D4090" s="317"/>
    </row>
    <row r="4091" spans="4:4">
      <c r="D4091" s="317"/>
    </row>
    <row r="4092" spans="4:4">
      <c r="D4092" s="317"/>
    </row>
    <row r="4093" spans="4:4">
      <c r="D4093" s="317"/>
    </row>
    <row r="4094" spans="4:4">
      <c r="D4094" s="317"/>
    </row>
    <row r="4095" spans="4:4">
      <c r="D4095" s="317"/>
    </row>
    <row r="4096" spans="4:4">
      <c r="D4096" s="317"/>
    </row>
    <row r="4097" spans="4:4">
      <c r="D4097" s="317"/>
    </row>
    <row r="4098" spans="4:4">
      <c r="D4098" s="317"/>
    </row>
    <row r="4099" spans="4:4">
      <c r="D4099" s="317"/>
    </row>
    <row r="4100" spans="4:4">
      <c r="D4100" s="317"/>
    </row>
    <row r="4101" spans="4:4">
      <c r="D4101" s="317"/>
    </row>
    <row r="4102" spans="4:4">
      <c r="D4102" s="317"/>
    </row>
    <row r="4103" spans="4:4">
      <c r="D4103" s="317"/>
    </row>
    <row r="4104" spans="4:4">
      <c r="D4104" s="317"/>
    </row>
    <row r="4105" spans="4:4">
      <c r="D4105" s="317"/>
    </row>
    <row r="4106" spans="4:4">
      <c r="D4106" s="317"/>
    </row>
    <row r="4107" spans="4:4">
      <c r="D4107" s="317"/>
    </row>
    <row r="4108" spans="4:4">
      <c r="D4108" s="317"/>
    </row>
    <row r="4109" spans="4:4">
      <c r="D4109" s="317"/>
    </row>
    <row r="4110" spans="4:4">
      <c r="D4110" s="317"/>
    </row>
    <row r="4111" spans="4:4">
      <c r="D4111" s="317"/>
    </row>
    <row r="4112" spans="4:4">
      <c r="D4112" s="317"/>
    </row>
    <row r="4113" spans="4:4">
      <c r="D4113" s="317"/>
    </row>
    <row r="4114" spans="4:4">
      <c r="D4114" s="317"/>
    </row>
    <row r="4115" spans="4:4">
      <c r="D4115" s="317"/>
    </row>
    <row r="4116" spans="4:4">
      <c r="D4116" s="317"/>
    </row>
    <row r="4117" spans="4:4">
      <c r="D4117" s="317"/>
    </row>
    <row r="4118" spans="4:4">
      <c r="D4118" s="317"/>
    </row>
    <row r="4119" spans="4:4">
      <c r="D4119" s="317"/>
    </row>
    <row r="4120" spans="4:4">
      <c r="D4120" s="317"/>
    </row>
    <row r="4121" spans="4:4">
      <c r="D4121" s="317"/>
    </row>
    <row r="4122" spans="4:4">
      <c r="D4122" s="317"/>
    </row>
    <row r="4123" spans="4:4">
      <c r="D4123" s="317"/>
    </row>
    <row r="4124" spans="4:4">
      <c r="D4124" s="317"/>
    </row>
    <row r="4125" spans="4:4">
      <c r="D4125" s="317"/>
    </row>
    <row r="4126" spans="4:4">
      <c r="D4126" s="317"/>
    </row>
    <row r="4127" spans="4:4">
      <c r="D4127" s="317"/>
    </row>
    <row r="4128" spans="4:4">
      <c r="D4128" s="317"/>
    </row>
    <row r="4129" spans="4:4">
      <c r="D4129" s="317"/>
    </row>
    <row r="4130" spans="4:4">
      <c r="D4130" s="317"/>
    </row>
    <row r="4131" spans="4:4">
      <c r="D4131" s="317"/>
    </row>
    <row r="4132" spans="4:4">
      <c r="D4132" s="317"/>
    </row>
    <row r="4133" spans="4:4">
      <c r="D4133" s="317"/>
    </row>
    <row r="4134" spans="4:4">
      <c r="D4134" s="317"/>
    </row>
    <row r="4135" spans="4:4">
      <c r="D4135" s="317"/>
    </row>
    <row r="4136" spans="4:4">
      <c r="D4136" s="317"/>
    </row>
    <row r="4137" spans="4:4">
      <c r="D4137" s="317"/>
    </row>
    <row r="4138" spans="4:4">
      <c r="D4138" s="317"/>
    </row>
    <row r="4139" spans="4:4">
      <c r="D4139" s="317"/>
    </row>
    <row r="4140" spans="4:4">
      <c r="D4140" s="317"/>
    </row>
    <row r="4141" spans="4:4">
      <c r="D4141" s="317"/>
    </row>
    <row r="4142" spans="4:4">
      <c r="D4142" s="317"/>
    </row>
    <row r="4143" spans="4:4">
      <c r="D4143" s="317"/>
    </row>
    <row r="4144" spans="4:4">
      <c r="D4144" s="317"/>
    </row>
    <row r="4145" spans="4:4">
      <c r="D4145" s="317"/>
    </row>
    <row r="4146" spans="4:4">
      <c r="D4146" s="317"/>
    </row>
    <row r="4147" spans="4:4">
      <c r="D4147" s="317"/>
    </row>
    <row r="4148" spans="4:4">
      <c r="D4148" s="317"/>
    </row>
    <row r="4149" spans="4:4">
      <c r="D4149" s="317"/>
    </row>
    <row r="4150" spans="4:4">
      <c r="D4150" s="317"/>
    </row>
    <row r="4151" spans="4:4">
      <c r="D4151" s="317"/>
    </row>
    <row r="4152" spans="4:4">
      <c r="D4152" s="317"/>
    </row>
    <row r="4153" spans="4:4">
      <c r="D4153" s="317"/>
    </row>
    <row r="4154" spans="4:4">
      <c r="D4154" s="317"/>
    </row>
    <row r="4155" spans="4:4">
      <c r="D4155" s="317"/>
    </row>
    <row r="4156" spans="4:4">
      <c r="D4156" s="317"/>
    </row>
    <row r="4157" spans="4:4">
      <c r="D4157" s="317"/>
    </row>
    <row r="4158" spans="4:4">
      <c r="D4158" s="317"/>
    </row>
    <row r="4159" spans="4:4">
      <c r="D4159" s="317"/>
    </row>
    <row r="4160" spans="4:4">
      <c r="D4160" s="317"/>
    </row>
    <row r="4161" spans="4:4">
      <c r="D4161" s="317"/>
    </row>
    <row r="4162" spans="4:4">
      <c r="D4162" s="317"/>
    </row>
    <row r="4163" spans="4:4">
      <c r="D4163" s="317"/>
    </row>
    <row r="4164" spans="4:4">
      <c r="D4164" s="317"/>
    </row>
    <row r="4165" spans="4:4">
      <c r="D4165" s="317"/>
    </row>
    <row r="4166" spans="4:4">
      <c r="D4166" s="317"/>
    </row>
    <row r="4167" spans="4:4">
      <c r="D4167" s="317"/>
    </row>
    <row r="4168" spans="4:4">
      <c r="D4168" s="317"/>
    </row>
    <row r="4169" spans="4:4">
      <c r="D4169" s="317"/>
    </row>
    <row r="4170" spans="4:4">
      <c r="D4170" s="317"/>
    </row>
    <row r="4171" spans="4:4">
      <c r="D4171" s="317"/>
    </row>
    <row r="4172" spans="4:4">
      <c r="D4172" s="317"/>
    </row>
    <row r="4173" spans="4:4">
      <c r="D4173" s="317"/>
    </row>
    <row r="4174" spans="4:4">
      <c r="D4174" s="317"/>
    </row>
    <row r="4175" spans="4:4">
      <c r="D4175" s="317"/>
    </row>
    <row r="4176" spans="4:4">
      <c r="D4176" s="317"/>
    </row>
    <row r="4177" spans="4:4">
      <c r="D4177" s="317"/>
    </row>
    <row r="4178" spans="4:4">
      <c r="D4178" s="317"/>
    </row>
    <row r="4179" spans="4:4">
      <c r="D4179" s="317"/>
    </row>
    <row r="4180" spans="4:4">
      <c r="D4180" s="317"/>
    </row>
    <row r="4181" spans="4:4">
      <c r="D4181" s="317"/>
    </row>
    <row r="4182" spans="4:4">
      <c r="D4182" s="317"/>
    </row>
    <row r="4183" spans="4:4">
      <c r="D4183" s="317"/>
    </row>
    <row r="4184" spans="4:4">
      <c r="D4184" s="317"/>
    </row>
    <row r="4185" spans="4:4">
      <c r="D4185" s="317"/>
    </row>
    <row r="4186" spans="4:4">
      <c r="D4186" s="317"/>
    </row>
    <row r="4187" spans="4:4">
      <c r="D4187" s="317"/>
    </row>
    <row r="4188" spans="4:4">
      <c r="D4188" s="317"/>
    </row>
    <row r="4189" spans="4:4">
      <c r="D4189" s="317"/>
    </row>
    <row r="4190" spans="4:4">
      <c r="D4190" s="317"/>
    </row>
    <row r="4191" spans="4:4">
      <c r="D4191" s="317"/>
    </row>
    <row r="4192" spans="4:4">
      <c r="D4192" s="317"/>
    </row>
    <row r="4193" spans="4:4">
      <c r="D4193" s="317"/>
    </row>
    <row r="4194" spans="4:4">
      <c r="D4194" s="317"/>
    </row>
    <row r="4195" spans="4:4">
      <c r="D4195" s="317"/>
    </row>
    <row r="4196" spans="4:4">
      <c r="D4196" s="317"/>
    </row>
    <row r="4197" spans="4:4">
      <c r="D4197" s="317"/>
    </row>
    <row r="4198" spans="4:4">
      <c r="D4198" s="317"/>
    </row>
    <row r="4199" spans="4:4">
      <c r="D4199" s="317"/>
    </row>
    <row r="4200" spans="4:4">
      <c r="D4200" s="317"/>
    </row>
    <row r="4201" spans="4:4">
      <c r="D4201" s="317"/>
    </row>
    <row r="4202" spans="4:4">
      <c r="D4202" s="317"/>
    </row>
    <row r="4203" spans="4:4">
      <c r="D4203" s="317"/>
    </row>
    <row r="4204" spans="4:4">
      <c r="D4204" s="317"/>
    </row>
    <row r="4205" spans="4:4">
      <c r="D4205" s="317"/>
    </row>
    <row r="4206" spans="4:4">
      <c r="D4206" s="317"/>
    </row>
    <row r="4207" spans="4:4">
      <c r="D4207" s="317"/>
    </row>
    <row r="4208" spans="4:4">
      <c r="D4208" s="317"/>
    </row>
    <row r="4209" spans="4:4">
      <c r="D4209" s="317"/>
    </row>
    <row r="4210" spans="4:4">
      <c r="D4210" s="317"/>
    </row>
    <row r="4211" spans="4:4">
      <c r="D4211" s="317"/>
    </row>
    <row r="4212" spans="4:4">
      <c r="D4212" s="317"/>
    </row>
    <row r="4213" spans="4:4">
      <c r="D4213" s="317"/>
    </row>
    <row r="4214" spans="4:4">
      <c r="D4214" s="317"/>
    </row>
    <row r="4215" spans="4:4">
      <c r="D4215" s="317"/>
    </row>
    <row r="4216" spans="4:4">
      <c r="D4216" s="317"/>
    </row>
    <row r="4217" spans="4:4">
      <c r="D4217" s="317"/>
    </row>
    <row r="4218" spans="4:4">
      <c r="D4218" s="317"/>
    </row>
    <row r="4219" spans="4:4">
      <c r="D4219" s="317"/>
    </row>
    <row r="4220" spans="4:4">
      <c r="D4220" s="317"/>
    </row>
    <row r="4221" spans="4:4">
      <c r="D4221" s="317"/>
    </row>
    <row r="4222" spans="4:4">
      <c r="D4222" s="317"/>
    </row>
    <row r="4223" spans="4:4">
      <c r="D4223" s="317"/>
    </row>
    <row r="4224" spans="4:4">
      <c r="D4224" s="317"/>
    </row>
    <row r="4225" spans="4:4">
      <c r="D4225" s="317"/>
    </row>
    <row r="4226" spans="4:4">
      <c r="D4226" s="317"/>
    </row>
    <row r="4227" spans="4:4">
      <c r="D4227" s="317"/>
    </row>
    <row r="4228" spans="4:4">
      <c r="D4228" s="317"/>
    </row>
    <row r="4229" spans="4:4">
      <c r="D4229" s="317"/>
    </row>
    <row r="4230" spans="4:4">
      <c r="D4230" s="317"/>
    </row>
    <row r="4231" spans="4:4">
      <c r="D4231" s="317"/>
    </row>
    <row r="4232" spans="4:4">
      <c r="D4232" s="317"/>
    </row>
    <row r="4233" spans="4:4">
      <c r="D4233" s="317"/>
    </row>
    <row r="4234" spans="4:4">
      <c r="D4234" s="317"/>
    </row>
    <row r="4235" spans="4:4">
      <c r="D4235" s="317"/>
    </row>
    <row r="4236" spans="4:4">
      <c r="D4236" s="317"/>
    </row>
    <row r="4237" spans="4:4">
      <c r="D4237" s="317"/>
    </row>
    <row r="4238" spans="4:4">
      <c r="D4238" s="317"/>
    </row>
    <row r="4239" spans="4:4">
      <c r="D4239" s="317"/>
    </row>
    <row r="4240" spans="4:4">
      <c r="D4240" s="317"/>
    </row>
    <row r="4241" spans="4:4">
      <c r="D4241" s="317"/>
    </row>
    <row r="4242" spans="4:4">
      <c r="D4242" s="317"/>
    </row>
    <row r="4243" spans="4:4">
      <c r="D4243" s="317"/>
    </row>
    <row r="4244" spans="4:4">
      <c r="D4244" s="317"/>
    </row>
    <row r="4245" spans="4:4">
      <c r="D4245" s="317"/>
    </row>
    <row r="4246" spans="4:4">
      <c r="D4246" s="317"/>
    </row>
    <row r="4247" spans="4:4">
      <c r="D4247" s="317"/>
    </row>
    <row r="4248" spans="4:4">
      <c r="D4248" s="317"/>
    </row>
    <row r="4249" spans="4:4">
      <c r="D4249" s="317"/>
    </row>
    <row r="4250" spans="4:4">
      <c r="D4250" s="317"/>
    </row>
    <row r="4251" spans="4:4">
      <c r="D4251" s="317"/>
    </row>
    <row r="4252" spans="4:4">
      <c r="D4252" s="317"/>
    </row>
    <row r="4253" spans="4:4">
      <c r="D4253" s="317"/>
    </row>
    <row r="4254" spans="4:4">
      <c r="D4254" s="317"/>
    </row>
    <row r="4255" spans="4:4">
      <c r="D4255" s="317"/>
    </row>
    <row r="4256" spans="4:4">
      <c r="D4256" s="317"/>
    </row>
    <row r="4257" spans="4:4">
      <c r="D4257" s="317"/>
    </row>
    <row r="4258" spans="4:4">
      <c r="D4258" s="317"/>
    </row>
    <row r="4259" spans="4:4">
      <c r="D4259" s="317"/>
    </row>
    <row r="4260" spans="4:4">
      <c r="D4260" s="317"/>
    </row>
    <row r="4261" spans="4:4">
      <c r="D4261" s="317"/>
    </row>
    <row r="4262" spans="4:4">
      <c r="D4262" s="317"/>
    </row>
    <row r="4263" spans="4:4">
      <c r="D4263" s="317"/>
    </row>
    <row r="4264" spans="4:4">
      <c r="D4264" s="317"/>
    </row>
    <row r="4265" spans="4:4">
      <c r="D4265" s="317"/>
    </row>
    <row r="4266" spans="4:4">
      <c r="D4266" s="317"/>
    </row>
    <row r="4267" spans="4:4">
      <c r="D4267" s="317"/>
    </row>
    <row r="4268" spans="4:4">
      <c r="D4268" s="317"/>
    </row>
    <row r="4269" spans="4:4">
      <c r="D4269" s="317"/>
    </row>
    <row r="4270" spans="4:4">
      <c r="D4270" s="317"/>
    </row>
    <row r="4271" spans="4:4">
      <c r="D4271" s="317"/>
    </row>
    <row r="4272" spans="4:4">
      <c r="D4272" s="317"/>
    </row>
    <row r="4273" spans="4:4">
      <c r="D4273" s="317"/>
    </row>
    <row r="4274" spans="4:4">
      <c r="D4274" s="317"/>
    </row>
    <row r="4275" spans="4:4">
      <c r="D4275" s="317"/>
    </row>
    <row r="4276" spans="4:4">
      <c r="D4276" s="317"/>
    </row>
    <row r="4277" spans="4:4">
      <c r="D4277" s="317"/>
    </row>
    <row r="4278" spans="4:4">
      <c r="D4278" s="317"/>
    </row>
    <row r="4279" spans="4:4">
      <c r="D4279" s="317"/>
    </row>
    <row r="4280" spans="4:4">
      <c r="D4280" s="317"/>
    </row>
    <row r="4281" spans="4:4">
      <c r="D4281" s="317"/>
    </row>
    <row r="4282" spans="4:4">
      <c r="D4282" s="317"/>
    </row>
    <row r="4283" spans="4:4">
      <c r="D4283" s="317"/>
    </row>
    <row r="4284" spans="4:4">
      <c r="D4284" s="317"/>
    </row>
    <row r="4285" spans="4:4">
      <c r="D4285" s="317"/>
    </row>
    <row r="4286" spans="4:4">
      <c r="D4286" s="317"/>
    </row>
    <row r="4287" spans="4:4">
      <c r="D4287" s="317"/>
    </row>
    <row r="4288" spans="4:4">
      <c r="D4288" s="317"/>
    </row>
    <row r="4289" spans="4:4">
      <c r="D4289" s="317"/>
    </row>
    <row r="4290" spans="4:4">
      <c r="D4290" s="317"/>
    </row>
    <row r="4291" spans="4:4">
      <c r="D4291" s="317"/>
    </row>
    <row r="4292" spans="4:4">
      <c r="D4292" s="317"/>
    </row>
    <row r="4293" spans="4:4">
      <c r="D4293" s="317"/>
    </row>
    <row r="4294" spans="4:4">
      <c r="D4294" s="317"/>
    </row>
    <row r="4295" spans="4:4">
      <c r="D4295" s="317"/>
    </row>
    <row r="4296" spans="4:4">
      <c r="D4296" s="317"/>
    </row>
    <row r="4297" spans="4:4">
      <c r="D4297" s="317"/>
    </row>
    <row r="4298" spans="4:4">
      <c r="D4298" s="317"/>
    </row>
    <row r="4299" spans="4:4">
      <c r="D4299" s="317"/>
    </row>
    <row r="4300" spans="4:4">
      <c r="D4300" s="317"/>
    </row>
    <row r="4301" spans="4:4">
      <c r="D4301" s="317"/>
    </row>
    <row r="4302" spans="4:4">
      <c r="D4302" s="317"/>
    </row>
    <row r="4303" spans="4:4">
      <c r="D4303" s="317"/>
    </row>
    <row r="4304" spans="4:4">
      <c r="D4304" s="317"/>
    </row>
    <row r="4305" spans="4:4">
      <c r="D4305" s="317"/>
    </row>
    <row r="4306" spans="4:4">
      <c r="D4306" s="317"/>
    </row>
    <row r="4307" spans="4:4">
      <c r="D4307" s="317"/>
    </row>
    <row r="4308" spans="4:4">
      <c r="D4308" s="317"/>
    </row>
    <row r="4309" spans="4:4">
      <c r="D4309" s="317"/>
    </row>
    <row r="4310" spans="4:4">
      <c r="D4310" s="317"/>
    </row>
    <row r="4311" spans="4:4">
      <c r="D4311" s="317"/>
    </row>
    <row r="4312" spans="4:4">
      <c r="D4312" s="317"/>
    </row>
    <row r="4313" spans="4:4">
      <c r="D4313" s="317"/>
    </row>
    <row r="4314" spans="4:4">
      <c r="D4314" s="317"/>
    </row>
    <row r="4315" spans="4:4">
      <c r="D4315" s="317"/>
    </row>
    <row r="4316" spans="4:4">
      <c r="D4316" s="317"/>
    </row>
    <row r="4317" spans="4:4">
      <c r="D4317" s="317"/>
    </row>
    <row r="4318" spans="4:4">
      <c r="D4318" s="317"/>
    </row>
    <row r="4319" spans="4:4">
      <c r="D4319" s="317"/>
    </row>
    <row r="4320" spans="4:4">
      <c r="D4320" s="317"/>
    </row>
    <row r="4321" spans="4:4">
      <c r="D4321" s="317"/>
    </row>
    <row r="4322" spans="4:4">
      <c r="D4322" s="317"/>
    </row>
    <row r="4323" spans="4:4">
      <c r="D4323" s="317"/>
    </row>
    <row r="4324" spans="4:4">
      <c r="D4324" s="317"/>
    </row>
    <row r="4325" spans="4:4">
      <c r="D4325" s="317"/>
    </row>
    <row r="4326" spans="4:4">
      <c r="D4326" s="317"/>
    </row>
    <row r="4327" spans="4:4">
      <c r="D4327" s="317"/>
    </row>
    <row r="4328" spans="4:4">
      <c r="D4328" s="317"/>
    </row>
    <row r="4329" spans="4:4">
      <c r="D4329" s="317"/>
    </row>
    <row r="4330" spans="4:4">
      <c r="D4330" s="317"/>
    </row>
    <row r="4331" spans="4:4">
      <c r="D4331" s="317"/>
    </row>
    <row r="4332" spans="4:4">
      <c r="D4332" s="317"/>
    </row>
    <row r="4333" spans="4:4">
      <c r="D4333" s="317"/>
    </row>
    <row r="4334" spans="4:4">
      <c r="D4334" s="317"/>
    </row>
    <row r="4335" spans="4:4">
      <c r="D4335" s="317"/>
    </row>
    <row r="4336" spans="4:4">
      <c r="D4336" s="317"/>
    </row>
    <row r="4337" spans="4:4">
      <c r="D4337" s="317"/>
    </row>
    <row r="4338" spans="4:4">
      <c r="D4338" s="317"/>
    </row>
    <row r="4339" spans="4:4">
      <c r="D4339" s="317"/>
    </row>
    <row r="4340" spans="4:4">
      <c r="D4340" s="317"/>
    </row>
    <row r="4341" spans="4:4">
      <c r="D4341" s="317"/>
    </row>
    <row r="4342" spans="4:4">
      <c r="D4342" s="317"/>
    </row>
    <row r="4343" spans="4:4">
      <c r="D4343" s="317"/>
    </row>
    <row r="4344" spans="4:4">
      <c r="D4344" s="317"/>
    </row>
    <row r="4345" spans="4:4">
      <c r="D4345" s="317"/>
    </row>
    <row r="4346" spans="4:4">
      <c r="D4346" s="317"/>
    </row>
    <row r="4347" spans="4:4">
      <c r="D4347" s="317"/>
    </row>
    <row r="4348" spans="4:4">
      <c r="D4348" s="317"/>
    </row>
    <row r="4349" spans="4:4">
      <c r="D4349" s="317"/>
    </row>
    <row r="4350" spans="4:4">
      <c r="D4350" s="317"/>
    </row>
    <row r="4351" spans="4:4">
      <c r="D4351" s="317"/>
    </row>
    <row r="4352" spans="4:4">
      <c r="D4352" s="317"/>
    </row>
    <row r="4353" spans="4:4">
      <c r="D4353" s="317"/>
    </row>
    <row r="4354" spans="4:4">
      <c r="D4354" s="317"/>
    </row>
    <row r="4355" spans="4:4">
      <c r="D4355" s="317"/>
    </row>
    <row r="4356" spans="4:4">
      <c r="D4356" s="317"/>
    </row>
    <row r="4357" spans="4:4">
      <c r="D4357" s="317"/>
    </row>
    <row r="4358" spans="4:4">
      <c r="D4358" s="317"/>
    </row>
    <row r="4359" spans="4:4">
      <c r="D4359" s="317"/>
    </row>
    <row r="4360" spans="4:4">
      <c r="D4360" s="317"/>
    </row>
    <row r="4361" spans="4:4">
      <c r="D4361" s="317"/>
    </row>
    <row r="4362" spans="4:4">
      <c r="D4362" s="317"/>
    </row>
    <row r="4363" spans="4:4">
      <c r="D4363" s="317"/>
    </row>
    <row r="4364" spans="4:4">
      <c r="D4364" s="317"/>
    </row>
    <row r="4365" spans="4:4">
      <c r="D4365" s="317"/>
    </row>
    <row r="4366" spans="4:4">
      <c r="D4366" s="317"/>
    </row>
    <row r="4367" spans="4:4">
      <c r="D4367" s="317"/>
    </row>
    <row r="4368" spans="4:4">
      <c r="D4368" s="317"/>
    </row>
    <row r="4369" spans="4:4">
      <c r="D4369" s="317"/>
    </row>
    <row r="4370" spans="4:4">
      <c r="D4370" s="317"/>
    </row>
    <row r="4371" spans="4:4">
      <c r="D4371" s="317"/>
    </row>
    <row r="4372" spans="4:4">
      <c r="D4372" s="317"/>
    </row>
    <row r="4373" spans="4:4">
      <c r="D4373" s="317"/>
    </row>
    <row r="4374" spans="4:4">
      <c r="D4374" s="317"/>
    </row>
    <row r="4375" spans="4:4">
      <c r="D4375" s="317"/>
    </row>
    <row r="4376" spans="4:4">
      <c r="D4376" s="317"/>
    </row>
    <row r="4377" spans="4:4">
      <c r="D4377" s="317"/>
    </row>
    <row r="4378" spans="4:4">
      <c r="D4378" s="317"/>
    </row>
    <row r="4379" spans="4:4">
      <c r="D4379" s="317"/>
    </row>
    <row r="4380" spans="4:4">
      <c r="D4380" s="317"/>
    </row>
    <row r="4381" spans="4:4">
      <c r="D4381" s="317"/>
    </row>
    <row r="4382" spans="4:4">
      <c r="D4382" s="317"/>
    </row>
    <row r="4383" spans="4:4">
      <c r="D4383" s="317"/>
    </row>
    <row r="4384" spans="4:4">
      <c r="D4384" s="317"/>
    </row>
    <row r="4385" spans="4:4">
      <c r="D4385" s="317"/>
    </row>
    <row r="4386" spans="4:4">
      <c r="D4386" s="317"/>
    </row>
    <row r="4387" spans="4:4">
      <c r="D4387" s="317"/>
    </row>
    <row r="4388" spans="4:4">
      <c r="D4388" s="317"/>
    </row>
    <row r="4389" spans="4:4">
      <c r="D4389" s="317"/>
    </row>
    <row r="4390" spans="4:4">
      <c r="D4390" s="317"/>
    </row>
    <row r="4391" spans="4:4">
      <c r="D4391" s="317"/>
    </row>
    <row r="4392" spans="4:4">
      <c r="D4392" s="317"/>
    </row>
    <row r="4393" spans="4:4">
      <c r="D4393" s="317"/>
    </row>
    <row r="4394" spans="4:4">
      <c r="D4394" s="317"/>
    </row>
    <row r="4395" spans="4:4">
      <c r="D4395" s="317"/>
    </row>
    <row r="4396" spans="4:4">
      <c r="D4396" s="317"/>
    </row>
    <row r="4397" spans="4:4">
      <c r="D4397" s="317"/>
    </row>
    <row r="4398" spans="4:4">
      <c r="D4398" s="317"/>
    </row>
    <row r="4399" spans="4:4">
      <c r="D4399" s="317"/>
    </row>
    <row r="4400" spans="4:4">
      <c r="D4400" s="317"/>
    </row>
    <row r="4401" spans="4:4">
      <c r="D4401" s="317"/>
    </row>
    <row r="4402" spans="4:4">
      <c r="D4402" s="317"/>
    </row>
    <row r="4403" spans="4:4">
      <c r="D4403" s="317"/>
    </row>
    <row r="4404" spans="4:4">
      <c r="D4404" s="317"/>
    </row>
    <row r="4405" spans="4:4">
      <c r="D4405" s="317"/>
    </row>
    <row r="4406" spans="4:4">
      <c r="D4406" s="317"/>
    </row>
    <row r="4407" spans="4:4">
      <c r="D4407" s="317"/>
    </row>
    <row r="4408" spans="4:4">
      <c r="D4408" s="317"/>
    </row>
    <row r="4409" spans="4:4">
      <c r="D4409" s="317"/>
    </row>
    <row r="4410" spans="4:4">
      <c r="D4410" s="317"/>
    </row>
    <row r="4411" spans="4:4">
      <c r="D4411" s="317"/>
    </row>
    <row r="4412" spans="4:4">
      <c r="D4412" s="317"/>
    </row>
    <row r="4413" spans="4:4">
      <c r="D4413" s="317"/>
    </row>
    <row r="4414" spans="4:4">
      <c r="D4414" s="317"/>
    </row>
    <row r="4415" spans="4:4">
      <c r="D4415" s="317"/>
    </row>
    <row r="4416" spans="4:4">
      <c r="D4416" s="317"/>
    </row>
    <row r="4417" spans="4:4">
      <c r="D4417" s="317"/>
    </row>
    <row r="4418" spans="4:4">
      <c r="D4418" s="317"/>
    </row>
    <row r="4419" spans="4:4">
      <c r="D4419" s="317"/>
    </row>
    <row r="4420" spans="4:4">
      <c r="D4420" s="317"/>
    </row>
    <row r="4421" spans="4:4">
      <c r="D4421" s="317"/>
    </row>
    <row r="4422" spans="4:4">
      <c r="D4422" s="317"/>
    </row>
    <row r="4423" spans="4:4">
      <c r="D4423" s="317"/>
    </row>
    <row r="4424" spans="4:4">
      <c r="D4424" s="317"/>
    </row>
    <row r="4425" spans="4:4">
      <c r="D4425" s="317"/>
    </row>
    <row r="4426" spans="4:4">
      <c r="D4426" s="317"/>
    </row>
    <row r="4427" spans="4:4">
      <c r="D4427" s="317"/>
    </row>
    <row r="4428" spans="4:4">
      <c r="D4428" s="317"/>
    </row>
    <row r="4429" spans="4:4">
      <c r="D4429" s="317"/>
    </row>
    <row r="4430" spans="4:4">
      <c r="D4430" s="317"/>
    </row>
    <row r="4431" spans="4:4">
      <c r="D4431" s="317"/>
    </row>
    <row r="4432" spans="4:4">
      <c r="D4432" s="317"/>
    </row>
    <row r="4433" spans="4:4">
      <c r="D4433" s="317"/>
    </row>
    <row r="4434" spans="4:4">
      <c r="D4434" s="317"/>
    </row>
    <row r="4435" spans="4:4">
      <c r="D4435" s="317"/>
    </row>
    <row r="4436" spans="4:4">
      <c r="D4436" s="317"/>
    </row>
    <row r="4437" spans="4:4">
      <c r="D4437" s="317"/>
    </row>
    <row r="4438" spans="4:4">
      <c r="D4438" s="317"/>
    </row>
    <row r="4439" spans="4:4">
      <c r="D4439" s="317"/>
    </row>
    <row r="4440" spans="4:4">
      <c r="D4440" s="317"/>
    </row>
    <row r="4441" spans="4:4">
      <c r="D4441" s="317"/>
    </row>
    <row r="4442" spans="4:4">
      <c r="D4442" s="317"/>
    </row>
    <row r="4443" spans="4:4">
      <c r="D4443" s="317"/>
    </row>
    <row r="4444" spans="4:4">
      <c r="D4444" s="317"/>
    </row>
    <row r="4445" spans="4:4">
      <c r="D4445" s="317"/>
    </row>
    <row r="4446" spans="4:4">
      <c r="D4446" s="317"/>
    </row>
    <row r="4447" spans="4:4">
      <c r="D4447" s="317"/>
    </row>
    <row r="4448" spans="4:4">
      <c r="D4448" s="317"/>
    </row>
    <row r="4449" spans="4:4">
      <c r="D4449" s="317"/>
    </row>
    <row r="4450" spans="4:4">
      <c r="D4450" s="317"/>
    </row>
    <row r="4451" spans="4:4">
      <c r="D4451" s="317"/>
    </row>
    <row r="4452" spans="4:4">
      <c r="D4452" s="317"/>
    </row>
    <row r="4453" spans="4:4">
      <c r="D4453" s="317"/>
    </row>
    <row r="4454" spans="4:4">
      <c r="D4454" s="317"/>
    </row>
    <row r="4455" spans="4:4">
      <c r="D4455" s="317"/>
    </row>
    <row r="4456" spans="4:4">
      <c r="D4456" s="317"/>
    </row>
    <row r="4457" spans="4:4">
      <c r="D4457" s="317"/>
    </row>
    <row r="4458" spans="4:4">
      <c r="D4458" s="317"/>
    </row>
    <row r="4459" spans="4:4">
      <c r="D4459" s="317"/>
    </row>
    <row r="4460" spans="4:4">
      <c r="D4460" s="317"/>
    </row>
    <row r="4461" spans="4:4">
      <c r="D4461" s="317"/>
    </row>
    <row r="4462" spans="4:4">
      <c r="D4462" s="317"/>
    </row>
    <row r="4463" spans="4:4">
      <c r="D4463" s="317"/>
    </row>
    <row r="4464" spans="4:4">
      <c r="D4464" s="317"/>
    </row>
    <row r="4465" spans="4:4">
      <c r="D4465" s="317"/>
    </row>
    <row r="4466" spans="4:4">
      <c r="D4466" s="317"/>
    </row>
    <row r="4467" spans="4:4">
      <c r="D4467" s="317"/>
    </row>
    <row r="4468" spans="4:4">
      <c r="D4468" s="317"/>
    </row>
    <row r="4469" spans="4:4">
      <c r="D4469" s="317"/>
    </row>
    <row r="4470" spans="4:4">
      <c r="D4470" s="317"/>
    </row>
    <row r="4471" spans="4:4">
      <c r="D4471" s="317"/>
    </row>
    <row r="4472" spans="4:4">
      <c r="D4472" s="317"/>
    </row>
    <row r="4473" spans="4:4">
      <c r="D4473" s="317"/>
    </row>
    <row r="4474" spans="4:4">
      <c r="D4474" s="317"/>
    </row>
    <row r="4475" spans="4:4">
      <c r="D4475" s="317"/>
    </row>
    <row r="4476" spans="4:4">
      <c r="D4476" s="317"/>
    </row>
    <row r="4477" spans="4:4">
      <c r="D4477" s="317"/>
    </row>
    <row r="4478" spans="4:4">
      <c r="D4478" s="317"/>
    </row>
    <row r="4479" spans="4:4">
      <c r="D4479" s="317"/>
    </row>
    <row r="4480" spans="4:4">
      <c r="D4480" s="317"/>
    </row>
    <row r="4481" spans="4:4">
      <c r="D4481" s="317"/>
    </row>
    <row r="4482" spans="4:4">
      <c r="D4482" s="317"/>
    </row>
    <row r="4483" spans="4:4">
      <c r="D4483" s="317"/>
    </row>
    <row r="4484" spans="4:4">
      <c r="D4484" s="317"/>
    </row>
    <row r="4485" spans="4:4">
      <c r="D4485" s="317"/>
    </row>
    <row r="4486" spans="4:4">
      <c r="D4486" s="317"/>
    </row>
    <row r="4487" spans="4:4">
      <c r="D4487" s="317"/>
    </row>
    <row r="4488" spans="4:4">
      <c r="D4488" s="317"/>
    </row>
    <row r="4489" spans="4:4">
      <c r="D4489" s="317"/>
    </row>
    <row r="4490" spans="4:4">
      <c r="D4490" s="317"/>
    </row>
    <row r="4491" spans="4:4">
      <c r="D4491" s="317"/>
    </row>
    <row r="4492" spans="4:4">
      <c r="D4492" s="317"/>
    </row>
    <row r="4493" spans="4:4">
      <c r="D4493" s="317"/>
    </row>
    <row r="4494" spans="4:4">
      <c r="D4494" s="317"/>
    </row>
    <row r="4495" spans="4:4">
      <c r="D4495" s="317"/>
    </row>
    <row r="4496" spans="4:4">
      <c r="D4496" s="317"/>
    </row>
    <row r="4497" spans="4:4">
      <c r="D4497" s="317"/>
    </row>
    <row r="4498" spans="4:4">
      <c r="D4498" s="317"/>
    </row>
    <row r="4499" spans="4:4">
      <c r="D4499" s="317"/>
    </row>
    <row r="4500" spans="4:4">
      <c r="D4500" s="317"/>
    </row>
    <row r="4501" spans="4:4">
      <c r="D4501" s="317"/>
    </row>
    <row r="4502" spans="4:4">
      <c r="D4502" s="317"/>
    </row>
    <row r="4503" spans="4:4">
      <c r="D4503" s="317"/>
    </row>
    <row r="4504" spans="4:4">
      <c r="D4504" s="317"/>
    </row>
    <row r="4505" spans="4:4">
      <c r="D4505" s="317"/>
    </row>
    <row r="4506" spans="4:4">
      <c r="D4506" s="317"/>
    </row>
    <row r="4507" spans="4:4">
      <c r="D4507" s="317"/>
    </row>
    <row r="4508" spans="4:4">
      <c r="D4508" s="317"/>
    </row>
    <row r="4509" spans="4:4">
      <c r="D4509" s="317"/>
    </row>
    <row r="4510" spans="4:4">
      <c r="D4510" s="317"/>
    </row>
    <row r="4511" spans="4:4">
      <c r="D4511" s="317"/>
    </row>
    <row r="4512" spans="4:4">
      <c r="D4512" s="317"/>
    </row>
    <row r="4513" spans="4:4">
      <c r="D4513" s="317"/>
    </row>
    <row r="4514" spans="4:4">
      <c r="D4514" s="317"/>
    </row>
    <row r="4515" spans="4:4">
      <c r="D4515" s="317"/>
    </row>
    <row r="4516" spans="4:4">
      <c r="D4516" s="317"/>
    </row>
    <row r="4517" spans="4:4">
      <c r="D4517" s="317"/>
    </row>
    <row r="4518" spans="4:4">
      <c r="D4518" s="317"/>
    </row>
    <row r="4519" spans="4:4">
      <c r="D4519" s="317"/>
    </row>
    <row r="4520" spans="4:4">
      <c r="D4520" s="317"/>
    </row>
    <row r="4521" spans="4:4">
      <c r="D4521" s="317"/>
    </row>
    <row r="4522" spans="4:4">
      <c r="D4522" s="317"/>
    </row>
    <row r="4523" spans="4:4">
      <c r="D4523" s="317"/>
    </row>
    <row r="4524" spans="4:4">
      <c r="D4524" s="317"/>
    </row>
    <row r="4525" spans="4:4">
      <c r="D4525" s="317"/>
    </row>
    <row r="4526" spans="4:4">
      <c r="D4526" s="317"/>
    </row>
    <row r="4527" spans="4:4">
      <c r="D4527" s="317"/>
    </row>
    <row r="4528" spans="4:4">
      <c r="D4528" s="317"/>
    </row>
    <row r="4529" spans="4:4">
      <c r="D4529" s="317"/>
    </row>
    <row r="4530" spans="4:4">
      <c r="D4530" s="317"/>
    </row>
    <row r="4531" spans="4:4">
      <c r="D4531" s="317"/>
    </row>
    <row r="4532" spans="4:4">
      <c r="D4532" s="317"/>
    </row>
    <row r="4533" spans="4:4">
      <c r="D4533" s="317"/>
    </row>
    <row r="4534" spans="4:4">
      <c r="D4534" s="317"/>
    </row>
    <row r="4535" spans="4:4">
      <c r="D4535" s="317"/>
    </row>
    <row r="4536" spans="4:4">
      <c r="D4536" s="317"/>
    </row>
    <row r="4537" spans="4:4">
      <c r="D4537" s="317"/>
    </row>
    <row r="4538" spans="4:4">
      <c r="D4538" s="317"/>
    </row>
    <row r="4539" spans="4:4">
      <c r="D4539" s="317"/>
    </row>
    <row r="4540" spans="4:4">
      <c r="D4540" s="317"/>
    </row>
    <row r="4541" spans="4:4">
      <c r="D4541" s="317"/>
    </row>
    <row r="4542" spans="4:4">
      <c r="D4542" s="317"/>
    </row>
    <row r="4543" spans="4:4">
      <c r="D4543" s="317"/>
    </row>
    <row r="4544" spans="4:4">
      <c r="D4544" s="317"/>
    </row>
    <row r="4545" spans="4:4">
      <c r="D4545" s="317"/>
    </row>
    <row r="4546" spans="4:4">
      <c r="D4546" s="317"/>
    </row>
    <row r="4547" spans="4:4">
      <c r="D4547" s="317"/>
    </row>
    <row r="4548" spans="4:4">
      <c r="D4548" s="317"/>
    </row>
    <row r="4549" spans="4:4">
      <c r="D4549" s="317"/>
    </row>
    <row r="4550" spans="4:4">
      <c r="D4550" s="317"/>
    </row>
    <row r="4551" spans="4:4">
      <c r="D4551" s="317"/>
    </row>
    <row r="4552" spans="4:4">
      <c r="D4552" s="317"/>
    </row>
    <row r="4553" spans="4:4">
      <c r="D4553" s="317"/>
    </row>
    <row r="4554" spans="4:4">
      <c r="D4554" s="317"/>
    </row>
    <row r="4555" spans="4:4">
      <c r="D4555" s="317"/>
    </row>
    <row r="4556" spans="4:4">
      <c r="D4556" s="317"/>
    </row>
    <row r="4557" spans="4:4">
      <c r="D4557" s="317"/>
    </row>
    <row r="4558" spans="4:4">
      <c r="D4558" s="317"/>
    </row>
    <row r="4559" spans="4:4">
      <c r="D4559" s="317"/>
    </row>
    <row r="4560" spans="4:4">
      <c r="D4560" s="317"/>
    </row>
    <row r="4561" spans="4:4">
      <c r="D4561" s="317"/>
    </row>
    <row r="4562" spans="4:4">
      <c r="D4562" s="317"/>
    </row>
    <row r="4563" spans="4:4">
      <c r="D4563" s="317"/>
    </row>
    <row r="4564" spans="4:4">
      <c r="D4564" s="317"/>
    </row>
    <row r="4565" spans="4:4">
      <c r="D4565" s="317"/>
    </row>
    <row r="4566" spans="4:4">
      <c r="D4566" s="317"/>
    </row>
    <row r="4567" spans="4:4">
      <c r="D4567" s="317"/>
    </row>
    <row r="4568" spans="4:4">
      <c r="D4568" s="317"/>
    </row>
    <row r="4569" spans="4:4">
      <c r="D4569" s="317"/>
    </row>
    <row r="4570" spans="4:4">
      <c r="D4570" s="317"/>
    </row>
    <row r="4571" spans="4:4">
      <c r="D4571" s="317"/>
    </row>
    <row r="4572" spans="4:4">
      <c r="D4572" s="317"/>
    </row>
    <row r="4573" spans="4:4">
      <c r="D4573" s="317"/>
    </row>
    <row r="4574" spans="4:4">
      <c r="D4574" s="317"/>
    </row>
    <row r="4575" spans="4:4">
      <c r="D4575" s="317"/>
    </row>
    <row r="4576" spans="4:4">
      <c r="D4576" s="317"/>
    </row>
    <row r="4577" spans="4:4">
      <c r="D4577" s="317"/>
    </row>
    <row r="4578" spans="4:4">
      <c r="D4578" s="317"/>
    </row>
    <row r="4579" spans="4:4">
      <c r="D4579" s="317"/>
    </row>
    <row r="4580" spans="4:4">
      <c r="D4580" s="317"/>
    </row>
    <row r="4581" spans="4:4">
      <c r="D4581" s="317"/>
    </row>
    <row r="4582" spans="4:4">
      <c r="D4582" s="317"/>
    </row>
    <row r="4583" spans="4:4">
      <c r="D4583" s="317"/>
    </row>
    <row r="4584" spans="4:4">
      <c r="D4584" s="317"/>
    </row>
    <row r="4585" spans="4:4">
      <c r="D4585" s="317"/>
    </row>
    <row r="4586" spans="4:4">
      <c r="D4586" s="317"/>
    </row>
    <row r="4587" spans="4:4">
      <c r="D4587" s="317"/>
    </row>
    <row r="4588" spans="4:4">
      <c r="D4588" s="317"/>
    </row>
    <row r="4589" spans="4:4">
      <c r="D4589" s="317"/>
    </row>
    <row r="4590" spans="4:4">
      <c r="D4590" s="317"/>
    </row>
    <row r="4591" spans="4:4">
      <c r="D4591" s="317"/>
    </row>
    <row r="4592" spans="4:4">
      <c r="D4592" s="317"/>
    </row>
    <row r="4593" spans="4:4">
      <c r="D4593" s="317"/>
    </row>
    <row r="4594" spans="4:4">
      <c r="D4594" s="317"/>
    </row>
    <row r="4595" spans="4:4">
      <c r="D4595" s="317"/>
    </row>
    <row r="4596" spans="4:4">
      <c r="D4596" s="317"/>
    </row>
    <row r="4597" spans="4:4">
      <c r="D4597" s="317"/>
    </row>
    <row r="4598" spans="4:4">
      <c r="D4598" s="317"/>
    </row>
    <row r="4599" spans="4:4">
      <c r="D4599" s="317"/>
    </row>
    <row r="4600" spans="4:4">
      <c r="D4600" s="317"/>
    </row>
    <row r="4601" spans="4:4">
      <c r="D4601" s="317"/>
    </row>
    <row r="4602" spans="4:4">
      <c r="D4602" s="317"/>
    </row>
    <row r="4603" spans="4:4">
      <c r="D4603" s="317"/>
    </row>
    <row r="4604" spans="4:4">
      <c r="D4604" s="317"/>
    </row>
    <row r="4605" spans="4:4">
      <c r="D4605" s="317"/>
    </row>
    <row r="4606" spans="4:4">
      <c r="D4606" s="317"/>
    </row>
    <row r="4607" spans="4:4">
      <c r="D4607" s="317"/>
    </row>
    <row r="4608" spans="4:4">
      <c r="D4608" s="317"/>
    </row>
    <row r="4609" spans="4:4">
      <c r="D4609" s="317"/>
    </row>
    <row r="4610" spans="4:4">
      <c r="D4610" s="317"/>
    </row>
    <row r="4611" spans="4:4">
      <c r="D4611" s="317"/>
    </row>
    <row r="4612" spans="4:4">
      <c r="D4612" s="317"/>
    </row>
    <row r="4613" spans="4:4">
      <c r="D4613" s="317"/>
    </row>
    <row r="4614" spans="4:4">
      <c r="D4614" s="317"/>
    </row>
    <row r="4615" spans="4:4">
      <c r="D4615" s="317"/>
    </row>
    <row r="4616" spans="4:4">
      <c r="D4616" s="317"/>
    </row>
    <row r="4617" spans="4:4">
      <c r="D4617" s="317"/>
    </row>
    <row r="4618" spans="4:4">
      <c r="D4618" s="317"/>
    </row>
    <row r="4619" spans="4:4">
      <c r="D4619" s="317"/>
    </row>
    <row r="4620" spans="4:4">
      <c r="D4620" s="317"/>
    </row>
    <row r="4621" spans="4:4">
      <c r="D4621" s="317"/>
    </row>
    <row r="4622" spans="4:4">
      <c r="D4622" s="317"/>
    </row>
    <row r="4623" spans="4:4">
      <c r="D4623" s="317"/>
    </row>
    <row r="4624" spans="4:4">
      <c r="D4624" s="317"/>
    </row>
    <row r="4625" spans="4:4">
      <c r="D4625" s="317"/>
    </row>
    <row r="4626" spans="4:4">
      <c r="D4626" s="317"/>
    </row>
    <row r="4627" spans="4:4">
      <c r="D4627" s="317"/>
    </row>
    <row r="4628" spans="4:4">
      <c r="D4628" s="317"/>
    </row>
    <row r="4629" spans="4:4">
      <c r="D4629" s="317"/>
    </row>
    <row r="4630" spans="4:4">
      <c r="D4630" s="317"/>
    </row>
    <row r="4631" spans="4:4">
      <c r="D4631" s="317"/>
    </row>
    <row r="4632" spans="4:4">
      <c r="D4632" s="317"/>
    </row>
    <row r="4633" spans="4:4">
      <c r="D4633" s="317"/>
    </row>
    <row r="4634" spans="4:4">
      <c r="D4634" s="317"/>
    </row>
    <row r="4635" spans="4:4">
      <c r="D4635" s="317"/>
    </row>
    <row r="4636" spans="4:4">
      <c r="D4636" s="317"/>
    </row>
    <row r="4637" spans="4:4">
      <c r="D4637" s="317"/>
    </row>
    <row r="4638" spans="4:4">
      <c r="D4638" s="317"/>
    </row>
    <row r="4639" spans="4:4">
      <c r="D4639" s="317"/>
    </row>
    <row r="4640" spans="4:4">
      <c r="D4640" s="317"/>
    </row>
    <row r="4641" spans="4:4">
      <c r="D4641" s="317"/>
    </row>
    <row r="4642" spans="4:4">
      <c r="D4642" s="317"/>
    </row>
    <row r="4643" spans="4:4">
      <c r="D4643" s="317"/>
    </row>
    <row r="4644" spans="4:4">
      <c r="D4644" s="317"/>
    </row>
    <row r="4645" spans="4:4">
      <c r="D4645" s="317"/>
    </row>
    <row r="4646" spans="4:4">
      <c r="D4646" s="317"/>
    </row>
    <row r="4647" spans="4:4">
      <c r="D4647" s="317"/>
    </row>
    <row r="4648" spans="4:4">
      <c r="D4648" s="317"/>
    </row>
    <row r="4649" spans="4:4">
      <c r="D4649" s="317"/>
    </row>
    <row r="4650" spans="4:4">
      <c r="D4650" s="317"/>
    </row>
    <row r="4651" spans="4:4">
      <c r="D4651" s="317"/>
    </row>
    <row r="4652" spans="4:4">
      <c r="D4652" s="317"/>
    </row>
    <row r="4653" spans="4:4">
      <c r="D4653" s="317"/>
    </row>
    <row r="4654" spans="4:4">
      <c r="D4654" s="317"/>
    </row>
    <row r="4655" spans="4:4">
      <c r="D4655" s="317"/>
    </row>
    <row r="4656" spans="4:4">
      <c r="D4656" s="317"/>
    </row>
    <row r="4657" spans="4:4">
      <c r="D4657" s="317"/>
    </row>
    <row r="4658" spans="4:4">
      <c r="D4658" s="317"/>
    </row>
    <row r="4659" spans="4:4">
      <c r="D4659" s="317"/>
    </row>
    <row r="4660" spans="4:4">
      <c r="D4660" s="317"/>
    </row>
    <row r="4661" spans="4:4">
      <c r="D4661" s="317"/>
    </row>
    <row r="4662" spans="4:4">
      <c r="D4662" s="317"/>
    </row>
    <row r="4663" spans="4:4">
      <c r="D4663" s="317"/>
    </row>
    <row r="4664" spans="4:4">
      <c r="D4664" s="317"/>
    </row>
    <row r="4665" spans="4:4">
      <c r="D4665" s="317"/>
    </row>
    <row r="4666" spans="4:4">
      <c r="D4666" s="317"/>
    </row>
    <row r="4667" spans="4:4">
      <c r="D4667" s="317"/>
    </row>
    <row r="4668" spans="4:4">
      <c r="D4668" s="317"/>
    </row>
    <row r="4669" spans="4:4">
      <c r="D4669" s="317"/>
    </row>
    <row r="4670" spans="4:4">
      <c r="D4670" s="317"/>
    </row>
    <row r="4671" spans="4:4">
      <c r="D4671" s="317"/>
    </row>
    <row r="4672" spans="4:4">
      <c r="D4672" s="317"/>
    </row>
    <row r="4673" spans="4:4">
      <c r="D4673" s="317"/>
    </row>
    <row r="4674" spans="4:4">
      <c r="D4674" s="317"/>
    </row>
    <row r="4675" spans="4:4">
      <c r="D4675" s="317"/>
    </row>
    <row r="4676" spans="4:4">
      <c r="D4676" s="317"/>
    </row>
    <row r="4677" spans="4:4">
      <c r="D4677" s="317"/>
    </row>
    <row r="4678" spans="4:4">
      <c r="D4678" s="317"/>
    </row>
    <row r="4679" spans="4:4">
      <c r="D4679" s="317"/>
    </row>
    <row r="4680" spans="4:4">
      <c r="D4680" s="317"/>
    </row>
    <row r="4681" spans="4:4">
      <c r="D4681" s="317"/>
    </row>
    <row r="4682" spans="4:4">
      <c r="D4682" s="317"/>
    </row>
    <row r="4683" spans="4:4">
      <c r="D4683" s="317"/>
    </row>
    <row r="4684" spans="4:4">
      <c r="D4684" s="317"/>
    </row>
    <row r="4685" spans="4:4">
      <c r="D4685" s="317"/>
    </row>
    <row r="4686" spans="4:4">
      <c r="D4686" s="317"/>
    </row>
    <row r="4687" spans="4:4">
      <c r="D4687" s="317"/>
    </row>
    <row r="4688" spans="4:4">
      <c r="D4688" s="317"/>
    </row>
    <row r="4689" spans="4:4">
      <c r="D4689" s="317"/>
    </row>
    <row r="4690" spans="4:4">
      <c r="D4690" s="317"/>
    </row>
    <row r="4691" spans="4:4">
      <c r="D4691" s="317"/>
    </row>
    <row r="4692" spans="4:4">
      <c r="D4692" s="317"/>
    </row>
    <row r="4693" spans="4:4">
      <c r="D4693" s="317"/>
    </row>
    <row r="4694" spans="4:4">
      <c r="D4694" s="317"/>
    </row>
    <row r="4695" spans="4:4">
      <c r="D4695" s="317"/>
    </row>
    <row r="4696" spans="4:4">
      <c r="D4696" s="317"/>
    </row>
    <row r="4697" spans="4:4">
      <c r="D4697" s="317"/>
    </row>
    <row r="4698" spans="4:4">
      <c r="D4698" s="317"/>
    </row>
    <row r="4699" spans="4:4">
      <c r="D4699" s="317"/>
    </row>
    <row r="4700" spans="4:4">
      <c r="D4700" s="317"/>
    </row>
    <row r="4701" spans="4:4">
      <c r="D4701" s="317"/>
    </row>
    <row r="4702" spans="4:4">
      <c r="D4702" s="317"/>
    </row>
    <row r="4703" spans="4:4">
      <c r="D4703" s="317"/>
    </row>
    <row r="4704" spans="4:4">
      <c r="D4704" s="317"/>
    </row>
    <row r="4705" spans="4:4">
      <c r="D4705" s="317"/>
    </row>
    <row r="4706" spans="4:4">
      <c r="D4706" s="317"/>
    </row>
    <row r="4707" spans="4:4">
      <c r="D4707" s="317"/>
    </row>
    <row r="4708" spans="4:4">
      <c r="D4708" s="317"/>
    </row>
    <row r="4709" spans="4:4">
      <c r="D4709" s="317"/>
    </row>
    <row r="4710" spans="4:4">
      <c r="D4710" s="317"/>
    </row>
    <row r="4711" spans="4:4">
      <c r="D4711" s="317"/>
    </row>
    <row r="4712" spans="4:4">
      <c r="D4712" s="317"/>
    </row>
    <row r="4713" spans="4:4">
      <c r="D4713" s="317"/>
    </row>
    <row r="4714" spans="4:4">
      <c r="D4714" s="317"/>
    </row>
    <row r="4715" spans="4:4">
      <c r="D4715" s="317"/>
    </row>
    <row r="4716" spans="4:4">
      <c r="D4716" s="317"/>
    </row>
    <row r="4717" spans="4:4">
      <c r="D4717" s="317"/>
    </row>
    <row r="4718" spans="4:4">
      <c r="D4718" s="317"/>
    </row>
    <row r="4719" spans="4:4">
      <c r="D4719" s="317"/>
    </row>
    <row r="4720" spans="4:4">
      <c r="D4720" s="317"/>
    </row>
    <row r="4721" spans="4:4">
      <c r="D4721" s="317"/>
    </row>
    <row r="4722" spans="4:4">
      <c r="D4722" s="317"/>
    </row>
    <row r="4723" spans="4:4">
      <c r="D4723" s="317"/>
    </row>
    <row r="4724" spans="4:4">
      <c r="D4724" s="317"/>
    </row>
    <row r="4725" spans="4:4">
      <c r="D4725" s="317"/>
    </row>
    <row r="4726" spans="4:4">
      <c r="D4726" s="317"/>
    </row>
    <row r="4727" spans="4:4">
      <c r="D4727" s="317"/>
    </row>
    <row r="4728" spans="4:4">
      <c r="D4728" s="317"/>
    </row>
    <row r="4729" spans="4:4">
      <c r="D4729" s="317"/>
    </row>
    <row r="4730" spans="4:4">
      <c r="D4730" s="317"/>
    </row>
    <row r="4731" spans="4:4">
      <c r="D4731" s="317"/>
    </row>
    <row r="4732" spans="4:4">
      <c r="D4732" s="317"/>
    </row>
    <row r="4733" spans="4:4">
      <c r="D4733" s="317"/>
    </row>
    <row r="4734" spans="4:4">
      <c r="D4734" s="317"/>
    </row>
    <row r="4735" spans="4:4">
      <c r="D4735" s="317"/>
    </row>
    <row r="4736" spans="4:4">
      <c r="D4736" s="317"/>
    </row>
    <row r="4737" spans="4:4">
      <c r="D4737" s="317"/>
    </row>
    <row r="4738" spans="4:4">
      <c r="D4738" s="317"/>
    </row>
    <row r="4739" spans="4:4">
      <c r="D4739" s="317"/>
    </row>
    <row r="4740" spans="4:4">
      <c r="D4740" s="317"/>
    </row>
    <row r="4741" spans="4:4">
      <c r="D4741" s="317"/>
    </row>
    <row r="4742" spans="4:4">
      <c r="D4742" s="317"/>
    </row>
    <row r="4743" spans="4:4">
      <c r="D4743" s="317"/>
    </row>
    <row r="4744" spans="4:4">
      <c r="D4744" s="317"/>
    </row>
    <row r="4745" spans="4:4">
      <c r="D4745" s="317"/>
    </row>
    <row r="4746" spans="4:4">
      <c r="D4746" s="317"/>
    </row>
    <row r="4747" spans="4:4">
      <c r="D4747" s="317"/>
    </row>
    <row r="4748" spans="4:4">
      <c r="D4748" s="317"/>
    </row>
    <row r="4749" spans="4:4">
      <c r="D4749" s="317"/>
    </row>
    <row r="4750" spans="4:4">
      <c r="D4750" s="317"/>
    </row>
    <row r="4751" spans="4:4">
      <c r="D4751" s="317"/>
    </row>
    <row r="4752" spans="4:4">
      <c r="D4752" s="317"/>
    </row>
    <row r="4753" spans="4:4">
      <c r="D4753" s="317"/>
    </row>
    <row r="4754" spans="4:4">
      <c r="D4754" s="317"/>
    </row>
    <row r="4755" spans="4:4">
      <c r="D4755" s="317"/>
    </row>
    <row r="4756" spans="4:4">
      <c r="D4756" s="317"/>
    </row>
    <row r="4757" spans="4:4">
      <c r="D4757" s="317"/>
    </row>
    <row r="4758" spans="4:4">
      <c r="D4758" s="317"/>
    </row>
    <row r="4759" spans="4:4">
      <c r="D4759" s="317"/>
    </row>
    <row r="4760" spans="4:4">
      <c r="D4760" s="317"/>
    </row>
    <row r="4761" spans="4:4">
      <c r="D4761" s="317"/>
    </row>
    <row r="4762" spans="4:4">
      <c r="D4762" s="317"/>
    </row>
    <row r="4763" spans="4:4">
      <c r="D4763" s="317"/>
    </row>
    <row r="4764" spans="4:4">
      <c r="D4764" s="317"/>
    </row>
    <row r="4765" spans="4:4">
      <c r="D4765" s="317"/>
    </row>
    <row r="4766" spans="4:4">
      <c r="D4766" s="317"/>
    </row>
    <row r="4767" spans="4:4">
      <c r="D4767" s="317"/>
    </row>
    <row r="4768" spans="4:4">
      <c r="D4768" s="317"/>
    </row>
    <row r="4769" spans="4:4">
      <c r="D4769" s="317"/>
    </row>
    <row r="4770" spans="4:4">
      <c r="D4770" s="317"/>
    </row>
    <row r="4771" spans="4:4">
      <c r="D4771" s="317"/>
    </row>
    <row r="4772" spans="4:4">
      <c r="D4772" s="317"/>
    </row>
    <row r="4773" spans="4:4">
      <c r="D4773" s="317"/>
    </row>
    <row r="4774" spans="4:4">
      <c r="D4774" s="317"/>
    </row>
    <row r="4775" spans="4:4">
      <c r="D4775" s="317"/>
    </row>
    <row r="4776" spans="4:4">
      <c r="D4776" s="317"/>
    </row>
    <row r="4777" spans="4:4">
      <c r="D4777" s="317"/>
    </row>
    <row r="4778" spans="4:4">
      <c r="D4778" s="317"/>
    </row>
    <row r="4779" spans="4:4">
      <c r="D4779" s="317"/>
    </row>
    <row r="4780" spans="4:4">
      <c r="D4780" s="317"/>
    </row>
    <row r="4781" spans="4:4">
      <c r="D4781" s="317"/>
    </row>
    <row r="4782" spans="4:4">
      <c r="D4782" s="317"/>
    </row>
    <row r="4783" spans="4:4">
      <c r="D4783" s="317"/>
    </row>
    <row r="4784" spans="4:4">
      <c r="D4784" s="317"/>
    </row>
    <row r="4785" spans="4:4">
      <c r="D4785" s="317"/>
    </row>
    <row r="4786" spans="4:4">
      <c r="D4786" s="317"/>
    </row>
    <row r="4787" spans="4:4">
      <c r="D4787" s="317"/>
    </row>
    <row r="4788" spans="4:4">
      <c r="D4788" s="317"/>
    </row>
    <row r="4789" spans="4:4">
      <c r="D4789" s="317"/>
    </row>
    <row r="4790" spans="4:4">
      <c r="D4790" s="317"/>
    </row>
    <row r="4791" spans="4:4">
      <c r="D4791" s="317"/>
    </row>
    <row r="4792" spans="4:4">
      <c r="D4792" s="317"/>
    </row>
    <row r="4793" spans="4:4">
      <c r="D4793" s="317"/>
    </row>
    <row r="4794" spans="4:4">
      <c r="D4794" s="317"/>
    </row>
    <row r="4795" spans="4:4">
      <c r="D4795" s="317"/>
    </row>
    <row r="4796" spans="4:4">
      <c r="D4796" s="317"/>
    </row>
    <row r="4797" spans="4:4">
      <c r="D4797" s="317"/>
    </row>
    <row r="4798" spans="4:4">
      <c r="D4798" s="317"/>
    </row>
    <row r="4799" spans="4:4">
      <c r="D4799" s="317"/>
    </row>
    <row r="4800" spans="4:4">
      <c r="D4800" s="317"/>
    </row>
    <row r="4801" spans="4:4">
      <c r="D4801" s="317"/>
    </row>
    <row r="4802" spans="4:4">
      <c r="D4802" s="317"/>
    </row>
    <row r="4803" spans="4:4">
      <c r="D4803" s="317"/>
    </row>
    <row r="4804" spans="4:4">
      <c r="D4804" s="317"/>
    </row>
    <row r="4805" spans="4:4">
      <c r="D4805" s="317"/>
    </row>
    <row r="4806" spans="4:4">
      <c r="D4806" s="317"/>
    </row>
    <row r="4807" spans="4:4">
      <c r="D4807" s="317"/>
    </row>
    <row r="4808" spans="4:4">
      <c r="D4808" s="317"/>
    </row>
    <row r="4809" spans="4:4">
      <c r="D4809" s="317"/>
    </row>
    <row r="4810" spans="4:4">
      <c r="D4810" s="317"/>
    </row>
    <row r="4811" spans="4:4">
      <c r="D4811" s="317"/>
    </row>
    <row r="4812" spans="4:4">
      <c r="D4812" s="317"/>
    </row>
    <row r="4813" spans="4:4">
      <c r="D4813" s="317"/>
    </row>
    <row r="4814" spans="4:4">
      <c r="D4814" s="317"/>
    </row>
    <row r="4815" spans="4:4">
      <c r="D4815" s="317"/>
    </row>
    <row r="4816" spans="4:4">
      <c r="D4816" s="317"/>
    </row>
    <row r="4817" spans="4:4">
      <c r="D4817" s="317"/>
    </row>
    <row r="4818" spans="4:4">
      <c r="D4818" s="317"/>
    </row>
    <row r="4819" spans="4:4">
      <c r="D4819" s="317"/>
    </row>
    <row r="4820" spans="4:4">
      <c r="D4820" s="317"/>
    </row>
    <row r="4821" spans="4:4">
      <c r="D4821" s="317"/>
    </row>
    <row r="4822" spans="4:4">
      <c r="D4822" s="317"/>
    </row>
    <row r="4823" spans="4:4">
      <c r="D4823" s="317"/>
    </row>
    <row r="4824" spans="4:4">
      <c r="D4824" s="317"/>
    </row>
    <row r="4825" spans="4:4">
      <c r="D4825" s="317"/>
    </row>
    <row r="4826" spans="4:4">
      <c r="D4826" s="317"/>
    </row>
    <row r="4827" spans="4:4">
      <c r="D4827" s="317"/>
    </row>
    <row r="4828" spans="4:4">
      <c r="D4828" s="317"/>
    </row>
    <row r="4829" spans="4:4">
      <c r="D4829" s="317"/>
    </row>
    <row r="4830" spans="4:4">
      <c r="D4830" s="317"/>
    </row>
    <row r="4831" spans="4:4">
      <c r="D4831" s="317"/>
    </row>
    <row r="4832" spans="4:4">
      <c r="D4832" s="317"/>
    </row>
    <row r="4833" spans="4:4">
      <c r="D4833" s="317"/>
    </row>
    <row r="4834" spans="4:4">
      <c r="D4834" s="317"/>
    </row>
    <row r="4835" spans="4:4">
      <c r="D4835" s="317"/>
    </row>
    <row r="4836" spans="4:4">
      <c r="D4836" s="317"/>
    </row>
    <row r="4837" spans="4:4">
      <c r="D4837" s="317"/>
    </row>
    <row r="4838" spans="4:4">
      <c r="D4838" s="317"/>
    </row>
    <row r="4839" spans="4:4">
      <c r="D4839" s="317"/>
    </row>
    <row r="4840" spans="4:4">
      <c r="D4840" s="317"/>
    </row>
    <row r="4841" spans="4:4">
      <c r="D4841" s="317"/>
    </row>
    <row r="4842" spans="4:4">
      <c r="D4842" s="317"/>
    </row>
    <row r="4843" spans="4:4">
      <c r="D4843" s="317"/>
    </row>
    <row r="4844" spans="4:4">
      <c r="D4844" s="317"/>
    </row>
    <row r="4845" spans="4:4">
      <c r="D4845" s="317"/>
    </row>
    <row r="4846" spans="4:4">
      <c r="D4846" s="317"/>
    </row>
    <row r="4847" spans="4:4">
      <c r="D4847" s="317"/>
    </row>
    <row r="4848" spans="4:4">
      <c r="D4848" s="317"/>
    </row>
    <row r="4849" spans="4:4">
      <c r="D4849" s="317"/>
    </row>
    <row r="4850" spans="4:4">
      <c r="D4850" s="317"/>
    </row>
    <row r="4851" spans="4:4">
      <c r="D4851" s="317"/>
    </row>
    <row r="4852" spans="4:4">
      <c r="D4852" s="317"/>
    </row>
    <row r="4853" spans="4:4">
      <c r="D4853" s="317"/>
    </row>
    <row r="4854" spans="4:4">
      <c r="D4854" s="317"/>
    </row>
    <row r="4855" spans="4:4">
      <c r="D4855" s="317"/>
    </row>
    <row r="4856" spans="4:4">
      <c r="D4856" s="317"/>
    </row>
    <row r="4857" spans="4:4">
      <c r="D4857" s="317"/>
    </row>
    <row r="4858" spans="4:4">
      <c r="D4858" s="317"/>
    </row>
    <row r="4859" spans="4:4">
      <c r="D4859" s="317"/>
    </row>
    <row r="4860" spans="4:4">
      <c r="D4860" s="317"/>
    </row>
    <row r="4861" spans="4:4">
      <c r="D4861" s="317"/>
    </row>
    <row r="4862" spans="4:4">
      <c r="D4862" s="317"/>
    </row>
    <row r="4863" spans="4:4">
      <c r="D4863" s="317"/>
    </row>
    <row r="4864" spans="4:4">
      <c r="D4864" s="317"/>
    </row>
    <row r="4865" spans="4:4">
      <c r="D4865" s="317"/>
    </row>
    <row r="4866" spans="4:4">
      <c r="D4866" s="317"/>
    </row>
    <row r="4867" spans="4:4">
      <c r="D4867" s="317"/>
    </row>
    <row r="4868" spans="4:4">
      <c r="D4868" s="317"/>
    </row>
    <row r="4869" spans="4:4">
      <c r="D4869" s="317"/>
    </row>
    <row r="4870" spans="4:4">
      <c r="D4870" s="317"/>
    </row>
    <row r="4871" spans="4:4">
      <c r="D4871" s="317"/>
    </row>
    <row r="4872" spans="4:4">
      <c r="D4872" s="317"/>
    </row>
    <row r="4873" spans="4:4">
      <c r="D4873" s="317"/>
    </row>
    <row r="4874" spans="4:4">
      <c r="D4874" s="317"/>
    </row>
    <row r="4875" spans="4:4">
      <c r="D4875" s="317"/>
    </row>
    <row r="4876" spans="4:4">
      <c r="D4876" s="317"/>
    </row>
    <row r="4877" spans="4:4">
      <c r="D4877" s="317"/>
    </row>
    <row r="4878" spans="4:4">
      <c r="D4878" s="317"/>
    </row>
    <row r="4879" spans="4:4">
      <c r="D4879" s="317"/>
    </row>
    <row r="4880" spans="4:4">
      <c r="D4880" s="317"/>
    </row>
    <row r="4881" spans="4:4">
      <c r="D4881" s="317"/>
    </row>
    <row r="4882" spans="4:4">
      <c r="D4882" s="317"/>
    </row>
    <row r="4883" spans="4:4">
      <c r="D4883" s="317"/>
    </row>
    <row r="4884" spans="4:4">
      <c r="D4884" s="317"/>
    </row>
    <row r="4885" spans="4:4">
      <c r="D4885" s="317"/>
    </row>
    <row r="4886" spans="4:4">
      <c r="D4886" s="317"/>
    </row>
    <row r="4887" spans="4:4">
      <c r="D4887" s="317"/>
    </row>
    <row r="4888" spans="4:4">
      <c r="D4888" s="317"/>
    </row>
    <row r="4889" spans="4:4">
      <c r="D4889" s="317"/>
    </row>
    <row r="4890" spans="4:4">
      <c r="D4890" s="317"/>
    </row>
    <row r="4891" spans="4:4">
      <c r="D4891" s="317"/>
    </row>
    <row r="4892" spans="4:4">
      <c r="D4892" s="317"/>
    </row>
    <row r="4893" spans="4:4">
      <c r="D4893" s="317"/>
    </row>
    <row r="4894" spans="4:4">
      <c r="D4894" s="317"/>
    </row>
    <row r="4895" spans="4:4">
      <c r="D4895" s="317"/>
    </row>
    <row r="4896" spans="4:4">
      <c r="D4896" s="317"/>
    </row>
    <row r="4897" spans="4:4">
      <c r="D4897" s="317"/>
    </row>
    <row r="4898" spans="4:4">
      <c r="D4898" s="317"/>
    </row>
    <row r="4899" spans="4:4">
      <c r="D4899" s="317"/>
    </row>
    <row r="4900" spans="4:4">
      <c r="D4900" s="317"/>
    </row>
    <row r="4901" spans="4:4">
      <c r="D4901" s="317"/>
    </row>
    <row r="4902" spans="4:4">
      <c r="D4902" s="317"/>
    </row>
    <row r="4903" spans="4:4">
      <c r="D4903" s="317"/>
    </row>
    <row r="4904" spans="4:4">
      <c r="D4904" s="317"/>
    </row>
    <row r="4905" spans="4:4">
      <c r="D4905" s="317"/>
    </row>
    <row r="4906" spans="4:4">
      <c r="D4906" s="317"/>
    </row>
    <row r="4907" spans="4:4">
      <c r="D4907" s="317"/>
    </row>
    <row r="4908" spans="4:4">
      <c r="D4908" s="317"/>
    </row>
    <row r="4909" spans="4:4">
      <c r="D4909" s="317"/>
    </row>
    <row r="4910" spans="4:4">
      <c r="D4910" s="317"/>
    </row>
    <row r="4911" spans="4:4">
      <c r="D4911" s="317"/>
    </row>
    <row r="4912" spans="4:4">
      <c r="D4912" s="317"/>
    </row>
    <row r="4913" spans="4:4">
      <c r="D4913" s="317"/>
    </row>
    <row r="4914" spans="4:4">
      <c r="D4914" s="317"/>
    </row>
    <row r="4915" spans="4:4">
      <c r="D4915" s="317"/>
    </row>
    <row r="4916" spans="4:4">
      <c r="D4916" s="317"/>
    </row>
    <row r="4917" spans="4:4">
      <c r="D4917" s="317"/>
    </row>
    <row r="4918" spans="4:4">
      <c r="D4918" s="317"/>
    </row>
    <row r="4919" spans="4:4">
      <c r="D4919" s="317"/>
    </row>
    <row r="4920" spans="4:4">
      <c r="D4920" s="317"/>
    </row>
    <row r="4921" spans="4:4">
      <c r="D4921" s="317"/>
    </row>
    <row r="4922" spans="4:4">
      <c r="D4922" s="317"/>
    </row>
    <row r="4923" spans="4:4">
      <c r="D4923" s="317"/>
    </row>
    <row r="4924" spans="4:4">
      <c r="D4924" s="317"/>
    </row>
    <row r="4925" spans="4:4">
      <c r="D4925" s="317"/>
    </row>
    <row r="4926" spans="4:4">
      <c r="D4926" s="317"/>
    </row>
    <row r="4927" spans="4:4">
      <c r="D4927" s="317"/>
    </row>
    <row r="4928" spans="4:4">
      <c r="D4928" s="317"/>
    </row>
    <row r="4929" spans="4:4">
      <c r="D4929" s="317"/>
    </row>
    <row r="4930" spans="4:4">
      <c r="D4930" s="317"/>
    </row>
    <row r="4931" spans="4:4">
      <c r="D4931" s="317"/>
    </row>
    <row r="4932" spans="4:4">
      <c r="D4932" s="317"/>
    </row>
    <row r="4933" spans="4:4">
      <c r="D4933" s="317"/>
    </row>
    <row r="4934" spans="4:4">
      <c r="D4934" s="317"/>
    </row>
    <row r="4935" spans="4:4">
      <c r="D4935" s="317"/>
    </row>
    <row r="4936" spans="4:4">
      <c r="D4936" s="317"/>
    </row>
    <row r="4937" spans="4:4">
      <c r="D4937" s="317"/>
    </row>
    <row r="4938" spans="4:4">
      <c r="D4938" s="317"/>
    </row>
    <row r="4939" spans="4:4">
      <c r="D4939" s="317"/>
    </row>
    <row r="4940" spans="4:4">
      <c r="D4940" s="317"/>
    </row>
    <row r="4941" spans="4:4">
      <c r="D4941" s="317"/>
    </row>
    <row r="4942" spans="4:4">
      <c r="D4942" s="317"/>
    </row>
    <row r="4943" spans="4:4">
      <c r="D4943" s="317"/>
    </row>
    <row r="4944" spans="4:4">
      <c r="D4944" s="317"/>
    </row>
    <row r="4945" spans="4:4">
      <c r="D4945" s="317"/>
    </row>
    <row r="4946" spans="4:4">
      <c r="D4946" s="317"/>
    </row>
    <row r="4947" spans="4:4">
      <c r="D4947" s="317"/>
    </row>
    <row r="4948" spans="4:4">
      <c r="D4948" s="317"/>
    </row>
    <row r="4949" spans="4:4">
      <c r="D4949" s="317"/>
    </row>
    <row r="4950" spans="4:4">
      <c r="D4950" s="317"/>
    </row>
    <row r="4951" spans="4:4">
      <c r="D4951" s="317"/>
    </row>
    <row r="4952" spans="4:4">
      <c r="D4952" s="317"/>
    </row>
    <row r="4953" spans="4:4">
      <c r="D4953" s="317"/>
    </row>
    <row r="4954" spans="4:4">
      <c r="D4954" s="317"/>
    </row>
    <row r="4955" spans="4:4">
      <c r="D4955" s="317"/>
    </row>
    <row r="4956" spans="4:4">
      <c r="D4956" s="317"/>
    </row>
    <row r="4957" spans="4:4">
      <c r="D4957" s="317"/>
    </row>
    <row r="4958" spans="4:4">
      <c r="D4958" s="317"/>
    </row>
    <row r="4959" spans="4:4">
      <c r="D4959" s="317"/>
    </row>
    <row r="4960" spans="4:4">
      <c r="D4960" s="317"/>
    </row>
    <row r="4961" spans="4:4">
      <c r="D4961" s="317"/>
    </row>
    <row r="4962" spans="4:4">
      <c r="D4962" s="317"/>
    </row>
    <row r="4963" spans="4:4">
      <c r="D4963" s="317"/>
    </row>
    <row r="4964" spans="4:4">
      <c r="D4964" s="317"/>
    </row>
    <row r="4965" spans="4:4">
      <c r="D4965" s="317"/>
    </row>
    <row r="4966" spans="4:4">
      <c r="D4966" s="317"/>
    </row>
    <row r="4967" spans="4:4">
      <c r="D4967" s="317"/>
    </row>
    <row r="4968" spans="4:4">
      <c r="D4968" s="317"/>
    </row>
    <row r="4969" spans="4:4">
      <c r="D4969" s="317"/>
    </row>
    <row r="4970" spans="4:4">
      <c r="D4970" s="317"/>
    </row>
    <row r="4971" spans="4:4">
      <c r="D4971" s="317"/>
    </row>
    <row r="4972" spans="4:4">
      <c r="D4972" s="317"/>
    </row>
    <row r="4973" spans="4:4">
      <c r="D4973" s="317"/>
    </row>
    <row r="4974" spans="4:4">
      <c r="D4974" s="317"/>
    </row>
    <row r="4975" spans="4:4">
      <c r="D4975" s="317"/>
    </row>
    <row r="4976" spans="4:4">
      <c r="D4976" s="317"/>
    </row>
    <row r="4977" spans="4:4">
      <c r="D4977" s="317"/>
    </row>
    <row r="4978" spans="4:4">
      <c r="D4978" s="317"/>
    </row>
    <row r="4979" spans="4:4">
      <c r="D4979" s="317"/>
    </row>
    <row r="4980" spans="4:4">
      <c r="D4980" s="317"/>
    </row>
    <row r="4981" spans="4:4">
      <c r="D4981" s="317"/>
    </row>
    <row r="4982" spans="4:4">
      <c r="D4982" s="317"/>
    </row>
    <row r="4983" spans="4:4">
      <c r="D4983" s="317"/>
    </row>
    <row r="4984" spans="4:4">
      <c r="D4984" s="317"/>
    </row>
    <row r="4985" spans="4:4">
      <c r="D4985" s="317"/>
    </row>
    <row r="4986" spans="4:4">
      <c r="D4986" s="317"/>
    </row>
    <row r="4987" spans="4:4">
      <c r="D4987" s="317"/>
    </row>
    <row r="4988" spans="4:4">
      <c r="D4988" s="317"/>
    </row>
    <row r="4989" spans="4:4">
      <c r="D4989" s="317"/>
    </row>
    <row r="4990" spans="4:4">
      <c r="D4990" s="317"/>
    </row>
    <row r="4991" spans="4:4">
      <c r="D4991" s="317"/>
    </row>
    <row r="4992" spans="4:4">
      <c r="D4992" s="317"/>
    </row>
    <row r="4993" spans="4:4">
      <c r="D4993" s="317"/>
    </row>
    <row r="4994" spans="4:4">
      <c r="D4994" s="317"/>
    </row>
    <row r="4995" spans="4:4">
      <c r="D4995" s="317"/>
    </row>
    <row r="4996" spans="4:4">
      <c r="D4996" s="317"/>
    </row>
    <row r="4997" spans="4:4">
      <c r="D4997" s="317"/>
    </row>
    <row r="4998" spans="4:4">
      <c r="D4998" s="317"/>
    </row>
    <row r="4999" spans="4:4">
      <c r="D4999" s="317"/>
    </row>
    <row r="5000" spans="4:4">
      <c r="D5000" s="317"/>
    </row>
  </sheetData>
  <sheetProtection sheet="1"/>
  <mergeCells count="24">
    <mergeCell ref="C46:G46"/>
    <mergeCell ref="C24:G24"/>
    <mergeCell ref="C26:G26"/>
    <mergeCell ref="C28:G28"/>
    <mergeCell ref="C30:G30"/>
    <mergeCell ref="C32:G32"/>
    <mergeCell ref="C34:G34"/>
    <mergeCell ref="C36:G36"/>
    <mergeCell ref="C38:G38"/>
    <mergeCell ref="C40:G40"/>
    <mergeCell ref="C45:G45"/>
    <mergeCell ref="C21:G21"/>
    <mergeCell ref="A1:G1"/>
    <mergeCell ref="C2:G2"/>
    <mergeCell ref="C3:G3"/>
    <mergeCell ref="C4:G4"/>
    <mergeCell ref="C10:G10"/>
    <mergeCell ref="C11:G11"/>
    <mergeCell ref="C13:G13"/>
    <mergeCell ref="C14:G14"/>
    <mergeCell ref="C16:G16"/>
    <mergeCell ref="C18:G18"/>
    <mergeCell ref="C19:G19"/>
    <mergeCell ref="C42:G4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36" activePane="bottomLeft" state="frozen"/>
      <selection activeCell="Z21" sqref="Z21"/>
      <selection pane="bottomLeft" activeCell="Z21" sqref="Z21"/>
    </sheetView>
  </sheetViews>
  <sheetFormatPr defaultColWidth="9.1640625" defaultRowHeight="12.75" outlineLevelRow="1"/>
  <cols>
    <col min="1" max="1" width="4.5" style="311" customWidth="1"/>
    <col min="2" max="2" width="16.1640625" style="314" customWidth="1"/>
    <col min="3" max="3" width="81.5" style="314" customWidth="1"/>
    <col min="4" max="4" width="6.33203125" style="311" customWidth="1"/>
    <col min="5" max="5" width="13.5" style="311" customWidth="1"/>
    <col min="6" max="6" width="12.6640625" style="311" customWidth="1"/>
    <col min="7" max="7" width="16.33203125" style="311" customWidth="1"/>
    <col min="8" max="17" width="0" style="311" hidden="1" customWidth="1"/>
    <col min="18" max="18" width="8.83203125" style="311" customWidth="1"/>
    <col min="19" max="19" width="9.1640625" style="311"/>
    <col min="20" max="24" width="0" style="311" hidden="1" customWidth="1"/>
    <col min="25" max="28" width="9.1640625" style="311"/>
    <col min="29" max="29" width="0" style="311" hidden="1" customWidth="1"/>
    <col min="30" max="30" width="9.1640625" style="311"/>
    <col min="31" max="41" width="0" style="311" hidden="1" customWidth="1"/>
    <col min="42" max="52" width="9.1640625" style="311"/>
    <col min="53" max="53" width="126.83203125" style="311" customWidth="1"/>
    <col min="54" max="16384" width="9.1640625" style="311"/>
  </cols>
  <sheetData>
    <row r="1" spans="1:60" ht="15.75" customHeight="1">
      <c r="A1" s="510" t="s">
        <v>4590</v>
      </c>
      <c r="B1" s="510"/>
      <c r="C1" s="510"/>
      <c r="D1" s="510"/>
      <c r="E1" s="510"/>
      <c r="F1" s="510"/>
      <c r="G1" s="510"/>
      <c r="AG1" s="311" t="s">
        <v>4591</v>
      </c>
    </row>
    <row r="2" spans="1:60" ht="24.95" customHeight="1">
      <c r="A2" s="312" t="s">
        <v>4592</v>
      </c>
      <c r="B2" s="313" t="s">
        <v>4593</v>
      </c>
      <c r="C2" s="511" t="s">
        <v>4594</v>
      </c>
      <c r="D2" s="512"/>
      <c r="E2" s="512"/>
      <c r="F2" s="512"/>
      <c r="G2" s="513"/>
      <c r="AG2" s="311" t="s">
        <v>80</v>
      </c>
    </row>
    <row r="3" spans="1:60" ht="24.95" customHeight="1">
      <c r="A3" s="312" t="s">
        <v>4595</v>
      </c>
      <c r="B3" s="313" t="s">
        <v>4911</v>
      </c>
      <c r="C3" s="511" t="s">
        <v>4584</v>
      </c>
      <c r="D3" s="512"/>
      <c r="E3" s="512"/>
      <c r="F3" s="512"/>
      <c r="G3" s="513"/>
      <c r="AC3" s="314" t="s">
        <v>80</v>
      </c>
      <c r="AG3" s="311" t="s">
        <v>4598</v>
      </c>
    </row>
    <row r="4" spans="1:60" ht="24.95" customHeight="1">
      <c r="A4" s="315" t="s">
        <v>4599</v>
      </c>
      <c r="B4" s="316" t="s">
        <v>81</v>
      </c>
      <c r="C4" s="514" t="s">
        <v>4584</v>
      </c>
      <c r="D4" s="515"/>
      <c r="E4" s="515"/>
      <c r="F4" s="515"/>
      <c r="G4" s="516"/>
      <c r="AG4" s="311" t="s">
        <v>4601</v>
      </c>
    </row>
    <row r="5" spans="1:60">
      <c r="D5" s="317"/>
    </row>
    <row r="6" spans="1:60" ht="51">
      <c r="A6" s="318" t="s">
        <v>4602</v>
      </c>
      <c r="B6" s="319" t="s">
        <v>4603</v>
      </c>
      <c r="C6" s="319" t="s">
        <v>4604</v>
      </c>
      <c r="D6" s="320" t="s">
        <v>300</v>
      </c>
      <c r="E6" s="318" t="s">
        <v>301</v>
      </c>
      <c r="F6" s="321" t="s">
        <v>4605</v>
      </c>
      <c r="G6" s="318" t="s">
        <v>4606</v>
      </c>
      <c r="H6" s="322" t="s">
        <v>4607</v>
      </c>
      <c r="I6" s="322" t="s">
        <v>4608</v>
      </c>
      <c r="J6" s="322" t="s">
        <v>4609</v>
      </c>
      <c r="K6" s="322" t="s">
        <v>4610</v>
      </c>
      <c r="L6" s="322" t="s">
        <v>44</v>
      </c>
      <c r="M6" s="322" t="s">
        <v>50</v>
      </c>
      <c r="N6" s="322" t="s">
        <v>4611</v>
      </c>
      <c r="O6" s="322" t="s">
        <v>4612</v>
      </c>
      <c r="P6" s="322" t="s">
        <v>4613</v>
      </c>
      <c r="Q6" s="322" t="s">
        <v>4614</v>
      </c>
      <c r="R6" s="322" t="s">
        <v>4615</v>
      </c>
      <c r="S6" s="322" t="s">
        <v>4616</v>
      </c>
      <c r="T6" s="322" t="s">
        <v>4617</v>
      </c>
      <c r="U6" s="322" t="s">
        <v>4618</v>
      </c>
      <c r="V6" s="322" t="s">
        <v>4619</v>
      </c>
      <c r="W6" s="322" t="s">
        <v>4620</v>
      </c>
      <c r="X6" s="322" t="s">
        <v>4621</v>
      </c>
    </row>
    <row r="7" spans="1:60" hidden="1">
      <c r="A7" s="323"/>
      <c r="B7" s="324"/>
      <c r="C7" s="324"/>
      <c r="D7" s="325"/>
      <c r="E7" s="326"/>
      <c r="F7" s="327"/>
      <c r="G7" s="327"/>
      <c r="H7" s="327"/>
      <c r="I7" s="327"/>
      <c r="J7" s="327"/>
      <c r="K7" s="327"/>
      <c r="L7" s="327"/>
      <c r="M7" s="327"/>
      <c r="N7" s="327"/>
      <c r="O7" s="327"/>
      <c r="P7" s="327"/>
      <c r="Q7" s="327"/>
      <c r="R7" s="327"/>
      <c r="S7" s="327"/>
      <c r="T7" s="327"/>
      <c r="U7" s="327"/>
      <c r="V7" s="327"/>
      <c r="W7" s="327"/>
      <c r="X7" s="327"/>
    </row>
    <row r="8" spans="1:60">
      <c r="A8" s="328" t="s">
        <v>4622</v>
      </c>
      <c r="B8" s="329" t="s">
        <v>81</v>
      </c>
      <c r="C8" s="330" t="s">
        <v>314</v>
      </c>
      <c r="D8" s="331"/>
      <c r="E8" s="332"/>
      <c r="F8" s="333"/>
      <c r="G8" s="333">
        <f>SUMIF(AG9:AG21,"&lt;&gt;NOR",G9:G21)</f>
        <v>0</v>
      </c>
      <c r="H8" s="333"/>
      <c r="I8" s="333">
        <f>SUM(I9:I21)</f>
        <v>0</v>
      </c>
      <c r="J8" s="333"/>
      <c r="K8" s="333">
        <f>SUM(K9:K21)</f>
        <v>0</v>
      </c>
      <c r="L8" s="333"/>
      <c r="M8" s="333">
        <f>SUM(M9:M21)</f>
        <v>0</v>
      </c>
      <c r="N8" s="333"/>
      <c r="O8" s="333">
        <f>SUM(O9:O21)</f>
        <v>173.1</v>
      </c>
      <c r="P8" s="333"/>
      <c r="Q8" s="333">
        <f>SUM(Q9:Q21)</f>
        <v>0</v>
      </c>
      <c r="R8" s="333"/>
      <c r="S8" s="333"/>
      <c r="T8" s="334"/>
      <c r="U8" s="335"/>
      <c r="V8" s="335">
        <f>SUM(V9:V21)</f>
        <v>206.06</v>
      </c>
      <c r="W8" s="335"/>
      <c r="X8" s="335"/>
      <c r="AG8" s="311" t="s">
        <v>4623</v>
      </c>
    </row>
    <row r="9" spans="1:60" outlineLevel="1">
      <c r="A9" s="336">
        <v>1</v>
      </c>
      <c r="B9" s="337" t="s">
        <v>4890</v>
      </c>
      <c r="C9" s="338" t="s">
        <v>4891</v>
      </c>
      <c r="D9" s="339" t="s">
        <v>358</v>
      </c>
      <c r="E9" s="340">
        <v>230.8</v>
      </c>
      <c r="F9" s="341"/>
      <c r="G9" s="342">
        <f>ROUND(E9*F9,2)</f>
        <v>0</v>
      </c>
      <c r="H9" s="341"/>
      <c r="I9" s="342">
        <f>ROUND(E9*H9,2)</f>
        <v>0</v>
      </c>
      <c r="J9" s="341"/>
      <c r="K9" s="342">
        <f>ROUND(E9*J9,2)</f>
        <v>0</v>
      </c>
      <c r="L9" s="342">
        <v>21</v>
      </c>
      <c r="M9" s="342">
        <f>G9*(1+L9/100)</f>
        <v>0</v>
      </c>
      <c r="N9" s="342">
        <v>0</v>
      </c>
      <c r="O9" s="342">
        <f>ROUND(E9*N9,2)</f>
        <v>0</v>
      </c>
      <c r="P9" s="342">
        <v>0</v>
      </c>
      <c r="Q9" s="342">
        <f>ROUND(E9*P9,2)</f>
        <v>0</v>
      </c>
      <c r="R9" s="342" t="s">
        <v>4626</v>
      </c>
      <c r="S9" s="342" t="s">
        <v>4627</v>
      </c>
      <c r="T9" s="343" t="s">
        <v>4627</v>
      </c>
      <c r="U9" s="344">
        <v>0.20200000000000001</v>
      </c>
      <c r="V9" s="344">
        <f>ROUND(E9*U9,2)</f>
        <v>46.62</v>
      </c>
      <c r="W9" s="344"/>
      <c r="X9" s="344" t="s">
        <v>4628</v>
      </c>
      <c r="Y9" s="345"/>
      <c r="Z9" s="345"/>
      <c r="AA9" s="345"/>
      <c r="AB9" s="345"/>
      <c r="AC9" s="345"/>
      <c r="AD9" s="345"/>
      <c r="AE9" s="345"/>
      <c r="AF9" s="345"/>
      <c r="AG9" s="345" t="s">
        <v>4629</v>
      </c>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row>
    <row r="10" spans="1:60" outlineLevel="1">
      <c r="A10" s="346"/>
      <c r="B10" s="347"/>
      <c r="C10" s="517" t="s">
        <v>4645</v>
      </c>
      <c r="D10" s="518"/>
      <c r="E10" s="518"/>
      <c r="F10" s="518"/>
      <c r="G10" s="518"/>
      <c r="H10" s="344"/>
      <c r="I10" s="344"/>
      <c r="J10" s="344"/>
      <c r="K10" s="344"/>
      <c r="L10" s="344"/>
      <c r="M10" s="344"/>
      <c r="N10" s="344"/>
      <c r="O10" s="344"/>
      <c r="P10" s="344"/>
      <c r="Q10" s="344"/>
      <c r="R10" s="344"/>
      <c r="S10" s="344"/>
      <c r="T10" s="344"/>
      <c r="U10" s="344"/>
      <c r="V10" s="344"/>
      <c r="W10" s="344"/>
      <c r="X10" s="344"/>
      <c r="Y10" s="345"/>
      <c r="Z10" s="345"/>
      <c r="AA10" s="345"/>
      <c r="AB10" s="345"/>
      <c r="AC10" s="345"/>
      <c r="AD10" s="345"/>
      <c r="AE10" s="345"/>
      <c r="AF10" s="345"/>
      <c r="AG10" s="345" t="s">
        <v>4631</v>
      </c>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row>
    <row r="11" spans="1:60" outlineLevel="1">
      <c r="A11" s="346"/>
      <c r="B11" s="347"/>
      <c r="C11" s="506"/>
      <c r="D11" s="507"/>
      <c r="E11" s="507"/>
      <c r="F11" s="507"/>
      <c r="G11" s="507"/>
      <c r="H11" s="344"/>
      <c r="I11" s="344"/>
      <c r="J11" s="344"/>
      <c r="K11" s="344"/>
      <c r="L11" s="344"/>
      <c r="M11" s="344"/>
      <c r="N11" s="344"/>
      <c r="O11" s="344"/>
      <c r="P11" s="344"/>
      <c r="Q11" s="344"/>
      <c r="R11" s="344"/>
      <c r="S11" s="344"/>
      <c r="T11" s="344"/>
      <c r="U11" s="344"/>
      <c r="V11" s="344"/>
      <c r="W11" s="344"/>
      <c r="X11" s="344"/>
      <c r="Y11" s="345"/>
      <c r="Z11" s="345"/>
      <c r="AA11" s="345"/>
      <c r="AB11" s="345"/>
      <c r="AC11" s="345"/>
      <c r="AD11" s="345"/>
      <c r="AE11" s="345"/>
      <c r="AF11" s="345"/>
      <c r="AG11" s="345" t="s">
        <v>4632</v>
      </c>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row>
    <row r="12" spans="1:60" outlineLevel="1">
      <c r="A12" s="336">
        <v>2</v>
      </c>
      <c r="B12" s="337" t="s">
        <v>4646</v>
      </c>
      <c r="C12" s="338" t="s">
        <v>4647</v>
      </c>
      <c r="D12" s="339" t="s">
        <v>358</v>
      </c>
      <c r="E12" s="340">
        <v>76.900000000000006</v>
      </c>
      <c r="F12" s="341"/>
      <c r="G12" s="342">
        <f>ROUND(E12*F12,2)</f>
        <v>0</v>
      </c>
      <c r="H12" s="341"/>
      <c r="I12" s="342">
        <f>ROUND(E12*H12,2)</f>
        <v>0</v>
      </c>
      <c r="J12" s="341"/>
      <c r="K12" s="342">
        <f>ROUND(E12*J12,2)</f>
        <v>0</v>
      </c>
      <c r="L12" s="342">
        <v>21</v>
      </c>
      <c r="M12" s="342">
        <f>G12*(1+L12/100)</f>
        <v>0</v>
      </c>
      <c r="N12" s="342">
        <v>1.7</v>
      </c>
      <c r="O12" s="342">
        <f>ROUND(E12*N12,2)</f>
        <v>130.72999999999999</v>
      </c>
      <c r="P12" s="342">
        <v>0</v>
      </c>
      <c r="Q12" s="342">
        <f>ROUND(E12*P12,2)</f>
        <v>0</v>
      </c>
      <c r="R12" s="342" t="s">
        <v>4626</v>
      </c>
      <c r="S12" s="342" t="s">
        <v>4627</v>
      </c>
      <c r="T12" s="343" t="s">
        <v>4627</v>
      </c>
      <c r="U12" s="344">
        <v>1.587</v>
      </c>
      <c r="V12" s="344">
        <f>ROUND(E12*U12,2)</f>
        <v>122.04</v>
      </c>
      <c r="W12" s="344"/>
      <c r="X12" s="344" t="s">
        <v>4628</v>
      </c>
      <c r="Y12" s="345"/>
      <c r="Z12" s="345"/>
      <c r="AA12" s="345"/>
      <c r="AB12" s="345"/>
      <c r="AC12" s="345"/>
      <c r="AD12" s="345"/>
      <c r="AE12" s="345"/>
      <c r="AF12" s="345"/>
      <c r="AG12" s="345" t="s">
        <v>4629</v>
      </c>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row>
    <row r="13" spans="1:60" ht="22.5" outlineLevel="1">
      <c r="A13" s="346"/>
      <c r="B13" s="347"/>
      <c r="C13" s="517" t="s">
        <v>4648</v>
      </c>
      <c r="D13" s="518"/>
      <c r="E13" s="518"/>
      <c r="F13" s="518"/>
      <c r="G13" s="518"/>
      <c r="H13" s="344"/>
      <c r="I13" s="344"/>
      <c r="J13" s="344"/>
      <c r="K13" s="344"/>
      <c r="L13" s="344"/>
      <c r="M13" s="344"/>
      <c r="N13" s="344"/>
      <c r="O13" s="344"/>
      <c r="P13" s="344"/>
      <c r="Q13" s="344"/>
      <c r="R13" s="344"/>
      <c r="S13" s="344"/>
      <c r="T13" s="344"/>
      <c r="U13" s="344"/>
      <c r="V13" s="344"/>
      <c r="W13" s="344"/>
      <c r="X13" s="344"/>
      <c r="Y13" s="345"/>
      <c r="Z13" s="345"/>
      <c r="AA13" s="345"/>
      <c r="AB13" s="345"/>
      <c r="AC13" s="345"/>
      <c r="AD13" s="345"/>
      <c r="AE13" s="345"/>
      <c r="AF13" s="345"/>
      <c r="AG13" s="345" t="s">
        <v>4631</v>
      </c>
      <c r="AH13" s="345"/>
      <c r="AI13" s="345"/>
      <c r="AJ13" s="345"/>
      <c r="AK13" s="345"/>
      <c r="AL13" s="345"/>
      <c r="AM13" s="345"/>
      <c r="AN13" s="345"/>
      <c r="AO13" s="345"/>
      <c r="AP13" s="345"/>
      <c r="AQ13" s="345"/>
      <c r="AR13" s="345"/>
      <c r="AS13" s="345"/>
      <c r="AT13" s="345"/>
      <c r="AU13" s="345"/>
      <c r="AV13" s="345"/>
      <c r="AW13" s="345"/>
      <c r="AX13" s="345"/>
      <c r="AY13" s="345"/>
      <c r="AZ13" s="345"/>
      <c r="BA13" s="351" t="str">
        <f>C13</f>
        <v>sypaninou z vhodných hornin tř. 1 - 4 nebo materiálem připraveným podél výkopu ve vzdálenosti do 3 m od jeho kraje, pro jakoukoliv hloubku výkopu a jakoukoliv míru zhutnění,</v>
      </c>
      <c r="BB13" s="345"/>
      <c r="BC13" s="345"/>
      <c r="BD13" s="345"/>
      <c r="BE13" s="345"/>
      <c r="BF13" s="345"/>
      <c r="BG13" s="345"/>
      <c r="BH13" s="345"/>
    </row>
    <row r="14" spans="1:60" outlineLevel="1">
      <c r="A14" s="346"/>
      <c r="B14" s="347"/>
      <c r="C14" s="506"/>
      <c r="D14" s="507"/>
      <c r="E14" s="507"/>
      <c r="F14" s="507"/>
      <c r="G14" s="507"/>
      <c r="H14" s="344"/>
      <c r="I14" s="344"/>
      <c r="J14" s="344"/>
      <c r="K14" s="344"/>
      <c r="L14" s="344"/>
      <c r="M14" s="344"/>
      <c r="N14" s="344"/>
      <c r="O14" s="344"/>
      <c r="P14" s="344"/>
      <c r="Q14" s="344"/>
      <c r="R14" s="344"/>
      <c r="S14" s="344"/>
      <c r="T14" s="344"/>
      <c r="U14" s="344"/>
      <c r="V14" s="344"/>
      <c r="W14" s="344"/>
      <c r="X14" s="344"/>
      <c r="Y14" s="345"/>
      <c r="Z14" s="345"/>
      <c r="AA14" s="345"/>
      <c r="AB14" s="345"/>
      <c r="AC14" s="345"/>
      <c r="AD14" s="345"/>
      <c r="AE14" s="345"/>
      <c r="AF14" s="345"/>
      <c r="AG14" s="345" t="s">
        <v>4632</v>
      </c>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row>
    <row r="15" spans="1:60" outlineLevel="1">
      <c r="A15" s="336">
        <v>3</v>
      </c>
      <c r="B15" s="337" t="s">
        <v>4649</v>
      </c>
      <c r="C15" s="338" t="s">
        <v>4650</v>
      </c>
      <c r="D15" s="339" t="s">
        <v>358</v>
      </c>
      <c r="E15" s="340">
        <v>98.9</v>
      </c>
      <c r="F15" s="341"/>
      <c r="G15" s="342">
        <f>ROUND(E15*F15,2)</f>
        <v>0</v>
      </c>
      <c r="H15" s="341"/>
      <c r="I15" s="342">
        <f>ROUND(E15*H15,2)</f>
        <v>0</v>
      </c>
      <c r="J15" s="341"/>
      <c r="K15" s="342">
        <f>ROUND(E15*J15,2)</f>
        <v>0</v>
      </c>
      <c r="L15" s="342">
        <v>21</v>
      </c>
      <c r="M15" s="342">
        <f>G15*(1+L15/100)</f>
        <v>0</v>
      </c>
      <c r="N15" s="342">
        <v>0</v>
      </c>
      <c r="O15" s="342">
        <f>ROUND(E15*N15,2)</f>
        <v>0</v>
      </c>
      <c r="P15" s="342">
        <v>0</v>
      </c>
      <c r="Q15" s="342">
        <f>ROUND(E15*P15,2)</f>
        <v>0</v>
      </c>
      <c r="R15" s="342" t="s">
        <v>4626</v>
      </c>
      <c r="S15" s="342" t="s">
        <v>4627</v>
      </c>
      <c r="T15" s="343" t="s">
        <v>4627</v>
      </c>
      <c r="U15" s="344">
        <v>0</v>
      </c>
      <c r="V15" s="344">
        <f>ROUND(E15*U15,2)</f>
        <v>0</v>
      </c>
      <c r="W15" s="344"/>
      <c r="X15" s="344" t="s">
        <v>4628</v>
      </c>
      <c r="Y15" s="345"/>
      <c r="Z15" s="345"/>
      <c r="AA15" s="345"/>
      <c r="AB15" s="345"/>
      <c r="AC15" s="345"/>
      <c r="AD15" s="345"/>
      <c r="AE15" s="345"/>
      <c r="AF15" s="345"/>
      <c r="AG15" s="345" t="s">
        <v>4629</v>
      </c>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row>
    <row r="16" spans="1:60" outlineLevel="1">
      <c r="A16" s="346"/>
      <c r="B16" s="347"/>
      <c r="C16" s="508"/>
      <c r="D16" s="509"/>
      <c r="E16" s="509"/>
      <c r="F16" s="509"/>
      <c r="G16" s="509"/>
      <c r="H16" s="344"/>
      <c r="I16" s="344"/>
      <c r="J16" s="344"/>
      <c r="K16" s="344"/>
      <c r="L16" s="344"/>
      <c r="M16" s="344"/>
      <c r="N16" s="344"/>
      <c r="O16" s="344"/>
      <c r="P16" s="344"/>
      <c r="Q16" s="344"/>
      <c r="R16" s="344"/>
      <c r="S16" s="344"/>
      <c r="T16" s="344"/>
      <c r="U16" s="344"/>
      <c r="V16" s="344"/>
      <c r="W16" s="344"/>
      <c r="X16" s="344"/>
      <c r="Y16" s="345"/>
      <c r="Z16" s="345"/>
      <c r="AA16" s="345"/>
      <c r="AB16" s="345"/>
      <c r="AC16" s="345"/>
      <c r="AD16" s="345"/>
      <c r="AE16" s="345"/>
      <c r="AF16" s="345"/>
      <c r="AG16" s="345" t="s">
        <v>4632</v>
      </c>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row>
    <row r="17" spans="1:60" outlineLevel="1">
      <c r="A17" s="336">
        <v>4</v>
      </c>
      <c r="B17" s="337" t="s">
        <v>4651</v>
      </c>
      <c r="C17" s="338" t="s">
        <v>4652</v>
      </c>
      <c r="D17" s="339" t="s">
        <v>358</v>
      </c>
      <c r="E17" s="340">
        <v>22</v>
      </c>
      <c r="F17" s="341"/>
      <c r="G17" s="342">
        <f>ROUND(E17*F17,2)</f>
        <v>0</v>
      </c>
      <c r="H17" s="341"/>
      <c r="I17" s="342">
        <f>ROUND(E17*H17,2)</f>
        <v>0</v>
      </c>
      <c r="J17" s="341"/>
      <c r="K17" s="342">
        <f>ROUND(E17*J17,2)</f>
        <v>0</v>
      </c>
      <c r="L17" s="342">
        <v>21</v>
      </c>
      <c r="M17" s="342">
        <f>G17*(1+L17/100)</f>
        <v>0</v>
      </c>
      <c r="N17" s="342">
        <v>1.8907700000000001</v>
      </c>
      <c r="O17" s="342">
        <f>ROUND(E17*N17,2)</f>
        <v>41.6</v>
      </c>
      <c r="P17" s="342">
        <v>0</v>
      </c>
      <c r="Q17" s="342">
        <f>ROUND(E17*P17,2)</f>
        <v>0</v>
      </c>
      <c r="R17" s="342" t="s">
        <v>4653</v>
      </c>
      <c r="S17" s="342" t="s">
        <v>4627</v>
      </c>
      <c r="T17" s="343" t="s">
        <v>4627</v>
      </c>
      <c r="U17" s="344">
        <v>1.7</v>
      </c>
      <c r="V17" s="344">
        <f>ROUND(E17*U17,2)</f>
        <v>37.4</v>
      </c>
      <c r="W17" s="344"/>
      <c r="X17" s="344" t="s">
        <v>4628</v>
      </c>
      <c r="Y17" s="345"/>
      <c r="Z17" s="345"/>
      <c r="AA17" s="345"/>
      <c r="AB17" s="345"/>
      <c r="AC17" s="345"/>
      <c r="AD17" s="345"/>
      <c r="AE17" s="345"/>
      <c r="AF17" s="345"/>
      <c r="AG17" s="345" t="s">
        <v>4629</v>
      </c>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row>
    <row r="18" spans="1:60" outlineLevel="1">
      <c r="A18" s="346"/>
      <c r="B18" s="347"/>
      <c r="C18" s="517" t="s">
        <v>4654</v>
      </c>
      <c r="D18" s="518"/>
      <c r="E18" s="518"/>
      <c r="F18" s="518"/>
      <c r="G18" s="518"/>
      <c r="H18" s="344"/>
      <c r="I18" s="344"/>
      <c r="J18" s="344"/>
      <c r="K18" s="344"/>
      <c r="L18" s="344"/>
      <c r="M18" s="344"/>
      <c r="N18" s="344"/>
      <c r="O18" s="344"/>
      <c r="P18" s="344"/>
      <c r="Q18" s="344"/>
      <c r="R18" s="344"/>
      <c r="S18" s="344"/>
      <c r="T18" s="344"/>
      <c r="U18" s="344"/>
      <c r="V18" s="344"/>
      <c r="W18" s="344"/>
      <c r="X18" s="344"/>
      <c r="Y18" s="345"/>
      <c r="Z18" s="345"/>
      <c r="AA18" s="345"/>
      <c r="AB18" s="345"/>
      <c r="AC18" s="345"/>
      <c r="AD18" s="345"/>
      <c r="AE18" s="345"/>
      <c r="AF18" s="345"/>
      <c r="AG18" s="345" t="s">
        <v>4631</v>
      </c>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row>
    <row r="19" spans="1:60" outlineLevel="1">
      <c r="A19" s="346"/>
      <c r="B19" s="347"/>
      <c r="C19" s="506"/>
      <c r="D19" s="507"/>
      <c r="E19" s="507"/>
      <c r="F19" s="507"/>
      <c r="G19" s="507"/>
      <c r="H19" s="344"/>
      <c r="I19" s="344"/>
      <c r="J19" s="344"/>
      <c r="K19" s="344"/>
      <c r="L19" s="344"/>
      <c r="M19" s="344"/>
      <c r="N19" s="344"/>
      <c r="O19" s="344"/>
      <c r="P19" s="344"/>
      <c r="Q19" s="344"/>
      <c r="R19" s="344"/>
      <c r="S19" s="344"/>
      <c r="T19" s="344"/>
      <c r="U19" s="344"/>
      <c r="V19" s="344"/>
      <c r="W19" s="344"/>
      <c r="X19" s="344"/>
      <c r="Y19" s="345"/>
      <c r="Z19" s="345"/>
      <c r="AA19" s="345"/>
      <c r="AB19" s="345"/>
      <c r="AC19" s="345"/>
      <c r="AD19" s="345"/>
      <c r="AE19" s="345"/>
      <c r="AF19" s="345"/>
      <c r="AG19" s="345" t="s">
        <v>4632</v>
      </c>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row>
    <row r="20" spans="1:60" ht="22.5" outlineLevel="1">
      <c r="A20" s="336">
        <v>5</v>
      </c>
      <c r="B20" s="337" t="s">
        <v>4912</v>
      </c>
      <c r="C20" s="338" t="s">
        <v>4913</v>
      </c>
      <c r="D20" s="339" t="s">
        <v>358</v>
      </c>
      <c r="E20" s="340">
        <v>329.7</v>
      </c>
      <c r="F20" s="341"/>
      <c r="G20" s="342">
        <f>ROUND(E20*F20,2)</f>
        <v>0</v>
      </c>
      <c r="H20" s="341"/>
      <c r="I20" s="342">
        <f>ROUND(E20*H20,2)</f>
        <v>0</v>
      </c>
      <c r="J20" s="341"/>
      <c r="K20" s="342">
        <f>ROUND(E20*J20,2)</f>
        <v>0</v>
      </c>
      <c r="L20" s="342">
        <v>21</v>
      </c>
      <c r="M20" s="342">
        <f>G20*(1+L20/100)</f>
        <v>0</v>
      </c>
      <c r="N20" s="342">
        <v>2.3500000000000001E-3</v>
      </c>
      <c r="O20" s="342">
        <f>ROUND(E20*N20,2)</f>
        <v>0.77</v>
      </c>
      <c r="P20" s="342">
        <v>0</v>
      </c>
      <c r="Q20" s="342">
        <f>ROUND(E20*P20,2)</f>
        <v>0</v>
      </c>
      <c r="R20" s="342" t="s">
        <v>4914</v>
      </c>
      <c r="S20" s="342" t="s">
        <v>4627</v>
      </c>
      <c r="T20" s="343" t="s">
        <v>4627</v>
      </c>
      <c r="U20" s="344">
        <v>0</v>
      </c>
      <c r="V20" s="344">
        <f>ROUND(E20*U20,2)</f>
        <v>0</v>
      </c>
      <c r="W20" s="344"/>
      <c r="X20" s="344" t="s">
        <v>4846</v>
      </c>
      <c r="Y20" s="345"/>
      <c r="Z20" s="345"/>
      <c r="AA20" s="345"/>
      <c r="AB20" s="345"/>
      <c r="AC20" s="345"/>
      <c r="AD20" s="345"/>
      <c r="AE20" s="345"/>
      <c r="AF20" s="345"/>
      <c r="AG20" s="345" t="s">
        <v>4847</v>
      </c>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row>
    <row r="21" spans="1:60" outlineLevel="1">
      <c r="A21" s="346"/>
      <c r="B21" s="347"/>
      <c r="C21" s="508"/>
      <c r="D21" s="509"/>
      <c r="E21" s="509"/>
      <c r="F21" s="509"/>
      <c r="G21" s="509"/>
      <c r="H21" s="344"/>
      <c r="I21" s="344"/>
      <c r="J21" s="344"/>
      <c r="K21" s="344"/>
      <c r="L21" s="344"/>
      <c r="M21" s="344"/>
      <c r="N21" s="344"/>
      <c r="O21" s="344"/>
      <c r="P21" s="344"/>
      <c r="Q21" s="344"/>
      <c r="R21" s="344"/>
      <c r="S21" s="344"/>
      <c r="T21" s="344"/>
      <c r="U21" s="344"/>
      <c r="V21" s="344"/>
      <c r="W21" s="344"/>
      <c r="X21" s="344"/>
      <c r="Y21" s="345"/>
      <c r="Z21" s="345"/>
      <c r="AA21" s="345"/>
      <c r="AB21" s="345"/>
      <c r="AC21" s="345"/>
      <c r="AD21" s="345"/>
      <c r="AE21" s="345"/>
      <c r="AF21" s="345"/>
      <c r="AG21" s="345" t="s">
        <v>4632</v>
      </c>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row>
    <row r="22" spans="1:60">
      <c r="A22" s="328" t="s">
        <v>4622</v>
      </c>
      <c r="B22" s="329" t="s">
        <v>355</v>
      </c>
      <c r="C22" s="330" t="s">
        <v>1362</v>
      </c>
      <c r="D22" s="331"/>
      <c r="E22" s="332"/>
      <c r="F22" s="333"/>
      <c r="G22" s="333">
        <f>SUMIF(AG23:AG60,"&lt;&gt;NOR",G23:G60)</f>
        <v>0</v>
      </c>
      <c r="H22" s="333"/>
      <c r="I22" s="333">
        <f>SUM(I23:I60)</f>
        <v>0</v>
      </c>
      <c r="J22" s="333"/>
      <c r="K22" s="333">
        <f>SUM(K23:K60)</f>
        <v>0</v>
      </c>
      <c r="L22" s="333"/>
      <c r="M22" s="333">
        <f>SUM(M23:M60)</f>
        <v>0</v>
      </c>
      <c r="N22" s="333"/>
      <c r="O22" s="333">
        <f>SUM(O23:O60)</f>
        <v>43.43</v>
      </c>
      <c r="P22" s="333"/>
      <c r="Q22" s="333">
        <f>SUM(Q23:Q60)</f>
        <v>0</v>
      </c>
      <c r="R22" s="333"/>
      <c r="S22" s="333"/>
      <c r="T22" s="334"/>
      <c r="U22" s="335"/>
      <c r="V22" s="335">
        <f>SUM(V23:V60)</f>
        <v>155.91</v>
      </c>
      <c r="W22" s="335"/>
      <c r="X22" s="335"/>
      <c r="AG22" s="311" t="s">
        <v>4623</v>
      </c>
    </row>
    <row r="23" spans="1:60" outlineLevel="1">
      <c r="A23" s="336">
        <v>6</v>
      </c>
      <c r="B23" s="337" t="s">
        <v>4655</v>
      </c>
      <c r="C23" s="338" t="s">
        <v>4656</v>
      </c>
      <c r="D23" s="339" t="s">
        <v>358</v>
      </c>
      <c r="E23" s="340">
        <v>6.5</v>
      </c>
      <c r="F23" s="341"/>
      <c r="G23" s="342">
        <f>ROUND(E23*F23,2)</f>
        <v>0</v>
      </c>
      <c r="H23" s="341"/>
      <c r="I23" s="342">
        <f>ROUND(E23*H23,2)</f>
        <v>0</v>
      </c>
      <c r="J23" s="341"/>
      <c r="K23" s="342">
        <f>ROUND(E23*J23,2)</f>
        <v>0</v>
      </c>
      <c r="L23" s="342">
        <v>21</v>
      </c>
      <c r="M23" s="342">
        <f>G23*(1+L23/100)</f>
        <v>0</v>
      </c>
      <c r="N23" s="342">
        <v>2.5249999999999999</v>
      </c>
      <c r="O23" s="342">
        <f>ROUND(E23*N23,2)</f>
        <v>16.41</v>
      </c>
      <c r="P23" s="342">
        <v>0</v>
      </c>
      <c r="Q23" s="342">
        <f>ROUND(E23*P23,2)</f>
        <v>0</v>
      </c>
      <c r="R23" s="342" t="s">
        <v>4653</v>
      </c>
      <c r="S23" s="342" t="s">
        <v>4627</v>
      </c>
      <c r="T23" s="343" t="s">
        <v>4627</v>
      </c>
      <c r="U23" s="344">
        <v>1.3029999999999999</v>
      </c>
      <c r="V23" s="344">
        <f>ROUND(E23*U23,2)</f>
        <v>8.4700000000000006</v>
      </c>
      <c r="W23" s="344"/>
      <c r="X23" s="344" t="s">
        <v>4628</v>
      </c>
      <c r="Y23" s="345"/>
      <c r="Z23" s="345"/>
      <c r="AA23" s="345"/>
      <c r="AB23" s="345"/>
      <c r="AC23" s="345"/>
      <c r="AD23" s="345"/>
      <c r="AE23" s="345"/>
      <c r="AF23" s="345"/>
      <c r="AG23" s="345" t="s">
        <v>4629</v>
      </c>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row>
    <row r="24" spans="1:60" outlineLevel="1">
      <c r="A24" s="346"/>
      <c r="B24" s="347"/>
      <c r="C24" s="517" t="s">
        <v>4657</v>
      </c>
      <c r="D24" s="518"/>
      <c r="E24" s="518"/>
      <c r="F24" s="518"/>
      <c r="G24" s="518"/>
      <c r="H24" s="344"/>
      <c r="I24" s="344"/>
      <c r="J24" s="344"/>
      <c r="K24" s="344"/>
      <c r="L24" s="344"/>
      <c r="M24" s="344"/>
      <c r="N24" s="344"/>
      <c r="O24" s="344"/>
      <c r="P24" s="344"/>
      <c r="Q24" s="344"/>
      <c r="R24" s="344"/>
      <c r="S24" s="344"/>
      <c r="T24" s="344"/>
      <c r="U24" s="344"/>
      <c r="V24" s="344"/>
      <c r="W24" s="344"/>
      <c r="X24" s="344"/>
      <c r="Y24" s="345"/>
      <c r="Z24" s="345"/>
      <c r="AA24" s="345"/>
      <c r="AB24" s="345"/>
      <c r="AC24" s="345"/>
      <c r="AD24" s="345"/>
      <c r="AE24" s="345"/>
      <c r="AF24" s="345"/>
      <c r="AG24" s="345" t="s">
        <v>4631</v>
      </c>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row>
    <row r="25" spans="1:60" outlineLevel="1">
      <c r="A25" s="346"/>
      <c r="B25" s="347"/>
      <c r="C25" s="348" t="s">
        <v>4915</v>
      </c>
      <c r="D25" s="349"/>
      <c r="E25" s="350">
        <v>6.5</v>
      </c>
      <c r="F25" s="344"/>
      <c r="G25" s="344"/>
      <c r="H25" s="344"/>
      <c r="I25" s="344"/>
      <c r="J25" s="344"/>
      <c r="K25" s="344"/>
      <c r="L25" s="344"/>
      <c r="M25" s="344"/>
      <c r="N25" s="344"/>
      <c r="O25" s="344"/>
      <c r="P25" s="344"/>
      <c r="Q25" s="344"/>
      <c r="R25" s="344"/>
      <c r="S25" s="344"/>
      <c r="T25" s="344"/>
      <c r="U25" s="344"/>
      <c r="V25" s="344"/>
      <c r="W25" s="344"/>
      <c r="X25" s="344"/>
      <c r="Y25" s="345"/>
      <c r="Z25" s="345"/>
      <c r="AA25" s="345"/>
      <c r="AB25" s="345"/>
      <c r="AC25" s="345"/>
      <c r="AD25" s="345"/>
      <c r="AE25" s="345"/>
      <c r="AF25" s="345"/>
      <c r="AG25" s="345" t="s">
        <v>323</v>
      </c>
      <c r="AH25" s="345">
        <v>0</v>
      </c>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row>
    <row r="26" spans="1:60" outlineLevel="1">
      <c r="A26" s="346"/>
      <c r="B26" s="347"/>
      <c r="C26" s="506"/>
      <c r="D26" s="507"/>
      <c r="E26" s="507"/>
      <c r="F26" s="507"/>
      <c r="G26" s="507"/>
      <c r="H26" s="344"/>
      <c r="I26" s="344"/>
      <c r="J26" s="344"/>
      <c r="K26" s="344"/>
      <c r="L26" s="344"/>
      <c r="M26" s="344"/>
      <c r="N26" s="344"/>
      <c r="O26" s="344"/>
      <c r="P26" s="344"/>
      <c r="Q26" s="344"/>
      <c r="R26" s="344"/>
      <c r="S26" s="344"/>
      <c r="T26" s="344"/>
      <c r="U26" s="344"/>
      <c r="V26" s="344"/>
      <c r="W26" s="344"/>
      <c r="X26" s="344"/>
      <c r="Y26" s="345"/>
      <c r="Z26" s="345"/>
      <c r="AA26" s="345"/>
      <c r="AB26" s="345"/>
      <c r="AC26" s="345"/>
      <c r="AD26" s="345"/>
      <c r="AE26" s="345"/>
      <c r="AF26" s="345"/>
      <c r="AG26" s="345" t="s">
        <v>4632</v>
      </c>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row>
    <row r="27" spans="1:60" outlineLevel="1">
      <c r="A27" s="336">
        <v>7</v>
      </c>
      <c r="B27" s="337" t="s">
        <v>4683</v>
      </c>
      <c r="C27" s="338" t="s">
        <v>4684</v>
      </c>
      <c r="D27" s="339" t="s">
        <v>327</v>
      </c>
      <c r="E27" s="340">
        <v>101.5</v>
      </c>
      <c r="F27" s="341"/>
      <c r="G27" s="342">
        <f>ROUND(E27*F27,2)</f>
        <v>0</v>
      </c>
      <c r="H27" s="341"/>
      <c r="I27" s="342">
        <f>ROUND(E27*H27,2)</f>
        <v>0</v>
      </c>
      <c r="J27" s="341"/>
      <c r="K27" s="342">
        <f>ROUND(E27*J27,2)</f>
        <v>0</v>
      </c>
      <c r="L27" s="342">
        <v>21</v>
      </c>
      <c r="M27" s="342">
        <f>G27*(1+L27/100)</f>
        <v>0</v>
      </c>
      <c r="N27" s="342">
        <v>2.5200000000000001E-3</v>
      </c>
      <c r="O27" s="342">
        <f>ROUND(E27*N27,2)</f>
        <v>0.26</v>
      </c>
      <c r="P27" s="342">
        <v>0</v>
      </c>
      <c r="Q27" s="342">
        <f>ROUND(E27*P27,2)</f>
        <v>0</v>
      </c>
      <c r="R27" s="342" t="s">
        <v>4668</v>
      </c>
      <c r="S27" s="342" t="s">
        <v>4627</v>
      </c>
      <c r="T27" s="343" t="s">
        <v>4627</v>
      </c>
      <c r="U27" s="344">
        <v>0.8</v>
      </c>
      <c r="V27" s="344">
        <f>ROUND(E27*U27,2)</f>
        <v>81.2</v>
      </c>
      <c r="W27" s="344"/>
      <c r="X27" s="344" t="s">
        <v>4628</v>
      </c>
      <c r="Y27" s="345"/>
      <c r="Z27" s="345"/>
      <c r="AA27" s="345"/>
      <c r="AB27" s="345"/>
      <c r="AC27" s="345"/>
      <c r="AD27" s="345"/>
      <c r="AE27" s="345"/>
      <c r="AF27" s="345"/>
      <c r="AG27" s="345" t="s">
        <v>4629</v>
      </c>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row>
    <row r="28" spans="1:60" outlineLevel="1">
      <c r="A28" s="346"/>
      <c r="B28" s="347"/>
      <c r="C28" s="517" t="s">
        <v>4674</v>
      </c>
      <c r="D28" s="518"/>
      <c r="E28" s="518"/>
      <c r="F28" s="518"/>
      <c r="G28" s="518"/>
      <c r="H28" s="344"/>
      <c r="I28" s="344"/>
      <c r="J28" s="344"/>
      <c r="K28" s="344"/>
      <c r="L28" s="344"/>
      <c r="M28" s="344"/>
      <c r="N28" s="344"/>
      <c r="O28" s="344"/>
      <c r="P28" s="344"/>
      <c r="Q28" s="344"/>
      <c r="R28" s="344"/>
      <c r="S28" s="344"/>
      <c r="T28" s="344"/>
      <c r="U28" s="344"/>
      <c r="V28" s="344"/>
      <c r="W28" s="344"/>
      <c r="X28" s="344"/>
      <c r="Y28" s="345"/>
      <c r="Z28" s="345"/>
      <c r="AA28" s="345"/>
      <c r="AB28" s="345"/>
      <c r="AC28" s="345"/>
      <c r="AD28" s="345"/>
      <c r="AE28" s="345"/>
      <c r="AF28" s="345"/>
      <c r="AG28" s="345" t="s">
        <v>4631</v>
      </c>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row>
    <row r="29" spans="1:60" outlineLevel="1">
      <c r="A29" s="346"/>
      <c r="B29" s="347"/>
      <c r="C29" s="519" t="s">
        <v>4670</v>
      </c>
      <c r="D29" s="520"/>
      <c r="E29" s="520"/>
      <c r="F29" s="520"/>
      <c r="G29" s="520"/>
      <c r="H29" s="344"/>
      <c r="I29" s="344"/>
      <c r="J29" s="344"/>
      <c r="K29" s="344"/>
      <c r="L29" s="344"/>
      <c r="M29" s="344"/>
      <c r="N29" s="344"/>
      <c r="O29" s="344"/>
      <c r="P29" s="344"/>
      <c r="Q29" s="344"/>
      <c r="R29" s="344"/>
      <c r="S29" s="344"/>
      <c r="T29" s="344"/>
      <c r="U29" s="344"/>
      <c r="V29" s="344"/>
      <c r="W29" s="344"/>
      <c r="X29" s="344"/>
      <c r="Y29" s="345"/>
      <c r="Z29" s="345"/>
      <c r="AA29" s="345"/>
      <c r="AB29" s="345"/>
      <c r="AC29" s="345"/>
      <c r="AD29" s="345"/>
      <c r="AE29" s="345"/>
      <c r="AF29" s="345"/>
      <c r="AG29" s="345" t="s">
        <v>4671</v>
      </c>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row>
    <row r="30" spans="1:60" outlineLevel="1">
      <c r="A30" s="346"/>
      <c r="B30" s="347"/>
      <c r="C30" s="506"/>
      <c r="D30" s="507"/>
      <c r="E30" s="507"/>
      <c r="F30" s="507"/>
      <c r="G30" s="507"/>
      <c r="H30" s="344"/>
      <c r="I30" s="344"/>
      <c r="J30" s="344"/>
      <c r="K30" s="344"/>
      <c r="L30" s="344"/>
      <c r="M30" s="344"/>
      <c r="N30" s="344"/>
      <c r="O30" s="344"/>
      <c r="P30" s="344"/>
      <c r="Q30" s="344"/>
      <c r="R30" s="344"/>
      <c r="S30" s="344"/>
      <c r="T30" s="344"/>
      <c r="U30" s="344"/>
      <c r="V30" s="344"/>
      <c r="W30" s="344"/>
      <c r="X30" s="344"/>
      <c r="Y30" s="345"/>
      <c r="Z30" s="345"/>
      <c r="AA30" s="345"/>
      <c r="AB30" s="345"/>
      <c r="AC30" s="345"/>
      <c r="AD30" s="345"/>
      <c r="AE30" s="345"/>
      <c r="AF30" s="345"/>
      <c r="AG30" s="345" t="s">
        <v>4632</v>
      </c>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row>
    <row r="31" spans="1:60" outlineLevel="1">
      <c r="A31" s="336">
        <v>8</v>
      </c>
      <c r="B31" s="337" t="s">
        <v>4685</v>
      </c>
      <c r="C31" s="338" t="s">
        <v>4686</v>
      </c>
      <c r="D31" s="339" t="s">
        <v>327</v>
      </c>
      <c r="E31" s="340">
        <v>17.3</v>
      </c>
      <c r="F31" s="341"/>
      <c r="G31" s="342">
        <f>ROUND(E31*F31,2)</f>
        <v>0</v>
      </c>
      <c r="H31" s="341"/>
      <c r="I31" s="342">
        <f>ROUND(E31*H31,2)</f>
        <v>0</v>
      </c>
      <c r="J31" s="341"/>
      <c r="K31" s="342">
        <f>ROUND(E31*J31,2)</f>
        <v>0</v>
      </c>
      <c r="L31" s="342">
        <v>21</v>
      </c>
      <c r="M31" s="342">
        <f>G31*(1+L31/100)</f>
        <v>0</v>
      </c>
      <c r="N31" s="342">
        <v>3.5699999999999998E-3</v>
      </c>
      <c r="O31" s="342">
        <f>ROUND(E31*N31,2)</f>
        <v>0.06</v>
      </c>
      <c r="P31" s="342">
        <v>0</v>
      </c>
      <c r="Q31" s="342">
        <f>ROUND(E31*P31,2)</f>
        <v>0</v>
      </c>
      <c r="R31" s="342" t="s">
        <v>4668</v>
      </c>
      <c r="S31" s="342" t="s">
        <v>4627</v>
      </c>
      <c r="T31" s="343" t="s">
        <v>4627</v>
      </c>
      <c r="U31" s="344">
        <v>0.55000000000000004</v>
      </c>
      <c r="V31" s="344">
        <f>ROUND(E31*U31,2)</f>
        <v>9.52</v>
      </c>
      <c r="W31" s="344"/>
      <c r="X31" s="344" t="s">
        <v>4628</v>
      </c>
      <c r="Y31" s="345"/>
      <c r="Z31" s="345"/>
      <c r="AA31" s="345"/>
      <c r="AB31" s="345"/>
      <c r="AC31" s="345"/>
      <c r="AD31" s="345"/>
      <c r="AE31" s="345"/>
      <c r="AF31" s="345"/>
      <c r="AG31" s="345" t="s">
        <v>4629</v>
      </c>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row>
    <row r="32" spans="1:60" outlineLevel="1">
      <c r="A32" s="346"/>
      <c r="B32" s="347"/>
      <c r="C32" s="517" t="s">
        <v>4674</v>
      </c>
      <c r="D32" s="518"/>
      <c r="E32" s="518"/>
      <c r="F32" s="518"/>
      <c r="G32" s="518"/>
      <c r="H32" s="344"/>
      <c r="I32" s="344"/>
      <c r="J32" s="344"/>
      <c r="K32" s="344"/>
      <c r="L32" s="344"/>
      <c r="M32" s="344"/>
      <c r="N32" s="344"/>
      <c r="O32" s="344"/>
      <c r="P32" s="344"/>
      <c r="Q32" s="344"/>
      <c r="R32" s="344"/>
      <c r="S32" s="344"/>
      <c r="T32" s="344"/>
      <c r="U32" s="344"/>
      <c r="V32" s="344"/>
      <c r="W32" s="344"/>
      <c r="X32" s="344"/>
      <c r="Y32" s="345"/>
      <c r="Z32" s="345"/>
      <c r="AA32" s="345"/>
      <c r="AB32" s="345"/>
      <c r="AC32" s="345"/>
      <c r="AD32" s="345"/>
      <c r="AE32" s="345"/>
      <c r="AF32" s="345"/>
      <c r="AG32" s="345" t="s">
        <v>4631</v>
      </c>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row>
    <row r="33" spans="1:60" outlineLevel="1">
      <c r="A33" s="346"/>
      <c r="B33" s="347"/>
      <c r="C33" s="519" t="s">
        <v>4670</v>
      </c>
      <c r="D33" s="520"/>
      <c r="E33" s="520"/>
      <c r="F33" s="520"/>
      <c r="G33" s="520"/>
      <c r="H33" s="344"/>
      <c r="I33" s="344"/>
      <c r="J33" s="344"/>
      <c r="K33" s="344"/>
      <c r="L33" s="344"/>
      <c r="M33" s="344"/>
      <c r="N33" s="344"/>
      <c r="O33" s="344"/>
      <c r="P33" s="344"/>
      <c r="Q33" s="344"/>
      <c r="R33" s="344"/>
      <c r="S33" s="344"/>
      <c r="T33" s="344"/>
      <c r="U33" s="344"/>
      <c r="V33" s="344"/>
      <c r="W33" s="344"/>
      <c r="X33" s="344"/>
      <c r="Y33" s="345"/>
      <c r="Z33" s="345"/>
      <c r="AA33" s="345"/>
      <c r="AB33" s="345"/>
      <c r="AC33" s="345"/>
      <c r="AD33" s="345"/>
      <c r="AE33" s="345"/>
      <c r="AF33" s="345"/>
      <c r="AG33" s="345" t="s">
        <v>4671</v>
      </c>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row>
    <row r="34" spans="1:60" outlineLevel="1">
      <c r="A34" s="346"/>
      <c r="B34" s="347"/>
      <c r="C34" s="506"/>
      <c r="D34" s="507"/>
      <c r="E34" s="507"/>
      <c r="F34" s="507"/>
      <c r="G34" s="507"/>
      <c r="H34" s="344"/>
      <c r="I34" s="344"/>
      <c r="J34" s="344"/>
      <c r="K34" s="344"/>
      <c r="L34" s="344"/>
      <c r="M34" s="344"/>
      <c r="N34" s="344"/>
      <c r="O34" s="344"/>
      <c r="P34" s="344"/>
      <c r="Q34" s="344"/>
      <c r="R34" s="344"/>
      <c r="S34" s="344"/>
      <c r="T34" s="344"/>
      <c r="U34" s="344"/>
      <c r="V34" s="344"/>
      <c r="W34" s="344"/>
      <c r="X34" s="344"/>
      <c r="Y34" s="345"/>
      <c r="Z34" s="345"/>
      <c r="AA34" s="345"/>
      <c r="AB34" s="345"/>
      <c r="AC34" s="345"/>
      <c r="AD34" s="345"/>
      <c r="AE34" s="345"/>
      <c r="AF34" s="345"/>
      <c r="AG34" s="345" t="s">
        <v>4632</v>
      </c>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row>
    <row r="35" spans="1:60" outlineLevel="1">
      <c r="A35" s="336">
        <v>9</v>
      </c>
      <c r="B35" s="337" t="s">
        <v>4916</v>
      </c>
      <c r="C35" s="338" t="s">
        <v>4917</v>
      </c>
      <c r="D35" s="339" t="s">
        <v>327</v>
      </c>
      <c r="E35" s="340">
        <v>81</v>
      </c>
      <c r="F35" s="341"/>
      <c r="G35" s="342">
        <f>ROUND(E35*F35,2)</f>
        <v>0</v>
      </c>
      <c r="H35" s="341"/>
      <c r="I35" s="342">
        <f>ROUND(E35*H35,2)</f>
        <v>0</v>
      </c>
      <c r="J35" s="341"/>
      <c r="K35" s="342">
        <f>ROUND(E35*J35,2)</f>
        <v>0</v>
      </c>
      <c r="L35" s="342">
        <v>21</v>
      </c>
      <c r="M35" s="342">
        <f>G35*(1+L35/100)</f>
        <v>0</v>
      </c>
      <c r="N35" s="342">
        <v>6.9800000000000001E-3</v>
      </c>
      <c r="O35" s="342">
        <f>ROUND(E35*N35,2)</f>
        <v>0.56999999999999995</v>
      </c>
      <c r="P35" s="342">
        <v>0</v>
      </c>
      <c r="Q35" s="342">
        <f>ROUND(E35*P35,2)</f>
        <v>0</v>
      </c>
      <c r="R35" s="342" t="s">
        <v>4668</v>
      </c>
      <c r="S35" s="342" t="s">
        <v>4627</v>
      </c>
      <c r="T35" s="343" t="s">
        <v>4627</v>
      </c>
      <c r="U35" s="344">
        <v>0.62</v>
      </c>
      <c r="V35" s="344">
        <f>ROUND(E35*U35,2)</f>
        <v>50.22</v>
      </c>
      <c r="W35" s="344"/>
      <c r="X35" s="344" t="s">
        <v>4628</v>
      </c>
      <c r="Y35" s="345"/>
      <c r="Z35" s="345"/>
      <c r="AA35" s="345"/>
      <c r="AB35" s="345"/>
      <c r="AC35" s="345"/>
      <c r="AD35" s="345"/>
      <c r="AE35" s="345"/>
      <c r="AF35" s="345"/>
      <c r="AG35" s="345" t="s">
        <v>4629</v>
      </c>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row>
    <row r="36" spans="1:60" outlineLevel="1">
      <c r="A36" s="346"/>
      <c r="B36" s="347"/>
      <c r="C36" s="517" t="s">
        <v>4674</v>
      </c>
      <c r="D36" s="518"/>
      <c r="E36" s="518"/>
      <c r="F36" s="518"/>
      <c r="G36" s="518"/>
      <c r="H36" s="344"/>
      <c r="I36" s="344"/>
      <c r="J36" s="344"/>
      <c r="K36" s="344"/>
      <c r="L36" s="344"/>
      <c r="M36" s="344"/>
      <c r="N36" s="344"/>
      <c r="O36" s="344"/>
      <c r="P36" s="344"/>
      <c r="Q36" s="344"/>
      <c r="R36" s="344"/>
      <c r="S36" s="344"/>
      <c r="T36" s="344"/>
      <c r="U36" s="344"/>
      <c r="V36" s="344"/>
      <c r="W36" s="344"/>
      <c r="X36" s="344"/>
      <c r="Y36" s="345"/>
      <c r="Z36" s="345"/>
      <c r="AA36" s="345"/>
      <c r="AB36" s="345"/>
      <c r="AC36" s="345"/>
      <c r="AD36" s="345"/>
      <c r="AE36" s="345"/>
      <c r="AF36" s="345"/>
      <c r="AG36" s="345" t="s">
        <v>4631</v>
      </c>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row>
    <row r="37" spans="1:60" outlineLevel="1">
      <c r="A37" s="346"/>
      <c r="B37" s="347"/>
      <c r="C37" s="519" t="s">
        <v>4918</v>
      </c>
      <c r="D37" s="520"/>
      <c r="E37" s="520"/>
      <c r="F37" s="520"/>
      <c r="G37" s="520"/>
      <c r="H37" s="344"/>
      <c r="I37" s="344"/>
      <c r="J37" s="344"/>
      <c r="K37" s="344"/>
      <c r="L37" s="344"/>
      <c r="M37" s="344"/>
      <c r="N37" s="344"/>
      <c r="O37" s="344"/>
      <c r="P37" s="344"/>
      <c r="Q37" s="344"/>
      <c r="R37" s="344"/>
      <c r="S37" s="344"/>
      <c r="T37" s="344"/>
      <c r="U37" s="344"/>
      <c r="V37" s="344"/>
      <c r="W37" s="344"/>
      <c r="X37" s="344"/>
      <c r="Y37" s="345"/>
      <c r="Z37" s="345"/>
      <c r="AA37" s="345"/>
      <c r="AB37" s="345"/>
      <c r="AC37" s="345"/>
      <c r="AD37" s="345"/>
      <c r="AE37" s="345"/>
      <c r="AF37" s="345"/>
      <c r="AG37" s="345" t="s">
        <v>4671</v>
      </c>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row>
    <row r="38" spans="1:60" outlineLevel="1">
      <c r="A38" s="346"/>
      <c r="B38" s="347"/>
      <c r="C38" s="506"/>
      <c r="D38" s="507"/>
      <c r="E38" s="507"/>
      <c r="F38" s="507"/>
      <c r="G38" s="507"/>
      <c r="H38" s="344"/>
      <c r="I38" s="344"/>
      <c r="J38" s="344"/>
      <c r="K38" s="344"/>
      <c r="L38" s="344"/>
      <c r="M38" s="344"/>
      <c r="N38" s="344"/>
      <c r="O38" s="344"/>
      <c r="P38" s="344"/>
      <c r="Q38" s="344"/>
      <c r="R38" s="344"/>
      <c r="S38" s="344"/>
      <c r="T38" s="344"/>
      <c r="U38" s="344"/>
      <c r="V38" s="344"/>
      <c r="W38" s="344"/>
      <c r="X38" s="344"/>
      <c r="Y38" s="345"/>
      <c r="Z38" s="345"/>
      <c r="AA38" s="345"/>
      <c r="AB38" s="345"/>
      <c r="AC38" s="345"/>
      <c r="AD38" s="345"/>
      <c r="AE38" s="345"/>
      <c r="AF38" s="345"/>
      <c r="AG38" s="345" t="s">
        <v>4632</v>
      </c>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row>
    <row r="39" spans="1:60" ht="22.5" outlineLevel="1">
      <c r="A39" s="336">
        <v>10</v>
      </c>
      <c r="B39" s="337" t="s">
        <v>4919</v>
      </c>
      <c r="C39" s="338" t="s">
        <v>4920</v>
      </c>
      <c r="D39" s="339" t="s">
        <v>707</v>
      </c>
      <c r="E39" s="340">
        <v>13</v>
      </c>
      <c r="F39" s="341"/>
      <c r="G39" s="342">
        <f>ROUND(E39*F39,2)</f>
        <v>0</v>
      </c>
      <c r="H39" s="341"/>
      <c r="I39" s="342">
        <f>ROUND(E39*H39,2)</f>
        <v>0</v>
      </c>
      <c r="J39" s="341"/>
      <c r="K39" s="342">
        <f>ROUND(E39*J39,2)</f>
        <v>0</v>
      </c>
      <c r="L39" s="342">
        <v>21</v>
      </c>
      <c r="M39" s="342">
        <f>G39*(1+L39/100)</f>
        <v>0</v>
      </c>
      <c r="N39" s="342">
        <v>7.6630000000000004E-2</v>
      </c>
      <c r="O39" s="342">
        <f>ROUND(E39*N39,2)</f>
        <v>1</v>
      </c>
      <c r="P39" s="342">
        <v>0</v>
      </c>
      <c r="Q39" s="342">
        <f>ROUND(E39*P39,2)</f>
        <v>0</v>
      </c>
      <c r="R39" s="342" t="s">
        <v>4668</v>
      </c>
      <c r="S39" s="342" t="s">
        <v>4627</v>
      </c>
      <c r="T39" s="343" t="s">
        <v>4921</v>
      </c>
      <c r="U39" s="344">
        <v>0.5</v>
      </c>
      <c r="V39" s="344">
        <f>ROUND(E39*U39,2)</f>
        <v>6.5</v>
      </c>
      <c r="W39" s="344"/>
      <c r="X39" s="344" t="s">
        <v>4628</v>
      </c>
      <c r="Y39" s="345"/>
      <c r="Z39" s="345"/>
      <c r="AA39" s="345"/>
      <c r="AB39" s="345"/>
      <c r="AC39" s="345"/>
      <c r="AD39" s="345"/>
      <c r="AE39" s="345"/>
      <c r="AF39" s="345"/>
      <c r="AG39" s="345" t="s">
        <v>4629</v>
      </c>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row>
    <row r="40" spans="1:60" outlineLevel="1">
      <c r="A40" s="346"/>
      <c r="B40" s="347"/>
      <c r="C40" s="508"/>
      <c r="D40" s="509"/>
      <c r="E40" s="509"/>
      <c r="F40" s="509"/>
      <c r="G40" s="509"/>
      <c r="H40" s="344"/>
      <c r="I40" s="344"/>
      <c r="J40" s="344"/>
      <c r="K40" s="344"/>
      <c r="L40" s="344"/>
      <c r="M40" s="344"/>
      <c r="N40" s="344"/>
      <c r="O40" s="344"/>
      <c r="P40" s="344"/>
      <c r="Q40" s="344"/>
      <c r="R40" s="344"/>
      <c r="S40" s="344"/>
      <c r="T40" s="344"/>
      <c r="U40" s="344"/>
      <c r="V40" s="344"/>
      <c r="W40" s="344"/>
      <c r="X40" s="344"/>
      <c r="Y40" s="345"/>
      <c r="Z40" s="345"/>
      <c r="AA40" s="345"/>
      <c r="AB40" s="345"/>
      <c r="AC40" s="345"/>
      <c r="AD40" s="345"/>
      <c r="AE40" s="345"/>
      <c r="AF40" s="345"/>
      <c r="AG40" s="345" t="s">
        <v>4632</v>
      </c>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row>
    <row r="41" spans="1:60" outlineLevel="1">
      <c r="A41" s="336">
        <v>11</v>
      </c>
      <c r="B41" s="337" t="s">
        <v>4922</v>
      </c>
      <c r="C41" s="338" t="s">
        <v>4923</v>
      </c>
      <c r="D41" s="339" t="s">
        <v>4840</v>
      </c>
      <c r="E41" s="340">
        <v>1</v>
      </c>
      <c r="F41" s="341"/>
      <c r="G41" s="342">
        <f>ROUND(E41*F41,2)</f>
        <v>0</v>
      </c>
      <c r="H41" s="341"/>
      <c r="I41" s="342">
        <f>ROUND(E41*H41,2)</f>
        <v>0</v>
      </c>
      <c r="J41" s="341"/>
      <c r="K41" s="342">
        <f>ROUND(E41*J41,2)</f>
        <v>0</v>
      </c>
      <c r="L41" s="342">
        <v>21</v>
      </c>
      <c r="M41" s="342">
        <f>G41*(1+L41/100)</f>
        <v>0</v>
      </c>
      <c r="N41" s="342">
        <v>0</v>
      </c>
      <c r="O41" s="342">
        <f>ROUND(E41*N41,2)</f>
        <v>0</v>
      </c>
      <c r="P41" s="342">
        <v>0</v>
      </c>
      <c r="Q41" s="342">
        <f>ROUND(E41*P41,2)</f>
        <v>0</v>
      </c>
      <c r="R41" s="342"/>
      <c r="S41" s="342" t="s">
        <v>4698</v>
      </c>
      <c r="T41" s="343" t="s">
        <v>4699</v>
      </c>
      <c r="U41" s="344">
        <v>0</v>
      </c>
      <c r="V41" s="344">
        <f>ROUND(E41*U41,2)</f>
        <v>0</v>
      </c>
      <c r="W41" s="344"/>
      <c r="X41" s="344" t="s">
        <v>4628</v>
      </c>
      <c r="Y41" s="345"/>
      <c r="Z41" s="345"/>
      <c r="AA41" s="345"/>
      <c r="AB41" s="345"/>
      <c r="AC41" s="345"/>
      <c r="AD41" s="345"/>
      <c r="AE41" s="345"/>
      <c r="AF41" s="345"/>
      <c r="AG41" s="345" t="s">
        <v>4629</v>
      </c>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row>
    <row r="42" spans="1:60" outlineLevel="1">
      <c r="A42" s="346"/>
      <c r="B42" s="347"/>
      <c r="C42" s="508"/>
      <c r="D42" s="509"/>
      <c r="E42" s="509"/>
      <c r="F42" s="509"/>
      <c r="G42" s="509"/>
      <c r="H42" s="344"/>
      <c r="I42" s="344"/>
      <c r="J42" s="344"/>
      <c r="K42" s="344"/>
      <c r="L42" s="344"/>
      <c r="M42" s="344"/>
      <c r="N42" s="344"/>
      <c r="O42" s="344"/>
      <c r="P42" s="344"/>
      <c r="Q42" s="344"/>
      <c r="R42" s="344"/>
      <c r="S42" s="344"/>
      <c r="T42" s="344"/>
      <c r="U42" s="344"/>
      <c r="V42" s="344"/>
      <c r="W42" s="344"/>
      <c r="X42" s="344"/>
      <c r="Y42" s="345"/>
      <c r="Z42" s="345"/>
      <c r="AA42" s="345"/>
      <c r="AB42" s="345"/>
      <c r="AC42" s="345"/>
      <c r="AD42" s="345"/>
      <c r="AE42" s="345"/>
      <c r="AF42" s="345"/>
      <c r="AG42" s="345" t="s">
        <v>4632</v>
      </c>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row>
    <row r="43" spans="1:60" ht="22.5" outlineLevel="1">
      <c r="A43" s="336">
        <v>12</v>
      </c>
      <c r="B43" s="337" t="s">
        <v>4924</v>
      </c>
      <c r="C43" s="338" t="s">
        <v>4925</v>
      </c>
      <c r="D43" s="339" t="s">
        <v>707</v>
      </c>
      <c r="E43" s="340">
        <v>1</v>
      </c>
      <c r="F43" s="341"/>
      <c r="G43" s="342">
        <f>ROUND(E43*F43,2)</f>
        <v>0</v>
      </c>
      <c r="H43" s="341"/>
      <c r="I43" s="342">
        <f>ROUND(E43*H43,2)</f>
        <v>0</v>
      </c>
      <c r="J43" s="341"/>
      <c r="K43" s="342">
        <f>ROUND(E43*J43,2)</f>
        <v>0</v>
      </c>
      <c r="L43" s="342">
        <v>21</v>
      </c>
      <c r="M43" s="342">
        <f>G43*(1+L43/100)</f>
        <v>0</v>
      </c>
      <c r="N43" s="342">
        <v>0.79886000000000001</v>
      </c>
      <c r="O43" s="342">
        <f>ROUND(E43*N43,2)</f>
        <v>0.8</v>
      </c>
      <c r="P43" s="342">
        <v>0</v>
      </c>
      <c r="Q43" s="342">
        <f>ROUND(E43*P43,2)</f>
        <v>0</v>
      </c>
      <c r="R43" s="342"/>
      <c r="S43" s="342" t="s">
        <v>4698</v>
      </c>
      <c r="T43" s="343" t="s">
        <v>4699</v>
      </c>
      <c r="U43" s="344">
        <v>0</v>
      </c>
      <c r="V43" s="344">
        <f>ROUND(E43*U43,2)</f>
        <v>0</v>
      </c>
      <c r="W43" s="344"/>
      <c r="X43" s="344" t="s">
        <v>4628</v>
      </c>
      <c r="Y43" s="345"/>
      <c r="Z43" s="345"/>
      <c r="AA43" s="345"/>
      <c r="AB43" s="345"/>
      <c r="AC43" s="345"/>
      <c r="AD43" s="345"/>
      <c r="AE43" s="345"/>
      <c r="AF43" s="345"/>
      <c r="AG43" s="345" t="s">
        <v>4629</v>
      </c>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row>
    <row r="44" spans="1:60" outlineLevel="1">
      <c r="A44" s="346"/>
      <c r="B44" s="347"/>
      <c r="C44" s="508"/>
      <c r="D44" s="509"/>
      <c r="E44" s="509"/>
      <c r="F44" s="509"/>
      <c r="G44" s="509"/>
      <c r="H44" s="344"/>
      <c r="I44" s="344"/>
      <c r="J44" s="344"/>
      <c r="K44" s="344"/>
      <c r="L44" s="344"/>
      <c r="M44" s="344"/>
      <c r="N44" s="344"/>
      <c r="O44" s="344"/>
      <c r="P44" s="344"/>
      <c r="Q44" s="344"/>
      <c r="R44" s="344"/>
      <c r="S44" s="344"/>
      <c r="T44" s="344"/>
      <c r="U44" s="344"/>
      <c r="V44" s="344"/>
      <c r="W44" s="344"/>
      <c r="X44" s="344"/>
      <c r="Y44" s="345"/>
      <c r="Z44" s="345"/>
      <c r="AA44" s="345"/>
      <c r="AB44" s="345"/>
      <c r="AC44" s="345"/>
      <c r="AD44" s="345"/>
      <c r="AE44" s="345"/>
      <c r="AF44" s="345"/>
      <c r="AG44" s="345" t="s">
        <v>4632</v>
      </c>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row>
    <row r="45" spans="1:60" outlineLevel="1">
      <c r="A45" s="336">
        <v>13</v>
      </c>
      <c r="B45" s="337" t="s">
        <v>4926</v>
      </c>
      <c r="C45" s="338" t="s">
        <v>4927</v>
      </c>
      <c r="D45" s="339" t="s">
        <v>707</v>
      </c>
      <c r="E45" s="340">
        <v>1</v>
      </c>
      <c r="F45" s="341"/>
      <c r="G45" s="342">
        <f>ROUND(E45*F45,2)</f>
        <v>0</v>
      </c>
      <c r="H45" s="341"/>
      <c r="I45" s="342">
        <f>ROUND(E45*H45,2)</f>
        <v>0</v>
      </c>
      <c r="J45" s="341"/>
      <c r="K45" s="342">
        <f>ROUND(E45*J45,2)</f>
        <v>0</v>
      </c>
      <c r="L45" s="342">
        <v>21</v>
      </c>
      <c r="M45" s="342">
        <f>G45*(1+L45/100)</f>
        <v>0</v>
      </c>
      <c r="N45" s="342">
        <v>3.0426099999999998</v>
      </c>
      <c r="O45" s="342">
        <f>ROUND(E45*N45,2)</f>
        <v>3.04</v>
      </c>
      <c r="P45" s="342">
        <v>0</v>
      </c>
      <c r="Q45" s="342">
        <f>ROUND(E45*P45,2)</f>
        <v>0</v>
      </c>
      <c r="R45" s="342"/>
      <c r="S45" s="342" t="s">
        <v>4698</v>
      </c>
      <c r="T45" s="343" t="s">
        <v>4699</v>
      </c>
      <c r="U45" s="344">
        <v>0</v>
      </c>
      <c r="V45" s="344">
        <f>ROUND(E45*U45,2)</f>
        <v>0</v>
      </c>
      <c r="W45" s="344"/>
      <c r="X45" s="344" t="s">
        <v>4628</v>
      </c>
      <c r="Y45" s="345"/>
      <c r="Z45" s="345"/>
      <c r="AA45" s="345"/>
      <c r="AB45" s="345"/>
      <c r="AC45" s="345"/>
      <c r="AD45" s="345"/>
      <c r="AE45" s="345"/>
      <c r="AF45" s="345"/>
      <c r="AG45" s="345" t="s">
        <v>4629</v>
      </c>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row>
    <row r="46" spans="1:60" outlineLevel="1">
      <c r="A46" s="346"/>
      <c r="B46" s="347"/>
      <c r="C46" s="508"/>
      <c r="D46" s="509"/>
      <c r="E46" s="509"/>
      <c r="F46" s="509"/>
      <c r="G46" s="509"/>
      <c r="H46" s="344"/>
      <c r="I46" s="344"/>
      <c r="J46" s="344"/>
      <c r="K46" s="344"/>
      <c r="L46" s="344"/>
      <c r="M46" s="344"/>
      <c r="N46" s="344"/>
      <c r="O46" s="344"/>
      <c r="P46" s="344"/>
      <c r="Q46" s="344"/>
      <c r="R46" s="344"/>
      <c r="S46" s="344"/>
      <c r="T46" s="344"/>
      <c r="U46" s="344"/>
      <c r="V46" s="344"/>
      <c r="W46" s="344"/>
      <c r="X46" s="344"/>
      <c r="Y46" s="345"/>
      <c r="Z46" s="345"/>
      <c r="AA46" s="345"/>
      <c r="AB46" s="345"/>
      <c r="AC46" s="345"/>
      <c r="AD46" s="345"/>
      <c r="AE46" s="345"/>
      <c r="AF46" s="345"/>
      <c r="AG46" s="345" t="s">
        <v>4632</v>
      </c>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row>
    <row r="47" spans="1:60" outlineLevel="1">
      <c r="A47" s="336">
        <v>14</v>
      </c>
      <c r="B47" s="337" t="s">
        <v>4928</v>
      </c>
      <c r="C47" s="338" t="s">
        <v>4929</v>
      </c>
      <c r="D47" s="339" t="s">
        <v>707</v>
      </c>
      <c r="E47" s="340">
        <v>1</v>
      </c>
      <c r="F47" s="341"/>
      <c r="G47" s="342">
        <f>ROUND(E47*F47,2)</f>
        <v>0</v>
      </c>
      <c r="H47" s="341"/>
      <c r="I47" s="342">
        <f>ROUND(E47*H47,2)</f>
        <v>0</v>
      </c>
      <c r="J47" s="341"/>
      <c r="K47" s="342">
        <f>ROUND(E47*J47,2)</f>
        <v>0</v>
      </c>
      <c r="L47" s="342">
        <v>21</v>
      </c>
      <c r="M47" s="342">
        <f>G47*(1+L47/100)</f>
        <v>0</v>
      </c>
      <c r="N47" s="342">
        <v>3.0426099999999998</v>
      </c>
      <c r="O47" s="342">
        <f>ROUND(E47*N47,2)</f>
        <v>3.04</v>
      </c>
      <c r="P47" s="342">
        <v>0</v>
      </c>
      <c r="Q47" s="342">
        <f>ROUND(E47*P47,2)</f>
        <v>0</v>
      </c>
      <c r="R47" s="342"/>
      <c r="S47" s="342" t="s">
        <v>4698</v>
      </c>
      <c r="T47" s="343" t="s">
        <v>4699</v>
      </c>
      <c r="U47" s="344">
        <v>0</v>
      </c>
      <c r="V47" s="344">
        <f>ROUND(E47*U47,2)</f>
        <v>0</v>
      </c>
      <c r="W47" s="344"/>
      <c r="X47" s="344" t="s">
        <v>4628</v>
      </c>
      <c r="Y47" s="345"/>
      <c r="Z47" s="345"/>
      <c r="AA47" s="345"/>
      <c r="AB47" s="345"/>
      <c r="AC47" s="345"/>
      <c r="AD47" s="345"/>
      <c r="AE47" s="345"/>
      <c r="AF47" s="345"/>
      <c r="AG47" s="345" t="s">
        <v>4629</v>
      </c>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row>
    <row r="48" spans="1:60" outlineLevel="1">
      <c r="A48" s="346"/>
      <c r="B48" s="347"/>
      <c r="C48" s="508"/>
      <c r="D48" s="509"/>
      <c r="E48" s="509"/>
      <c r="F48" s="509"/>
      <c r="G48" s="509"/>
      <c r="H48" s="344"/>
      <c r="I48" s="344"/>
      <c r="J48" s="344"/>
      <c r="K48" s="344"/>
      <c r="L48" s="344"/>
      <c r="M48" s="344"/>
      <c r="N48" s="344"/>
      <c r="O48" s="344"/>
      <c r="P48" s="344"/>
      <c r="Q48" s="344"/>
      <c r="R48" s="344"/>
      <c r="S48" s="344"/>
      <c r="T48" s="344"/>
      <c r="U48" s="344"/>
      <c r="V48" s="344"/>
      <c r="W48" s="344"/>
      <c r="X48" s="344"/>
      <c r="Y48" s="345"/>
      <c r="Z48" s="345"/>
      <c r="AA48" s="345"/>
      <c r="AB48" s="345"/>
      <c r="AC48" s="345"/>
      <c r="AD48" s="345"/>
      <c r="AE48" s="345"/>
      <c r="AF48" s="345"/>
      <c r="AG48" s="345" t="s">
        <v>4632</v>
      </c>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row>
    <row r="49" spans="1:60" outlineLevel="1">
      <c r="A49" s="336">
        <v>15</v>
      </c>
      <c r="B49" s="337" t="s">
        <v>4930</v>
      </c>
      <c r="C49" s="338" t="s">
        <v>4931</v>
      </c>
      <c r="D49" s="339" t="s">
        <v>707</v>
      </c>
      <c r="E49" s="340">
        <v>1</v>
      </c>
      <c r="F49" s="341"/>
      <c r="G49" s="342">
        <f>ROUND(E49*F49,2)</f>
        <v>0</v>
      </c>
      <c r="H49" s="341"/>
      <c r="I49" s="342">
        <f>ROUND(E49*H49,2)</f>
        <v>0</v>
      </c>
      <c r="J49" s="341"/>
      <c r="K49" s="342">
        <f>ROUND(E49*J49,2)</f>
        <v>0</v>
      </c>
      <c r="L49" s="342">
        <v>21</v>
      </c>
      <c r="M49" s="342">
        <f>G49*(1+L49/100)</f>
        <v>0</v>
      </c>
      <c r="N49" s="342">
        <v>3.0426099999999998</v>
      </c>
      <c r="O49" s="342">
        <f>ROUND(E49*N49,2)</f>
        <v>3.04</v>
      </c>
      <c r="P49" s="342">
        <v>0</v>
      </c>
      <c r="Q49" s="342">
        <f>ROUND(E49*P49,2)</f>
        <v>0</v>
      </c>
      <c r="R49" s="342"/>
      <c r="S49" s="342" t="s">
        <v>4698</v>
      </c>
      <c r="T49" s="343" t="s">
        <v>4699</v>
      </c>
      <c r="U49" s="344">
        <v>0</v>
      </c>
      <c r="V49" s="344">
        <f>ROUND(E49*U49,2)</f>
        <v>0</v>
      </c>
      <c r="W49" s="344"/>
      <c r="X49" s="344" t="s">
        <v>4628</v>
      </c>
      <c r="Y49" s="345"/>
      <c r="Z49" s="345"/>
      <c r="AA49" s="345"/>
      <c r="AB49" s="345"/>
      <c r="AC49" s="345"/>
      <c r="AD49" s="345"/>
      <c r="AE49" s="345"/>
      <c r="AF49" s="345"/>
      <c r="AG49" s="345" t="s">
        <v>4629</v>
      </c>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row>
    <row r="50" spans="1:60" outlineLevel="1">
      <c r="A50" s="346"/>
      <c r="B50" s="347"/>
      <c r="C50" s="508"/>
      <c r="D50" s="509"/>
      <c r="E50" s="509"/>
      <c r="F50" s="509"/>
      <c r="G50" s="509"/>
      <c r="H50" s="344"/>
      <c r="I50" s="344"/>
      <c r="J50" s="344"/>
      <c r="K50" s="344"/>
      <c r="L50" s="344"/>
      <c r="M50" s="344"/>
      <c r="N50" s="344"/>
      <c r="O50" s="344"/>
      <c r="P50" s="344"/>
      <c r="Q50" s="344"/>
      <c r="R50" s="344"/>
      <c r="S50" s="344"/>
      <c r="T50" s="344"/>
      <c r="U50" s="344"/>
      <c r="V50" s="344"/>
      <c r="W50" s="344"/>
      <c r="X50" s="344"/>
      <c r="Y50" s="345"/>
      <c r="Z50" s="345"/>
      <c r="AA50" s="345"/>
      <c r="AB50" s="345"/>
      <c r="AC50" s="345"/>
      <c r="AD50" s="345"/>
      <c r="AE50" s="345"/>
      <c r="AF50" s="345"/>
      <c r="AG50" s="345" t="s">
        <v>4632</v>
      </c>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row>
    <row r="51" spans="1:60" outlineLevel="1">
      <c r="A51" s="336">
        <v>16</v>
      </c>
      <c r="B51" s="337" t="s">
        <v>4932</v>
      </c>
      <c r="C51" s="338" t="s">
        <v>4933</v>
      </c>
      <c r="D51" s="339" t="s">
        <v>707</v>
      </c>
      <c r="E51" s="340">
        <v>1</v>
      </c>
      <c r="F51" s="341"/>
      <c r="G51" s="342">
        <f>ROUND(E51*F51,2)</f>
        <v>0</v>
      </c>
      <c r="H51" s="341"/>
      <c r="I51" s="342">
        <f>ROUND(E51*H51,2)</f>
        <v>0</v>
      </c>
      <c r="J51" s="341"/>
      <c r="K51" s="342">
        <f>ROUND(E51*J51,2)</f>
        <v>0</v>
      </c>
      <c r="L51" s="342">
        <v>21</v>
      </c>
      <c r="M51" s="342">
        <f>G51*(1+L51/100)</f>
        <v>0</v>
      </c>
      <c r="N51" s="342">
        <v>3.0426099999999998</v>
      </c>
      <c r="O51" s="342">
        <f>ROUND(E51*N51,2)</f>
        <v>3.04</v>
      </c>
      <c r="P51" s="342">
        <v>0</v>
      </c>
      <c r="Q51" s="342">
        <f>ROUND(E51*P51,2)</f>
        <v>0</v>
      </c>
      <c r="R51" s="342"/>
      <c r="S51" s="342" t="s">
        <v>4698</v>
      </c>
      <c r="T51" s="343" t="s">
        <v>4699</v>
      </c>
      <c r="U51" s="344">
        <v>0</v>
      </c>
      <c r="V51" s="344">
        <f>ROUND(E51*U51,2)</f>
        <v>0</v>
      </c>
      <c r="W51" s="344"/>
      <c r="X51" s="344" t="s">
        <v>4628</v>
      </c>
      <c r="Y51" s="345"/>
      <c r="Z51" s="345"/>
      <c r="AA51" s="345"/>
      <c r="AB51" s="345"/>
      <c r="AC51" s="345"/>
      <c r="AD51" s="345"/>
      <c r="AE51" s="345"/>
      <c r="AF51" s="345"/>
      <c r="AG51" s="345" t="s">
        <v>4629</v>
      </c>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row>
    <row r="52" spans="1:60" outlineLevel="1">
      <c r="A52" s="346"/>
      <c r="B52" s="347"/>
      <c r="C52" s="508"/>
      <c r="D52" s="509"/>
      <c r="E52" s="509"/>
      <c r="F52" s="509"/>
      <c r="G52" s="509"/>
      <c r="H52" s="344"/>
      <c r="I52" s="344"/>
      <c r="J52" s="344"/>
      <c r="K52" s="344"/>
      <c r="L52" s="344"/>
      <c r="M52" s="344"/>
      <c r="N52" s="344"/>
      <c r="O52" s="344"/>
      <c r="P52" s="344"/>
      <c r="Q52" s="344"/>
      <c r="R52" s="344"/>
      <c r="S52" s="344"/>
      <c r="T52" s="344"/>
      <c r="U52" s="344"/>
      <c r="V52" s="344"/>
      <c r="W52" s="344"/>
      <c r="X52" s="344"/>
      <c r="Y52" s="345"/>
      <c r="Z52" s="345"/>
      <c r="AA52" s="345"/>
      <c r="AB52" s="345"/>
      <c r="AC52" s="345"/>
      <c r="AD52" s="345"/>
      <c r="AE52" s="345"/>
      <c r="AF52" s="345"/>
      <c r="AG52" s="345" t="s">
        <v>4632</v>
      </c>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row>
    <row r="53" spans="1:60" outlineLevel="1">
      <c r="A53" s="336">
        <v>17</v>
      </c>
      <c r="B53" s="337" t="s">
        <v>4934</v>
      </c>
      <c r="C53" s="338" t="s">
        <v>4935</v>
      </c>
      <c r="D53" s="339" t="s">
        <v>707</v>
      </c>
      <c r="E53" s="340">
        <v>4</v>
      </c>
      <c r="F53" s="341"/>
      <c r="G53" s="342">
        <f>ROUND(E53*F53,2)</f>
        <v>0</v>
      </c>
      <c r="H53" s="341"/>
      <c r="I53" s="342">
        <f>ROUND(E53*H53,2)</f>
        <v>0</v>
      </c>
      <c r="J53" s="341"/>
      <c r="K53" s="342">
        <f>ROUND(E53*J53,2)</f>
        <v>0</v>
      </c>
      <c r="L53" s="342">
        <v>21</v>
      </c>
      <c r="M53" s="342">
        <f>G53*(1+L53/100)</f>
        <v>0</v>
      </c>
      <c r="N53" s="342">
        <v>3.0426099999999998</v>
      </c>
      <c r="O53" s="342">
        <f>ROUND(E53*N53,2)</f>
        <v>12.17</v>
      </c>
      <c r="P53" s="342">
        <v>0</v>
      </c>
      <c r="Q53" s="342">
        <f>ROUND(E53*P53,2)</f>
        <v>0</v>
      </c>
      <c r="R53" s="342"/>
      <c r="S53" s="342" t="s">
        <v>4698</v>
      </c>
      <c r="T53" s="343" t="s">
        <v>4699</v>
      </c>
      <c r="U53" s="344">
        <v>0</v>
      </c>
      <c r="V53" s="344">
        <f>ROUND(E53*U53,2)</f>
        <v>0</v>
      </c>
      <c r="W53" s="344"/>
      <c r="X53" s="344" t="s">
        <v>4628</v>
      </c>
      <c r="Y53" s="345"/>
      <c r="Z53" s="345"/>
      <c r="AA53" s="345"/>
      <c r="AB53" s="345"/>
      <c r="AC53" s="345"/>
      <c r="AD53" s="345"/>
      <c r="AE53" s="345"/>
      <c r="AF53" s="345"/>
      <c r="AG53" s="345" t="s">
        <v>4629</v>
      </c>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row>
    <row r="54" spans="1:60" outlineLevel="1">
      <c r="A54" s="346"/>
      <c r="B54" s="347"/>
      <c r="C54" s="508"/>
      <c r="D54" s="509"/>
      <c r="E54" s="509"/>
      <c r="F54" s="509"/>
      <c r="G54" s="509"/>
      <c r="H54" s="344"/>
      <c r="I54" s="344"/>
      <c r="J54" s="344"/>
      <c r="K54" s="344"/>
      <c r="L54" s="344"/>
      <c r="M54" s="344"/>
      <c r="N54" s="344"/>
      <c r="O54" s="344"/>
      <c r="P54" s="344"/>
      <c r="Q54" s="344"/>
      <c r="R54" s="344"/>
      <c r="S54" s="344"/>
      <c r="T54" s="344"/>
      <c r="U54" s="344"/>
      <c r="V54" s="344"/>
      <c r="W54" s="344"/>
      <c r="X54" s="344"/>
      <c r="Y54" s="345"/>
      <c r="Z54" s="345"/>
      <c r="AA54" s="345"/>
      <c r="AB54" s="345"/>
      <c r="AC54" s="345"/>
      <c r="AD54" s="345"/>
      <c r="AE54" s="345"/>
      <c r="AF54" s="345"/>
      <c r="AG54" s="345" t="s">
        <v>4632</v>
      </c>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row>
    <row r="55" spans="1:60" outlineLevel="1">
      <c r="A55" s="336">
        <v>18</v>
      </c>
      <c r="B55" s="337" t="s">
        <v>4908</v>
      </c>
      <c r="C55" s="338" t="s">
        <v>4703</v>
      </c>
      <c r="D55" s="339" t="s">
        <v>3474</v>
      </c>
      <c r="E55" s="340">
        <v>1</v>
      </c>
      <c r="F55" s="341"/>
      <c r="G55" s="342">
        <f>ROUND(E55*F55,2)</f>
        <v>0</v>
      </c>
      <c r="H55" s="341"/>
      <c r="I55" s="342">
        <f>ROUND(E55*H55,2)</f>
        <v>0</v>
      </c>
      <c r="J55" s="341"/>
      <c r="K55" s="342">
        <f>ROUND(E55*J55,2)</f>
        <v>0</v>
      </c>
      <c r="L55" s="342">
        <v>21</v>
      </c>
      <c r="M55" s="342">
        <f>G55*(1+L55/100)</f>
        <v>0</v>
      </c>
      <c r="N55" s="342">
        <v>0</v>
      </c>
      <c r="O55" s="342">
        <f>ROUND(E55*N55,2)</f>
        <v>0</v>
      </c>
      <c r="P55" s="342">
        <v>0</v>
      </c>
      <c r="Q55" s="342">
        <f>ROUND(E55*P55,2)</f>
        <v>0</v>
      </c>
      <c r="R55" s="342"/>
      <c r="S55" s="342" t="s">
        <v>4698</v>
      </c>
      <c r="T55" s="343" t="s">
        <v>4699</v>
      </c>
      <c r="U55" s="344">
        <v>0</v>
      </c>
      <c r="V55" s="344">
        <f>ROUND(E55*U55,2)</f>
        <v>0</v>
      </c>
      <c r="W55" s="344"/>
      <c r="X55" s="344" t="s">
        <v>4628</v>
      </c>
      <c r="Y55" s="345"/>
      <c r="Z55" s="345"/>
      <c r="AA55" s="345"/>
      <c r="AB55" s="345"/>
      <c r="AC55" s="345"/>
      <c r="AD55" s="345"/>
      <c r="AE55" s="345"/>
      <c r="AF55" s="345"/>
      <c r="AG55" s="345" t="s">
        <v>4629</v>
      </c>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row>
    <row r="56" spans="1:60" outlineLevel="1">
      <c r="A56" s="346"/>
      <c r="B56" s="347"/>
      <c r="C56" s="508"/>
      <c r="D56" s="509"/>
      <c r="E56" s="509"/>
      <c r="F56" s="509"/>
      <c r="G56" s="509"/>
      <c r="H56" s="344"/>
      <c r="I56" s="344"/>
      <c r="J56" s="344"/>
      <c r="K56" s="344"/>
      <c r="L56" s="344"/>
      <c r="M56" s="344"/>
      <c r="N56" s="344"/>
      <c r="O56" s="344"/>
      <c r="P56" s="344"/>
      <c r="Q56" s="344"/>
      <c r="R56" s="344"/>
      <c r="S56" s="344"/>
      <c r="T56" s="344"/>
      <c r="U56" s="344"/>
      <c r="V56" s="344"/>
      <c r="W56" s="344"/>
      <c r="X56" s="344"/>
      <c r="Y56" s="345"/>
      <c r="Z56" s="345"/>
      <c r="AA56" s="345"/>
      <c r="AB56" s="345"/>
      <c r="AC56" s="345"/>
      <c r="AD56" s="345"/>
      <c r="AE56" s="345"/>
      <c r="AF56" s="345"/>
      <c r="AG56" s="345" t="s">
        <v>4632</v>
      </c>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45"/>
      <c r="BG56" s="345"/>
      <c r="BH56" s="345"/>
    </row>
    <row r="57" spans="1:60" outlineLevel="1">
      <c r="A57" s="336">
        <v>19</v>
      </c>
      <c r="B57" s="337" t="s">
        <v>4909</v>
      </c>
      <c r="C57" s="338" t="s">
        <v>4705</v>
      </c>
      <c r="D57" s="339" t="s">
        <v>3474</v>
      </c>
      <c r="E57" s="340">
        <v>1</v>
      </c>
      <c r="F57" s="341"/>
      <c r="G57" s="342">
        <f>ROUND(E57*F57,2)</f>
        <v>0</v>
      </c>
      <c r="H57" s="341"/>
      <c r="I57" s="342">
        <f>ROUND(E57*H57,2)</f>
        <v>0</v>
      </c>
      <c r="J57" s="341"/>
      <c r="K57" s="342">
        <f>ROUND(E57*J57,2)</f>
        <v>0</v>
      </c>
      <c r="L57" s="342">
        <v>21</v>
      </c>
      <c r="M57" s="342">
        <f>G57*(1+L57/100)</f>
        <v>0</v>
      </c>
      <c r="N57" s="342">
        <v>0</v>
      </c>
      <c r="O57" s="342">
        <f>ROUND(E57*N57,2)</f>
        <v>0</v>
      </c>
      <c r="P57" s="342">
        <v>0</v>
      </c>
      <c r="Q57" s="342">
        <f>ROUND(E57*P57,2)</f>
        <v>0</v>
      </c>
      <c r="R57" s="342"/>
      <c r="S57" s="342" t="s">
        <v>4698</v>
      </c>
      <c r="T57" s="343" t="s">
        <v>4699</v>
      </c>
      <c r="U57" s="344">
        <v>0</v>
      </c>
      <c r="V57" s="344">
        <f>ROUND(E57*U57,2)</f>
        <v>0</v>
      </c>
      <c r="W57" s="344"/>
      <c r="X57" s="344" t="s">
        <v>4628</v>
      </c>
      <c r="Y57" s="345"/>
      <c r="Z57" s="345"/>
      <c r="AA57" s="345"/>
      <c r="AB57" s="345"/>
      <c r="AC57" s="345"/>
      <c r="AD57" s="345"/>
      <c r="AE57" s="345"/>
      <c r="AF57" s="345"/>
      <c r="AG57" s="345" t="s">
        <v>4629</v>
      </c>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row>
    <row r="58" spans="1:60" outlineLevel="1">
      <c r="A58" s="346"/>
      <c r="B58" s="347"/>
      <c r="C58" s="508"/>
      <c r="D58" s="509"/>
      <c r="E58" s="509"/>
      <c r="F58" s="509"/>
      <c r="G58" s="509"/>
      <c r="H58" s="344"/>
      <c r="I58" s="344"/>
      <c r="J58" s="344"/>
      <c r="K58" s="344"/>
      <c r="L58" s="344"/>
      <c r="M58" s="344"/>
      <c r="N58" s="344"/>
      <c r="O58" s="344"/>
      <c r="P58" s="344"/>
      <c r="Q58" s="344"/>
      <c r="R58" s="344"/>
      <c r="S58" s="344"/>
      <c r="T58" s="344"/>
      <c r="U58" s="344"/>
      <c r="V58" s="344"/>
      <c r="W58" s="344"/>
      <c r="X58" s="344"/>
      <c r="Y58" s="345"/>
      <c r="Z58" s="345"/>
      <c r="AA58" s="345"/>
      <c r="AB58" s="345"/>
      <c r="AC58" s="345"/>
      <c r="AD58" s="345"/>
      <c r="AE58" s="345"/>
      <c r="AF58" s="345"/>
      <c r="AG58" s="345" t="s">
        <v>4632</v>
      </c>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row>
    <row r="59" spans="1:60" outlineLevel="1">
      <c r="A59" s="336">
        <v>20</v>
      </c>
      <c r="B59" s="337" t="s">
        <v>4910</v>
      </c>
      <c r="C59" s="338" t="s">
        <v>4707</v>
      </c>
      <c r="D59" s="339" t="s">
        <v>3474</v>
      </c>
      <c r="E59" s="340">
        <v>1</v>
      </c>
      <c r="F59" s="341"/>
      <c r="G59" s="342">
        <f>ROUND(E59*F59,2)</f>
        <v>0</v>
      </c>
      <c r="H59" s="341"/>
      <c r="I59" s="342">
        <f>ROUND(E59*H59,2)</f>
        <v>0</v>
      </c>
      <c r="J59" s="341"/>
      <c r="K59" s="342">
        <f>ROUND(E59*J59,2)</f>
        <v>0</v>
      </c>
      <c r="L59" s="342">
        <v>21</v>
      </c>
      <c r="M59" s="342">
        <f>G59*(1+L59/100)</f>
        <v>0</v>
      </c>
      <c r="N59" s="342">
        <v>0</v>
      </c>
      <c r="O59" s="342">
        <f>ROUND(E59*N59,2)</f>
        <v>0</v>
      </c>
      <c r="P59" s="342">
        <v>0</v>
      </c>
      <c r="Q59" s="342">
        <f>ROUND(E59*P59,2)</f>
        <v>0</v>
      </c>
      <c r="R59" s="342"/>
      <c r="S59" s="342" t="s">
        <v>4698</v>
      </c>
      <c r="T59" s="343" t="s">
        <v>4699</v>
      </c>
      <c r="U59" s="344">
        <v>0</v>
      </c>
      <c r="V59" s="344">
        <f>ROUND(E59*U59,2)</f>
        <v>0</v>
      </c>
      <c r="W59" s="344"/>
      <c r="X59" s="344" t="s">
        <v>4628</v>
      </c>
      <c r="Y59" s="345"/>
      <c r="Z59" s="345"/>
      <c r="AA59" s="345"/>
      <c r="AB59" s="345"/>
      <c r="AC59" s="345"/>
      <c r="AD59" s="345"/>
      <c r="AE59" s="345"/>
      <c r="AF59" s="345"/>
      <c r="AG59" s="345" t="s">
        <v>4629</v>
      </c>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row>
    <row r="60" spans="1:60" outlineLevel="1">
      <c r="A60" s="346"/>
      <c r="B60" s="347"/>
      <c r="C60" s="508"/>
      <c r="D60" s="509"/>
      <c r="E60" s="509"/>
      <c r="F60" s="509"/>
      <c r="G60" s="509"/>
      <c r="H60" s="344"/>
      <c r="I60" s="344"/>
      <c r="J60" s="344"/>
      <c r="K60" s="344"/>
      <c r="L60" s="344"/>
      <c r="M60" s="344"/>
      <c r="N60" s="344"/>
      <c r="O60" s="344"/>
      <c r="P60" s="344"/>
      <c r="Q60" s="344"/>
      <c r="R60" s="344"/>
      <c r="S60" s="344"/>
      <c r="T60" s="344"/>
      <c r="U60" s="344"/>
      <c r="V60" s="344"/>
      <c r="W60" s="344"/>
      <c r="X60" s="344"/>
      <c r="Y60" s="345"/>
      <c r="Z60" s="345"/>
      <c r="AA60" s="345"/>
      <c r="AB60" s="345"/>
      <c r="AC60" s="345"/>
      <c r="AD60" s="345"/>
      <c r="AE60" s="345"/>
      <c r="AF60" s="345"/>
      <c r="AG60" s="345" t="s">
        <v>4632</v>
      </c>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row>
    <row r="61" spans="1:60">
      <c r="A61" s="328" t="s">
        <v>4622</v>
      </c>
      <c r="B61" s="329" t="s">
        <v>946</v>
      </c>
      <c r="C61" s="330" t="s">
        <v>4659</v>
      </c>
      <c r="D61" s="331"/>
      <c r="E61" s="332"/>
      <c r="F61" s="333"/>
      <c r="G61" s="333">
        <f>SUMIF(AG62:AG64,"&lt;&gt;NOR",G62:G64)</f>
        <v>0</v>
      </c>
      <c r="H61" s="333"/>
      <c r="I61" s="333">
        <f>SUM(I62:I64)</f>
        <v>0</v>
      </c>
      <c r="J61" s="333"/>
      <c r="K61" s="333">
        <f>SUM(K62:K64)</f>
        <v>0</v>
      </c>
      <c r="L61" s="333"/>
      <c r="M61" s="333">
        <f>SUM(M62:M64)</f>
        <v>0</v>
      </c>
      <c r="N61" s="333"/>
      <c r="O61" s="333">
        <f>SUM(O62:O64)</f>
        <v>0</v>
      </c>
      <c r="P61" s="333"/>
      <c r="Q61" s="333">
        <f>SUM(Q62:Q64)</f>
        <v>0</v>
      </c>
      <c r="R61" s="333"/>
      <c r="S61" s="333"/>
      <c r="T61" s="334"/>
      <c r="U61" s="335"/>
      <c r="V61" s="335">
        <f>SUM(V62:V64)</f>
        <v>45.63</v>
      </c>
      <c r="W61" s="335"/>
      <c r="X61" s="335"/>
      <c r="AG61" s="311" t="s">
        <v>4623</v>
      </c>
    </row>
    <row r="62" spans="1:60" outlineLevel="1">
      <c r="A62" s="336">
        <v>21</v>
      </c>
      <c r="B62" s="337" t="s">
        <v>4660</v>
      </c>
      <c r="C62" s="338" t="s">
        <v>4661</v>
      </c>
      <c r="D62" s="339" t="s">
        <v>430</v>
      </c>
      <c r="E62" s="340">
        <v>215.75828999999999</v>
      </c>
      <c r="F62" s="341"/>
      <c r="G62" s="342">
        <f>ROUND(E62*F62,2)</f>
        <v>0</v>
      </c>
      <c r="H62" s="341"/>
      <c r="I62" s="342">
        <f>ROUND(E62*H62,2)</f>
        <v>0</v>
      </c>
      <c r="J62" s="341"/>
      <c r="K62" s="342">
        <f>ROUND(E62*J62,2)</f>
        <v>0</v>
      </c>
      <c r="L62" s="342">
        <v>21</v>
      </c>
      <c r="M62" s="342">
        <f>G62*(1+L62/100)</f>
        <v>0</v>
      </c>
      <c r="N62" s="342">
        <v>0</v>
      </c>
      <c r="O62" s="342">
        <f>ROUND(E62*N62,2)</f>
        <v>0</v>
      </c>
      <c r="P62" s="342">
        <v>0</v>
      </c>
      <c r="Q62" s="342">
        <f>ROUND(E62*P62,2)</f>
        <v>0</v>
      </c>
      <c r="R62" s="342" t="s">
        <v>4653</v>
      </c>
      <c r="S62" s="342" t="s">
        <v>4627</v>
      </c>
      <c r="T62" s="343" t="s">
        <v>4627</v>
      </c>
      <c r="U62" s="344">
        <v>0.21149999999999999</v>
      </c>
      <c r="V62" s="344">
        <f>ROUND(E62*U62,2)</f>
        <v>45.63</v>
      </c>
      <c r="W62" s="344"/>
      <c r="X62" s="344" t="s">
        <v>1489</v>
      </c>
      <c r="Y62" s="345"/>
      <c r="Z62" s="345"/>
      <c r="AA62" s="345"/>
      <c r="AB62" s="345"/>
      <c r="AC62" s="345"/>
      <c r="AD62" s="345"/>
      <c r="AE62" s="345"/>
      <c r="AF62" s="345"/>
      <c r="AG62" s="345" t="s">
        <v>4662</v>
      </c>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row>
    <row r="63" spans="1:60" outlineLevel="1">
      <c r="A63" s="346"/>
      <c r="B63" s="347"/>
      <c r="C63" s="517" t="s">
        <v>4663</v>
      </c>
      <c r="D63" s="518"/>
      <c r="E63" s="518"/>
      <c r="F63" s="518"/>
      <c r="G63" s="518"/>
      <c r="H63" s="344"/>
      <c r="I63" s="344"/>
      <c r="J63" s="344"/>
      <c r="K63" s="344"/>
      <c r="L63" s="344"/>
      <c r="M63" s="344"/>
      <c r="N63" s="344"/>
      <c r="O63" s="344"/>
      <c r="P63" s="344"/>
      <c r="Q63" s="344"/>
      <c r="R63" s="344"/>
      <c r="S63" s="344"/>
      <c r="T63" s="344"/>
      <c r="U63" s="344"/>
      <c r="V63" s="344"/>
      <c r="W63" s="344"/>
      <c r="X63" s="344"/>
      <c r="Y63" s="345"/>
      <c r="Z63" s="345"/>
      <c r="AA63" s="345"/>
      <c r="AB63" s="345"/>
      <c r="AC63" s="345"/>
      <c r="AD63" s="345"/>
      <c r="AE63" s="345"/>
      <c r="AF63" s="345"/>
      <c r="AG63" s="345" t="s">
        <v>4631</v>
      </c>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row>
    <row r="64" spans="1:60" outlineLevel="1">
      <c r="A64" s="346"/>
      <c r="B64" s="347"/>
      <c r="C64" s="506"/>
      <c r="D64" s="507"/>
      <c r="E64" s="507"/>
      <c r="F64" s="507"/>
      <c r="G64" s="507"/>
      <c r="H64" s="344"/>
      <c r="I64" s="344"/>
      <c r="J64" s="344"/>
      <c r="K64" s="344"/>
      <c r="L64" s="344"/>
      <c r="M64" s="344"/>
      <c r="N64" s="344"/>
      <c r="O64" s="344"/>
      <c r="P64" s="344"/>
      <c r="Q64" s="344"/>
      <c r="R64" s="344"/>
      <c r="S64" s="344"/>
      <c r="T64" s="344"/>
      <c r="U64" s="344"/>
      <c r="V64" s="344"/>
      <c r="W64" s="344"/>
      <c r="X64" s="344"/>
      <c r="Y64" s="345"/>
      <c r="Z64" s="345"/>
      <c r="AA64" s="345"/>
      <c r="AB64" s="345"/>
      <c r="AC64" s="345"/>
      <c r="AD64" s="345"/>
      <c r="AE64" s="345"/>
      <c r="AF64" s="345"/>
      <c r="AG64" s="345" t="s">
        <v>4632</v>
      </c>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45"/>
      <c r="BG64" s="345"/>
      <c r="BH64" s="345"/>
    </row>
    <row r="65" spans="1:33">
      <c r="A65" s="323"/>
      <c r="B65" s="324"/>
      <c r="C65" s="352"/>
      <c r="D65" s="325"/>
      <c r="E65" s="323"/>
      <c r="F65" s="323"/>
      <c r="G65" s="323"/>
      <c r="H65" s="323"/>
      <c r="I65" s="323"/>
      <c r="J65" s="323"/>
      <c r="K65" s="323"/>
      <c r="L65" s="323"/>
      <c r="M65" s="323"/>
      <c r="N65" s="323"/>
      <c r="O65" s="323"/>
      <c r="P65" s="323"/>
      <c r="Q65" s="323"/>
      <c r="R65" s="323"/>
      <c r="S65" s="323"/>
      <c r="T65" s="323"/>
      <c r="U65" s="323"/>
      <c r="V65" s="323"/>
      <c r="W65" s="323"/>
      <c r="X65" s="323"/>
      <c r="AE65" s="311">
        <v>15</v>
      </c>
      <c r="AF65" s="311">
        <v>21</v>
      </c>
      <c r="AG65" s="311" t="s">
        <v>44</v>
      </c>
    </row>
    <row r="66" spans="1:33">
      <c r="A66" s="353"/>
      <c r="B66" s="354" t="s">
        <v>4606</v>
      </c>
      <c r="C66" s="355"/>
      <c r="D66" s="356"/>
      <c r="E66" s="357"/>
      <c r="F66" s="357"/>
      <c r="G66" s="358">
        <f>G8+G22+G61</f>
        <v>0</v>
      </c>
      <c r="H66" s="323"/>
      <c r="I66" s="323"/>
      <c r="J66" s="323"/>
      <c r="K66" s="323"/>
      <c r="L66" s="323"/>
      <c r="M66" s="323"/>
      <c r="N66" s="323"/>
      <c r="O66" s="323"/>
      <c r="P66" s="323"/>
      <c r="Q66" s="323"/>
      <c r="R66" s="323"/>
      <c r="S66" s="323"/>
      <c r="T66" s="323"/>
      <c r="U66" s="323"/>
      <c r="V66" s="323"/>
      <c r="W66" s="323"/>
      <c r="X66" s="323"/>
      <c r="AE66" s="311">
        <f>SUMIF(L7:L64,AE65,G7:G64)</f>
        <v>0</v>
      </c>
      <c r="AF66" s="311">
        <f>SUMIF(L7:L64,AF65,G7:G64)</f>
        <v>0</v>
      </c>
      <c r="AG66" s="311" t="s">
        <v>4715</v>
      </c>
    </row>
    <row r="67" spans="1:33">
      <c r="C67" s="359"/>
      <c r="D67" s="317"/>
      <c r="AG67" s="311" t="s">
        <v>4716</v>
      </c>
    </row>
    <row r="68" spans="1:33">
      <c r="D68" s="317"/>
    </row>
    <row r="69" spans="1:33">
      <c r="D69" s="317"/>
    </row>
    <row r="70" spans="1:33">
      <c r="D70" s="317"/>
    </row>
    <row r="71" spans="1:33">
      <c r="D71" s="317"/>
    </row>
    <row r="72" spans="1:33">
      <c r="D72" s="317"/>
    </row>
    <row r="73" spans="1:33">
      <c r="D73" s="317"/>
    </row>
    <row r="74" spans="1:33">
      <c r="D74" s="317"/>
    </row>
    <row r="75" spans="1:33">
      <c r="D75" s="317"/>
    </row>
    <row r="76" spans="1:33">
      <c r="D76" s="317"/>
    </row>
    <row r="77" spans="1:33">
      <c r="D77" s="317"/>
    </row>
    <row r="78" spans="1:33">
      <c r="D78" s="317"/>
    </row>
    <row r="79" spans="1:33">
      <c r="D79" s="317"/>
    </row>
    <row r="80" spans="1:33">
      <c r="D80" s="317"/>
    </row>
    <row r="81" spans="4:4">
      <c r="D81" s="317"/>
    </row>
    <row r="82" spans="4:4">
      <c r="D82" s="317"/>
    </row>
    <row r="83" spans="4:4">
      <c r="D83" s="317"/>
    </row>
    <row r="84" spans="4:4">
      <c r="D84" s="317"/>
    </row>
    <row r="85" spans="4:4">
      <c r="D85" s="317"/>
    </row>
    <row r="86" spans="4:4">
      <c r="D86" s="317"/>
    </row>
    <row r="87" spans="4:4">
      <c r="D87" s="317"/>
    </row>
    <row r="88" spans="4:4">
      <c r="D88" s="317"/>
    </row>
    <row r="89" spans="4:4">
      <c r="D89" s="317"/>
    </row>
    <row r="90" spans="4:4">
      <c r="D90" s="317"/>
    </row>
    <row r="91" spans="4:4">
      <c r="D91" s="317"/>
    </row>
    <row r="92" spans="4:4">
      <c r="D92" s="317"/>
    </row>
    <row r="93" spans="4:4">
      <c r="D93" s="317"/>
    </row>
    <row r="94" spans="4:4">
      <c r="D94" s="317"/>
    </row>
    <row r="95" spans="4:4">
      <c r="D95" s="317"/>
    </row>
    <row r="96" spans="4:4">
      <c r="D96" s="317"/>
    </row>
    <row r="97" spans="4:4">
      <c r="D97" s="317"/>
    </row>
    <row r="98" spans="4:4">
      <c r="D98" s="317"/>
    </row>
    <row r="99" spans="4:4">
      <c r="D99" s="317"/>
    </row>
    <row r="100" spans="4:4">
      <c r="D100" s="317"/>
    </row>
    <row r="101" spans="4:4">
      <c r="D101" s="317"/>
    </row>
    <row r="102" spans="4:4">
      <c r="D102" s="317"/>
    </row>
    <row r="103" spans="4:4">
      <c r="D103" s="317"/>
    </row>
    <row r="104" spans="4:4">
      <c r="D104" s="317"/>
    </row>
    <row r="105" spans="4:4">
      <c r="D105" s="317"/>
    </row>
    <row r="106" spans="4:4">
      <c r="D106" s="317"/>
    </row>
    <row r="107" spans="4:4">
      <c r="D107" s="317"/>
    </row>
    <row r="108" spans="4:4">
      <c r="D108" s="317"/>
    </row>
    <row r="109" spans="4:4">
      <c r="D109" s="317"/>
    </row>
    <row r="110" spans="4:4">
      <c r="D110" s="317"/>
    </row>
    <row r="111" spans="4:4">
      <c r="D111" s="317"/>
    </row>
    <row r="112" spans="4:4">
      <c r="D112" s="317"/>
    </row>
    <row r="113" spans="4:4">
      <c r="D113" s="317"/>
    </row>
    <row r="114" spans="4:4">
      <c r="D114" s="317"/>
    </row>
    <row r="115" spans="4:4">
      <c r="D115" s="317"/>
    </row>
    <row r="116" spans="4:4">
      <c r="D116" s="317"/>
    </row>
    <row r="117" spans="4:4">
      <c r="D117" s="317"/>
    </row>
    <row r="118" spans="4:4">
      <c r="D118" s="317"/>
    </row>
    <row r="119" spans="4:4">
      <c r="D119" s="317"/>
    </row>
    <row r="120" spans="4:4">
      <c r="D120" s="317"/>
    </row>
    <row r="121" spans="4:4">
      <c r="D121" s="317"/>
    </row>
    <row r="122" spans="4:4">
      <c r="D122" s="317"/>
    </row>
    <row r="123" spans="4:4">
      <c r="D123" s="317"/>
    </row>
    <row r="124" spans="4:4">
      <c r="D124" s="317"/>
    </row>
    <row r="125" spans="4:4">
      <c r="D125" s="317"/>
    </row>
    <row r="126" spans="4:4">
      <c r="D126" s="317"/>
    </row>
    <row r="127" spans="4:4">
      <c r="D127" s="317"/>
    </row>
    <row r="128" spans="4:4">
      <c r="D128" s="317"/>
    </row>
    <row r="129" spans="4:4">
      <c r="D129" s="317"/>
    </row>
    <row r="130" spans="4:4">
      <c r="D130" s="317"/>
    </row>
    <row r="131" spans="4:4">
      <c r="D131" s="317"/>
    </row>
    <row r="132" spans="4:4">
      <c r="D132" s="317"/>
    </row>
    <row r="133" spans="4:4">
      <c r="D133" s="317"/>
    </row>
    <row r="134" spans="4:4">
      <c r="D134" s="317"/>
    </row>
    <row r="135" spans="4:4">
      <c r="D135" s="317"/>
    </row>
    <row r="136" spans="4:4">
      <c r="D136" s="317"/>
    </row>
    <row r="137" spans="4:4">
      <c r="D137" s="317"/>
    </row>
    <row r="138" spans="4:4">
      <c r="D138" s="317"/>
    </row>
    <row r="139" spans="4:4">
      <c r="D139" s="317"/>
    </row>
    <row r="140" spans="4:4">
      <c r="D140" s="317"/>
    </row>
    <row r="141" spans="4:4">
      <c r="D141" s="317"/>
    </row>
    <row r="142" spans="4:4">
      <c r="D142" s="317"/>
    </row>
    <row r="143" spans="4:4">
      <c r="D143" s="317"/>
    </row>
    <row r="144" spans="4:4">
      <c r="D144" s="317"/>
    </row>
    <row r="145" spans="4:4">
      <c r="D145" s="317"/>
    </row>
    <row r="146" spans="4:4">
      <c r="D146" s="317"/>
    </row>
    <row r="147" spans="4:4">
      <c r="D147" s="317"/>
    </row>
    <row r="148" spans="4:4">
      <c r="D148" s="317"/>
    </row>
    <row r="149" spans="4:4">
      <c r="D149" s="317"/>
    </row>
    <row r="150" spans="4:4">
      <c r="D150" s="317"/>
    </row>
    <row r="151" spans="4:4">
      <c r="D151" s="317"/>
    </row>
    <row r="152" spans="4:4">
      <c r="D152" s="317"/>
    </row>
    <row r="153" spans="4:4">
      <c r="D153" s="317"/>
    </row>
    <row r="154" spans="4:4">
      <c r="D154" s="317"/>
    </row>
    <row r="155" spans="4:4">
      <c r="D155" s="317"/>
    </row>
    <row r="156" spans="4:4">
      <c r="D156" s="317"/>
    </row>
    <row r="157" spans="4:4">
      <c r="D157" s="317"/>
    </row>
    <row r="158" spans="4:4">
      <c r="D158" s="317"/>
    </row>
    <row r="159" spans="4:4">
      <c r="D159" s="317"/>
    </row>
    <row r="160" spans="4:4">
      <c r="D160" s="317"/>
    </row>
    <row r="161" spans="4:4">
      <c r="D161" s="317"/>
    </row>
    <row r="162" spans="4:4">
      <c r="D162" s="317"/>
    </row>
    <row r="163" spans="4:4">
      <c r="D163" s="317"/>
    </row>
    <row r="164" spans="4:4">
      <c r="D164" s="317"/>
    </row>
    <row r="165" spans="4:4">
      <c r="D165" s="317"/>
    </row>
    <row r="166" spans="4:4">
      <c r="D166" s="317"/>
    </row>
    <row r="167" spans="4:4">
      <c r="D167" s="317"/>
    </row>
    <row r="168" spans="4:4">
      <c r="D168" s="317"/>
    </row>
    <row r="169" spans="4:4">
      <c r="D169" s="317"/>
    </row>
    <row r="170" spans="4:4">
      <c r="D170" s="317"/>
    </row>
    <row r="171" spans="4:4">
      <c r="D171" s="317"/>
    </row>
    <row r="172" spans="4:4">
      <c r="D172" s="317"/>
    </row>
    <row r="173" spans="4:4">
      <c r="D173" s="317"/>
    </row>
    <row r="174" spans="4:4">
      <c r="D174" s="317"/>
    </row>
    <row r="175" spans="4:4">
      <c r="D175" s="317"/>
    </row>
    <row r="176" spans="4:4">
      <c r="D176" s="317"/>
    </row>
    <row r="177" spans="4:4">
      <c r="D177" s="317"/>
    </row>
    <row r="178" spans="4:4">
      <c r="D178" s="317"/>
    </row>
    <row r="179" spans="4:4">
      <c r="D179" s="317"/>
    </row>
    <row r="180" spans="4:4">
      <c r="D180" s="317"/>
    </row>
    <row r="181" spans="4:4">
      <c r="D181" s="317"/>
    </row>
    <row r="182" spans="4:4">
      <c r="D182" s="317"/>
    </row>
    <row r="183" spans="4:4">
      <c r="D183" s="317"/>
    </row>
    <row r="184" spans="4:4">
      <c r="D184" s="317"/>
    </row>
    <row r="185" spans="4:4">
      <c r="D185" s="317"/>
    </row>
    <row r="186" spans="4:4">
      <c r="D186" s="317"/>
    </row>
    <row r="187" spans="4:4">
      <c r="D187" s="317"/>
    </row>
    <row r="188" spans="4:4">
      <c r="D188" s="317"/>
    </row>
    <row r="189" spans="4:4">
      <c r="D189" s="317"/>
    </row>
    <row r="190" spans="4:4">
      <c r="D190" s="317"/>
    </row>
    <row r="191" spans="4:4">
      <c r="D191" s="317"/>
    </row>
    <row r="192" spans="4:4">
      <c r="D192" s="317"/>
    </row>
    <row r="193" spans="4:4">
      <c r="D193" s="317"/>
    </row>
    <row r="194" spans="4:4">
      <c r="D194" s="317"/>
    </row>
    <row r="195" spans="4:4">
      <c r="D195" s="317"/>
    </row>
    <row r="196" spans="4:4">
      <c r="D196" s="317"/>
    </row>
    <row r="197" spans="4:4">
      <c r="D197" s="317"/>
    </row>
    <row r="198" spans="4:4">
      <c r="D198" s="317"/>
    </row>
    <row r="199" spans="4:4">
      <c r="D199" s="317"/>
    </row>
    <row r="200" spans="4:4">
      <c r="D200" s="317"/>
    </row>
    <row r="201" spans="4:4">
      <c r="D201" s="317"/>
    </row>
    <row r="202" spans="4:4">
      <c r="D202" s="317"/>
    </row>
    <row r="203" spans="4:4">
      <c r="D203" s="317"/>
    </row>
    <row r="204" spans="4:4">
      <c r="D204" s="317"/>
    </row>
    <row r="205" spans="4:4">
      <c r="D205" s="317"/>
    </row>
    <row r="206" spans="4:4">
      <c r="D206" s="317"/>
    </row>
    <row r="207" spans="4:4">
      <c r="D207" s="317"/>
    </row>
    <row r="208" spans="4:4">
      <c r="D208" s="317"/>
    </row>
    <row r="209" spans="4:4">
      <c r="D209" s="317"/>
    </row>
    <row r="210" spans="4:4">
      <c r="D210" s="317"/>
    </row>
    <row r="211" spans="4:4">
      <c r="D211" s="317"/>
    </row>
    <row r="212" spans="4:4">
      <c r="D212" s="317"/>
    </row>
    <row r="213" spans="4:4">
      <c r="D213" s="317"/>
    </row>
    <row r="214" spans="4:4">
      <c r="D214" s="317"/>
    </row>
    <row r="215" spans="4:4">
      <c r="D215" s="317"/>
    </row>
    <row r="216" spans="4:4">
      <c r="D216" s="317"/>
    </row>
    <row r="217" spans="4:4">
      <c r="D217" s="317"/>
    </row>
    <row r="218" spans="4:4">
      <c r="D218" s="317"/>
    </row>
    <row r="219" spans="4:4">
      <c r="D219" s="317"/>
    </row>
    <row r="220" spans="4:4">
      <c r="D220" s="317"/>
    </row>
    <row r="221" spans="4:4">
      <c r="D221" s="317"/>
    </row>
    <row r="222" spans="4:4">
      <c r="D222" s="317"/>
    </row>
    <row r="223" spans="4:4">
      <c r="D223" s="317"/>
    </row>
    <row r="224" spans="4:4">
      <c r="D224" s="317"/>
    </row>
    <row r="225" spans="4:4">
      <c r="D225" s="317"/>
    </row>
    <row r="226" spans="4:4">
      <c r="D226" s="317"/>
    </row>
    <row r="227" spans="4:4">
      <c r="D227" s="317"/>
    </row>
    <row r="228" spans="4:4">
      <c r="D228" s="317"/>
    </row>
    <row r="229" spans="4:4">
      <c r="D229" s="317"/>
    </row>
    <row r="230" spans="4:4">
      <c r="D230" s="317"/>
    </row>
    <row r="231" spans="4:4">
      <c r="D231" s="317"/>
    </row>
    <row r="232" spans="4:4">
      <c r="D232" s="317"/>
    </row>
    <row r="233" spans="4:4">
      <c r="D233" s="317"/>
    </row>
    <row r="234" spans="4:4">
      <c r="D234" s="317"/>
    </row>
    <row r="235" spans="4:4">
      <c r="D235" s="317"/>
    </row>
    <row r="236" spans="4:4">
      <c r="D236" s="317"/>
    </row>
    <row r="237" spans="4:4">
      <c r="D237" s="317"/>
    </row>
    <row r="238" spans="4:4">
      <c r="D238" s="317"/>
    </row>
    <row r="239" spans="4:4">
      <c r="D239" s="317"/>
    </row>
    <row r="240" spans="4:4">
      <c r="D240" s="317"/>
    </row>
    <row r="241" spans="4:4">
      <c r="D241" s="317"/>
    </row>
    <row r="242" spans="4:4">
      <c r="D242" s="317"/>
    </row>
    <row r="243" spans="4:4">
      <c r="D243" s="317"/>
    </row>
    <row r="244" spans="4:4">
      <c r="D244" s="317"/>
    </row>
    <row r="245" spans="4:4">
      <c r="D245" s="317"/>
    </row>
    <row r="246" spans="4:4">
      <c r="D246" s="317"/>
    </row>
    <row r="247" spans="4:4">
      <c r="D247" s="317"/>
    </row>
    <row r="248" spans="4:4">
      <c r="D248" s="317"/>
    </row>
    <row r="249" spans="4:4">
      <c r="D249" s="317"/>
    </row>
    <row r="250" spans="4:4">
      <c r="D250" s="317"/>
    </row>
    <row r="251" spans="4:4">
      <c r="D251" s="317"/>
    </row>
    <row r="252" spans="4:4">
      <c r="D252" s="317"/>
    </row>
    <row r="253" spans="4:4">
      <c r="D253" s="317"/>
    </row>
    <row r="254" spans="4:4">
      <c r="D254" s="317"/>
    </row>
    <row r="255" spans="4:4">
      <c r="D255" s="317"/>
    </row>
    <row r="256" spans="4:4">
      <c r="D256" s="317"/>
    </row>
    <row r="257" spans="4:4">
      <c r="D257" s="317"/>
    </row>
    <row r="258" spans="4:4">
      <c r="D258" s="317"/>
    </row>
    <row r="259" spans="4:4">
      <c r="D259" s="317"/>
    </row>
    <row r="260" spans="4:4">
      <c r="D260" s="317"/>
    </row>
    <row r="261" spans="4:4">
      <c r="D261" s="317"/>
    </row>
    <row r="262" spans="4:4">
      <c r="D262" s="317"/>
    </row>
    <row r="263" spans="4:4">
      <c r="D263" s="317"/>
    </row>
    <row r="264" spans="4:4">
      <c r="D264" s="317"/>
    </row>
    <row r="265" spans="4:4">
      <c r="D265" s="317"/>
    </row>
    <row r="266" spans="4:4">
      <c r="D266" s="317"/>
    </row>
    <row r="267" spans="4:4">
      <c r="D267" s="317"/>
    </row>
    <row r="268" spans="4:4">
      <c r="D268" s="317"/>
    </row>
    <row r="269" spans="4:4">
      <c r="D269" s="317"/>
    </row>
    <row r="270" spans="4:4">
      <c r="D270" s="317"/>
    </row>
    <row r="271" spans="4:4">
      <c r="D271" s="317"/>
    </row>
    <row r="272" spans="4:4">
      <c r="D272" s="317"/>
    </row>
    <row r="273" spans="4:4">
      <c r="D273" s="317"/>
    </row>
    <row r="274" spans="4:4">
      <c r="D274" s="317"/>
    </row>
    <row r="275" spans="4:4">
      <c r="D275" s="317"/>
    </row>
    <row r="276" spans="4:4">
      <c r="D276" s="317"/>
    </row>
    <row r="277" spans="4:4">
      <c r="D277" s="317"/>
    </row>
    <row r="278" spans="4:4">
      <c r="D278" s="317"/>
    </row>
    <row r="279" spans="4:4">
      <c r="D279" s="317"/>
    </row>
    <row r="280" spans="4:4">
      <c r="D280" s="317"/>
    </row>
    <row r="281" spans="4:4">
      <c r="D281" s="317"/>
    </row>
    <row r="282" spans="4:4">
      <c r="D282" s="317"/>
    </row>
    <row r="283" spans="4:4">
      <c r="D283" s="317"/>
    </row>
    <row r="284" spans="4:4">
      <c r="D284" s="317"/>
    </row>
    <row r="285" spans="4:4">
      <c r="D285" s="317"/>
    </row>
    <row r="286" spans="4:4">
      <c r="D286" s="317"/>
    </row>
    <row r="287" spans="4:4">
      <c r="D287" s="317"/>
    </row>
    <row r="288" spans="4:4">
      <c r="D288" s="317"/>
    </row>
    <row r="289" spans="4:4">
      <c r="D289" s="317"/>
    </row>
    <row r="290" spans="4:4">
      <c r="D290" s="317"/>
    </row>
    <row r="291" spans="4:4">
      <c r="D291" s="317"/>
    </row>
    <row r="292" spans="4:4">
      <c r="D292" s="317"/>
    </row>
    <row r="293" spans="4:4">
      <c r="D293" s="317"/>
    </row>
    <row r="294" spans="4:4">
      <c r="D294" s="317"/>
    </row>
    <row r="295" spans="4:4">
      <c r="D295" s="317"/>
    </row>
    <row r="296" spans="4:4">
      <c r="D296" s="317"/>
    </row>
    <row r="297" spans="4:4">
      <c r="D297" s="317"/>
    </row>
    <row r="298" spans="4:4">
      <c r="D298" s="317"/>
    </row>
    <row r="299" spans="4:4">
      <c r="D299" s="317"/>
    </row>
    <row r="300" spans="4:4">
      <c r="D300" s="317"/>
    </row>
    <row r="301" spans="4:4">
      <c r="D301" s="317"/>
    </row>
    <row r="302" spans="4:4">
      <c r="D302" s="317"/>
    </row>
    <row r="303" spans="4:4">
      <c r="D303" s="317"/>
    </row>
    <row r="304" spans="4:4">
      <c r="D304" s="317"/>
    </row>
    <row r="305" spans="4:4">
      <c r="D305" s="317"/>
    </row>
    <row r="306" spans="4:4">
      <c r="D306" s="317"/>
    </row>
    <row r="307" spans="4:4">
      <c r="D307" s="317"/>
    </row>
    <row r="308" spans="4:4">
      <c r="D308" s="317"/>
    </row>
    <row r="309" spans="4:4">
      <c r="D309" s="317"/>
    </row>
    <row r="310" spans="4:4">
      <c r="D310" s="317"/>
    </row>
    <row r="311" spans="4:4">
      <c r="D311" s="317"/>
    </row>
    <row r="312" spans="4:4">
      <c r="D312" s="317"/>
    </row>
    <row r="313" spans="4:4">
      <c r="D313" s="317"/>
    </row>
    <row r="314" spans="4:4">
      <c r="D314" s="317"/>
    </row>
    <row r="315" spans="4:4">
      <c r="D315" s="317"/>
    </row>
    <row r="316" spans="4:4">
      <c r="D316" s="317"/>
    </row>
    <row r="317" spans="4:4">
      <c r="D317" s="317"/>
    </row>
    <row r="318" spans="4:4">
      <c r="D318" s="317"/>
    </row>
    <row r="319" spans="4:4">
      <c r="D319" s="317"/>
    </row>
    <row r="320" spans="4:4">
      <c r="D320" s="317"/>
    </row>
    <row r="321" spans="4:4">
      <c r="D321" s="317"/>
    </row>
    <row r="322" spans="4:4">
      <c r="D322" s="317"/>
    </row>
    <row r="323" spans="4:4">
      <c r="D323" s="317"/>
    </row>
    <row r="324" spans="4:4">
      <c r="D324" s="317"/>
    </row>
    <row r="325" spans="4:4">
      <c r="D325" s="317"/>
    </row>
    <row r="326" spans="4:4">
      <c r="D326" s="317"/>
    </row>
    <row r="327" spans="4:4">
      <c r="D327" s="317"/>
    </row>
    <row r="328" spans="4:4">
      <c r="D328" s="317"/>
    </row>
    <row r="329" spans="4:4">
      <c r="D329" s="317"/>
    </row>
    <row r="330" spans="4:4">
      <c r="D330" s="317"/>
    </row>
    <row r="331" spans="4:4">
      <c r="D331" s="317"/>
    </row>
    <row r="332" spans="4:4">
      <c r="D332" s="317"/>
    </row>
    <row r="333" spans="4:4">
      <c r="D333" s="317"/>
    </row>
    <row r="334" spans="4:4">
      <c r="D334" s="317"/>
    </row>
    <row r="335" spans="4:4">
      <c r="D335" s="317"/>
    </row>
    <row r="336" spans="4:4">
      <c r="D336" s="317"/>
    </row>
    <row r="337" spans="4:4">
      <c r="D337" s="317"/>
    </row>
    <row r="338" spans="4:4">
      <c r="D338" s="317"/>
    </row>
    <row r="339" spans="4:4">
      <c r="D339" s="317"/>
    </row>
    <row r="340" spans="4:4">
      <c r="D340" s="317"/>
    </row>
    <row r="341" spans="4:4">
      <c r="D341" s="317"/>
    </row>
    <row r="342" spans="4:4">
      <c r="D342" s="317"/>
    </row>
    <row r="343" spans="4:4">
      <c r="D343" s="317"/>
    </row>
    <row r="344" spans="4:4">
      <c r="D344" s="317"/>
    </row>
    <row r="345" spans="4:4">
      <c r="D345" s="317"/>
    </row>
    <row r="346" spans="4:4">
      <c r="D346" s="317"/>
    </row>
    <row r="347" spans="4:4">
      <c r="D347" s="317"/>
    </row>
    <row r="348" spans="4:4">
      <c r="D348" s="317"/>
    </row>
    <row r="349" spans="4:4">
      <c r="D349" s="317"/>
    </row>
    <row r="350" spans="4:4">
      <c r="D350" s="317"/>
    </row>
    <row r="351" spans="4:4">
      <c r="D351" s="317"/>
    </row>
    <row r="352" spans="4:4">
      <c r="D352" s="317"/>
    </row>
    <row r="353" spans="4:4">
      <c r="D353" s="317"/>
    </row>
    <row r="354" spans="4:4">
      <c r="D354" s="317"/>
    </row>
    <row r="355" spans="4:4">
      <c r="D355" s="317"/>
    </row>
    <row r="356" spans="4:4">
      <c r="D356" s="317"/>
    </row>
    <row r="357" spans="4:4">
      <c r="D357" s="317"/>
    </row>
    <row r="358" spans="4:4">
      <c r="D358" s="317"/>
    </row>
    <row r="359" spans="4:4">
      <c r="D359" s="317"/>
    </row>
    <row r="360" spans="4:4">
      <c r="D360" s="317"/>
    </row>
    <row r="361" spans="4:4">
      <c r="D361" s="317"/>
    </row>
    <row r="362" spans="4:4">
      <c r="D362" s="317"/>
    </row>
    <row r="363" spans="4:4">
      <c r="D363" s="317"/>
    </row>
    <row r="364" spans="4:4">
      <c r="D364" s="317"/>
    </row>
    <row r="365" spans="4:4">
      <c r="D365" s="317"/>
    </row>
    <row r="366" spans="4:4">
      <c r="D366" s="317"/>
    </row>
    <row r="367" spans="4:4">
      <c r="D367" s="317"/>
    </row>
    <row r="368" spans="4:4">
      <c r="D368" s="317"/>
    </row>
    <row r="369" spans="4:4">
      <c r="D369" s="317"/>
    </row>
    <row r="370" spans="4:4">
      <c r="D370" s="317"/>
    </row>
    <row r="371" spans="4:4">
      <c r="D371" s="317"/>
    </row>
    <row r="372" spans="4:4">
      <c r="D372" s="317"/>
    </row>
    <row r="373" spans="4:4">
      <c r="D373" s="317"/>
    </row>
    <row r="374" spans="4:4">
      <c r="D374" s="317"/>
    </row>
    <row r="375" spans="4:4">
      <c r="D375" s="317"/>
    </row>
    <row r="376" spans="4:4">
      <c r="D376" s="317"/>
    </row>
    <row r="377" spans="4:4">
      <c r="D377" s="317"/>
    </row>
    <row r="378" spans="4:4">
      <c r="D378" s="317"/>
    </row>
    <row r="379" spans="4:4">
      <c r="D379" s="317"/>
    </row>
    <row r="380" spans="4:4">
      <c r="D380" s="317"/>
    </row>
    <row r="381" spans="4:4">
      <c r="D381" s="317"/>
    </row>
    <row r="382" spans="4:4">
      <c r="D382" s="317"/>
    </row>
    <row r="383" spans="4:4">
      <c r="D383" s="317"/>
    </row>
    <row r="384" spans="4:4">
      <c r="D384" s="317"/>
    </row>
    <row r="385" spans="4:4">
      <c r="D385" s="317"/>
    </row>
    <row r="386" spans="4:4">
      <c r="D386" s="317"/>
    </row>
    <row r="387" spans="4:4">
      <c r="D387" s="317"/>
    </row>
    <row r="388" spans="4:4">
      <c r="D388" s="317"/>
    </row>
    <row r="389" spans="4:4">
      <c r="D389" s="317"/>
    </row>
    <row r="390" spans="4:4">
      <c r="D390" s="317"/>
    </row>
    <row r="391" spans="4:4">
      <c r="D391" s="317"/>
    </row>
    <row r="392" spans="4:4">
      <c r="D392" s="317"/>
    </row>
    <row r="393" spans="4:4">
      <c r="D393" s="317"/>
    </row>
    <row r="394" spans="4:4">
      <c r="D394" s="317"/>
    </row>
    <row r="395" spans="4:4">
      <c r="D395" s="317"/>
    </row>
    <row r="396" spans="4:4">
      <c r="D396" s="317"/>
    </row>
    <row r="397" spans="4:4">
      <c r="D397" s="317"/>
    </row>
    <row r="398" spans="4:4">
      <c r="D398" s="317"/>
    </row>
    <row r="399" spans="4:4">
      <c r="D399" s="317"/>
    </row>
    <row r="400" spans="4:4">
      <c r="D400" s="317"/>
    </row>
    <row r="401" spans="4:4">
      <c r="D401" s="317"/>
    </row>
    <row r="402" spans="4:4">
      <c r="D402" s="317"/>
    </row>
    <row r="403" spans="4:4">
      <c r="D403" s="317"/>
    </row>
    <row r="404" spans="4:4">
      <c r="D404" s="317"/>
    </row>
    <row r="405" spans="4:4">
      <c r="D405" s="317"/>
    </row>
    <row r="406" spans="4:4">
      <c r="D406" s="317"/>
    </row>
    <row r="407" spans="4:4">
      <c r="D407" s="317"/>
    </row>
    <row r="408" spans="4:4">
      <c r="D408" s="317"/>
    </row>
    <row r="409" spans="4:4">
      <c r="D409" s="317"/>
    </row>
    <row r="410" spans="4:4">
      <c r="D410" s="317"/>
    </row>
    <row r="411" spans="4:4">
      <c r="D411" s="317"/>
    </row>
    <row r="412" spans="4:4">
      <c r="D412" s="317"/>
    </row>
    <row r="413" spans="4:4">
      <c r="D413" s="317"/>
    </row>
    <row r="414" spans="4:4">
      <c r="D414" s="317"/>
    </row>
    <row r="415" spans="4:4">
      <c r="D415" s="317"/>
    </row>
    <row r="416" spans="4:4">
      <c r="D416" s="317"/>
    </row>
    <row r="417" spans="4:4">
      <c r="D417" s="317"/>
    </row>
    <row r="418" spans="4:4">
      <c r="D418" s="317"/>
    </row>
    <row r="419" spans="4:4">
      <c r="D419" s="317"/>
    </row>
    <row r="420" spans="4:4">
      <c r="D420" s="317"/>
    </row>
    <row r="421" spans="4:4">
      <c r="D421" s="317"/>
    </row>
    <row r="422" spans="4:4">
      <c r="D422" s="317"/>
    </row>
    <row r="423" spans="4:4">
      <c r="D423" s="317"/>
    </row>
    <row r="424" spans="4:4">
      <c r="D424" s="317"/>
    </row>
    <row r="425" spans="4:4">
      <c r="D425" s="317"/>
    </row>
    <row r="426" spans="4:4">
      <c r="D426" s="317"/>
    </row>
    <row r="427" spans="4:4">
      <c r="D427" s="317"/>
    </row>
    <row r="428" spans="4:4">
      <c r="D428" s="317"/>
    </row>
    <row r="429" spans="4:4">
      <c r="D429" s="317"/>
    </row>
    <row r="430" spans="4:4">
      <c r="D430" s="317"/>
    </row>
    <row r="431" spans="4:4">
      <c r="D431" s="317"/>
    </row>
    <row r="432" spans="4:4">
      <c r="D432" s="317"/>
    </row>
    <row r="433" spans="4:4">
      <c r="D433" s="317"/>
    </row>
    <row r="434" spans="4:4">
      <c r="D434" s="317"/>
    </row>
    <row r="435" spans="4:4">
      <c r="D435" s="317"/>
    </row>
    <row r="436" spans="4:4">
      <c r="D436" s="317"/>
    </row>
    <row r="437" spans="4:4">
      <c r="D437" s="317"/>
    </row>
    <row r="438" spans="4:4">
      <c r="D438" s="317"/>
    </row>
    <row r="439" spans="4:4">
      <c r="D439" s="317"/>
    </row>
    <row r="440" spans="4:4">
      <c r="D440" s="317"/>
    </row>
    <row r="441" spans="4:4">
      <c r="D441" s="317"/>
    </row>
    <row r="442" spans="4:4">
      <c r="D442" s="317"/>
    </row>
    <row r="443" spans="4:4">
      <c r="D443" s="317"/>
    </row>
    <row r="444" spans="4:4">
      <c r="D444" s="317"/>
    </row>
    <row r="445" spans="4:4">
      <c r="D445" s="317"/>
    </row>
    <row r="446" spans="4:4">
      <c r="D446" s="317"/>
    </row>
    <row r="447" spans="4:4">
      <c r="D447" s="317"/>
    </row>
    <row r="448" spans="4:4">
      <c r="D448" s="317"/>
    </row>
    <row r="449" spans="4:4">
      <c r="D449" s="317"/>
    </row>
    <row r="450" spans="4:4">
      <c r="D450" s="317"/>
    </row>
    <row r="451" spans="4:4">
      <c r="D451" s="317"/>
    </row>
    <row r="452" spans="4:4">
      <c r="D452" s="317"/>
    </row>
    <row r="453" spans="4:4">
      <c r="D453" s="317"/>
    </row>
    <row r="454" spans="4:4">
      <c r="D454" s="317"/>
    </row>
    <row r="455" spans="4:4">
      <c r="D455" s="317"/>
    </row>
    <row r="456" spans="4:4">
      <c r="D456" s="317"/>
    </row>
    <row r="457" spans="4:4">
      <c r="D457" s="317"/>
    </row>
    <row r="458" spans="4:4">
      <c r="D458" s="317"/>
    </row>
    <row r="459" spans="4:4">
      <c r="D459" s="317"/>
    </row>
    <row r="460" spans="4:4">
      <c r="D460" s="317"/>
    </row>
    <row r="461" spans="4:4">
      <c r="D461" s="317"/>
    </row>
    <row r="462" spans="4:4">
      <c r="D462" s="317"/>
    </row>
    <row r="463" spans="4:4">
      <c r="D463" s="317"/>
    </row>
    <row r="464" spans="4:4">
      <c r="D464" s="317"/>
    </row>
    <row r="465" spans="4:4">
      <c r="D465" s="317"/>
    </row>
    <row r="466" spans="4:4">
      <c r="D466" s="317"/>
    </row>
    <row r="467" spans="4:4">
      <c r="D467" s="317"/>
    </row>
    <row r="468" spans="4:4">
      <c r="D468" s="317"/>
    </row>
    <row r="469" spans="4:4">
      <c r="D469" s="317"/>
    </row>
    <row r="470" spans="4:4">
      <c r="D470" s="317"/>
    </row>
    <row r="471" spans="4:4">
      <c r="D471" s="317"/>
    </row>
    <row r="472" spans="4:4">
      <c r="D472" s="317"/>
    </row>
    <row r="473" spans="4:4">
      <c r="D473" s="317"/>
    </row>
    <row r="474" spans="4:4">
      <c r="D474" s="317"/>
    </row>
    <row r="475" spans="4:4">
      <c r="D475" s="317"/>
    </row>
    <row r="476" spans="4:4">
      <c r="D476" s="317"/>
    </row>
    <row r="477" spans="4:4">
      <c r="D477" s="317"/>
    </row>
    <row r="478" spans="4:4">
      <c r="D478" s="317"/>
    </row>
    <row r="479" spans="4:4">
      <c r="D479" s="317"/>
    </row>
    <row r="480" spans="4:4">
      <c r="D480" s="317"/>
    </row>
    <row r="481" spans="4:4">
      <c r="D481" s="317"/>
    </row>
    <row r="482" spans="4:4">
      <c r="D482" s="317"/>
    </row>
    <row r="483" spans="4:4">
      <c r="D483" s="317"/>
    </row>
    <row r="484" spans="4:4">
      <c r="D484" s="317"/>
    </row>
    <row r="485" spans="4:4">
      <c r="D485" s="317"/>
    </row>
    <row r="486" spans="4:4">
      <c r="D486" s="317"/>
    </row>
    <row r="487" spans="4:4">
      <c r="D487" s="317"/>
    </row>
    <row r="488" spans="4:4">
      <c r="D488" s="317"/>
    </row>
    <row r="489" spans="4:4">
      <c r="D489" s="317"/>
    </row>
    <row r="490" spans="4:4">
      <c r="D490" s="317"/>
    </row>
    <row r="491" spans="4:4">
      <c r="D491" s="317"/>
    </row>
    <row r="492" spans="4:4">
      <c r="D492" s="317"/>
    </row>
    <row r="493" spans="4:4">
      <c r="D493" s="317"/>
    </row>
    <row r="494" spans="4:4">
      <c r="D494" s="317"/>
    </row>
    <row r="495" spans="4:4">
      <c r="D495" s="317"/>
    </row>
    <row r="496" spans="4:4">
      <c r="D496" s="317"/>
    </row>
    <row r="497" spans="4:4">
      <c r="D497" s="317"/>
    </row>
    <row r="498" spans="4:4">
      <c r="D498" s="317"/>
    </row>
    <row r="499" spans="4:4">
      <c r="D499" s="317"/>
    </row>
    <row r="500" spans="4:4">
      <c r="D500" s="317"/>
    </row>
    <row r="501" spans="4:4">
      <c r="D501" s="317"/>
    </row>
    <row r="502" spans="4:4">
      <c r="D502" s="317"/>
    </row>
    <row r="503" spans="4:4">
      <c r="D503" s="317"/>
    </row>
    <row r="504" spans="4:4">
      <c r="D504" s="317"/>
    </row>
    <row r="505" spans="4:4">
      <c r="D505" s="317"/>
    </row>
    <row r="506" spans="4:4">
      <c r="D506" s="317"/>
    </row>
    <row r="507" spans="4:4">
      <c r="D507" s="317"/>
    </row>
    <row r="508" spans="4:4">
      <c r="D508" s="317"/>
    </row>
    <row r="509" spans="4:4">
      <c r="D509" s="317"/>
    </row>
    <row r="510" spans="4:4">
      <c r="D510" s="317"/>
    </row>
    <row r="511" spans="4:4">
      <c r="D511" s="317"/>
    </row>
    <row r="512" spans="4:4">
      <c r="D512" s="317"/>
    </row>
    <row r="513" spans="4:4">
      <c r="D513" s="317"/>
    </row>
    <row r="514" spans="4:4">
      <c r="D514" s="317"/>
    </row>
    <row r="515" spans="4:4">
      <c r="D515" s="317"/>
    </row>
    <row r="516" spans="4:4">
      <c r="D516" s="317"/>
    </row>
    <row r="517" spans="4:4">
      <c r="D517" s="317"/>
    </row>
    <row r="518" spans="4:4">
      <c r="D518" s="317"/>
    </row>
    <row r="519" spans="4:4">
      <c r="D519" s="317"/>
    </row>
    <row r="520" spans="4:4">
      <c r="D520" s="317"/>
    </row>
    <row r="521" spans="4:4">
      <c r="D521" s="317"/>
    </row>
    <row r="522" spans="4:4">
      <c r="D522" s="317"/>
    </row>
    <row r="523" spans="4:4">
      <c r="D523" s="317"/>
    </row>
    <row r="524" spans="4:4">
      <c r="D524" s="317"/>
    </row>
    <row r="525" spans="4:4">
      <c r="D525" s="317"/>
    </row>
    <row r="526" spans="4:4">
      <c r="D526" s="317"/>
    </row>
    <row r="527" spans="4:4">
      <c r="D527" s="317"/>
    </row>
    <row r="528" spans="4:4">
      <c r="D528" s="317"/>
    </row>
    <row r="529" spans="4:4">
      <c r="D529" s="317"/>
    </row>
    <row r="530" spans="4:4">
      <c r="D530" s="317"/>
    </row>
    <row r="531" spans="4:4">
      <c r="D531" s="317"/>
    </row>
    <row r="532" spans="4:4">
      <c r="D532" s="317"/>
    </row>
    <row r="533" spans="4:4">
      <c r="D533" s="317"/>
    </row>
    <row r="534" spans="4:4">
      <c r="D534" s="317"/>
    </row>
    <row r="535" spans="4:4">
      <c r="D535" s="317"/>
    </row>
    <row r="536" spans="4:4">
      <c r="D536" s="317"/>
    </row>
    <row r="537" spans="4:4">
      <c r="D537" s="317"/>
    </row>
    <row r="538" spans="4:4">
      <c r="D538" s="317"/>
    </row>
    <row r="539" spans="4:4">
      <c r="D539" s="317"/>
    </row>
    <row r="540" spans="4:4">
      <c r="D540" s="317"/>
    </row>
    <row r="541" spans="4:4">
      <c r="D541" s="317"/>
    </row>
    <row r="542" spans="4:4">
      <c r="D542" s="317"/>
    </row>
    <row r="543" spans="4:4">
      <c r="D543" s="317"/>
    </row>
    <row r="544" spans="4:4">
      <c r="D544" s="317"/>
    </row>
    <row r="545" spans="4:4">
      <c r="D545" s="317"/>
    </row>
    <row r="546" spans="4:4">
      <c r="D546" s="317"/>
    </row>
    <row r="547" spans="4:4">
      <c r="D547" s="317"/>
    </row>
    <row r="548" spans="4:4">
      <c r="D548" s="317"/>
    </row>
    <row r="549" spans="4:4">
      <c r="D549" s="317"/>
    </row>
    <row r="550" spans="4:4">
      <c r="D550" s="317"/>
    </row>
    <row r="551" spans="4:4">
      <c r="D551" s="317"/>
    </row>
    <row r="552" spans="4:4">
      <c r="D552" s="317"/>
    </row>
    <row r="553" spans="4:4">
      <c r="D553" s="317"/>
    </row>
    <row r="554" spans="4:4">
      <c r="D554" s="317"/>
    </row>
    <row r="555" spans="4:4">
      <c r="D555" s="317"/>
    </row>
    <row r="556" spans="4:4">
      <c r="D556" s="317"/>
    </row>
    <row r="557" spans="4:4">
      <c r="D557" s="317"/>
    </row>
    <row r="558" spans="4:4">
      <c r="D558" s="317"/>
    </row>
    <row r="559" spans="4:4">
      <c r="D559" s="317"/>
    </row>
    <row r="560" spans="4:4">
      <c r="D560" s="317"/>
    </row>
    <row r="561" spans="4:4">
      <c r="D561" s="317"/>
    </row>
    <row r="562" spans="4:4">
      <c r="D562" s="317"/>
    </row>
    <row r="563" spans="4:4">
      <c r="D563" s="317"/>
    </row>
    <row r="564" spans="4:4">
      <c r="D564" s="317"/>
    </row>
    <row r="565" spans="4:4">
      <c r="D565" s="317"/>
    </row>
    <row r="566" spans="4:4">
      <c r="D566" s="317"/>
    </row>
    <row r="567" spans="4:4">
      <c r="D567" s="317"/>
    </row>
    <row r="568" spans="4:4">
      <c r="D568" s="317"/>
    </row>
    <row r="569" spans="4:4">
      <c r="D569" s="317"/>
    </row>
    <row r="570" spans="4:4">
      <c r="D570" s="317"/>
    </row>
    <row r="571" spans="4:4">
      <c r="D571" s="317"/>
    </row>
    <row r="572" spans="4:4">
      <c r="D572" s="317"/>
    </row>
    <row r="573" spans="4:4">
      <c r="D573" s="317"/>
    </row>
    <row r="574" spans="4:4">
      <c r="D574" s="317"/>
    </row>
    <row r="575" spans="4:4">
      <c r="D575" s="317"/>
    </row>
    <row r="576" spans="4:4">
      <c r="D576" s="317"/>
    </row>
    <row r="577" spans="4:4">
      <c r="D577" s="317"/>
    </row>
    <row r="578" spans="4:4">
      <c r="D578" s="317"/>
    </row>
    <row r="579" spans="4:4">
      <c r="D579" s="317"/>
    </row>
    <row r="580" spans="4:4">
      <c r="D580" s="317"/>
    </row>
    <row r="581" spans="4:4">
      <c r="D581" s="317"/>
    </row>
    <row r="582" spans="4:4">
      <c r="D582" s="317"/>
    </row>
    <row r="583" spans="4:4">
      <c r="D583" s="317"/>
    </row>
    <row r="584" spans="4:4">
      <c r="D584" s="317"/>
    </row>
    <row r="585" spans="4:4">
      <c r="D585" s="317"/>
    </row>
    <row r="586" spans="4:4">
      <c r="D586" s="317"/>
    </row>
    <row r="587" spans="4:4">
      <c r="D587" s="317"/>
    </row>
    <row r="588" spans="4:4">
      <c r="D588" s="317"/>
    </row>
    <row r="589" spans="4:4">
      <c r="D589" s="317"/>
    </row>
    <row r="590" spans="4:4">
      <c r="D590" s="317"/>
    </row>
    <row r="591" spans="4:4">
      <c r="D591" s="317"/>
    </row>
    <row r="592" spans="4:4">
      <c r="D592" s="317"/>
    </row>
    <row r="593" spans="4:4">
      <c r="D593" s="317"/>
    </row>
    <row r="594" spans="4:4">
      <c r="D594" s="317"/>
    </row>
    <row r="595" spans="4:4">
      <c r="D595" s="317"/>
    </row>
    <row r="596" spans="4:4">
      <c r="D596" s="317"/>
    </row>
    <row r="597" spans="4:4">
      <c r="D597" s="317"/>
    </row>
    <row r="598" spans="4:4">
      <c r="D598" s="317"/>
    </row>
    <row r="599" spans="4:4">
      <c r="D599" s="317"/>
    </row>
    <row r="600" spans="4:4">
      <c r="D600" s="317"/>
    </row>
    <row r="601" spans="4:4">
      <c r="D601" s="317"/>
    </row>
    <row r="602" spans="4:4">
      <c r="D602" s="317"/>
    </row>
    <row r="603" spans="4:4">
      <c r="D603" s="317"/>
    </row>
    <row r="604" spans="4:4">
      <c r="D604" s="317"/>
    </row>
    <row r="605" spans="4:4">
      <c r="D605" s="317"/>
    </row>
    <row r="606" spans="4:4">
      <c r="D606" s="317"/>
    </row>
    <row r="607" spans="4:4">
      <c r="D607" s="317"/>
    </row>
    <row r="608" spans="4:4">
      <c r="D608" s="317"/>
    </row>
    <row r="609" spans="4:4">
      <c r="D609" s="317"/>
    </row>
    <row r="610" spans="4:4">
      <c r="D610" s="317"/>
    </row>
    <row r="611" spans="4:4">
      <c r="D611" s="317"/>
    </row>
    <row r="612" spans="4:4">
      <c r="D612" s="317"/>
    </row>
    <row r="613" spans="4:4">
      <c r="D613" s="317"/>
    </row>
    <row r="614" spans="4:4">
      <c r="D614" s="317"/>
    </row>
    <row r="615" spans="4:4">
      <c r="D615" s="317"/>
    </row>
    <row r="616" spans="4:4">
      <c r="D616" s="317"/>
    </row>
    <row r="617" spans="4:4">
      <c r="D617" s="317"/>
    </row>
    <row r="618" spans="4:4">
      <c r="D618" s="317"/>
    </row>
    <row r="619" spans="4:4">
      <c r="D619" s="317"/>
    </row>
    <row r="620" spans="4:4">
      <c r="D620" s="317"/>
    </row>
    <row r="621" spans="4:4">
      <c r="D621" s="317"/>
    </row>
    <row r="622" spans="4:4">
      <c r="D622" s="317"/>
    </row>
    <row r="623" spans="4:4">
      <c r="D623" s="317"/>
    </row>
    <row r="624" spans="4:4">
      <c r="D624" s="317"/>
    </row>
    <row r="625" spans="4:4">
      <c r="D625" s="317"/>
    </row>
    <row r="626" spans="4:4">
      <c r="D626" s="317"/>
    </row>
    <row r="627" spans="4:4">
      <c r="D627" s="317"/>
    </row>
    <row r="628" spans="4:4">
      <c r="D628" s="317"/>
    </row>
    <row r="629" spans="4:4">
      <c r="D629" s="317"/>
    </row>
    <row r="630" spans="4:4">
      <c r="D630" s="317"/>
    </row>
    <row r="631" spans="4:4">
      <c r="D631" s="317"/>
    </row>
    <row r="632" spans="4:4">
      <c r="D632" s="317"/>
    </row>
    <row r="633" spans="4:4">
      <c r="D633" s="317"/>
    </row>
    <row r="634" spans="4:4">
      <c r="D634" s="317"/>
    </row>
    <row r="635" spans="4:4">
      <c r="D635" s="317"/>
    </row>
    <row r="636" spans="4:4">
      <c r="D636" s="317"/>
    </row>
    <row r="637" spans="4:4">
      <c r="D637" s="317"/>
    </row>
    <row r="638" spans="4:4">
      <c r="D638" s="317"/>
    </row>
    <row r="639" spans="4:4">
      <c r="D639" s="317"/>
    </row>
    <row r="640" spans="4:4">
      <c r="D640" s="317"/>
    </row>
    <row r="641" spans="4:4">
      <c r="D641" s="317"/>
    </row>
    <row r="642" spans="4:4">
      <c r="D642" s="317"/>
    </row>
    <row r="643" spans="4:4">
      <c r="D643" s="317"/>
    </row>
    <row r="644" spans="4:4">
      <c r="D644" s="317"/>
    </row>
    <row r="645" spans="4:4">
      <c r="D645" s="317"/>
    </row>
    <row r="646" spans="4:4">
      <c r="D646" s="317"/>
    </row>
    <row r="647" spans="4:4">
      <c r="D647" s="317"/>
    </row>
    <row r="648" spans="4:4">
      <c r="D648" s="317"/>
    </row>
    <row r="649" spans="4:4">
      <c r="D649" s="317"/>
    </row>
    <row r="650" spans="4:4">
      <c r="D650" s="317"/>
    </row>
    <row r="651" spans="4:4">
      <c r="D651" s="317"/>
    </row>
    <row r="652" spans="4:4">
      <c r="D652" s="317"/>
    </row>
    <row r="653" spans="4:4">
      <c r="D653" s="317"/>
    </row>
    <row r="654" spans="4:4">
      <c r="D654" s="317"/>
    </row>
    <row r="655" spans="4:4">
      <c r="D655" s="317"/>
    </row>
    <row r="656" spans="4:4">
      <c r="D656" s="317"/>
    </row>
    <row r="657" spans="4:4">
      <c r="D657" s="317"/>
    </row>
    <row r="658" spans="4:4">
      <c r="D658" s="317"/>
    </row>
    <row r="659" spans="4:4">
      <c r="D659" s="317"/>
    </row>
    <row r="660" spans="4:4">
      <c r="D660" s="317"/>
    </row>
    <row r="661" spans="4:4">
      <c r="D661" s="317"/>
    </row>
    <row r="662" spans="4:4">
      <c r="D662" s="317"/>
    </row>
    <row r="663" spans="4:4">
      <c r="D663" s="317"/>
    </row>
    <row r="664" spans="4:4">
      <c r="D664" s="317"/>
    </row>
    <row r="665" spans="4:4">
      <c r="D665" s="317"/>
    </row>
    <row r="666" spans="4:4">
      <c r="D666" s="317"/>
    </row>
    <row r="667" spans="4:4">
      <c r="D667" s="317"/>
    </row>
    <row r="668" spans="4:4">
      <c r="D668" s="317"/>
    </row>
    <row r="669" spans="4:4">
      <c r="D669" s="317"/>
    </row>
    <row r="670" spans="4:4">
      <c r="D670" s="317"/>
    </row>
    <row r="671" spans="4:4">
      <c r="D671" s="317"/>
    </row>
    <row r="672" spans="4:4">
      <c r="D672" s="317"/>
    </row>
    <row r="673" spans="4:4">
      <c r="D673" s="317"/>
    </row>
    <row r="674" spans="4:4">
      <c r="D674" s="317"/>
    </row>
    <row r="675" spans="4:4">
      <c r="D675" s="317"/>
    </row>
    <row r="676" spans="4:4">
      <c r="D676" s="317"/>
    </row>
    <row r="677" spans="4:4">
      <c r="D677" s="317"/>
    </row>
    <row r="678" spans="4:4">
      <c r="D678" s="317"/>
    </row>
    <row r="679" spans="4:4">
      <c r="D679" s="317"/>
    </row>
    <row r="680" spans="4:4">
      <c r="D680" s="317"/>
    </row>
    <row r="681" spans="4:4">
      <c r="D681" s="317"/>
    </row>
    <row r="682" spans="4:4">
      <c r="D682" s="317"/>
    </row>
    <row r="683" spans="4:4">
      <c r="D683" s="317"/>
    </row>
    <row r="684" spans="4:4">
      <c r="D684" s="317"/>
    </row>
    <row r="685" spans="4:4">
      <c r="D685" s="317"/>
    </row>
    <row r="686" spans="4:4">
      <c r="D686" s="317"/>
    </row>
    <row r="687" spans="4:4">
      <c r="D687" s="317"/>
    </row>
    <row r="688" spans="4:4">
      <c r="D688" s="317"/>
    </row>
    <row r="689" spans="4:4">
      <c r="D689" s="317"/>
    </row>
    <row r="690" spans="4:4">
      <c r="D690" s="317"/>
    </row>
    <row r="691" spans="4:4">
      <c r="D691" s="317"/>
    </row>
    <row r="692" spans="4:4">
      <c r="D692" s="317"/>
    </row>
    <row r="693" spans="4:4">
      <c r="D693" s="317"/>
    </row>
    <row r="694" spans="4:4">
      <c r="D694" s="317"/>
    </row>
    <row r="695" spans="4:4">
      <c r="D695" s="317"/>
    </row>
    <row r="696" spans="4:4">
      <c r="D696" s="317"/>
    </row>
    <row r="697" spans="4:4">
      <c r="D697" s="317"/>
    </row>
    <row r="698" spans="4:4">
      <c r="D698" s="317"/>
    </row>
    <row r="699" spans="4:4">
      <c r="D699" s="317"/>
    </row>
    <row r="700" spans="4:4">
      <c r="D700" s="317"/>
    </row>
    <row r="701" spans="4:4">
      <c r="D701" s="317"/>
    </row>
    <row r="702" spans="4:4">
      <c r="D702" s="317"/>
    </row>
    <row r="703" spans="4:4">
      <c r="D703" s="317"/>
    </row>
    <row r="704" spans="4:4">
      <c r="D704" s="317"/>
    </row>
    <row r="705" spans="4:4">
      <c r="D705" s="317"/>
    </row>
    <row r="706" spans="4:4">
      <c r="D706" s="317"/>
    </row>
    <row r="707" spans="4:4">
      <c r="D707" s="317"/>
    </row>
    <row r="708" spans="4:4">
      <c r="D708" s="317"/>
    </row>
    <row r="709" spans="4:4">
      <c r="D709" s="317"/>
    </row>
    <row r="710" spans="4:4">
      <c r="D710" s="317"/>
    </row>
    <row r="711" spans="4:4">
      <c r="D711" s="317"/>
    </row>
    <row r="712" spans="4:4">
      <c r="D712" s="317"/>
    </row>
    <row r="713" spans="4:4">
      <c r="D713" s="317"/>
    </row>
    <row r="714" spans="4:4">
      <c r="D714" s="317"/>
    </row>
    <row r="715" spans="4:4">
      <c r="D715" s="317"/>
    </row>
    <row r="716" spans="4:4">
      <c r="D716" s="317"/>
    </row>
    <row r="717" spans="4:4">
      <c r="D717" s="317"/>
    </row>
    <row r="718" spans="4:4">
      <c r="D718" s="317"/>
    </row>
    <row r="719" spans="4:4">
      <c r="D719" s="317"/>
    </row>
    <row r="720" spans="4:4">
      <c r="D720" s="317"/>
    </row>
    <row r="721" spans="4:4">
      <c r="D721" s="317"/>
    </row>
    <row r="722" spans="4:4">
      <c r="D722" s="317"/>
    </row>
    <row r="723" spans="4:4">
      <c r="D723" s="317"/>
    </row>
    <row r="724" spans="4:4">
      <c r="D724" s="317"/>
    </row>
    <row r="725" spans="4:4">
      <c r="D725" s="317"/>
    </row>
    <row r="726" spans="4:4">
      <c r="D726" s="317"/>
    </row>
    <row r="727" spans="4:4">
      <c r="D727" s="317"/>
    </row>
    <row r="728" spans="4:4">
      <c r="D728" s="317"/>
    </row>
    <row r="729" spans="4:4">
      <c r="D729" s="317"/>
    </row>
    <row r="730" spans="4:4">
      <c r="D730" s="317"/>
    </row>
    <row r="731" spans="4:4">
      <c r="D731" s="317"/>
    </row>
    <row r="732" spans="4:4">
      <c r="D732" s="317"/>
    </row>
    <row r="733" spans="4:4">
      <c r="D733" s="317"/>
    </row>
    <row r="734" spans="4:4">
      <c r="D734" s="317"/>
    </row>
    <row r="735" spans="4:4">
      <c r="D735" s="317"/>
    </row>
    <row r="736" spans="4:4">
      <c r="D736" s="317"/>
    </row>
    <row r="737" spans="4:4">
      <c r="D737" s="317"/>
    </row>
    <row r="738" spans="4:4">
      <c r="D738" s="317"/>
    </row>
    <row r="739" spans="4:4">
      <c r="D739" s="317"/>
    </row>
    <row r="740" spans="4:4">
      <c r="D740" s="317"/>
    </row>
    <row r="741" spans="4:4">
      <c r="D741" s="317"/>
    </row>
    <row r="742" spans="4:4">
      <c r="D742" s="317"/>
    </row>
    <row r="743" spans="4:4">
      <c r="D743" s="317"/>
    </row>
    <row r="744" spans="4:4">
      <c r="D744" s="317"/>
    </row>
    <row r="745" spans="4:4">
      <c r="D745" s="317"/>
    </row>
    <row r="746" spans="4:4">
      <c r="D746" s="317"/>
    </row>
    <row r="747" spans="4:4">
      <c r="D747" s="317"/>
    </row>
    <row r="748" spans="4:4">
      <c r="D748" s="317"/>
    </row>
    <row r="749" spans="4:4">
      <c r="D749" s="317"/>
    </row>
    <row r="750" spans="4:4">
      <c r="D750" s="317"/>
    </row>
    <row r="751" spans="4:4">
      <c r="D751" s="317"/>
    </row>
    <row r="752" spans="4:4">
      <c r="D752" s="317"/>
    </row>
    <row r="753" spans="4:4">
      <c r="D753" s="317"/>
    </row>
    <row r="754" spans="4:4">
      <c r="D754" s="317"/>
    </row>
    <row r="755" spans="4:4">
      <c r="D755" s="317"/>
    </row>
    <row r="756" spans="4:4">
      <c r="D756" s="317"/>
    </row>
    <row r="757" spans="4:4">
      <c r="D757" s="317"/>
    </row>
    <row r="758" spans="4:4">
      <c r="D758" s="317"/>
    </row>
    <row r="759" spans="4:4">
      <c r="D759" s="317"/>
    </row>
    <row r="760" spans="4:4">
      <c r="D760" s="317"/>
    </row>
    <row r="761" spans="4:4">
      <c r="D761" s="317"/>
    </row>
    <row r="762" spans="4:4">
      <c r="D762" s="317"/>
    </row>
    <row r="763" spans="4:4">
      <c r="D763" s="317"/>
    </row>
    <row r="764" spans="4:4">
      <c r="D764" s="317"/>
    </row>
    <row r="765" spans="4:4">
      <c r="D765" s="317"/>
    </row>
    <row r="766" spans="4:4">
      <c r="D766" s="317"/>
    </row>
    <row r="767" spans="4:4">
      <c r="D767" s="317"/>
    </row>
    <row r="768" spans="4:4">
      <c r="D768" s="317"/>
    </row>
    <row r="769" spans="4:4">
      <c r="D769" s="317"/>
    </row>
    <row r="770" spans="4:4">
      <c r="D770" s="317"/>
    </row>
    <row r="771" spans="4:4">
      <c r="D771" s="317"/>
    </row>
    <row r="772" spans="4:4">
      <c r="D772" s="317"/>
    </row>
    <row r="773" spans="4:4">
      <c r="D773" s="317"/>
    </row>
    <row r="774" spans="4:4">
      <c r="D774" s="317"/>
    </row>
    <row r="775" spans="4:4">
      <c r="D775" s="317"/>
    </row>
    <row r="776" spans="4:4">
      <c r="D776" s="317"/>
    </row>
    <row r="777" spans="4:4">
      <c r="D777" s="317"/>
    </row>
    <row r="778" spans="4:4">
      <c r="D778" s="317"/>
    </row>
    <row r="779" spans="4:4">
      <c r="D779" s="317"/>
    </row>
    <row r="780" spans="4:4">
      <c r="D780" s="317"/>
    </row>
    <row r="781" spans="4:4">
      <c r="D781" s="317"/>
    </row>
    <row r="782" spans="4:4">
      <c r="D782" s="317"/>
    </row>
    <row r="783" spans="4:4">
      <c r="D783" s="317"/>
    </row>
    <row r="784" spans="4:4">
      <c r="D784" s="317"/>
    </row>
    <row r="785" spans="4:4">
      <c r="D785" s="317"/>
    </row>
    <row r="786" spans="4:4">
      <c r="D786" s="317"/>
    </row>
    <row r="787" spans="4:4">
      <c r="D787" s="317"/>
    </row>
    <row r="788" spans="4:4">
      <c r="D788" s="317"/>
    </row>
    <row r="789" spans="4:4">
      <c r="D789" s="317"/>
    </row>
    <row r="790" spans="4:4">
      <c r="D790" s="317"/>
    </row>
    <row r="791" spans="4:4">
      <c r="D791" s="317"/>
    </row>
    <row r="792" spans="4:4">
      <c r="D792" s="317"/>
    </row>
    <row r="793" spans="4:4">
      <c r="D793" s="317"/>
    </row>
    <row r="794" spans="4:4">
      <c r="D794" s="317"/>
    </row>
    <row r="795" spans="4:4">
      <c r="D795" s="317"/>
    </row>
    <row r="796" spans="4:4">
      <c r="D796" s="317"/>
    </row>
    <row r="797" spans="4:4">
      <c r="D797" s="317"/>
    </row>
    <row r="798" spans="4:4">
      <c r="D798" s="317"/>
    </row>
    <row r="799" spans="4:4">
      <c r="D799" s="317"/>
    </row>
    <row r="800" spans="4:4">
      <c r="D800" s="317"/>
    </row>
    <row r="801" spans="4:4">
      <c r="D801" s="317"/>
    </row>
    <row r="802" spans="4:4">
      <c r="D802" s="317"/>
    </row>
    <row r="803" spans="4:4">
      <c r="D803" s="317"/>
    </row>
    <row r="804" spans="4:4">
      <c r="D804" s="317"/>
    </row>
    <row r="805" spans="4:4">
      <c r="D805" s="317"/>
    </row>
    <row r="806" spans="4:4">
      <c r="D806" s="317"/>
    </row>
    <row r="807" spans="4:4">
      <c r="D807" s="317"/>
    </row>
    <row r="808" spans="4:4">
      <c r="D808" s="317"/>
    </row>
    <row r="809" spans="4:4">
      <c r="D809" s="317"/>
    </row>
    <row r="810" spans="4:4">
      <c r="D810" s="317"/>
    </row>
    <row r="811" spans="4:4">
      <c r="D811" s="317"/>
    </row>
    <row r="812" spans="4:4">
      <c r="D812" s="317"/>
    </row>
    <row r="813" spans="4:4">
      <c r="D813" s="317"/>
    </row>
    <row r="814" spans="4:4">
      <c r="D814" s="317"/>
    </row>
    <row r="815" spans="4:4">
      <c r="D815" s="317"/>
    </row>
    <row r="816" spans="4:4">
      <c r="D816" s="317"/>
    </row>
    <row r="817" spans="4:4">
      <c r="D817" s="317"/>
    </row>
    <row r="818" spans="4:4">
      <c r="D818" s="317"/>
    </row>
    <row r="819" spans="4:4">
      <c r="D819" s="317"/>
    </row>
    <row r="820" spans="4:4">
      <c r="D820" s="317"/>
    </row>
    <row r="821" spans="4:4">
      <c r="D821" s="317"/>
    </row>
    <row r="822" spans="4:4">
      <c r="D822" s="317"/>
    </row>
    <row r="823" spans="4:4">
      <c r="D823" s="317"/>
    </row>
    <row r="824" spans="4:4">
      <c r="D824" s="317"/>
    </row>
    <row r="825" spans="4:4">
      <c r="D825" s="317"/>
    </row>
    <row r="826" spans="4:4">
      <c r="D826" s="317"/>
    </row>
    <row r="827" spans="4:4">
      <c r="D827" s="317"/>
    </row>
    <row r="828" spans="4:4">
      <c r="D828" s="317"/>
    </row>
    <row r="829" spans="4:4">
      <c r="D829" s="317"/>
    </row>
    <row r="830" spans="4:4">
      <c r="D830" s="317"/>
    </row>
    <row r="831" spans="4:4">
      <c r="D831" s="317"/>
    </row>
    <row r="832" spans="4:4">
      <c r="D832" s="317"/>
    </row>
    <row r="833" spans="4:4">
      <c r="D833" s="317"/>
    </row>
    <row r="834" spans="4:4">
      <c r="D834" s="317"/>
    </row>
    <row r="835" spans="4:4">
      <c r="D835" s="317"/>
    </row>
    <row r="836" spans="4:4">
      <c r="D836" s="317"/>
    </row>
    <row r="837" spans="4:4">
      <c r="D837" s="317"/>
    </row>
    <row r="838" spans="4:4">
      <c r="D838" s="317"/>
    </row>
    <row r="839" spans="4:4">
      <c r="D839" s="317"/>
    </row>
    <row r="840" spans="4:4">
      <c r="D840" s="317"/>
    </row>
    <row r="841" spans="4:4">
      <c r="D841" s="317"/>
    </row>
    <row r="842" spans="4:4">
      <c r="D842" s="317"/>
    </row>
    <row r="843" spans="4:4">
      <c r="D843" s="317"/>
    </row>
    <row r="844" spans="4:4">
      <c r="D844" s="317"/>
    </row>
    <row r="845" spans="4:4">
      <c r="D845" s="317"/>
    </row>
    <row r="846" spans="4:4">
      <c r="D846" s="317"/>
    </row>
    <row r="847" spans="4:4">
      <c r="D847" s="317"/>
    </row>
    <row r="848" spans="4:4">
      <c r="D848" s="317"/>
    </row>
    <row r="849" spans="4:4">
      <c r="D849" s="317"/>
    </row>
    <row r="850" spans="4:4">
      <c r="D850" s="317"/>
    </row>
    <row r="851" spans="4:4">
      <c r="D851" s="317"/>
    </row>
    <row r="852" spans="4:4">
      <c r="D852" s="317"/>
    </row>
    <row r="853" spans="4:4">
      <c r="D853" s="317"/>
    </row>
    <row r="854" spans="4:4">
      <c r="D854" s="317"/>
    </row>
    <row r="855" spans="4:4">
      <c r="D855" s="317"/>
    </row>
    <row r="856" spans="4:4">
      <c r="D856" s="317"/>
    </row>
    <row r="857" spans="4:4">
      <c r="D857" s="317"/>
    </row>
    <row r="858" spans="4:4">
      <c r="D858" s="317"/>
    </row>
    <row r="859" spans="4:4">
      <c r="D859" s="317"/>
    </row>
    <row r="860" spans="4:4">
      <c r="D860" s="317"/>
    </row>
    <row r="861" spans="4:4">
      <c r="D861" s="317"/>
    </row>
    <row r="862" spans="4:4">
      <c r="D862" s="317"/>
    </row>
    <row r="863" spans="4:4">
      <c r="D863" s="317"/>
    </row>
    <row r="864" spans="4:4">
      <c r="D864" s="317"/>
    </row>
    <row r="865" spans="4:4">
      <c r="D865" s="317"/>
    </row>
    <row r="866" spans="4:4">
      <c r="D866" s="317"/>
    </row>
    <row r="867" spans="4:4">
      <c r="D867" s="317"/>
    </row>
    <row r="868" spans="4:4">
      <c r="D868" s="317"/>
    </row>
    <row r="869" spans="4:4">
      <c r="D869" s="317"/>
    </row>
    <row r="870" spans="4:4">
      <c r="D870" s="317"/>
    </row>
    <row r="871" spans="4:4">
      <c r="D871" s="317"/>
    </row>
    <row r="872" spans="4:4">
      <c r="D872" s="317"/>
    </row>
    <row r="873" spans="4:4">
      <c r="D873" s="317"/>
    </row>
    <row r="874" spans="4:4">
      <c r="D874" s="317"/>
    </row>
    <row r="875" spans="4:4">
      <c r="D875" s="317"/>
    </row>
    <row r="876" spans="4:4">
      <c r="D876" s="317"/>
    </row>
    <row r="877" spans="4:4">
      <c r="D877" s="317"/>
    </row>
    <row r="878" spans="4:4">
      <c r="D878" s="317"/>
    </row>
    <row r="879" spans="4:4">
      <c r="D879" s="317"/>
    </row>
    <row r="880" spans="4:4">
      <c r="D880" s="317"/>
    </row>
    <row r="881" spans="4:4">
      <c r="D881" s="317"/>
    </row>
    <row r="882" spans="4:4">
      <c r="D882" s="317"/>
    </row>
    <row r="883" spans="4:4">
      <c r="D883" s="317"/>
    </row>
    <row r="884" spans="4:4">
      <c r="D884" s="317"/>
    </row>
    <row r="885" spans="4:4">
      <c r="D885" s="317"/>
    </row>
    <row r="886" spans="4:4">
      <c r="D886" s="317"/>
    </row>
    <row r="887" spans="4:4">
      <c r="D887" s="317"/>
    </row>
    <row r="888" spans="4:4">
      <c r="D888" s="317"/>
    </row>
    <row r="889" spans="4:4">
      <c r="D889" s="317"/>
    </row>
    <row r="890" spans="4:4">
      <c r="D890" s="317"/>
    </row>
    <row r="891" spans="4:4">
      <c r="D891" s="317"/>
    </row>
    <row r="892" spans="4:4">
      <c r="D892" s="317"/>
    </row>
    <row r="893" spans="4:4">
      <c r="D893" s="317"/>
    </row>
    <row r="894" spans="4:4">
      <c r="D894" s="317"/>
    </row>
    <row r="895" spans="4:4">
      <c r="D895" s="317"/>
    </row>
    <row r="896" spans="4:4">
      <c r="D896" s="317"/>
    </row>
    <row r="897" spans="4:4">
      <c r="D897" s="317"/>
    </row>
    <row r="898" spans="4:4">
      <c r="D898" s="317"/>
    </row>
    <row r="899" spans="4:4">
      <c r="D899" s="317"/>
    </row>
    <row r="900" spans="4:4">
      <c r="D900" s="317"/>
    </row>
    <row r="901" spans="4:4">
      <c r="D901" s="317"/>
    </row>
    <row r="902" spans="4:4">
      <c r="D902" s="317"/>
    </row>
    <row r="903" spans="4:4">
      <c r="D903" s="317"/>
    </row>
    <row r="904" spans="4:4">
      <c r="D904" s="317"/>
    </row>
    <row r="905" spans="4:4">
      <c r="D905" s="317"/>
    </row>
    <row r="906" spans="4:4">
      <c r="D906" s="317"/>
    </row>
    <row r="907" spans="4:4">
      <c r="D907" s="317"/>
    </row>
    <row r="908" spans="4:4">
      <c r="D908" s="317"/>
    </row>
    <row r="909" spans="4:4">
      <c r="D909" s="317"/>
    </row>
    <row r="910" spans="4:4">
      <c r="D910" s="317"/>
    </row>
    <row r="911" spans="4:4">
      <c r="D911" s="317"/>
    </row>
    <row r="912" spans="4:4">
      <c r="D912" s="317"/>
    </row>
    <row r="913" spans="4:4">
      <c r="D913" s="317"/>
    </row>
    <row r="914" spans="4:4">
      <c r="D914" s="317"/>
    </row>
    <row r="915" spans="4:4">
      <c r="D915" s="317"/>
    </row>
    <row r="916" spans="4:4">
      <c r="D916" s="317"/>
    </row>
    <row r="917" spans="4:4">
      <c r="D917" s="317"/>
    </row>
    <row r="918" spans="4:4">
      <c r="D918" s="317"/>
    </row>
    <row r="919" spans="4:4">
      <c r="D919" s="317"/>
    </row>
    <row r="920" spans="4:4">
      <c r="D920" s="317"/>
    </row>
    <row r="921" spans="4:4">
      <c r="D921" s="317"/>
    </row>
    <row r="922" spans="4:4">
      <c r="D922" s="317"/>
    </row>
    <row r="923" spans="4:4">
      <c r="D923" s="317"/>
    </row>
    <row r="924" spans="4:4">
      <c r="D924" s="317"/>
    </row>
    <row r="925" spans="4:4">
      <c r="D925" s="317"/>
    </row>
    <row r="926" spans="4:4">
      <c r="D926" s="317"/>
    </row>
    <row r="927" spans="4:4">
      <c r="D927" s="317"/>
    </row>
    <row r="928" spans="4:4">
      <c r="D928" s="317"/>
    </row>
    <row r="929" spans="4:4">
      <c r="D929" s="317"/>
    </row>
    <row r="930" spans="4:4">
      <c r="D930" s="317"/>
    </row>
    <row r="931" spans="4:4">
      <c r="D931" s="317"/>
    </row>
    <row r="932" spans="4:4">
      <c r="D932" s="317"/>
    </row>
    <row r="933" spans="4:4">
      <c r="D933" s="317"/>
    </row>
    <row r="934" spans="4:4">
      <c r="D934" s="317"/>
    </row>
    <row r="935" spans="4:4">
      <c r="D935" s="317"/>
    </row>
    <row r="936" spans="4:4">
      <c r="D936" s="317"/>
    </row>
    <row r="937" spans="4:4">
      <c r="D937" s="317"/>
    </row>
    <row r="938" spans="4:4">
      <c r="D938" s="317"/>
    </row>
    <row r="939" spans="4:4">
      <c r="D939" s="317"/>
    </row>
    <row r="940" spans="4:4">
      <c r="D940" s="317"/>
    </row>
    <row r="941" spans="4:4">
      <c r="D941" s="317"/>
    </row>
    <row r="942" spans="4:4">
      <c r="D942" s="317"/>
    </row>
    <row r="943" spans="4:4">
      <c r="D943" s="317"/>
    </row>
    <row r="944" spans="4:4">
      <c r="D944" s="317"/>
    </row>
    <row r="945" spans="4:4">
      <c r="D945" s="317"/>
    </row>
    <row r="946" spans="4:4">
      <c r="D946" s="317"/>
    </row>
    <row r="947" spans="4:4">
      <c r="D947" s="317"/>
    </row>
    <row r="948" spans="4:4">
      <c r="D948" s="317"/>
    </row>
    <row r="949" spans="4:4">
      <c r="D949" s="317"/>
    </row>
    <row r="950" spans="4:4">
      <c r="D950" s="317"/>
    </row>
    <row r="951" spans="4:4">
      <c r="D951" s="317"/>
    </row>
    <row r="952" spans="4:4">
      <c r="D952" s="317"/>
    </row>
    <row r="953" spans="4:4">
      <c r="D953" s="317"/>
    </row>
    <row r="954" spans="4:4">
      <c r="D954" s="317"/>
    </row>
    <row r="955" spans="4:4">
      <c r="D955" s="317"/>
    </row>
    <row r="956" spans="4:4">
      <c r="D956" s="317"/>
    </row>
    <row r="957" spans="4:4">
      <c r="D957" s="317"/>
    </row>
    <row r="958" spans="4:4">
      <c r="D958" s="317"/>
    </row>
    <row r="959" spans="4:4">
      <c r="D959" s="317"/>
    </row>
    <row r="960" spans="4:4">
      <c r="D960" s="317"/>
    </row>
    <row r="961" spans="4:4">
      <c r="D961" s="317"/>
    </row>
    <row r="962" spans="4:4">
      <c r="D962" s="317"/>
    </row>
    <row r="963" spans="4:4">
      <c r="D963" s="317"/>
    </row>
    <row r="964" spans="4:4">
      <c r="D964" s="317"/>
    </row>
    <row r="965" spans="4:4">
      <c r="D965" s="317"/>
    </row>
    <row r="966" spans="4:4">
      <c r="D966" s="317"/>
    </row>
    <row r="967" spans="4:4">
      <c r="D967" s="317"/>
    </row>
    <row r="968" spans="4:4">
      <c r="D968" s="317"/>
    </row>
    <row r="969" spans="4:4">
      <c r="D969" s="317"/>
    </row>
    <row r="970" spans="4:4">
      <c r="D970" s="317"/>
    </row>
    <row r="971" spans="4:4">
      <c r="D971" s="317"/>
    </row>
    <row r="972" spans="4:4">
      <c r="D972" s="317"/>
    </row>
    <row r="973" spans="4:4">
      <c r="D973" s="317"/>
    </row>
    <row r="974" spans="4:4">
      <c r="D974" s="317"/>
    </row>
    <row r="975" spans="4:4">
      <c r="D975" s="317"/>
    </row>
    <row r="976" spans="4:4">
      <c r="D976" s="317"/>
    </row>
    <row r="977" spans="4:4">
      <c r="D977" s="317"/>
    </row>
    <row r="978" spans="4:4">
      <c r="D978" s="317"/>
    </row>
    <row r="979" spans="4:4">
      <c r="D979" s="317"/>
    </row>
    <row r="980" spans="4:4">
      <c r="D980" s="317"/>
    </row>
    <row r="981" spans="4:4">
      <c r="D981" s="317"/>
    </row>
    <row r="982" spans="4:4">
      <c r="D982" s="317"/>
    </row>
    <row r="983" spans="4:4">
      <c r="D983" s="317"/>
    </row>
    <row r="984" spans="4:4">
      <c r="D984" s="317"/>
    </row>
    <row r="985" spans="4:4">
      <c r="D985" s="317"/>
    </row>
    <row r="986" spans="4:4">
      <c r="D986" s="317"/>
    </row>
    <row r="987" spans="4:4">
      <c r="D987" s="317"/>
    </row>
    <row r="988" spans="4:4">
      <c r="D988" s="317"/>
    </row>
    <row r="989" spans="4:4">
      <c r="D989" s="317"/>
    </row>
    <row r="990" spans="4:4">
      <c r="D990" s="317"/>
    </row>
    <row r="991" spans="4:4">
      <c r="D991" s="317"/>
    </row>
    <row r="992" spans="4:4">
      <c r="D992" s="317"/>
    </row>
    <row r="993" spans="4:4">
      <c r="D993" s="317"/>
    </row>
    <row r="994" spans="4:4">
      <c r="D994" s="317"/>
    </row>
    <row r="995" spans="4:4">
      <c r="D995" s="317"/>
    </row>
    <row r="996" spans="4:4">
      <c r="D996" s="317"/>
    </row>
    <row r="997" spans="4:4">
      <c r="D997" s="317"/>
    </row>
    <row r="998" spans="4:4">
      <c r="D998" s="317"/>
    </row>
    <row r="999" spans="4:4">
      <c r="D999" s="317"/>
    </row>
    <row r="1000" spans="4:4">
      <c r="D1000" s="317"/>
    </row>
    <row r="1001" spans="4:4">
      <c r="D1001" s="317"/>
    </row>
    <row r="1002" spans="4:4">
      <c r="D1002" s="317"/>
    </row>
    <row r="1003" spans="4:4">
      <c r="D1003" s="317"/>
    </row>
    <row r="1004" spans="4:4">
      <c r="D1004" s="317"/>
    </row>
    <row r="1005" spans="4:4">
      <c r="D1005" s="317"/>
    </row>
    <row r="1006" spans="4:4">
      <c r="D1006" s="317"/>
    </row>
    <row r="1007" spans="4:4">
      <c r="D1007" s="317"/>
    </row>
    <row r="1008" spans="4:4">
      <c r="D1008" s="317"/>
    </row>
    <row r="1009" spans="4:4">
      <c r="D1009" s="317"/>
    </row>
    <row r="1010" spans="4:4">
      <c r="D1010" s="317"/>
    </row>
    <row r="1011" spans="4:4">
      <c r="D1011" s="317"/>
    </row>
    <row r="1012" spans="4:4">
      <c r="D1012" s="317"/>
    </row>
    <row r="1013" spans="4:4">
      <c r="D1013" s="317"/>
    </row>
    <row r="1014" spans="4:4">
      <c r="D1014" s="317"/>
    </row>
    <row r="1015" spans="4:4">
      <c r="D1015" s="317"/>
    </row>
    <row r="1016" spans="4:4">
      <c r="D1016" s="317"/>
    </row>
    <row r="1017" spans="4:4">
      <c r="D1017" s="317"/>
    </row>
    <row r="1018" spans="4:4">
      <c r="D1018" s="317"/>
    </row>
    <row r="1019" spans="4:4">
      <c r="D1019" s="317"/>
    </row>
    <row r="1020" spans="4:4">
      <c r="D1020" s="317"/>
    </row>
    <row r="1021" spans="4:4">
      <c r="D1021" s="317"/>
    </row>
    <row r="1022" spans="4:4">
      <c r="D1022" s="317"/>
    </row>
    <row r="1023" spans="4:4">
      <c r="D1023" s="317"/>
    </row>
    <row r="1024" spans="4:4">
      <c r="D1024" s="317"/>
    </row>
    <row r="1025" spans="4:4">
      <c r="D1025" s="317"/>
    </row>
    <row r="1026" spans="4:4">
      <c r="D1026" s="317"/>
    </row>
    <row r="1027" spans="4:4">
      <c r="D1027" s="317"/>
    </row>
    <row r="1028" spans="4:4">
      <c r="D1028" s="317"/>
    </row>
    <row r="1029" spans="4:4">
      <c r="D1029" s="317"/>
    </row>
    <row r="1030" spans="4:4">
      <c r="D1030" s="317"/>
    </row>
    <row r="1031" spans="4:4">
      <c r="D1031" s="317"/>
    </row>
    <row r="1032" spans="4:4">
      <c r="D1032" s="317"/>
    </row>
    <row r="1033" spans="4:4">
      <c r="D1033" s="317"/>
    </row>
    <row r="1034" spans="4:4">
      <c r="D1034" s="317"/>
    </row>
    <row r="1035" spans="4:4">
      <c r="D1035" s="317"/>
    </row>
    <row r="1036" spans="4:4">
      <c r="D1036" s="317"/>
    </row>
    <row r="1037" spans="4:4">
      <c r="D1037" s="317"/>
    </row>
    <row r="1038" spans="4:4">
      <c r="D1038" s="317"/>
    </row>
    <row r="1039" spans="4:4">
      <c r="D1039" s="317"/>
    </row>
    <row r="1040" spans="4:4">
      <c r="D1040" s="317"/>
    </row>
    <row r="1041" spans="4:4">
      <c r="D1041" s="317"/>
    </row>
    <row r="1042" spans="4:4">
      <c r="D1042" s="317"/>
    </row>
    <row r="1043" spans="4:4">
      <c r="D1043" s="317"/>
    </row>
    <row r="1044" spans="4:4">
      <c r="D1044" s="317"/>
    </row>
    <row r="1045" spans="4:4">
      <c r="D1045" s="317"/>
    </row>
    <row r="1046" spans="4:4">
      <c r="D1046" s="317"/>
    </row>
    <row r="1047" spans="4:4">
      <c r="D1047" s="317"/>
    </row>
    <row r="1048" spans="4:4">
      <c r="D1048" s="317"/>
    </row>
    <row r="1049" spans="4:4">
      <c r="D1049" s="317"/>
    </row>
    <row r="1050" spans="4:4">
      <c r="D1050" s="317"/>
    </row>
    <row r="1051" spans="4:4">
      <c r="D1051" s="317"/>
    </row>
    <row r="1052" spans="4:4">
      <c r="D1052" s="317"/>
    </row>
    <row r="1053" spans="4:4">
      <c r="D1053" s="317"/>
    </row>
    <row r="1054" spans="4:4">
      <c r="D1054" s="317"/>
    </row>
    <row r="1055" spans="4:4">
      <c r="D1055" s="317"/>
    </row>
    <row r="1056" spans="4:4">
      <c r="D1056" s="317"/>
    </row>
    <row r="1057" spans="4:4">
      <c r="D1057" s="317"/>
    </row>
    <row r="1058" spans="4:4">
      <c r="D1058" s="317"/>
    </row>
    <row r="1059" spans="4:4">
      <c r="D1059" s="317"/>
    </row>
    <row r="1060" spans="4:4">
      <c r="D1060" s="317"/>
    </row>
    <row r="1061" spans="4:4">
      <c r="D1061" s="317"/>
    </row>
    <row r="1062" spans="4:4">
      <c r="D1062" s="317"/>
    </row>
    <row r="1063" spans="4:4">
      <c r="D1063" s="317"/>
    </row>
    <row r="1064" spans="4:4">
      <c r="D1064" s="317"/>
    </row>
    <row r="1065" spans="4:4">
      <c r="D1065" s="317"/>
    </row>
    <row r="1066" spans="4:4">
      <c r="D1066" s="317"/>
    </row>
    <row r="1067" spans="4:4">
      <c r="D1067" s="317"/>
    </row>
    <row r="1068" spans="4:4">
      <c r="D1068" s="317"/>
    </row>
    <row r="1069" spans="4:4">
      <c r="D1069" s="317"/>
    </row>
    <row r="1070" spans="4:4">
      <c r="D1070" s="317"/>
    </row>
    <row r="1071" spans="4:4">
      <c r="D1071" s="317"/>
    </row>
    <row r="1072" spans="4:4">
      <c r="D1072" s="317"/>
    </row>
    <row r="1073" spans="4:4">
      <c r="D1073" s="317"/>
    </row>
    <row r="1074" spans="4:4">
      <c r="D1074" s="317"/>
    </row>
    <row r="1075" spans="4:4">
      <c r="D1075" s="317"/>
    </row>
    <row r="1076" spans="4:4">
      <c r="D1076" s="317"/>
    </row>
    <row r="1077" spans="4:4">
      <c r="D1077" s="317"/>
    </row>
    <row r="1078" spans="4:4">
      <c r="D1078" s="317"/>
    </row>
    <row r="1079" spans="4:4">
      <c r="D1079" s="317"/>
    </row>
    <row r="1080" spans="4:4">
      <c r="D1080" s="317"/>
    </row>
    <row r="1081" spans="4:4">
      <c r="D1081" s="317"/>
    </row>
    <row r="1082" spans="4:4">
      <c r="D1082" s="317"/>
    </row>
    <row r="1083" spans="4:4">
      <c r="D1083" s="317"/>
    </row>
    <row r="1084" spans="4:4">
      <c r="D1084" s="317"/>
    </row>
    <row r="1085" spans="4:4">
      <c r="D1085" s="317"/>
    </row>
    <row r="1086" spans="4:4">
      <c r="D1086" s="317"/>
    </row>
    <row r="1087" spans="4:4">
      <c r="D1087" s="317"/>
    </row>
    <row r="1088" spans="4:4">
      <c r="D1088" s="317"/>
    </row>
    <row r="1089" spans="4:4">
      <c r="D1089" s="317"/>
    </row>
    <row r="1090" spans="4:4">
      <c r="D1090" s="317"/>
    </row>
    <row r="1091" spans="4:4">
      <c r="D1091" s="317"/>
    </row>
    <row r="1092" spans="4:4">
      <c r="D1092" s="317"/>
    </row>
    <row r="1093" spans="4:4">
      <c r="D1093" s="317"/>
    </row>
    <row r="1094" spans="4:4">
      <c r="D1094" s="317"/>
    </row>
    <row r="1095" spans="4:4">
      <c r="D1095" s="317"/>
    </row>
    <row r="1096" spans="4:4">
      <c r="D1096" s="317"/>
    </row>
    <row r="1097" spans="4:4">
      <c r="D1097" s="317"/>
    </row>
    <row r="1098" spans="4:4">
      <c r="D1098" s="317"/>
    </row>
    <row r="1099" spans="4:4">
      <c r="D1099" s="317"/>
    </row>
    <row r="1100" spans="4:4">
      <c r="D1100" s="317"/>
    </row>
    <row r="1101" spans="4:4">
      <c r="D1101" s="317"/>
    </row>
    <row r="1102" spans="4:4">
      <c r="D1102" s="317"/>
    </row>
    <row r="1103" spans="4:4">
      <c r="D1103" s="317"/>
    </row>
    <row r="1104" spans="4:4">
      <c r="D1104" s="317"/>
    </row>
    <row r="1105" spans="4:4">
      <c r="D1105" s="317"/>
    </row>
    <row r="1106" spans="4:4">
      <c r="D1106" s="317"/>
    </row>
    <row r="1107" spans="4:4">
      <c r="D1107" s="317"/>
    </row>
    <row r="1108" spans="4:4">
      <c r="D1108" s="317"/>
    </row>
    <row r="1109" spans="4:4">
      <c r="D1109" s="317"/>
    </row>
    <row r="1110" spans="4:4">
      <c r="D1110" s="317"/>
    </row>
    <row r="1111" spans="4:4">
      <c r="D1111" s="317"/>
    </row>
    <row r="1112" spans="4:4">
      <c r="D1112" s="317"/>
    </row>
    <row r="1113" spans="4:4">
      <c r="D1113" s="317"/>
    </row>
    <row r="1114" spans="4:4">
      <c r="D1114" s="317"/>
    </row>
    <row r="1115" spans="4:4">
      <c r="D1115" s="317"/>
    </row>
    <row r="1116" spans="4:4">
      <c r="D1116" s="317"/>
    </row>
    <row r="1117" spans="4:4">
      <c r="D1117" s="317"/>
    </row>
    <row r="1118" spans="4:4">
      <c r="D1118" s="317"/>
    </row>
    <row r="1119" spans="4:4">
      <c r="D1119" s="317"/>
    </row>
    <row r="1120" spans="4:4">
      <c r="D1120" s="317"/>
    </row>
    <row r="1121" spans="4:4">
      <c r="D1121" s="317"/>
    </row>
    <row r="1122" spans="4:4">
      <c r="D1122" s="317"/>
    </row>
    <row r="1123" spans="4:4">
      <c r="D1123" s="317"/>
    </row>
    <row r="1124" spans="4:4">
      <c r="D1124" s="317"/>
    </row>
    <row r="1125" spans="4:4">
      <c r="D1125" s="317"/>
    </row>
    <row r="1126" spans="4:4">
      <c r="D1126" s="317"/>
    </row>
    <row r="1127" spans="4:4">
      <c r="D1127" s="317"/>
    </row>
    <row r="1128" spans="4:4">
      <c r="D1128" s="317"/>
    </row>
    <row r="1129" spans="4:4">
      <c r="D1129" s="317"/>
    </row>
    <row r="1130" spans="4:4">
      <c r="D1130" s="317"/>
    </row>
    <row r="1131" spans="4:4">
      <c r="D1131" s="317"/>
    </row>
    <row r="1132" spans="4:4">
      <c r="D1132" s="317"/>
    </row>
    <row r="1133" spans="4:4">
      <c r="D1133" s="317"/>
    </row>
    <row r="1134" spans="4:4">
      <c r="D1134" s="317"/>
    </row>
    <row r="1135" spans="4:4">
      <c r="D1135" s="317"/>
    </row>
    <row r="1136" spans="4:4">
      <c r="D1136" s="317"/>
    </row>
    <row r="1137" spans="4:4">
      <c r="D1137" s="317"/>
    </row>
    <row r="1138" spans="4:4">
      <c r="D1138" s="317"/>
    </row>
    <row r="1139" spans="4:4">
      <c r="D1139" s="317"/>
    </row>
    <row r="1140" spans="4:4">
      <c r="D1140" s="317"/>
    </row>
    <row r="1141" spans="4:4">
      <c r="D1141" s="317"/>
    </row>
    <row r="1142" spans="4:4">
      <c r="D1142" s="317"/>
    </row>
    <row r="1143" spans="4:4">
      <c r="D1143" s="317"/>
    </row>
    <row r="1144" spans="4:4">
      <c r="D1144" s="317"/>
    </row>
    <row r="1145" spans="4:4">
      <c r="D1145" s="317"/>
    </row>
    <row r="1146" spans="4:4">
      <c r="D1146" s="317"/>
    </row>
    <row r="1147" spans="4:4">
      <c r="D1147" s="317"/>
    </row>
    <row r="1148" spans="4:4">
      <c r="D1148" s="317"/>
    </row>
    <row r="1149" spans="4:4">
      <c r="D1149" s="317"/>
    </row>
    <row r="1150" spans="4:4">
      <c r="D1150" s="317"/>
    </row>
    <row r="1151" spans="4:4">
      <c r="D1151" s="317"/>
    </row>
    <row r="1152" spans="4:4">
      <c r="D1152" s="317"/>
    </row>
    <row r="1153" spans="4:4">
      <c r="D1153" s="317"/>
    </row>
    <row r="1154" spans="4:4">
      <c r="D1154" s="317"/>
    </row>
    <row r="1155" spans="4:4">
      <c r="D1155" s="317"/>
    </row>
    <row r="1156" spans="4:4">
      <c r="D1156" s="317"/>
    </row>
    <row r="1157" spans="4:4">
      <c r="D1157" s="317"/>
    </row>
    <row r="1158" spans="4:4">
      <c r="D1158" s="317"/>
    </row>
    <row r="1159" spans="4:4">
      <c r="D1159" s="317"/>
    </row>
    <row r="1160" spans="4:4">
      <c r="D1160" s="317"/>
    </row>
    <row r="1161" spans="4:4">
      <c r="D1161" s="317"/>
    </row>
    <row r="1162" spans="4:4">
      <c r="D1162" s="317"/>
    </row>
    <row r="1163" spans="4:4">
      <c r="D1163" s="317"/>
    </row>
    <row r="1164" spans="4:4">
      <c r="D1164" s="317"/>
    </row>
    <row r="1165" spans="4:4">
      <c r="D1165" s="317"/>
    </row>
    <row r="1166" spans="4:4">
      <c r="D1166" s="317"/>
    </row>
    <row r="1167" spans="4:4">
      <c r="D1167" s="317"/>
    </row>
    <row r="1168" spans="4:4">
      <c r="D1168" s="317"/>
    </row>
    <row r="1169" spans="4:4">
      <c r="D1169" s="317"/>
    </row>
    <row r="1170" spans="4:4">
      <c r="D1170" s="317"/>
    </row>
    <row r="1171" spans="4:4">
      <c r="D1171" s="317"/>
    </row>
    <row r="1172" spans="4:4">
      <c r="D1172" s="317"/>
    </row>
    <row r="1173" spans="4:4">
      <c r="D1173" s="317"/>
    </row>
    <row r="1174" spans="4:4">
      <c r="D1174" s="317"/>
    </row>
    <row r="1175" spans="4:4">
      <c r="D1175" s="317"/>
    </row>
    <row r="1176" spans="4:4">
      <c r="D1176" s="317"/>
    </row>
    <row r="1177" spans="4:4">
      <c r="D1177" s="317"/>
    </row>
    <row r="1178" spans="4:4">
      <c r="D1178" s="317"/>
    </row>
    <row r="1179" spans="4:4">
      <c r="D1179" s="317"/>
    </row>
    <row r="1180" spans="4:4">
      <c r="D1180" s="317"/>
    </row>
    <row r="1181" spans="4:4">
      <c r="D1181" s="317"/>
    </row>
    <row r="1182" spans="4:4">
      <c r="D1182" s="317"/>
    </row>
    <row r="1183" spans="4:4">
      <c r="D1183" s="317"/>
    </row>
    <row r="1184" spans="4:4">
      <c r="D1184" s="317"/>
    </row>
    <row r="1185" spans="4:4">
      <c r="D1185" s="317"/>
    </row>
    <row r="1186" spans="4:4">
      <c r="D1186" s="317"/>
    </row>
    <row r="1187" spans="4:4">
      <c r="D1187" s="317"/>
    </row>
    <row r="1188" spans="4:4">
      <c r="D1188" s="317"/>
    </row>
    <row r="1189" spans="4:4">
      <c r="D1189" s="317"/>
    </row>
    <row r="1190" spans="4:4">
      <c r="D1190" s="317"/>
    </row>
    <row r="1191" spans="4:4">
      <c r="D1191" s="317"/>
    </row>
    <row r="1192" spans="4:4">
      <c r="D1192" s="317"/>
    </row>
    <row r="1193" spans="4:4">
      <c r="D1193" s="317"/>
    </row>
    <row r="1194" spans="4:4">
      <c r="D1194" s="317"/>
    </row>
    <row r="1195" spans="4:4">
      <c r="D1195" s="317"/>
    </row>
    <row r="1196" spans="4:4">
      <c r="D1196" s="317"/>
    </row>
    <row r="1197" spans="4:4">
      <c r="D1197" s="317"/>
    </row>
    <row r="1198" spans="4:4">
      <c r="D1198" s="317"/>
    </row>
    <row r="1199" spans="4:4">
      <c r="D1199" s="317"/>
    </row>
    <row r="1200" spans="4:4">
      <c r="D1200" s="317"/>
    </row>
    <row r="1201" spans="4:4">
      <c r="D1201" s="317"/>
    </row>
    <row r="1202" spans="4:4">
      <c r="D1202" s="317"/>
    </row>
    <row r="1203" spans="4:4">
      <c r="D1203" s="317"/>
    </row>
    <row r="1204" spans="4:4">
      <c r="D1204" s="317"/>
    </row>
    <row r="1205" spans="4:4">
      <c r="D1205" s="317"/>
    </row>
    <row r="1206" spans="4:4">
      <c r="D1206" s="317"/>
    </row>
    <row r="1207" spans="4:4">
      <c r="D1207" s="317"/>
    </row>
    <row r="1208" spans="4:4">
      <c r="D1208" s="317"/>
    </row>
    <row r="1209" spans="4:4">
      <c r="D1209" s="317"/>
    </row>
    <row r="1210" spans="4:4">
      <c r="D1210" s="317"/>
    </row>
    <row r="1211" spans="4:4">
      <c r="D1211" s="317"/>
    </row>
    <row r="1212" spans="4:4">
      <c r="D1212" s="317"/>
    </row>
    <row r="1213" spans="4:4">
      <c r="D1213" s="317"/>
    </row>
    <row r="1214" spans="4:4">
      <c r="D1214" s="317"/>
    </row>
    <row r="1215" spans="4:4">
      <c r="D1215" s="317"/>
    </row>
    <row r="1216" spans="4:4">
      <c r="D1216" s="317"/>
    </row>
    <row r="1217" spans="4:4">
      <c r="D1217" s="317"/>
    </row>
    <row r="1218" spans="4:4">
      <c r="D1218" s="317"/>
    </row>
    <row r="1219" spans="4:4">
      <c r="D1219" s="317"/>
    </row>
    <row r="1220" spans="4:4">
      <c r="D1220" s="317"/>
    </row>
    <row r="1221" spans="4:4">
      <c r="D1221" s="317"/>
    </row>
    <row r="1222" spans="4:4">
      <c r="D1222" s="317"/>
    </row>
    <row r="1223" spans="4:4">
      <c r="D1223" s="317"/>
    </row>
    <row r="1224" spans="4:4">
      <c r="D1224" s="317"/>
    </row>
    <row r="1225" spans="4:4">
      <c r="D1225" s="317"/>
    </row>
    <row r="1226" spans="4:4">
      <c r="D1226" s="317"/>
    </row>
    <row r="1227" spans="4:4">
      <c r="D1227" s="317"/>
    </row>
    <row r="1228" spans="4:4">
      <c r="D1228" s="317"/>
    </row>
    <row r="1229" spans="4:4">
      <c r="D1229" s="317"/>
    </row>
    <row r="1230" spans="4:4">
      <c r="D1230" s="317"/>
    </row>
    <row r="1231" spans="4:4">
      <c r="D1231" s="317"/>
    </row>
    <row r="1232" spans="4:4">
      <c r="D1232" s="317"/>
    </row>
    <row r="1233" spans="4:4">
      <c r="D1233" s="317"/>
    </row>
    <row r="1234" spans="4:4">
      <c r="D1234" s="317"/>
    </row>
    <row r="1235" spans="4:4">
      <c r="D1235" s="317"/>
    </row>
    <row r="1236" spans="4:4">
      <c r="D1236" s="317"/>
    </row>
    <row r="1237" spans="4:4">
      <c r="D1237" s="317"/>
    </row>
    <row r="1238" spans="4:4">
      <c r="D1238" s="317"/>
    </row>
    <row r="1239" spans="4:4">
      <c r="D1239" s="317"/>
    </row>
    <row r="1240" spans="4:4">
      <c r="D1240" s="317"/>
    </row>
    <row r="1241" spans="4:4">
      <c r="D1241" s="317"/>
    </row>
    <row r="1242" spans="4:4">
      <c r="D1242" s="317"/>
    </row>
    <row r="1243" spans="4:4">
      <c r="D1243" s="317"/>
    </row>
    <row r="1244" spans="4:4">
      <c r="D1244" s="317"/>
    </row>
    <row r="1245" spans="4:4">
      <c r="D1245" s="317"/>
    </row>
    <row r="1246" spans="4:4">
      <c r="D1246" s="317"/>
    </row>
    <row r="1247" spans="4:4">
      <c r="D1247" s="317"/>
    </row>
    <row r="1248" spans="4:4">
      <c r="D1248" s="317"/>
    </row>
    <row r="1249" spans="4:4">
      <c r="D1249" s="317"/>
    </row>
    <row r="1250" spans="4:4">
      <c r="D1250" s="317"/>
    </row>
    <row r="1251" spans="4:4">
      <c r="D1251" s="317"/>
    </row>
    <row r="1252" spans="4:4">
      <c r="D1252" s="317"/>
    </row>
    <row r="1253" spans="4:4">
      <c r="D1253" s="317"/>
    </row>
    <row r="1254" spans="4:4">
      <c r="D1254" s="317"/>
    </row>
    <row r="1255" spans="4:4">
      <c r="D1255" s="317"/>
    </row>
    <row r="1256" spans="4:4">
      <c r="D1256" s="317"/>
    </row>
    <row r="1257" spans="4:4">
      <c r="D1257" s="317"/>
    </row>
    <row r="1258" spans="4:4">
      <c r="D1258" s="317"/>
    </row>
    <row r="1259" spans="4:4">
      <c r="D1259" s="317"/>
    </row>
    <row r="1260" spans="4:4">
      <c r="D1260" s="317"/>
    </row>
    <row r="1261" spans="4:4">
      <c r="D1261" s="317"/>
    </row>
    <row r="1262" spans="4:4">
      <c r="D1262" s="317"/>
    </row>
    <row r="1263" spans="4:4">
      <c r="D1263" s="317"/>
    </row>
    <row r="1264" spans="4:4">
      <c r="D1264" s="317"/>
    </row>
    <row r="1265" spans="4:4">
      <c r="D1265" s="317"/>
    </row>
    <row r="1266" spans="4:4">
      <c r="D1266" s="317"/>
    </row>
    <row r="1267" spans="4:4">
      <c r="D1267" s="317"/>
    </row>
    <row r="1268" spans="4:4">
      <c r="D1268" s="317"/>
    </row>
    <row r="1269" spans="4:4">
      <c r="D1269" s="317"/>
    </row>
    <row r="1270" spans="4:4">
      <c r="D1270" s="317"/>
    </row>
    <row r="1271" spans="4:4">
      <c r="D1271" s="317"/>
    </row>
    <row r="1272" spans="4:4">
      <c r="D1272" s="317"/>
    </row>
    <row r="1273" spans="4:4">
      <c r="D1273" s="317"/>
    </row>
    <row r="1274" spans="4:4">
      <c r="D1274" s="317"/>
    </row>
    <row r="1275" spans="4:4">
      <c r="D1275" s="317"/>
    </row>
    <row r="1276" spans="4:4">
      <c r="D1276" s="317"/>
    </row>
    <row r="1277" spans="4:4">
      <c r="D1277" s="317"/>
    </row>
    <row r="1278" spans="4:4">
      <c r="D1278" s="317"/>
    </row>
    <row r="1279" spans="4:4">
      <c r="D1279" s="317"/>
    </row>
    <row r="1280" spans="4:4">
      <c r="D1280" s="317"/>
    </row>
    <row r="1281" spans="4:4">
      <c r="D1281" s="317"/>
    </row>
    <row r="1282" spans="4:4">
      <c r="D1282" s="317"/>
    </row>
    <row r="1283" spans="4:4">
      <c r="D1283" s="317"/>
    </row>
    <row r="1284" spans="4:4">
      <c r="D1284" s="317"/>
    </row>
    <row r="1285" spans="4:4">
      <c r="D1285" s="317"/>
    </row>
    <row r="1286" spans="4:4">
      <c r="D1286" s="317"/>
    </row>
    <row r="1287" spans="4:4">
      <c r="D1287" s="317"/>
    </row>
    <row r="1288" spans="4:4">
      <c r="D1288" s="317"/>
    </row>
    <row r="1289" spans="4:4">
      <c r="D1289" s="317"/>
    </row>
    <row r="1290" spans="4:4">
      <c r="D1290" s="317"/>
    </row>
    <row r="1291" spans="4:4">
      <c r="D1291" s="317"/>
    </row>
    <row r="1292" spans="4:4">
      <c r="D1292" s="317"/>
    </row>
    <row r="1293" spans="4:4">
      <c r="D1293" s="317"/>
    </row>
    <row r="1294" spans="4:4">
      <c r="D1294" s="317"/>
    </row>
    <row r="1295" spans="4:4">
      <c r="D1295" s="317"/>
    </row>
    <row r="1296" spans="4:4">
      <c r="D1296" s="317"/>
    </row>
    <row r="1297" spans="4:4">
      <c r="D1297" s="317"/>
    </row>
    <row r="1298" spans="4:4">
      <c r="D1298" s="317"/>
    </row>
    <row r="1299" spans="4:4">
      <c r="D1299" s="317"/>
    </row>
    <row r="1300" spans="4:4">
      <c r="D1300" s="317"/>
    </row>
    <row r="1301" spans="4:4">
      <c r="D1301" s="317"/>
    </row>
    <row r="1302" spans="4:4">
      <c r="D1302" s="317"/>
    </row>
    <row r="1303" spans="4:4">
      <c r="D1303" s="317"/>
    </row>
    <row r="1304" spans="4:4">
      <c r="D1304" s="317"/>
    </row>
    <row r="1305" spans="4:4">
      <c r="D1305" s="317"/>
    </row>
    <row r="1306" spans="4:4">
      <c r="D1306" s="317"/>
    </row>
    <row r="1307" spans="4:4">
      <c r="D1307" s="317"/>
    </row>
    <row r="1308" spans="4:4">
      <c r="D1308" s="317"/>
    </row>
    <row r="1309" spans="4:4">
      <c r="D1309" s="317"/>
    </row>
    <row r="1310" spans="4:4">
      <c r="D1310" s="317"/>
    </row>
    <row r="1311" spans="4:4">
      <c r="D1311" s="317"/>
    </row>
    <row r="1312" spans="4:4">
      <c r="D1312" s="317"/>
    </row>
    <row r="1313" spans="4:4">
      <c r="D1313" s="317"/>
    </row>
    <row r="1314" spans="4:4">
      <c r="D1314" s="317"/>
    </row>
    <row r="1315" spans="4:4">
      <c r="D1315" s="317"/>
    </row>
    <row r="1316" spans="4:4">
      <c r="D1316" s="317"/>
    </row>
    <row r="1317" spans="4:4">
      <c r="D1317" s="317"/>
    </row>
    <row r="1318" spans="4:4">
      <c r="D1318" s="317"/>
    </row>
    <row r="1319" spans="4:4">
      <c r="D1319" s="317"/>
    </row>
    <row r="1320" spans="4:4">
      <c r="D1320" s="317"/>
    </row>
    <row r="1321" spans="4:4">
      <c r="D1321" s="317"/>
    </row>
    <row r="1322" spans="4:4">
      <c r="D1322" s="317"/>
    </row>
    <row r="1323" spans="4:4">
      <c r="D1323" s="317"/>
    </row>
    <row r="1324" spans="4:4">
      <c r="D1324" s="317"/>
    </row>
    <row r="1325" spans="4:4">
      <c r="D1325" s="317"/>
    </row>
    <row r="1326" spans="4:4">
      <c r="D1326" s="317"/>
    </row>
    <row r="1327" spans="4:4">
      <c r="D1327" s="317"/>
    </row>
    <row r="1328" spans="4:4">
      <c r="D1328" s="317"/>
    </row>
    <row r="1329" spans="4:4">
      <c r="D1329" s="317"/>
    </row>
    <row r="1330" spans="4:4">
      <c r="D1330" s="317"/>
    </row>
    <row r="1331" spans="4:4">
      <c r="D1331" s="317"/>
    </row>
    <row r="1332" spans="4:4">
      <c r="D1332" s="317"/>
    </row>
    <row r="1333" spans="4:4">
      <c r="D1333" s="317"/>
    </row>
    <row r="1334" spans="4:4">
      <c r="D1334" s="317"/>
    </row>
    <row r="1335" spans="4:4">
      <c r="D1335" s="317"/>
    </row>
    <row r="1336" spans="4:4">
      <c r="D1336" s="317"/>
    </row>
    <row r="1337" spans="4:4">
      <c r="D1337" s="317"/>
    </row>
    <row r="1338" spans="4:4">
      <c r="D1338" s="317"/>
    </row>
    <row r="1339" spans="4:4">
      <c r="D1339" s="317"/>
    </row>
    <row r="1340" spans="4:4">
      <c r="D1340" s="317"/>
    </row>
    <row r="1341" spans="4:4">
      <c r="D1341" s="317"/>
    </row>
    <row r="1342" spans="4:4">
      <c r="D1342" s="317"/>
    </row>
    <row r="1343" spans="4:4">
      <c r="D1343" s="317"/>
    </row>
    <row r="1344" spans="4:4">
      <c r="D1344" s="317"/>
    </row>
    <row r="1345" spans="4:4">
      <c r="D1345" s="317"/>
    </row>
    <row r="1346" spans="4:4">
      <c r="D1346" s="317"/>
    </row>
    <row r="1347" spans="4:4">
      <c r="D1347" s="317"/>
    </row>
    <row r="1348" spans="4:4">
      <c r="D1348" s="317"/>
    </row>
    <row r="1349" spans="4:4">
      <c r="D1349" s="317"/>
    </row>
    <row r="1350" spans="4:4">
      <c r="D1350" s="317"/>
    </row>
    <row r="1351" spans="4:4">
      <c r="D1351" s="317"/>
    </row>
    <row r="1352" spans="4:4">
      <c r="D1352" s="317"/>
    </row>
    <row r="1353" spans="4:4">
      <c r="D1353" s="317"/>
    </row>
    <row r="1354" spans="4:4">
      <c r="D1354" s="317"/>
    </row>
    <row r="1355" spans="4:4">
      <c r="D1355" s="317"/>
    </row>
    <row r="1356" spans="4:4">
      <c r="D1356" s="317"/>
    </row>
    <row r="1357" spans="4:4">
      <c r="D1357" s="317"/>
    </row>
    <row r="1358" spans="4:4">
      <c r="D1358" s="317"/>
    </row>
    <row r="1359" spans="4:4">
      <c r="D1359" s="317"/>
    </row>
    <row r="1360" spans="4:4">
      <c r="D1360" s="317"/>
    </row>
    <row r="1361" spans="4:4">
      <c r="D1361" s="317"/>
    </row>
    <row r="1362" spans="4:4">
      <c r="D1362" s="317"/>
    </row>
    <row r="1363" spans="4:4">
      <c r="D1363" s="317"/>
    </row>
    <row r="1364" spans="4:4">
      <c r="D1364" s="317"/>
    </row>
    <row r="1365" spans="4:4">
      <c r="D1365" s="317"/>
    </row>
    <row r="1366" spans="4:4">
      <c r="D1366" s="317"/>
    </row>
    <row r="1367" spans="4:4">
      <c r="D1367" s="317"/>
    </row>
    <row r="1368" spans="4:4">
      <c r="D1368" s="317"/>
    </row>
    <row r="1369" spans="4:4">
      <c r="D1369" s="317"/>
    </row>
    <row r="1370" spans="4:4">
      <c r="D1370" s="317"/>
    </row>
    <row r="1371" spans="4:4">
      <c r="D1371" s="317"/>
    </row>
    <row r="1372" spans="4:4">
      <c r="D1372" s="317"/>
    </row>
    <row r="1373" spans="4:4">
      <c r="D1373" s="317"/>
    </row>
    <row r="1374" spans="4:4">
      <c r="D1374" s="317"/>
    </row>
    <row r="1375" spans="4:4">
      <c r="D1375" s="317"/>
    </row>
    <row r="1376" spans="4:4">
      <c r="D1376" s="317"/>
    </row>
    <row r="1377" spans="4:4">
      <c r="D1377" s="317"/>
    </row>
    <row r="1378" spans="4:4">
      <c r="D1378" s="317"/>
    </row>
    <row r="1379" spans="4:4">
      <c r="D1379" s="317"/>
    </row>
    <row r="1380" spans="4:4">
      <c r="D1380" s="317"/>
    </row>
    <row r="1381" spans="4:4">
      <c r="D1381" s="317"/>
    </row>
    <row r="1382" spans="4:4">
      <c r="D1382" s="317"/>
    </row>
    <row r="1383" spans="4:4">
      <c r="D1383" s="317"/>
    </row>
    <row r="1384" spans="4:4">
      <c r="D1384" s="317"/>
    </row>
    <row r="1385" spans="4:4">
      <c r="D1385" s="317"/>
    </row>
    <row r="1386" spans="4:4">
      <c r="D1386" s="317"/>
    </row>
    <row r="1387" spans="4:4">
      <c r="D1387" s="317"/>
    </row>
    <row r="1388" spans="4:4">
      <c r="D1388" s="317"/>
    </row>
    <row r="1389" spans="4:4">
      <c r="D1389" s="317"/>
    </row>
    <row r="1390" spans="4:4">
      <c r="D1390" s="317"/>
    </row>
    <row r="1391" spans="4:4">
      <c r="D1391" s="317"/>
    </row>
    <row r="1392" spans="4:4">
      <c r="D1392" s="317"/>
    </row>
    <row r="1393" spans="4:4">
      <c r="D1393" s="317"/>
    </row>
    <row r="1394" spans="4:4">
      <c r="D1394" s="317"/>
    </row>
    <row r="1395" spans="4:4">
      <c r="D1395" s="317"/>
    </row>
    <row r="1396" spans="4:4">
      <c r="D1396" s="317"/>
    </row>
    <row r="1397" spans="4:4">
      <c r="D1397" s="317"/>
    </row>
    <row r="1398" spans="4:4">
      <c r="D1398" s="317"/>
    </row>
    <row r="1399" spans="4:4">
      <c r="D1399" s="317"/>
    </row>
    <row r="1400" spans="4:4">
      <c r="D1400" s="317"/>
    </row>
    <row r="1401" spans="4:4">
      <c r="D1401" s="317"/>
    </row>
    <row r="1402" spans="4:4">
      <c r="D1402" s="317"/>
    </row>
    <row r="1403" spans="4:4">
      <c r="D1403" s="317"/>
    </row>
    <row r="1404" spans="4:4">
      <c r="D1404" s="317"/>
    </row>
    <row r="1405" spans="4:4">
      <c r="D1405" s="317"/>
    </row>
    <row r="1406" spans="4:4">
      <c r="D1406" s="317"/>
    </row>
    <row r="1407" spans="4:4">
      <c r="D1407" s="317"/>
    </row>
    <row r="1408" spans="4:4">
      <c r="D1408" s="317"/>
    </row>
    <row r="1409" spans="4:4">
      <c r="D1409" s="317"/>
    </row>
    <row r="1410" spans="4:4">
      <c r="D1410" s="317"/>
    </row>
    <row r="1411" spans="4:4">
      <c r="D1411" s="317"/>
    </row>
    <row r="1412" spans="4:4">
      <c r="D1412" s="317"/>
    </row>
    <row r="1413" spans="4:4">
      <c r="D1413" s="317"/>
    </row>
    <row r="1414" spans="4:4">
      <c r="D1414" s="317"/>
    </row>
    <row r="1415" spans="4:4">
      <c r="D1415" s="317"/>
    </row>
    <row r="1416" spans="4:4">
      <c r="D1416" s="317"/>
    </row>
    <row r="1417" spans="4:4">
      <c r="D1417" s="317"/>
    </row>
    <row r="1418" spans="4:4">
      <c r="D1418" s="317"/>
    </row>
    <row r="1419" spans="4:4">
      <c r="D1419" s="317"/>
    </row>
    <row r="1420" spans="4:4">
      <c r="D1420" s="317"/>
    </row>
    <row r="1421" spans="4:4">
      <c r="D1421" s="317"/>
    </row>
    <row r="1422" spans="4:4">
      <c r="D1422" s="317"/>
    </row>
    <row r="1423" spans="4:4">
      <c r="D1423" s="317"/>
    </row>
    <row r="1424" spans="4:4">
      <c r="D1424" s="317"/>
    </row>
    <row r="1425" spans="4:4">
      <c r="D1425" s="317"/>
    </row>
    <row r="1426" spans="4:4">
      <c r="D1426" s="317"/>
    </row>
    <row r="1427" spans="4:4">
      <c r="D1427" s="317"/>
    </row>
    <row r="1428" spans="4:4">
      <c r="D1428" s="317"/>
    </row>
    <row r="1429" spans="4:4">
      <c r="D1429" s="317"/>
    </row>
    <row r="1430" spans="4:4">
      <c r="D1430" s="317"/>
    </row>
    <row r="1431" spans="4:4">
      <c r="D1431" s="317"/>
    </row>
    <row r="1432" spans="4:4">
      <c r="D1432" s="317"/>
    </row>
    <row r="1433" spans="4:4">
      <c r="D1433" s="317"/>
    </row>
    <row r="1434" spans="4:4">
      <c r="D1434" s="317"/>
    </row>
    <row r="1435" spans="4:4">
      <c r="D1435" s="317"/>
    </row>
    <row r="1436" spans="4:4">
      <c r="D1436" s="317"/>
    </row>
    <row r="1437" spans="4:4">
      <c r="D1437" s="317"/>
    </row>
    <row r="1438" spans="4:4">
      <c r="D1438" s="317"/>
    </row>
    <row r="1439" spans="4:4">
      <c r="D1439" s="317"/>
    </row>
    <row r="1440" spans="4:4">
      <c r="D1440" s="317"/>
    </row>
    <row r="1441" spans="4:4">
      <c r="D1441" s="317"/>
    </row>
    <row r="1442" spans="4:4">
      <c r="D1442" s="317"/>
    </row>
    <row r="1443" spans="4:4">
      <c r="D1443" s="317"/>
    </row>
    <row r="1444" spans="4:4">
      <c r="D1444" s="317"/>
    </row>
    <row r="1445" spans="4:4">
      <c r="D1445" s="317"/>
    </row>
    <row r="1446" spans="4:4">
      <c r="D1446" s="317"/>
    </row>
    <row r="1447" spans="4:4">
      <c r="D1447" s="317"/>
    </row>
    <row r="1448" spans="4:4">
      <c r="D1448" s="317"/>
    </row>
    <row r="1449" spans="4:4">
      <c r="D1449" s="317"/>
    </row>
    <row r="1450" spans="4:4">
      <c r="D1450" s="317"/>
    </row>
    <row r="1451" spans="4:4">
      <c r="D1451" s="317"/>
    </row>
    <row r="1452" spans="4:4">
      <c r="D1452" s="317"/>
    </row>
    <row r="1453" spans="4:4">
      <c r="D1453" s="317"/>
    </row>
    <row r="1454" spans="4:4">
      <c r="D1454" s="317"/>
    </row>
    <row r="1455" spans="4:4">
      <c r="D1455" s="317"/>
    </row>
    <row r="1456" spans="4:4">
      <c r="D1456" s="317"/>
    </row>
    <row r="1457" spans="4:4">
      <c r="D1457" s="317"/>
    </row>
    <row r="1458" spans="4:4">
      <c r="D1458" s="317"/>
    </row>
    <row r="1459" spans="4:4">
      <c r="D1459" s="317"/>
    </row>
    <row r="1460" spans="4:4">
      <c r="D1460" s="317"/>
    </row>
    <row r="1461" spans="4:4">
      <c r="D1461" s="317"/>
    </row>
    <row r="1462" spans="4:4">
      <c r="D1462" s="317"/>
    </row>
    <row r="1463" spans="4:4">
      <c r="D1463" s="317"/>
    </row>
    <row r="1464" spans="4:4">
      <c r="D1464" s="317"/>
    </row>
    <row r="1465" spans="4:4">
      <c r="D1465" s="317"/>
    </row>
    <row r="1466" spans="4:4">
      <c r="D1466" s="317"/>
    </row>
    <row r="1467" spans="4:4">
      <c r="D1467" s="317"/>
    </row>
    <row r="1468" spans="4:4">
      <c r="D1468" s="317"/>
    </row>
    <row r="1469" spans="4:4">
      <c r="D1469" s="317"/>
    </row>
    <row r="1470" spans="4:4">
      <c r="D1470" s="317"/>
    </row>
    <row r="1471" spans="4:4">
      <c r="D1471" s="317"/>
    </row>
    <row r="1472" spans="4:4">
      <c r="D1472" s="317"/>
    </row>
    <row r="1473" spans="4:4">
      <c r="D1473" s="317"/>
    </row>
    <row r="1474" spans="4:4">
      <c r="D1474" s="317"/>
    </row>
    <row r="1475" spans="4:4">
      <c r="D1475" s="317"/>
    </row>
    <row r="1476" spans="4:4">
      <c r="D1476" s="317"/>
    </row>
    <row r="1477" spans="4:4">
      <c r="D1477" s="317"/>
    </row>
    <row r="1478" spans="4:4">
      <c r="D1478" s="317"/>
    </row>
    <row r="1479" spans="4:4">
      <c r="D1479" s="317"/>
    </row>
    <row r="1480" spans="4:4">
      <c r="D1480" s="317"/>
    </row>
    <row r="1481" spans="4:4">
      <c r="D1481" s="317"/>
    </row>
    <row r="1482" spans="4:4">
      <c r="D1482" s="317"/>
    </row>
    <row r="1483" spans="4:4">
      <c r="D1483" s="317"/>
    </row>
    <row r="1484" spans="4:4">
      <c r="D1484" s="317"/>
    </row>
    <row r="1485" spans="4:4">
      <c r="D1485" s="317"/>
    </row>
    <row r="1486" spans="4:4">
      <c r="D1486" s="317"/>
    </row>
    <row r="1487" spans="4:4">
      <c r="D1487" s="317"/>
    </row>
    <row r="1488" spans="4:4">
      <c r="D1488" s="317"/>
    </row>
    <row r="1489" spans="4:4">
      <c r="D1489" s="317"/>
    </row>
    <row r="1490" spans="4:4">
      <c r="D1490" s="317"/>
    </row>
    <row r="1491" spans="4:4">
      <c r="D1491" s="317"/>
    </row>
    <row r="1492" spans="4:4">
      <c r="D1492" s="317"/>
    </row>
    <row r="1493" spans="4:4">
      <c r="D1493" s="317"/>
    </row>
    <row r="1494" spans="4:4">
      <c r="D1494" s="317"/>
    </row>
    <row r="1495" spans="4:4">
      <c r="D1495" s="317"/>
    </row>
    <row r="1496" spans="4:4">
      <c r="D1496" s="317"/>
    </row>
    <row r="1497" spans="4:4">
      <c r="D1497" s="317"/>
    </row>
    <row r="1498" spans="4:4">
      <c r="D1498" s="317"/>
    </row>
    <row r="1499" spans="4:4">
      <c r="D1499" s="317"/>
    </row>
    <row r="1500" spans="4:4">
      <c r="D1500" s="317"/>
    </row>
    <row r="1501" spans="4:4">
      <c r="D1501" s="317"/>
    </row>
    <row r="1502" spans="4:4">
      <c r="D1502" s="317"/>
    </row>
    <row r="1503" spans="4:4">
      <c r="D1503" s="317"/>
    </row>
    <row r="1504" spans="4:4">
      <c r="D1504" s="317"/>
    </row>
    <row r="1505" spans="4:4">
      <c r="D1505" s="317"/>
    </row>
    <row r="1506" spans="4:4">
      <c r="D1506" s="317"/>
    </row>
    <row r="1507" spans="4:4">
      <c r="D1507" s="317"/>
    </row>
    <row r="1508" spans="4:4">
      <c r="D1508" s="317"/>
    </row>
    <row r="1509" spans="4:4">
      <c r="D1509" s="317"/>
    </row>
    <row r="1510" spans="4:4">
      <c r="D1510" s="317"/>
    </row>
    <row r="1511" spans="4:4">
      <c r="D1511" s="317"/>
    </row>
    <row r="1512" spans="4:4">
      <c r="D1512" s="317"/>
    </row>
    <row r="1513" spans="4:4">
      <c r="D1513" s="317"/>
    </row>
    <row r="1514" spans="4:4">
      <c r="D1514" s="317"/>
    </row>
    <row r="1515" spans="4:4">
      <c r="D1515" s="317"/>
    </row>
    <row r="1516" spans="4:4">
      <c r="D1516" s="317"/>
    </row>
    <row r="1517" spans="4:4">
      <c r="D1517" s="317"/>
    </row>
    <row r="1518" spans="4:4">
      <c r="D1518" s="317"/>
    </row>
    <row r="1519" spans="4:4">
      <c r="D1519" s="317"/>
    </row>
    <row r="1520" spans="4:4">
      <c r="D1520" s="317"/>
    </row>
    <row r="1521" spans="4:4">
      <c r="D1521" s="317"/>
    </row>
    <row r="1522" spans="4:4">
      <c r="D1522" s="317"/>
    </row>
    <row r="1523" spans="4:4">
      <c r="D1523" s="317"/>
    </row>
    <row r="1524" spans="4:4">
      <c r="D1524" s="317"/>
    </row>
    <row r="1525" spans="4:4">
      <c r="D1525" s="317"/>
    </row>
    <row r="1526" spans="4:4">
      <c r="D1526" s="317"/>
    </row>
    <row r="1527" spans="4:4">
      <c r="D1527" s="317"/>
    </row>
    <row r="1528" spans="4:4">
      <c r="D1528" s="317"/>
    </row>
    <row r="1529" spans="4:4">
      <c r="D1529" s="317"/>
    </row>
    <row r="1530" spans="4:4">
      <c r="D1530" s="317"/>
    </row>
    <row r="1531" spans="4:4">
      <c r="D1531" s="317"/>
    </row>
    <row r="1532" spans="4:4">
      <c r="D1532" s="317"/>
    </row>
    <row r="1533" spans="4:4">
      <c r="D1533" s="317"/>
    </row>
    <row r="1534" spans="4:4">
      <c r="D1534" s="317"/>
    </row>
    <row r="1535" spans="4:4">
      <c r="D1535" s="317"/>
    </row>
    <row r="1536" spans="4:4">
      <c r="D1536" s="317"/>
    </row>
    <row r="1537" spans="4:4">
      <c r="D1537" s="317"/>
    </row>
    <row r="1538" spans="4:4">
      <c r="D1538" s="317"/>
    </row>
    <row r="1539" spans="4:4">
      <c r="D1539" s="317"/>
    </row>
    <row r="1540" spans="4:4">
      <c r="D1540" s="317"/>
    </row>
    <row r="1541" spans="4:4">
      <c r="D1541" s="317"/>
    </row>
    <row r="1542" spans="4:4">
      <c r="D1542" s="317"/>
    </row>
    <row r="1543" spans="4:4">
      <c r="D1543" s="317"/>
    </row>
    <row r="1544" spans="4:4">
      <c r="D1544" s="317"/>
    </row>
    <row r="1545" spans="4:4">
      <c r="D1545" s="317"/>
    </row>
    <row r="1546" spans="4:4">
      <c r="D1546" s="317"/>
    </row>
    <row r="1547" spans="4:4">
      <c r="D1547" s="317"/>
    </row>
    <row r="1548" spans="4:4">
      <c r="D1548" s="317"/>
    </row>
    <row r="1549" spans="4:4">
      <c r="D1549" s="317"/>
    </row>
    <row r="1550" spans="4:4">
      <c r="D1550" s="317"/>
    </row>
    <row r="1551" spans="4:4">
      <c r="D1551" s="317"/>
    </row>
    <row r="1552" spans="4:4">
      <c r="D1552" s="317"/>
    </row>
    <row r="1553" spans="4:4">
      <c r="D1553" s="317"/>
    </row>
    <row r="1554" spans="4:4">
      <c r="D1554" s="317"/>
    </row>
    <row r="1555" spans="4:4">
      <c r="D1555" s="317"/>
    </row>
    <row r="1556" spans="4:4">
      <c r="D1556" s="317"/>
    </row>
    <row r="1557" spans="4:4">
      <c r="D1557" s="317"/>
    </row>
    <row r="1558" spans="4:4">
      <c r="D1558" s="317"/>
    </row>
    <row r="1559" spans="4:4">
      <c r="D1559" s="317"/>
    </row>
    <row r="1560" spans="4:4">
      <c r="D1560" s="317"/>
    </row>
    <row r="1561" spans="4:4">
      <c r="D1561" s="317"/>
    </row>
    <row r="1562" spans="4:4">
      <c r="D1562" s="317"/>
    </row>
    <row r="1563" spans="4:4">
      <c r="D1563" s="317"/>
    </row>
    <row r="1564" spans="4:4">
      <c r="D1564" s="317"/>
    </row>
    <row r="1565" spans="4:4">
      <c r="D1565" s="317"/>
    </row>
    <row r="1566" spans="4:4">
      <c r="D1566" s="317"/>
    </row>
    <row r="1567" spans="4:4">
      <c r="D1567" s="317"/>
    </row>
    <row r="1568" spans="4:4">
      <c r="D1568" s="317"/>
    </row>
    <row r="1569" spans="4:4">
      <c r="D1569" s="317"/>
    </row>
    <row r="1570" spans="4:4">
      <c r="D1570" s="317"/>
    </row>
    <row r="1571" spans="4:4">
      <c r="D1571" s="317"/>
    </row>
    <row r="1572" spans="4:4">
      <c r="D1572" s="317"/>
    </row>
    <row r="1573" spans="4:4">
      <c r="D1573" s="317"/>
    </row>
    <row r="1574" spans="4:4">
      <c r="D1574" s="317"/>
    </row>
    <row r="1575" spans="4:4">
      <c r="D1575" s="317"/>
    </row>
    <row r="1576" spans="4:4">
      <c r="D1576" s="317"/>
    </row>
    <row r="1577" spans="4:4">
      <c r="D1577" s="317"/>
    </row>
    <row r="1578" spans="4:4">
      <c r="D1578" s="317"/>
    </row>
    <row r="1579" spans="4:4">
      <c r="D1579" s="317"/>
    </row>
    <row r="1580" spans="4:4">
      <c r="D1580" s="317"/>
    </row>
    <row r="1581" spans="4:4">
      <c r="D1581" s="317"/>
    </row>
    <row r="1582" spans="4:4">
      <c r="D1582" s="317"/>
    </row>
    <row r="1583" spans="4:4">
      <c r="D1583" s="317"/>
    </row>
    <row r="1584" spans="4:4">
      <c r="D1584" s="317"/>
    </row>
    <row r="1585" spans="4:4">
      <c r="D1585" s="317"/>
    </row>
    <row r="1586" spans="4:4">
      <c r="D1586" s="317"/>
    </row>
    <row r="1587" spans="4:4">
      <c r="D1587" s="317"/>
    </row>
    <row r="1588" spans="4:4">
      <c r="D1588" s="317"/>
    </row>
    <row r="1589" spans="4:4">
      <c r="D1589" s="317"/>
    </row>
    <row r="1590" spans="4:4">
      <c r="D1590" s="317"/>
    </row>
    <row r="1591" spans="4:4">
      <c r="D1591" s="317"/>
    </row>
    <row r="1592" spans="4:4">
      <c r="D1592" s="317"/>
    </row>
    <row r="1593" spans="4:4">
      <c r="D1593" s="317"/>
    </row>
    <row r="1594" spans="4:4">
      <c r="D1594" s="317"/>
    </row>
    <row r="1595" spans="4:4">
      <c r="D1595" s="317"/>
    </row>
    <row r="1596" spans="4:4">
      <c r="D1596" s="317"/>
    </row>
    <row r="1597" spans="4:4">
      <c r="D1597" s="317"/>
    </row>
    <row r="1598" spans="4:4">
      <c r="D1598" s="317"/>
    </row>
    <row r="1599" spans="4:4">
      <c r="D1599" s="317"/>
    </row>
    <row r="1600" spans="4:4">
      <c r="D1600" s="317"/>
    </row>
    <row r="1601" spans="4:4">
      <c r="D1601" s="317"/>
    </row>
    <row r="1602" spans="4:4">
      <c r="D1602" s="317"/>
    </row>
    <row r="1603" spans="4:4">
      <c r="D1603" s="317"/>
    </row>
    <row r="1604" spans="4:4">
      <c r="D1604" s="317"/>
    </row>
    <row r="1605" spans="4:4">
      <c r="D1605" s="317"/>
    </row>
    <row r="1606" spans="4:4">
      <c r="D1606" s="317"/>
    </row>
    <row r="1607" spans="4:4">
      <c r="D1607" s="317"/>
    </row>
    <row r="1608" spans="4:4">
      <c r="D1608" s="317"/>
    </row>
    <row r="1609" spans="4:4">
      <c r="D1609" s="317"/>
    </row>
    <row r="1610" spans="4:4">
      <c r="D1610" s="317"/>
    </row>
    <row r="1611" spans="4:4">
      <c r="D1611" s="317"/>
    </row>
    <row r="1612" spans="4:4">
      <c r="D1612" s="317"/>
    </row>
    <row r="1613" spans="4:4">
      <c r="D1613" s="317"/>
    </row>
    <row r="1614" spans="4:4">
      <c r="D1614" s="317"/>
    </row>
    <row r="1615" spans="4:4">
      <c r="D1615" s="317"/>
    </row>
    <row r="1616" spans="4:4">
      <c r="D1616" s="317"/>
    </row>
    <row r="1617" spans="4:4">
      <c r="D1617" s="317"/>
    </row>
    <row r="1618" spans="4:4">
      <c r="D1618" s="317"/>
    </row>
    <row r="1619" spans="4:4">
      <c r="D1619" s="317"/>
    </row>
    <row r="1620" spans="4:4">
      <c r="D1620" s="317"/>
    </row>
    <row r="1621" spans="4:4">
      <c r="D1621" s="317"/>
    </row>
    <row r="1622" spans="4:4">
      <c r="D1622" s="317"/>
    </row>
    <row r="1623" spans="4:4">
      <c r="D1623" s="317"/>
    </row>
    <row r="1624" spans="4:4">
      <c r="D1624" s="317"/>
    </row>
    <row r="1625" spans="4:4">
      <c r="D1625" s="317"/>
    </row>
    <row r="1626" spans="4:4">
      <c r="D1626" s="317"/>
    </row>
    <row r="1627" spans="4:4">
      <c r="D1627" s="317"/>
    </row>
    <row r="1628" spans="4:4">
      <c r="D1628" s="317"/>
    </row>
    <row r="1629" spans="4:4">
      <c r="D1629" s="317"/>
    </row>
    <row r="1630" spans="4:4">
      <c r="D1630" s="317"/>
    </row>
    <row r="1631" spans="4:4">
      <c r="D1631" s="317"/>
    </row>
    <row r="1632" spans="4:4">
      <c r="D1632" s="317"/>
    </row>
    <row r="1633" spans="4:4">
      <c r="D1633" s="317"/>
    </row>
    <row r="1634" spans="4:4">
      <c r="D1634" s="317"/>
    </row>
    <row r="1635" spans="4:4">
      <c r="D1635" s="317"/>
    </row>
    <row r="1636" spans="4:4">
      <c r="D1636" s="317"/>
    </row>
    <row r="1637" spans="4:4">
      <c r="D1637" s="317"/>
    </row>
    <row r="1638" spans="4:4">
      <c r="D1638" s="317"/>
    </row>
    <row r="1639" spans="4:4">
      <c r="D1639" s="317"/>
    </row>
    <row r="1640" spans="4:4">
      <c r="D1640" s="317"/>
    </row>
    <row r="1641" spans="4:4">
      <c r="D1641" s="317"/>
    </row>
    <row r="1642" spans="4:4">
      <c r="D1642" s="317"/>
    </row>
    <row r="1643" spans="4:4">
      <c r="D1643" s="317"/>
    </row>
    <row r="1644" spans="4:4">
      <c r="D1644" s="317"/>
    </row>
    <row r="1645" spans="4:4">
      <c r="D1645" s="317"/>
    </row>
    <row r="1646" spans="4:4">
      <c r="D1646" s="317"/>
    </row>
    <row r="1647" spans="4:4">
      <c r="D1647" s="317"/>
    </row>
    <row r="1648" spans="4:4">
      <c r="D1648" s="317"/>
    </row>
    <row r="1649" spans="4:4">
      <c r="D1649" s="317"/>
    </row>
    <row r="1650" spans="4:4">
      <c r="D1650" s="317"/>
    </row>
    <row r="1651" spans="4:4">
      <c r="D1651" s="317"/>
    </row>
    <row r="1652" spans="4:4">
      <c r="D1652" s="317"/>
    </row>
    <row r="1653" spans="4:4">
      <c r="D1653" s="317"/>
    </row>
    <row r="1654" spans="4:4">
      <c r="D1654" s="317"/>
    </row>
    <row r="1655" spans="4:4">
      <c r="D1655" s="317"/>
    </row>
    <row r="1656" spans="4:4">
      <c r="D1656" s="317"/>
    </row>
    <row r="1657" spans="4:4">
      <c r="D1657" s="317"/>
    </row>
    <row r="1658" spans="4:4">
      <c r="D1658" s="317"/>
    </row>
    <row r="1659" spans="4:4">
      <c r="D1659" s="317"/>
    </row>
    <row r="1660" spans="4:4">
      <c r="D1660" s="317"/>
    </row>
    <row r="1661" spans="4:4">
      <c r="D1661" s="317"/>
    </row>
    <row r="1662" spans="4:4">
      <c r="D1662" s="317"/>
    </row>
    <row r="1663" spans="4:4">
      <c r="D1663" s="317"/>
    </row>
    <row r="1664" spans="4:4">
      <c r="D1664" s="317"/>
    </row>
    <row r="1665" spans="4:4">
      <c r="D1665" s="317"/>
    </row>
    <row r="1666" spans="4:4">
      <c r="D1666" s="317"/>
    </row>
    <row r="1667" spans="4:4">
      <c r="D1667" s="317"/>
    </row>
    <row r="1668" spans="4:4">
      <c r="D1668" s="317"/>
    </row>
    <row r="1669" spans="4:4">
      <c r="D1669" s="317"/>
    </row>
    <row r="1670" spans="4:4">
      <c r="D1670" s="317"/>
    </row>
    <row r="1671" spans="4:4">
      <c r="D1671" s="317"/>
    </row>
    <row r="1672" spans="4:4">
      <c r="D1672" s="317"/>
    </row>
    <row r="1673" spans="4:4">
      <c r="D1673" s="317"/>
    </row>
    <row r="1674" spans="4:4">
      <c r="D1674" s="317"/>
    </row>
    <row r="1675" spans="4:4">
      <c r="D1675" s="317"/>
    </row>
    <row r="1676" spans="4:4">
      <c r="D1676" s="317"/>
    </row>
    <row r="1677" spans="4:4">
      <c r="D1677" s="317"/>
    </row>
    <row r="1678" spans="4:4">
      <c r="D1678" s="317"/>
    </row>
    <row r="1679" spans="4:4">
      <c r="D1679" s="317"/>
    </row>
    <row r="1680" spans="4:4">
      <c r="D1680" s="317"/>
    </row>
    <row r="1681" spans="4:4">
      <c r="D1681" s="317"/>
    </row>
    <row r="1682" spans="4:4">
      <c r="D1682" s="317"/>
    </row>
    <row r="1683" spans="4:4">
      <c r="D1683" s="317"/>
    </row>
    <row r="1684" spans="4:4">
      <c r="D1684" s="317"/>
    </row>
    <row r="1685" spans="4:4">
      <c r="D1685" s="317"/>
    </row>
    <row r="1686" spans="4:4">
      <c r="D1686" s="317"/>
    </row>
    <row r="1687" spans="4:4">
      <c r="D1687" s="317"/>
    </row>
    <row r="1688" spans="4:4">
      <c r="D1688" s="317"/>
    </row>
    <row r="1689" spans="4:4">
      <c r="D1689" s="317"/>
    </row>
    <row r="1690" spans="4:4">
      <c r="D1690" s="317"/>
    </row>
    <row r="1691" spans="4:4">
      <c r="D1691" s="317"/>
    </row>
    <row r="1692" spans="4:4">
      <c r="D1692" s="317"/>
    </row>
    <row r="1693" spans="4:4">
      <c r="D1693" s="317"/>
    </row>
    <row r="1694" spans="4:4">
      <c r="D1694" s="317"/>
    </row>
    <row r="1695" spans="4:4">
      <c r="D1695" s="317"/>
    </row>
    <row r="1696" spans="4:4">
      <c r="D1696" s="317"/>
    </row>
    <row r="1697" spans="4:4">
      <c r="D1697" s="317"/>
    </row>
    <row r="1698" spans="4:4">
      <c r="D1698" s="317"/>
    </row>
    <row r="1699" spans="4:4">
      <c r="D1699" s="317"/>
    </row>
    <row r="1700" spans="4:4">
      <c r="D1700" s="317"/>
    </row>
    <row r="1701" spans="4:4">
      <c r="D1701" s="317"/>
    </row>
    <row r="1702" spans="4:4">
      <c r="D1702" s="317"/>
    </row>
    <row r="1703" spans="4:4">
      <c r="D1703" s="317"/>
    </row>
    <row r="1704" spans="4:4">
      <c r="D1704" s="317"/>
    </row>
    <row r="1705" spans="4:4">
      <c r="D1705" s="317"/>
    </row>
    <row r="1706" spans="4:4">
      <c r="D1706" s="317"/>
    </row>
    <row r="1707" spans="4:4">
      <c r="D1707" s="317"/>
    </row>
    <row r="1708" spans="4:4">
      <c r="D1708" s="317"/>
    </row>
    <row r="1709" spans="4:4">
      <c r="D1709" s="317"/>
    </row>
    <row r="1710" spans="4:4">
      <c r="D1710" s="317"/>
    </row>
    <row r="1711" spans="4:4">
      <c r="D1711" s="317"/>
    </row>
    <row r="1712" spans="4:4">
      <c r="D1712" s="317"/>
    </row>
    <row r="1713" spans="4:4">
      <c r="D1713" s="317"/>
    </row>
    <row r="1714" spans="4:4">
      <c r="D1714" s="317"/>
    </row>
    <row r="1715" spans="4:4">
      <c r="D1715" s="317"/>
    </row>
    <row r="1716" spans="4:4">
      <c r="D1716" s="317"/>
    </row>
    <row r="1717" spans="4:4">
      <c r="D1717" s="317"/>
    </row>
    <row r="1718" spans="4:4">
      <c r="D1718" s="317"/>
    </row>
    <row r="1719" spans="4:4">
      <c r="D1719" s="317"/>
    </row>
    <row r="1720" spans="4:4">
      <c r="D1720" s="317"/>
    </row>
    <row r="1721" spans="4:4">
      <c r="D1721" s="317"/>
    </row>
    <row r="1722" spans="4:4">
      <c r="D1722" s="317"/>
    </row>
    <row r="1723" spans="4:4">
      <c r="D1723" s="317"/>
    </row>
    <row r="1724" spans="4:4">
      <c r="D1724" s="317"/>
    </row>
    <row r="1725" spans="4:4">
      <c r="D1725" s="317"/>
    </row>
    <row r="1726" spans="4:4">
      <c r="D1726" s="317"/>
    </row>
    <row r="1727" spans="4:4">
      <c r="D1727" s="317"/>
    </row>
    <row r="1728" spans="4:4">
      <c r="D1728" s="317"/>
    </row>
    <row r="1729" spans="4:4">
      <c r="D1729" s="317"/>
    </row>
    <row r="1730" spans="4:4">
      <c r="D1730" s="317"/>
    </row>
    <row r="1731" spans="4:4">
      <c r="D1731" s="317"/>
    </row>
    <row r="1732" spans="4:4">
      <c r="D1732" s="317"/>
    </row>
    <row r="1733" spans="4:4">
      <c r="D1733" s="317"/>
    </row>
    <row r="1734" spans="4:4">
      <c r="D1734" s="317"/>
    </row>
    <row r="1735" spans="4:4">
      <c r="D1735" s="317"/>
    </row>
    <row r="1736" spans="4:4">
      <c r="D1736" s="317"/>
    </row>
    <row r="1737" spans="4:4">
      <c r="D1737" s="317"/>
    </row>
    <row r="1738" spans="4:4">
      <c r="D1738" s="317"/>
    </row>
    <row r="1739" spans="4:4">
      <c r="D1739" s="317"/>
    </row>
    <row r="1740" spans="4:4">
      <c r="D1740" s="317"/>
    </row>
    <row r="1741" spans="4:4">
      <c r="D1741" s="317"/>
    </row>
    <row r="1742" spans="4:4">
      <c r="D1742" s="317"/>
    </row>
    <row r="1743" spans="4:4">
      <c r="D1743" s="317"/>
    </row>
    <row r="1744" spans="4:4">
      <c r="D1744" s="317"/>
    </row>
    <row r="1745" spans="4:4">
      <c r="D1745" s="317"/>
    </row>
    <row r="1746" spans="4:4">
      <c r="D1746" s="317"/>
    </row>
    <row r="1747" spans="4:4">
      <c r="D1747" s="317"/>
    </row>
    <row r="1748" spans="4:4">
      <c r="D1748" s="317"/>
    </row>
    <row r="1749" spans="4:4">
      <c r="D1749" s="317"/>
    </row>
    <row r="1750" spans="4:4">
      <c r="D1750" s="317"/>
    </row>
    <row r="1751" spans="4:4">
      <c r="D1751" s="317"/>
    </row>
    <row r="1752" spans="4:4">
      <c r="D1752" s="317"/>
    </row>
    <row r="1753" spans="4:4">
      <c r="D1753" s="317"/>
    </row>
    <row r="1754" spans="4:4">
      <c r="D1754" s="317"/>
    </row>
    <row r="1755" spans="4:4">
      <c r="D1755" s="317"/>
    </row>
    <row r="1756" spans="4:4">
      <c r="D1756" s="317"/>
    </row>
    <row r="1757" spans="4:4">
      <c r="D1757" s="317"/>
    </row>
    <row r="1758" spans="4:4">
      <c r="D1758" s="317"/>
    </row>
    <row r="1759" spans="4:4">
      <c r="D1759" s="317"/>
    </row>
    <row r="1760" spans="4:4">
      <c r="D1760" s="317"/>
    </row>
    <row r="1761" spans="4:4">
      <c r="D1761" s="317"/>
    </row>
    <row r="1762" spans="4:4">
      <c r="D1762" s="317"/>
    </row>
    <row r="1763" spans="4:4">
      <c r="D1763" s="317"/>
    </row>
    <row r="1764" spans="4:4">
      <c r="D1764" s="317"/>
    </row>
    <row r="1765" spans="4:4">
      <c r="D1765" s="317"/>
    </row>
    <row r="1766" spans="4:4">
      <c r="D1766" s="317"/>
    </row>
    <row r="1767" spans="4:4">
      <c r="D1767" s="317"/>
    </row>
    <row r="1768" spans="4:4">
      <c r="D1768" s="317"/>
    </row>
    <row r="1769" spans="4:4">
      <c r="D1769" s="317"/>
    </row>
    <row r="1770" spans="4:4">
      <c r="D1770" s="317"/>
    </row>
    <row r="1771" spans="4:4">
      <c r="D1771" s="317"/>
    </row>
    <row r="1772" spans="4:4">
      <c r="D1772" s="317"/>
    </row>
    <row r="1773" spans="4:4">
      <c r="D1773" s="317"/>
    </row>
    <row r="1774" spans="4:4">
      <c r="D1774" s="317"/>
    </row>
    <row r="1775" spans="4:4">
      <c r="D1775" s="317"/>
    </row>
    <row r="1776" spans="4:4">
      <c r="D1776" s="317"/>
    </row>
    <row r="1777" spans="4:4">
      <c r="D1777" s="317"/>
    </row>
    <row r="1778" spans="4:4">
      <c r="D1778" s="317"/>
    </row>
    <row r="1779" spans="4:4">
      <c r="D1779" s="317"/>
    </row>
    <row r="1780" spans="4:4">
      <c r="D1780" s="317"/>
    </row>
    <row r="1781" spans="4:4">
      <c r="D1781" s="317"/>
    </row>
    <row r="1782" spans="4:4">
      <c r="D1782" s="317"/>
    </row>
    <row r="1783" spans="4:4">
      <c r="D1783" s="317"/>
    </row>
    <row r="1784" spans="4:4">
      <c r="D1784" s="317"/>
    </row>
    <row r="1785" spans="4:4">
      <c r="D1785" s="317"/>
    </row>
    <row r="1786" spans="4:4">
      <c r="D1786" s="317"/>
    </row>
    <row r="1787" spans="4:4">
      <c r="D1787" s="317"/>
    </row>
    <row r="1788" spans="4:4">
      <c r="D1788" s="317"/>
    </row>
    <row r="1789" spans="4:4">
      <c r="D1789" s="317"/>
    </row>
    <row r="1790" spans="4:4">
      <c r="D1790" s="317"/>
    </row>
    <row r="1791" spans="4:4">
      <c r="D1791" s="317"/>
    </row>
    <row r="1792" spans="4:4">
      <c r="D1792" s="317"/>
    </row>
    <row r="1793" spans="4:4">
      <c r="D1793" s="317"/>
    </row>
    <row r="1794" spans="4:4">
      <c r="D1794" s="317"/>
    </row>
    <row r="1795" spans="4:4">
      <c r="D1795" s="317"/>
    </row>
    <row r="1796" spans="4:4">
      <c r="D1796" s="317"/>
    </row>
    <row r="1797" spans="4:4">
      <c r="D1797" s="317"/>
    </row>
    <row r="1798" spans="4:4">
      <c r="D1798" s="317"/>
    </row>
    <row r="1799" spans="4:4">
      <c r="D1799" s="317"/>
    </row>
    <row r="1800" spans="4:4">
      <c r="D1800" s="317"/>
    </row>
    <row r="1801" spans="4:4">
      <c r="D1801" s="317"/>
    </row>
    <row r="1802" spans="4:4">
      <c r="D1802" s="317"/>
    </row>
    <row r="1803" spans="4:4">
      <c r="D1803" s="317"/>
    </row>
    <row r="1804" spans="4:4">
      <c r="D1804" s="317"/>
    </row>
    <row r="1805" spans="4:4">
      <c r="D1805" s="317"/>
    </row>
    <row r="1806" spans="4:4">
      <c r="D1806" s="317"/>
    </row>
    <row r="1807" spans="4:4">
      <c r="D1807" s="317"/>
    </row>
    <row r="1808" spans="4:4">
      <c r="D1808" s="317"/>
    </row>
    <row r="1809" spans="4:4">
      <c r="D1809" s="317"/>
    </row>
    <row r="1810" spans="4:4">
      <c r="D1810" s="317"/>
    </row>
    <row r="1811" spans="4:4">
      <c r="D1811" s="317"/>
    </row>
    <row r="1812" spans="4:4">
      <c r="D1812" s="317"/>
    </row>
    <row r="1813" spans="4:4">
      <c r="D1813" s="317"/>
    </row>
    <row r="1814" spans="4:4">
      <c r="D1814" s="317"/>
    </row>
    <row r="1815" spans="4:4">
      <c r="D1815" s="317"/>
    </row>
    <row r="1816" spans="4:4">
      <c r="D1816" s="317"/>
    </row>
    <row r="1817" spans="4:4">
      <c r="D1817" s="317"/>
    </row>
    <row r="1818" spans="4:4">
      <c r="D1818" s="317"/>
    </row>
    <row r="1819" spans="4:4">
      <c r="D1819" s="317"/>
    </row>
    <row r="1820" spans="4:4">
      <c r="D1820" s="317"/>
    </row>
    <row r="1821" spans="4:4">
      <c r="D1821" s="317"/>
    </row>
    <row r="1822" spans="4:4">
      <c r="D1822" s="317"/>
    </row>
    <row r="1823" spans="4:4">
      <c r="D1823" s="317"/>
    </row>
    <row r="1824" spans="4:4">
      <c r="D1824" s="317"/>
    </row>
    <row r="1825" spans="4:4">
      <c r="D1825" s="317"/>
    </row>
    <row r="1826" spans="4:4">
      <c r="D1826" s="317"/>
    </row>
    <row r="1827" spans="4:4">
      <c r="D1827" s="317"/>
    </row>
    <row r="1828" spans="4:4">
      <c r="D1828" s="317"/>
    </row>
    <row r="1829" spans="4:4">
      <c r="D1829" s="317"/>
    </row>
    <row r="1830" spans="4:4">
      <c r="D1830" s="317"/>
    </row>
    <row r="1831" spans="4:4">
      <c r="D1831" s="317"/>
    </row>
    <row r="1832" spans="4:4">
      <c r="D1832" s="317"/>
    </row>
    <row r="1833" spans="4:4">
      <c r="D1833" s="317"/>
    </row>
    <row r="1834" spans="4:4">
      <c r="D1834" s="317"/>
    </row>
    <row r="1835" spans="4:4">
      <c r="D1835" s="317"/>
    </row>
    <row r="1836" spans="4:4">
      <c r="D1836" s="317"/>
    </row>
    <row r="1837" spans="4:4">
      <c r="D1837" s="317"/>
    </row>
    <row r="1838" spans="4:4">
      <c r="D1838" s="317"/>
    </row>
    <row r="1839" spans="4:4">
      <c r="D1839" s="317"/>
    </row>
    <row r="1840" spans="4:4">
      <c r="D1840" s="317"/>
    </row>
    <row r="1841" spans="4:4">
      <c r="D1841" s="317"/>
    </row>
    <row r="1842" spans="4:4">
      <c r="D1842" s="317"/>
    </row>
    <row r="1843" spans="4:4">
      <c r="D1843" s="317"/>
    </row>
    <row r="1844" spans="4:4">
      <c r="D1844" s="317"/>
    </row>
    <row r="1845" spans="4:4">
      <c r="D1845" s="317"/>
    </row>
    <row r="1846" spans="4:4">
      <c r="D1846" s="317"/>
    </row>
    <row r="1847" spans="4:4">
      <c r="D1847" s="317"/>
    </row>
    <row r="1848" spans="4:4">
      <c r="D1848" s="317"/>
    </row>
    <row r="1849" spans="4:4">
      <c r="D1849" s="317"/>
    </row>
    <row r="1850" spans="4:4">
      <c r="D1850" s="317"/>
    </row>
    <row r="1851" spans="4:4">
      <c r="D1851" s="317"/>
    </row>
    <row r="1852" spans="4:4">
      <c r="D1852" s="317"/>
    </row>
    <row r="1853" spans="4:4">
      <c r="D1853" s="317"/>
    </row>
    <row r="1854" spans="4:4">
      <c r="D1854" s="317"/>
    </row>
    <row r="1855" spans="4:4">
      <c r="D1855" s="317"/>
    </row>
    <row r="1856" spans="4:4">
      <c r="D1856" s="317"/>
    </row>
    <row r="1857" spans="4:4">
      <c r="D1857" s="317"/>
    </row>
    <row r="1858" spans="4:4">
      <c r="D1858" s="317"/>
    </row>
    <row r="1859" spans="4:4">
      <c r="D1859" s="317"/>
    </row>
    <row r="1860" spans="4:4">
      <c r="D1860" s="317"/>
    </row>
    <row r="1861" spans="4:4">
      <c r="D1861" s="317"/>
    </row>
    <row r="1862" spans="4:4">
      <c r="D1862" s="317"/>
    </row>
    <row r="1863" spans="4:4">
      <c r="D1863" s="317"/>
    </row>
    <row r="1864" spans="4:4">
      <c r="D1864" s="317"/>
    </row>
    <row r="1865" spans="4:4">
      <c r="D1865" s="317"/>
    </row>
    <row r="1866" spans="4:4">
      <c r="D1866" s="317"/>
    </row>
    <row r="1867" spans="4:4">
      <c r="D1867" s="317"/>
    </row>
    <row r="1868" spans="4:4">
      <c r="D1868" s="317"/>
    </row>
    <row r="1869" spans="4:4">
      <c r="D1869" s="317"/>
    </row>
    <row r="1870" spans="4:4">
      <c r="D1870" s="317"/>
    </row>
    <row r="1871" spans="4:4">
      <c r="D1871" s="317"/>
    </row>
    <row r="1872" spans="4:4">
      <c r="D1872" s="317"/>
    </row>
    <row r="1873" spans="4:4">
      <c r="D1873" s="317"/>
    </row>
    <row r="1874" spans="4:4">
      <c r="D1874" s="317"/>
    </row>
    <row r="1875" spans="4:4">
      <c r="D1875" s="317"/>
    </row>
    <row r="1876" spans="4:4">
      <c r="D1876" s="317"/>
    </row>
    <row r="1877" spans="4:4">
      <c r="D1877" s="317"/>
    </row>
    <row r="1878" spans="4:4">
      <c r="D1878" s="317"/>
    </row>
    <row r="1879" spans="4:4">
      <c r="D1879" s="317"/>
    </row>
    <row r="1880" spans="4:4">
      <c r="D1880" s="317"/>
    </row>
    <row r="1881" spans="4:4">
      <c r="D1881" s="317"/>
    </row>
    <row r="1882" spans="4:4">
      <c r="D1882" s="317"/>
    </row>
    <row r="1883" spans="4:4">
      <c r="D1883" s="317"/>
    </row>
    <row r="1884" spans="4:4">
      <c r="D1884" s="317"/>
    </row>
    <row r="1885" spans="4:4">
      <c r="D1885" s="317"/>
    </row>
    <row r="1886" spans="4:4">
      <c r="D1886" s="317"/>
    </row>
    <row r="1887" spans="4:4">
      <c r="D1887" s="317"/>
    </row>
    <row r="1888" spans="4:4">
      <c r="D1888" s="317"/>
    </row>
    <row r="1889" spans="4:4">
      <c r="D1889" s="317"/>
    </row>
    <row r="1890" spans="4:4">
      <c r="D1890" s="317"/>
    </row>
    <row r="1891" spans="4:4">
      <c r="D1891" s="317"/>
    </row>
    <row r="1892" spans="4:4">
      <c r="D1892" s="317"/>
    </row>
    <row r="1893" spans="4:4">
      <c r="D1893" s="317"/>
    </row>
    <row r="1894" spans="4:4">
      <c r="D1894" s="317"/>
    </row>
    <row r="1895" spans="4:4">
      <c r="D1895" s="317"/>
    </row>
    <row r="1896" spans="4:4">
      <c r="D1896" s="317"/>
    </row>
    <row r="1897" spans="4:4">
      <c r="D1897" s="317"/>
    </row>
    <row r="1898" spans="4:4">
      <c r="D1898" s="317"/>
    </row>
    <row r="1899" spans="4:4">
      <c r="D1899" s="317"/>
    </row>
    <row r="1900" spans="4:4">
      <c r="D1900" s="317"/>
    </row>
    <row r="1901" spans="4:4">
      <c r="D1901" s="317"/>
    </row>
    <row r="1902" spans="4:4">
      <c r="D1902" s="317"/>
    </row>
    <row r="1903" spans="4:4">
      <c r="D1903" s="317"/>
    </row>
    <row r="1904" spans="4:4">
      <c r="D1904" s="317"/>
    </row>
    <row r="1905" spans="4:4">
      <c r="D1905" s="317"/>
    </row>
    <row r="1906" spans="4:4">
      <c r="D1906" s="317"/>
    </row>
    <row r="1907" spans="4:4">
      <c r="D1907" s="317"/>
    </row>
    <row r="1908" spans="4:4">
      <c r="D1908" s="317"/>
    </row>
    <row r="1909" spans="4:4">
      <c r="D1909" s="317"/>
    </row>
    <row r="1910" spans="4:4">
      <c r="D1910" s="317"/>
    </row>
    <row r="1911" spans="4:4">
      <c r="D1911" s="317"/>
    </row>
    <row r="1912" spans="4:4">
      <c r="D1912" s="317"/>
    </row>
    <row r="1913" spans="4:4">
      <c r="D1913" s="317"/>
    </row>
    <row r="1914" spans="4:4">
      <c r="D1914" s="317"/>
    </row>
    <row r="1915" spans="4:4">
      <c r="D1915" s="317"/>
    </row>
    <row r="1916" spans="4:4">
      <c r="D1916" s="317"/>
    </row>
    <row r="1917" spans="4:4">
      <c r="D1917" s="317"/>
    </row>
    <row r="1918" spans="4:4">
      <c r="D1918" s="317"/>
    </row>
    <row r="1919" spans="4:4">
      <c r="D1919" s="317"/>
    </row>
    <row r="1920" spans="4:4">
      <c r="D1920" s="317"/>
    </row>
    <row r="1921" spans="4:4">
      <c r="D1921" s="317"/>
    </row>
    <row r="1922" spans="4:4">
      <c r="D1922" s="317"/>
    </row>
    <row r="1923" spans="4:4">
      <c r="D1923" s="317"/>
    </row>
    <row r="1924" spans="4:4">
      <c r="D1924" s="317"/>
    </row>
    <row r="1925" spans="4:4">
      <c r="D1925" s="317"/>
    </row>
    <row r="1926" spans="4:4">
      <c r="D1926" s="317"/>
    </row>
    <row r="1927" spans="4:4">
      <c r="D1927" s="317"/>
    </row>
    <row r="1928" spans="4:4">
      <c r="D1928" s="317"/>
    </row>
    <row r="1929" spans="4:4">
      <c r="D1929" s="317"/>
    </row>
    <row r="1930" spans="4:4">
      <c r="D1930" s="317"/>
    </row>
    <row r="1931" spans="4:4">
      <c r="D1931" s="317"/>
    </row>
    <row r="1932" spans="4:4">
      <c r="D1932" s="317"/>
    </row>
    <row r="1933" spans="4:4">
      <c r="D1933" s="317"/>
    </row>
    <row r="1934" spans="4:4">
      <c r="D1934" s="317"/>
    </row>
    <row r="1935" spans="4:4">
      <c r="D1935" s="317"/>
    </row>
    <row r="1936" spans="4:4">
      <c r="D1936" s="317"/>
    </row>
    <row r="1937" spans="4:4">
      <c r="D1937" s="317"/>
    </row>
    <row r="1938" spans="4:4">
      <c r="D1938" s="317"/>
    </row>
    <row r="1939" spans="4:4">
      <c r="D1939" s="317"/>
    </row>
    <row r="1940" spans="4:4">
      <c r="D1940" s="317"/>
    </row>
    <row r="1941" spans="4:4">
      <c r="D1941" s="317"/>
    </row>
    <row r="1942" spans="4:4">
      <c r="D1942" s="317"/>
    </row>
    <row r="1943" spans="4:4">
      <c r="D1943" s="317"/>
    </row>
    <row r="1944" spans="4:4">
      <c r="D1944" s="317"/>
    </row>
    <row r="1945" spans="4:4">
      <c r="D1945" s="317"/>
    </row>
    <row r="1946" spans="4:4">
      <c r="D1946" s="317"/>
    </row>
    <row r="1947" spans="4:4">
      <c r="D1947" s="317"/>
    </row>
    <row r="1948" spans="4:4">
      <c r="D1948" s="317"/>
    </row>
    <row r="1949" spans="4:4">
      <c r="D1949" s="317"/>
    </row>
    <row r="1950" spans="4:4">
      <c r="D1950" s="317"/>
    </row>
    <row r="1951" spans="4:4">
      <c r="D1951" s="317"/>
    </row>
    <row r="1952" spans="4:4">
      <c r="D1952" s="317"/>
    </row>
    <row r="1953" spans="4:4">
      <c r="D1953" s="317"/>
    </row>
    <row r="1954" spans="4:4">
      <c r="D1954" s="317"/>
    </row>
    <row r="1955" spans="4:4">
      <c r="D1955" s="317"/>
    </row>
    <row r="1956" spans="4:4">
      <c r="D1956" s="317"/>
    </row>
    <row r="1957" spans="4:4">
      <c r="D1957" s="317"/>
    </row>
    <row r="1958" spans="4:4">
      <c r="D1958" s="317"/>
    </row>
    <row r="1959" spans="4:4">
      <c r="D1959" s="317"/>
    </row>
    <row r="1960" spans="4:4">
      <c r="D1960" s="317"/>
    </row>
    <row r="1961" spans="4:4">
      <c r="D1961" s="317"/>
    </row>
    <row r="1962" spans="4:4">
      <c r="D1962" s="317"/>
    </row>
    <row r="1963" spans="4:4">
      <c r="D1963" s="317"/>
    </row>
    <row r="1964" spans="4:4">
      <c r="D1964" s="317"/>
    </row>
    <row r="1965" spans="4:4">
      <c r="D1965" s="317"/>
    </row>
    <row r="1966" spans="4:4">
      <c r="D1966" s="317"/>
    </row>
    <row r="1967" spans="4:4">
      <c r="D1967" s="317"/>
    </row>
    <row r="1968" spans="4:4">
      <c r="D1968" s="317"/>
    </row>
    <row r="1969" spans="4:4">
      <c r="D1969" s="317"/>
    </row>
    <row r="1970" spans="4:4">
      <c r="D1970" s="317"/>
    </row>
    <row r="1971" spans="4:4">
      <c r="D1971" s="317"/>
    </row>
    <row r="1972" spans="4:4">
      <c r="D1972" s="317"/>
    </row>
    <row r="1973" spans="4:4">
      <c r="D1973" s="317"/>
    </row>
    <row r="1974" spans="4:4">
      <c r="D1974" s="317"/>
    </row>
    <row r="1975" spans="4:4">
      <c r="D1975" s="317"/>
    </row>
    <row r="1976" spans="4:4">
      <c r="D1976" s="317"/>
    </row>
    <row r="1977" spans="4:4">
      <c r="D1977" s="317"/>
    </row>
    <row r="1978" spans="4:4">
      <c r="D1978" s="317"/>
    </row>
    <row r="1979" spans="4:4">
      <c r="D1979" s="317"/>
    </row>
    <row r="1980" spans="4:4">
      <c r="D1980" s="317"/>
    </row>
    <row r="1981" spans="4:4">
      <c r="D1981" s="317"/>
    </row>
    <row r="1982" spans="4:4">
      <c r="D1982" s="317"/>
    </row>
    <row r="1983" spans="4:4">
      <c r="D1983" s="317"/>
    </row>
    <row r="1984" spans="4:4">
      <c r="D1984" s="317"/>
    </row>
    <row r="1985" spans="4:4">
      <c r="D1985" s="317"/>
    </row>
    <row r="1986" spans="4:4">
      <c r="D1986" s="317"/>
    </row>
    <row r="1987" spans="4:4">
      <c r="D1987" s="317"/>
    </row>
    <row r="1988" spans="4:4">
      <c r="D1988" s="317"/>
    </row>
    <row r="1989" spans="4:4">
      <c r="D1989" s="317"/>
    </row>
    <row r="1990" spans="4:4">
      <c r="D1990" s="317"/>
    </row>
    <row r="1991" spans="4:4">
      <c r="D1991" s="317"/>
    </row>
    <row r="1992" spans="4:4">
      <c r="D1992" s="317"/>
    </row>
    <row r="1993" spans="4:4">
      <c r="D1993" s="317"/>
    </row>
    <row r="1994" spans="4:4">
      <c r="D1994" s="317"/>
    </row>
    <row r="1995" spans="4:4">
      <c r="D1995" s="317"/>
    </row>
    <row r="1996" spans="4:4">
      <c r="D1996" s="317"/>
    </row>
    <row r="1997" spans="4:4">
      <c r="D1997" s="317"/>
    </row>
    <row r="1998" spans="4:4">
      <c r="D1998" s="317"/>
    </row>
    <row r="1999" spans="4:4">
      <c r="D1999" s="317"/>
    </row>
    <row r="2000" spans="4:4">
      <c r="D2000" s="317"/>
    </row>
    <row r="2001" spans="4:4">
      <c r="D2001" s="317"/>
    </row>
    <row r="2002" spans="4:4">
      <c r="D2002" s="317"/>
    </row>
    <row r="2003" spans="4:4">
      <c r="D2003" s="317"/>
    </row>
    <row r="2004" spans="4:4">
      <c r="D2004" s="317"/>
    </row>
    <row r="2005" spans="4:4">
      <c r="D2005" s="317"/>
    </row>
    <row r="2006" spans="4:4">
      <c r="D2006" s="317"/>
    </row>
    <row r="2007" spans="4:4">
      <c r="D2007" s="317"/>
    </row>
    <row r="2008" spans="4:4">
      <c r="D2008" s="317"/>
    </row>
    <row r="2009" spans="4:4">
      <c r="D2009" s="317"/>
    </row>
    <row r="2010" spans="4:4">
      <c r="D2010" s="317"/>
    </row>
    <row r="2011" spans="4:4">
      <c r="D2011" s="317"/>
    </row>
    <row r="2012" spans="4:4">
      <c r="D2012" s="317"/>
    </row>
    <row r="2013" spans="4:4">
      <c r="D2013" s="317"/>
    </row>
    <row r="2014" spans="4:4">
      <c r="D2014" s="317"/>
    </row>
    <row r="2015" spans="4:4">
      <c r="D2015" s="317"/>
    </row>
    <row r="2016" spans="4:4">
      <c r="D2016" s="317"/>
    </row>
    <row r="2017" spans="4:4">
      <c r="D2017" s="317"/>
    </row>
    <row r="2018" spans="4:4">
      <c r="D2018" s="317"/>
    </row>
    <row r="2019" spans="4:4">
      <c r="D2019" s="317"/>
    </row>
    <row r="2020" spans="4:4">
      <c r="D2020" s="317"/>
    </row>
    <row r="2021" spans="4:4">
      <c r="D2021" s="317"/>
    </row>
    <row r="2022" spans="4:4">
      <c r="D2022" s="317"/>
    </row>
    <row r="2023" spans="4:4">
      <c r="D2023" s="317"/>
    </row>
    <row r="2024" spans="4:4">
      <c r="D2024" s="317"/>
    </row>
    <row r="2025" spans="4:4">
      <c r="D2025" s="317"/>
    </row>
    <row r="2026" spans="4:4">
      <c r="D2026" s="317"/>
    </row>
    <row r="2027" spans="4:4">
      <c r="D2027" s="317"/>
    </row>
    <row r="2028" spans="4:4">
      <c r="D2028" s="317"/>
    </row>
    <row r="2029" spans="4:4">
      <c r="D2029" s="317"/>
    </row>
    <row r="2030" spans="4:4">
      <c r="D2030" s="317"/>
    </row>
    <row r="2031" spans="4:4">
      <c r="D2031" s="317"/>
    </row>
    <row r="2032" spans="4:4">
      <c r="D2032" s="317"/>
    </row>
    <row r="2033" spans="4:4">
      <c r="D2033" s="317"/>
    </row>
    <row r="2034" spans="4:4">
      <c r="D2034" s="317"/>
    </row>
    <row r="2035" spans="4:4">
      <c r="D2035" s="317"/>
    </row>
    <row r="2036" spans="4:4">
      <c r="D2036" s="317"/>
    </row>
    <row r="2037" spans="4:4">
      <c r="D2037" s="317"/>
    </row>
    <row r="2038" spans="4:4">
      <c r="D2038" s="317"/>
    </row>
    <row r="2039" spans="4:4">
      <c r="D2039" s="317"/>
    </row>
    <row r="2040" spans="4:4">
      <c r="D2040" s="317"/>
    </row>
    <row r="2041" spans="4:4">
      <c r="D2041" s="317"/>
    </row>
    <row r="2042" spans="4:4">
      <c r="D2042" s="317"/>
    </row>
    <row r="2043" spans="4:4">
      <c r="D2043" s="317"/>
    </row>
    <row r="2044" spans="4:4">
      <c r="D2044" s="317"/>
    </row>
    <row r="2045" spans="4:4">
      <c r="D2045" s="317"/>
    </row>
    <row r="2046" spans="4:4">
      <c r="D2046" s="317"/>
    </row>
    <row r="2047" spans="4:4">
      <c r="D2047" s="317"/>
    </row>
    <row r="2048" spans="4:4">
      <c r="D2048" s="317"/>
    </row>
    <row r="2049" spans="4:4">
      <c r="D2049" s="317"/>
    </row>
    <row r="2050" spans="4:4">
      <c r="D2050" s="317"/>
    </row>
    <row r="2051" spans="4:4">
      <c r="D2051" s="317"/>
    </row>
    <row r="2052" spans="4:4">
      <c r="D2052" s="317"/>
    </row>
    <row r="2053" spans="4:4">
      <c r="D2053" s="317"/>
    </row>
    <row r="2054" spans="4:4">
      <c r="D2054" s="317"/>
    </row>
    <row r="2055" spans="4:4">
      <c r="D2055" s="317"/>
    </row>
    <row r="2056" spans="4:4">
      <c r="D2056" s="317"/>
    </row>
    <row r="2057" spans="4:4">
      <c r="D2057" s="317"/>
    </row>
    <row r="2058" spans="4:4">
      <c r="D2058" s="317"/>
    </row>
    <row r="2059" spans="4:4">
      <c r="D2059" s="317"/>
    </row>
    <row r="2060" spans="4:4">
      <c r="D2060" s="317"/>
    </row>
    <row r="2061" spans="4:4">
      <c r="D2061" s="317"/>
    </row>
    <row r="2062" spans="4:4">
      <c r="D2062" s="317"/>
    </row>
    <row r="2063" spans="4:4">
      <c r="D2063" s="317"/>
    </row>
    <row r="2064" spans="4:4">
      <c r="D2064" s="317"/>
    </row>
    <row r="2065" spans="4:4">
      <c r="D2065" s="317"/>
    </row>
    <row r="2066" spans="4:4">
      <c r="D2066" s="317"/>
    </row>
    <row r="2067" spans="4:4">
      <c r="D2067" s="317"/>
    </row>
    <row r="2068" spans="4:4">
      <c r="D2068" s="317"/>
    </row>
    <row r="2069" spans="4:4">
      <c r="D2069" s="317"/>
    </row>
    <row r="2070" spans="4:4">
      <c r="D2070" s="317"/>
    </row>
    <row r="2071" spans="4:4">
      <c r="D2071" s="317"/>
    </row>
    <row r="2072" spans="4:4">
      <c r="D2072" s="317"/>
    </row>
    <row r="2073" spans="4:4">
      <c r="D2073" s="317"/>
    </row>
    <row r="2074" spans="4:4">
      <c r="D2074" s="317"/>
    </row>
    <row r="2075" spans="4:4">
      <c r="D2075" s="317"/>
    </row>
    <row r="2076" spans="4:4">
      <c r="D2076" s="317"/>
    </row>
    <row r="2077" spans="4:4">
      <c r="D2077" s="317"/>
    </row>
    <row r="2078" spans="4:4">
      <c r="D2078" s="317"/>
    </row>
    <row r="2079" spans="4:4">
      <c r="D2079" s="317"/>
    </row>
    <row r="2080" spans="4:4">
      <c r="D2080" s="317"/>
    </row>
    <row r="2081" spans="4:4">
      <c r="D2081" s="317"/>
    </row>
    <row r="2082" spans="4:4">
      <c r="D2082" s="317"/>
    </row>
    <row r="2083" spans="4:4">
      <c r="D2083" s="317"/>
    </row>
    <row r="2084" spans="4:4">
      <c r="D2084" s="317"/>
    </row>
    <row r="2085" spans="4:4">
      <c r="D2085" s="317"/>
    </row>
    <row r="2086" spans="4:4">
      <c r="D2086" s="317"/>
    </row>
    <row r="2087" spans="4:4">
      <c r="D2087" s="317"/>
    </row>
    <row r="2088" spans="4:4">
      <c r="D2088" s="317"/>
    </row>
    <row r="2089" spans="4:4">
      <c r="D2089" s="317"/>
    </row>
    <row r="2090" spans="4:4">
      <c r="D2090" s="317"/>
    </row>
    <row r="2091" spans="4:4">
      <c r="D2091" s="317"/>
    </row>
    <row r="2092" spans="4:4">
      <c r="D2092" s="317"/>
    </row>
    <row r="2093" spans="4:4">
      <c r="D2093" s="317"/>
    </row>
    <row r="2094" spans="4:4">
      <c r="D2094" s="317"/>
    </row>
    <row r="2095" spans="4:4">
      <c r="D2095" s="317"/>
    </row>
    <row r="2096" spans="4:4">
      <c r="D2096" s="317"/>
    </row>
    <row r="2097" spans="4:4">
      <c r="D2097" s="317"/>
    </row>
    <row r="2098" spans="4:4">
      <c r="D2098" s="317"/>
    </row>
    <row r="2099" spans="4:4">
      <c r="D2099" s="317"/>
    </row>
    <row r="2100" spans="4:4">
      <c r="D2100" s="317"/>
    </row>
    <row r="2101" spans="4:4">
      <c r="D2101" s="317"/>
    </row>
    <row r="2102" spans="4:4">
      <c r="D2102" s="317"/>
    </row>
    <row r="2103" spans="4:4">
      <c r="D2103" s="317"/>
    </row>
    <row r="2104" spans="4:4">
      <c r="D2104" s="317"/>
    </row>
    <row r="2105" spans="4:4">
      <c r="D2105" s="317"/>
    </row>
    <row r="2106" spans="4:4">
      <c r="D2106" s="317"/>
    </row>
    <row r="2107" spans="4:4">
      <c r="D2107" s="317"/>
    </row>
    <row r="2108" spans="4:4">
      <c r="D2108" s="317"/>
    </row>
    <row r="2109" spans="4:4">
      <c r="D2109" s="317"/>
    </row>
    <row r="2110" spans="4:4">
      <c r="D2110" s="317"/>
    </row>
    <row r="2111" spans="4:4">
      <c r="D2111" s="317"/>
    </row>
    <row r="2112" spans="4:4">
      <c r="D2112" s="317"/>
    </row>
    <row r="2113" spans="4:4">
      <c r="D2113" s="317"/>
    </row>
    <row r="2114" spans="4:4">
      <c r="D2114" s="317"/>
    </row>
    <row r="2115" spans="4:4">
      <c r="D2115" s="317"/>
    </row>
    <row r="2116" spans="4:4">
      <c r="D2116" s="317"/>
    </row>
    <row r="2117" spans="4:4">
      <c r="D2117" s="317"/>
    </row>
    <row r="2118" spans="4:4">
      <c r="D2118" s="317"/>
    </row>
    <row r="2119" spans="4:4">
      <c r="D2119" s="317"/>
    </row>
    <row r="2120" spans="4:4">
      <c r="D2120" s="317"/>
    </row>
    <row r="2121" spans="4:4">
      <c r="D2121" s="317"/>
    </row>
    <row r="2122" spans="4:4">
      <c r="D2122" s="317"/>
    </row>
    <row r="2123" spans="4:4">
      <c r="D2123" s="317"/>
    </row>
    <row r="2124" spans="4:4">
      <c r="D2124" s="317"/>
    </row>
    <row r="2125" spans="4:4">
      <c r="D2125" s="317"/>
    </row>
    <row r="2126" spans="4:4">
      <c r="D2126" s="317"/>
    </row>
    <row r="2127" spans="4:4">
      <c r="D2127" s="317"/>
    </row>
    <row r="2128" spans="4:4">
      <c r="D2128" s="317"/>
    </row>
    <row r="2129" spans="4:4">
      <c r="D2129" s="317"/>
    </row>
    <row r="2130" spans="4:4">
      <c r="D2130" s="317"/>
    </row>
    <row r="2131" spans="4:4">
      <c r="D2131" s="317"/>
    </row>
    <row r="2132" spans="4:4">
      <c r="D2132" s="317"/>
    </row>
    <row r="2133" spans="4:4">
      <c r="D2133" s="317"/>
    </row>
    <row r="2134" spans="4:4">
      <c r="D2134" s="317"/>
    </row>
    <row r="2135" spans="4:4">
      <c r="D2135" s="317"/>
    </row>
    <row r="2136" spans="4:4">
      <c r="D2136" s="317"/>
    </row>
    <row r="2137" spans="4:4">
      <c r="D2137" s="317"/>
    </row>
    <row r="2138" spans="4:4">
      <c r="D2138" s="317"/>
    </row>
    <row r="2139" spans="4:4">
      <c r="D2139" s="317"/>
    </row>
    <row r="2140" spans="4:4">
      <c r="D2140" s="317"/>
    </row>
    <row r="2141" spans="4:4">
      <c r="D2141" s="317"/>
    </row>
    <row r="2142" spans="4:4">
      <c r="D2142" s="317"/>
    </row>
    <row r="2143" spans="4:4">
      <c r="D2143" s="317"/>
    </row>
    <row r="2144" spans="4:4">
      <c r="D2144" s="317"/>
    </row>
    <row r="2145" spans="4:4">
      <c r="D2145" s="317"/>
    </row>
    <row r="2146" spans="4:4">
      <c r="D2146" s="317"/>
    </row>
    <row r="2147" spans="4:4">
      <c r="D2147" s="317"/>
    </row>
    <row r="2148" spans="4:4">
      <c r="D2148" s="317"/>
    </row>
    <row r="2149" spans="4:4">
      <c r="D2149" s="317"/>
    </row>
    <row r="2150" spans="4:4">
      <c r="D2150" s="317"/>
    </row>
    <row r="2151" spans="4:4">
      <c r="D2151" s="317"/>
    </row>
    <row r="2152" spans="4:4">
      <c r="D2152" s="317"/>
    </row>
    <row r="2153" spans="4:4">
      <c r="D2153" s="317"/>
    </row>
    <row r="2154" spans="4:4">
      <c r="D2154" s="317"/>
    </row>
    <row r="2155" spans="4:4">
      <c r="D2155" s="317"/>
    </row>
    <row r="2156" spans="4:4">
      <c r="D2156" s="317"/>
    </row>
    <row r="2157" spans="4:4">
      <c r="D2157" s="317"/>
    </row>
    <row r="2158" spans="4:4">
      <c r="D2158" s="317"/>
    </row>
    <row r="2159" spans="4:4">
      <c r="D2159" s="317"/>
    </row>
    <row r="2160" spans="4:4">
      <c r="D2160" s="317"/>
    </row>
    <row r="2161" spans="4:4">
      <c r="D2161" s="317"/>
    </row>
    <row r="2162" spans="4:4">
      <c r="D2162" s="317"/>
    </row>
    <row r="2163" spans="4:4">
      <c r="D2163" s="317"/>
    </row>
    <row r="2164" spans="4:4">
      <c r="D2164" s="317"/>
    </row>
    <row r="2165" spans="4:4">
      <c r="D2165" s="317"/>
    </row>
    <row r="2166" spans="4:4">
      <c r="D2166" s="317"/>
    </row>
    <row r="2167" spans="4:4">
      <c r="D2167" s="317"/>
    </row>
    <row r="2168" spans="4:4">
      <c r="D2168" s="317"/>
    </row>
    <row r="2169" spans="4:4">
      <c r="D2169" s="317"/>
    </row>
    <row r="2170" spans="4:4">
      <c r="D2170" s="317"/>
    </row>
    <row r="2171" spans="4:4">
      <c r="D2171" s="317"/>
    </row>
    <row r="2172" spans="4:4">
      <c r="D2172" s="317"/>
    </row>
    <row r="2173" spans="4:4">
      <c r="D2173" s="317"/>
    </row>
    <row r="2174" spans="4:4">
      <c r="D2174" s="317"/>
    </row>
    <row r="2175" spans="4:4">
      <c r="D2175" s="317"/>
    </row>
    <row r="2176" spans="4:4">
      <c r="D2176" s="317"/>
    </row>
    <row r="2177" spans="4:4">
      <c r="D2177" s="317"/>
    </row>
    <row r="2178" spans="4:4">
      <c r="D2178" s="317"/>
    </row>
    <row r="2179" spans="4:4">
      <c r="D2179" s="317"/>
    </row>
    <row r="2180" spans="4:4">
      <c r="D2180" s="317"/>
    </row>
    <row r="2181" spans="4:4">
      <c r="D2181" s="317"/>
    </row>
    <row r="2182" spans="4:4">
      <c r="D2182" s="317"/>
    </row>
    <row r="2183" spans="4:4">
      <c r="D2183" s="317"/>
    </row>
    <row r="2184" spans="4:4">
      <c r="D2184" s="317"/>
    </row>
    <row r="2185" spans="4:4">
      <c r="D2185" s="317"/>
    </row>
    <row r="2186" spans="4:4">
      <c r="D2186" s="317"/>
    </row>
    <row r="2187" spans="4:4">
      <c r="D2187" s="317"/>
    </row>
    <row r="2188" spans="4:4">
      <c r="D2188" s="317"/>
    </row>
    <row r="2189" spans="4:4">
      <c r="D2189" s="317"/>
    </row>
    <row r="2190" spans="4:4">
      <c r="D2190" s="317"/>
    </row>
    <row r="2191" spans="4:4">
      <c r="D2191" s="317"/>
    </row>
    <row r="2192" spans="4:4">
      <c r="D2192" s="317"/>
    </row>
    <row r="2193" spans="4:4">
      <c r="D2193" s="317"/>
    </row>
    <row r="2194" spans="4:4">
      <c r="D2194" s="317"/>
    </row>
    <row r="2195" spans="4:4">
      <c r="D2195" s="317"/>
    </row>
    <row r="2196" spans="4:4">
      <c r="D2196" s="317"/>
    </row>
    <row r="2197" spans="4:4">
      <c r="D2197" s="317"/>
    </row>
    <row r="2198" spans="4:4">
      <c r="D2198" s="317"/>
    </row>
    <row r="2199" spans="4:4">
      <c r="D2199" s="317"/>
    </row>
    <row r="2200" spans="4:4">
      <c r="D2200" s="317"/>
    </row>
    <row r="2201" spans="4:4">
      <c r="D2201" s="317"/>
    </row>
    <row r="2202" spans="4:4">
      <c r="D2202" s="317"/>
    </row>
    <row r="2203" spans="4:4">
      <c r="D2203" s="317"/>
    </row>
    <row r="2204" spans="4:4">
      <c r="D2204" s="317"/>
    </row>
    <row r="2205" spans="4:4">
      <c r="D2205" s="317"/>
    </row>
    <row r="2206" spans="4:4">
      <c r="D2206" s="317"/>
    </row>
    <row r="2207" spans="4:4">
      <c r="D2207" s="317"/>
    </row>
    <row r="2208" spans="4:4">
      <c r="D2208" s="317"/>
    </row>
    <row r="2209" spans="4:4">
      <c r="D2209" s="317"/>
    </row>
    <row r="2210" spans="4:4">
      <c r="D2210" s="317"/>
    </row>
    <row r="2211" spans="4:4">
      <c r="D2211" s="317"/>
    </row>
    <row r="2212" spans="4:4">
      <c r="D2212" s="317"/>
    </row>
    <row r="2213" spans="4:4">
      <c r="D2213" s="317"/>
    </row>
    <row r="2214" spans="4:4">
      <c r="D2214" s="317"/>
    </row>
    <row r="2215" spans="4:4">
      <c r="D2215" s="317"/>
    </row>
    <row r="2216" spans="4:4">
      <c r="D2216" s="317"/>
    </row>
    <row r="2217" spans="4:4">
      <c r="D2217" s="317"/>
    </row>
    <row r="2218" spans="4:4">
      <c r="D2218" s="317"/>
    </row>
    <row r="2219" spans="4:4">
      <c r="D2219" s="317"/>
    </row>
    <row r="2220" spans="4:4">
      <c r="D2220" s="317"/>
    </row>
    <row r="2221" spans="4:4">
      <c r="D2221" s="317"/>
    </row>
    <row r="2222" spans="4:4">
      <c r="D2222" s="317"/>
    </row>
    <row r="2223" spans="4:4">
      <c r="D2223" s="317"/>
    </row>
    <row r="2224" spans="4:4">
      <c r="D2224" s="317"/>
    </row>
    <row r="2225" spans="4:4">
      <c r="D2225" s="317"/>
    </row>
    <row r="2226" spans="4:4">
      <c r="D2226" s="317"/>
    </row>
    <row r="2227" spans="4:4">
      <c r="D2227" s="317"/>
    </row>
    <row r="2228" spans="4:4">
      <c r="D2228" s="317"/>
    </row>
    <row r="2229" spans="4:4">
      <c r="D2229" s="317"/>
    </row>
    <row r="2230" spans="4:4">
      <c r="D2230" s="317"/>
    </row>
    <row r="2231" spans="4:4">
      <c r="D2231" s="317"/>
    </row>
    <row r="2232" spans="4:4">
      <c r="D2232" s="317"/>
    </row>
    <row r="2233" spans="4:4">
      <c r="D2233" s="317"/>
    </row>
    <row r="2234" spans="4:4">
      <c r="D2234" s="317"/>
    </row>
    <row r="2235" spans="4:4">
      <c r="D2235" s="317"/>
    </row>
    <row r="2236" spans="4:4">
      <c r="D2236" s="317"/>
    </row>
    <row r="2237" spans="4:4">
      <c r="D2237" s="317"/>
    </row>
    <row r="2238" spans="4:4">
      <c r="D2238" s="317"/>
    </row>
    <row r="2239" spans="4:4">
      <c r="D2239" s="317"/>
    </row>
    <row r="2240" spans="4:4">
      <c r="D2240" s="317"/>
    </row>
    <row r="2241" spans="4:4">
      <c r="D2241" s="317"/>
    </row>
    <row r="2242" spans="4:4">
      <c r="D2242" s="317"/>
    </row>
    <row r="2243" spans="4:4">
      <c r="D2243" s="317"/>
    </row>
    <row r="2244" spans="4:4">
      <c r="D2244" s="317"/>
    </row>
    <row r="2245" spans="4:4">
      <c r="D2245" s="317"/>
    </row>
    <row r="2246" spans="4:4">
      <c r="D2246" s="317"/>
    </row>
    <row r="2247" spans="4:4">
      <c r="D2247" s="317"/>
    </row>
    <row r="2248" spans="4:4">
      <c r="D2248" s="317"/>
    </row>
    <row r="2249" spans="4:4">
      <c r="D2249" s="317"/>
    </row>
    <row r="2250" spans="4:4">
      <c r="D2250" s="317"/>
    </row>
    <row r="2251" spans="4:4">
      <c r="D2251" s="317"/>
    </row>
    <row r="2252" spans="4:4">
      <c r="D2252" s="317"/>
    </row>
    <row r="2253" spans="4:4">
      <c r="D2253" s="317"/>
    </row>
    <row r="2254" spans="4:4">
      <c r="D2254" s="317"/>
    </row>
    <row r="2255" spans="4:4">
      <c r="D2255" s="317"/>
    </row>
    <row r="2256" spans="4:4">
      <c r="D2256" s="317"/>
    </row>
    <row r="2257" spans="4:4">
      <c r="D2257" s="317"/>
    </row>
    <row r="2258" spans="4:4">
      <c r="D2258" s="317"/>
    </row>
    <row r="2259" spans="4:4">
      <c r="D2259" s="317"/>
    </row>
    <row r="2260" spans="4:4">
      <c r="D2260" s="317"/>
    </row>
    <row r="2261" spans="4:4">
      <c r="D2261" s="317"/>
    </row>
    <row r="2262" spans="4:4">
      <c r="D2262" s="317"/>
    </row>
    <row r="2263" spans="4:4">
      <c r="D2263" s="317"/>
    </row>
    <row r="2264" spans="4:4">
      <c r="D2264" s="317"/>
    </row>
    <row r="2265" spans="4:4">
      <c r="D2265" s="317"/>
    </row>
    <row r="2266" spans="4:4">
      <c r="D2266" s="317"/>
    </row>
    <row r="2267" spans="4:4">
      <c r="D2267" s="317"/>
    </row>
    <row r="2268" spans="4:4">
      <c r="D2268" s="317"/>
    </row>
    <row r="2269" spans="4:4">
      <c r="D2269" s="317"/>
    </row>
    <row r="2270" spans="4:4">
      <c r="D2270" s="317"/>
    </row>
    <row r="2271" spans="4:4">
      <c r="D2271" s="317"/>
    </row>
    <row r="2272" spans="4:4">
      <c r="D2272" s="317"/>
    </row>
    <row r="2273" spans="4:4">
      <c r="D2273" s="317"/>
    </row>
    <row r="2274" spans="4:4">
      <c r="D2274" s="317"/>
    </row>
    <row r="2275" spans="4:4">
      <c r="D2275" s="317"/>
    </row>
    <row r="2276" spans="4:4">
      <c r="D2276" s="317"/>
    </row>
    <row r="2277" spans="4:4">
      <c r="D2277" s="317"/>
    </row>
    <row r="2278" spans="4:4">
      <c r="D2278" s="317"/>
    </row>
    <row r="2279" spans="4:4">
      <c r="D2279" s="317"/>
    </row>
    <row r="2280" spans="4:4">
      <c r="D2280" s="317"/>
    </row>
    <row r="2281" spans="4:4">
      <c r="D2281" s="317"/>
    </row>
    <row r="2282" spans="4:4">
      <c r="D2282" s="317"/>
    </row>
    <row r="2283" spans="4:4">
      <c r="D2283" s="317"/>
    </row>
    <row r="2284" spans="4:4">
      <c r="D2284" s="317"/>
    </row>
    <row r="2285" spans="4:4">
      <c r="D2285" s="317"/>
    </row>
    <row r="2286" spans="4:4">
      <c r="D2286" s="317"/>
    </row>
    <row r="2287" spans="4:4">
      <c r="D2287" s="317"/>
    </row>
    <row r="2288" spans="4:4">
      <c r="D2288" s="317"/>
    </row>
    <row r="2289" spans="4:4">
      <c r="D2289" s="317"/>
    </row>
    <row r="2290" spans="4:4">
      <c r="D2290" s="317"/>
    </row>
    <row r="2291" spans="4:4">
      <c r="D2291" s="317"/>
    </row>
    <row r="2292" spans="4:4">
      <c r="D2292" s="317"/>
    </row>
    <row r="2293" spans="4:4">
      <c r="D2293" s="317"/>
    </row>
    <row r="2294" spans="4:4">
      <c r="D2294" s="317"/>
    </row>
    <row r="2295" spans="4:4">
      <c r="D2295" s="317"/>
    </row>
    <row r="2296" spans="4:4">
      <c r="D2296" s="317"/>
    </row>
    <row r="2297" spans="4:4">
      <c r="D2297" s="317"/>
    </row>
    <row r="2298" spans="4:4">
      <c r="D2298" s="317"/>
    </row>
    <row r="2299" spans="4:4">
      <c r="D2299" s="317"/>
    </row>
    <row r="2300" spans="4:4">
      <c r="D2300" s="317"/>
    </row>
    <row r="2301" spans="4:4">
      <c r="D2301" s="317"/>
    </row>
    <row r="2302" spans="4:4">
      <c r="D2302" s="317"/>
    </row>
    <row r="2303" spans="4:4">
      <c r="D2303" s="317"/>
    </row>
    <row r="2304" spans="4:4">
      <c r="D2304" s="317"/>
    </row>
    <row r="2305" spans="4:4">
      <c r="D2305" s="317"/>
    </row>
    <row r="2306" spans="4:4">
      <c r="D2306" s="317"/>
    </row>
    <row r="2307" spans="4:4">
      <c r="D2307" s="317"/>
    </row>
    <row r="2308" spans="4:4">
      <c r="D2308" s="317"/>
    </row>
    <row r="2309" spans="4:4">
      <c r="D2309" s="317"/>
    </row>
    <row r="2310" spans="4:4">
      <c r="D2310" s="317"/>
    </row>
    <row r="2311" spans="4:4">
      <c r="D2311" s="317"/>
    </row>
    <row r="2312" spans="4:4">
      <c r="D2312" s="317"/>
    </row>
    <row r="2313" spans="4:4">
      <c r="D2313" s="317"/>
    </row>
    <row r="2314" spans="4:4">
      <c r="D2314" s="317"/>
    </row>
    <row r="2315" spans="4:4">
      <c r="D2315" s="317"/>
    </row>
    <row r="2316" spans="4:4">
      <c r="D2316" s="317"/>
    </row>
    <row r="2317" spans="4:4">
      <c r="D2317" s="317"/>
    </row>
    <row r="2318" spans="4:4">
      <c r="D2318" s="317"/>
    </row>
    <row r="2319" spans="4:4">
      <c r="D2319" s="317"/>
    </row>
    <row r="2320" spans="4:4">
      <c r="D2320" s="317"/>
    </row>
    <row r="2321" spans="4:4">
      <c r="D2321" s="317"/>
    </row>
    <row r="2322" spans="4:4">
      <c r="D2322" s="317"/>
    </row>
    <row r="2323" spans="4:4">
      <c r="D2323" s="317"/>
    </row>
    <row r="2324" spans="4:4">
      <c r="D2324" s="317"/>
    </row>
    <row r="2325" spans="4:4">
      <c r="D2325" s="317"/>
    </row>
    <row r="2326" spans="4:4">
      <c r="D2326" s="317"/>
    </row>
    <row r="2327" spans="4:4">
      <c r="D2327" s="317"/>
    </row>
    <row r="2328" spans="4:4">
      <c r="D2328" s="317"/>
    </row>
    <row r="2329" spans="4:4">
      <c r="D2329" s="317"/>
    </row>
    <row r="2330" spans="4:4">
      <c r="D2330" s="317"/>
    </row>
    <row r="2331" spans="4:4">
      <c r="D2331" s="317"/>
    </row>
    <row r="2332" spans="4:4">
      <c r="D2332" s="317"/>
    </row>
    <row r="2333" spans="4:4">
      <c r="D2333" s="317"/>
    </row>
    <row r="2334" spans="4:4">
      <c r="D2334" s="317"/>
    </row>
    <row r="2335" spans="4:4">
      <c r="D2335" s="317"/>
    </row>
    <row r="2336" spans="4:4">
      <c r="D2336" s="317"/>
    </row>
    <row r="2337" spans="4:4">
      <c r="D2337" s="317"/>
    </row>
    <row r="2338" spans="4:4">
      <c r="D2338" s="317"/>
    </row>
    <row r="2339" spans="4:4">
      <c r="D2339" s="317"/>
    </row>
    <row r="2340" spans="4:4">
      <c r="D2340" s="317"/>
    </row>
    <row r="2341" spans="4:4">
      <c r="D2341" s="317"/>
    </row>
    <row r="2342" spans="4:4">
      <c r="D2342" s="317"/>
    </row>
    <row r="2343" spans="4:4">
      <c r="D2343" s="317"/>
    </row>
    <row r="2344" spans="4:4">
      <c r="D2344" s="317"/>
    </row>
    <row r="2345" spans="4:4">
      <c r="D2345" s="317"/>
    </row>
    <row r="2346" spans="4:4">
      <c r="D2346" s="317"/>
    </row>
    <row r="2347" spans="4:4">
      <c r="D2347" s="317"/>
    </row>
    <row r="2348" spans="4:4">
      <c r="D2348" s="317"/>
    </row>
    <row r="2349" spans="4:4">
      <c r="D2349" s="317"/>
    </row>
    <row r="2350" spans="4:4">
      <c r="D2350" s="317"/>
    </row>
    <row r="2351" spans="4:4">
      <c r="D2351" s="317"/>
    </row>
    <row r="2352" spans="4:4">
      <c r="D2352" s="317"/>
    </row>
    <row r="2353" spans="4:4">
      <c r="D2353" s="317"/>
    </row>
    <row r="2354" spans="4:4">
      <c r="D2354" s="317"/>
    </row>
    <row r="2355" spans="4:4">
      <c r="D2355" s="317"/>
    </row>
    <row r="2356" spans="4:4">
      <c r="D2356" s="317"/>
    </row>
    <row r="2357" spans="4:4">
      <c r="D2357" s="317"/>
    </row>
    <row r="2358" spans="4:4">
      <c r="D2358" s="317"/>
    </row>
    <row r="2359" spans="4:4">
      <c r="D2359" s="317"/>
    </row>
    <row r="2360" spans="4:4">
      <c r="D2360" s="317"/>
    </row>
    <row r="2361" spans="4:4">
      <c r="D2361" s="317"/>
    </row>
    <row r="2362" spans="4:4">
      <c r="D2362" s="317"/>
    </row>
    <row r="2363" spans="4:4">
      <c r="D2363" s="317"/>
    </row>
    <row r="2364" spans="4:4">
      <c r="D2364" s="317"/>
    </row>
    <row r="2365" spans="4:4">
      <c r="D2365" s="317"/>
    </row>
    <row r="2366" spans="4:4">
      <c r="D2366" s="317"/>
    </row>
    <row r="2367" spans="4:4">
      <c r="D2367" s="317"/>
    </row>
    <row r="2368" spans="4:4">
      <c r="D2368" s="317"/>
    </row>
    <row r="2369" spans="4:4">
      <c r="D2369" s="317"/>
    </row>
    <row r="2370" spans="4:4">
      <c r="D2370" s="317"/>
    </row>
    <row r="2371" spans="4:4">
      <c r="D2371" s="317"/>
    </row>
    <row r="2372" spans="4:4">
      <c r="D2372" s="317"/>
    </row>
    <row r="2373" spans="4:4">
      <c r="D2373" s="317"/>
    </row>
    <row r="2374" spans="4:4">
      <c r="D2374" s="317"/>
    </row>
    <row r="2375" spans="4:4">
      <c r="D2375" s="317"/>
    </row>
    <row r="2376" spans="4:4">
      <c r="D2376" s="317"/>
    </row>
    <row r="2377" spans="4:4">
      <c r="D2377" s="317"/>
    </row>
    <row r="2378" spans="4:4">
      <c r="D2378" s="317"/>
    </row>
    <row r="2379" spans="4:4">
      <c r="D2379" s="317"/>
    </row>
    <row r="2380" spans="4:4">
      <c r="D2380" s="317"/>
    </row>
    <row r="2381" spans="4:4">
      <c r="D2381" s="317"/>
    </row>
    <row r="2382" spans="4:4">
      <c r="D2382" s="317"/>
    </row>
    <row r="2383" spans="4:4">
      <c r="D2383" s="317"/>
    </row>
    <row r="2384" spans="4:4">
      <c r="D2384" s="317"/>
    </row>
    <row r="2385" spans="4:4">
      <c r="D2385" s="317"/>
    </row>
    <row r="2386" spans="4:4">
      <c r="D2386" s="317"/>
    </row>
    <row r="2387" spans="4:4">
      <c r="D2387" s="317"/>
    </row>
    <row r="2388" spans="4:4">
      <c r="D2388" s="317"/>
    </row>
    <row r="2389" spans="4:4">
      <c r="D2389" s="317"/>
    </row>
    <row r="2390" spans="4:4">
      <c r="D2390" s="317"/>
    </row>
    <row r="2391" spans="4:4">
      <c r="D2391" s="317"/>
    </row>
    <row r="2392" spans="4:4">
      <c r="D2392" s="317"/>
    </row>
    <row r="2393" spans="4:4">
      <c r="D2393" s="317"/>
    </row>
    <row r="2394" spans="4:4">
      <c r="D2394" s="317"/>
    </row>
    <row r="2395" spans="4:4">
      <c r="D2395" s="317"/>
    </row>
    <row r="2396" spans="4:4">
      <c r="D2396" s="317"/>
    </row>
    <row r="2397" spans="4:4">
      <c r="D2397" s="317"/>
    </row>
    <row r="2398" spans="4:4">
      <c r="D2398" s="317"/>
    </row>
    <row r="2399" spans="4:4">
      <c r="D2399" s="317"/>
    </row>
    <row r="2400" spans="4:4">
      <c r="D2400" s="317"/>
    </row>
    <row r="2401" spans="4:4">
      <c r="D2401" s="317"/>
    </row>
    <row r="2402" spans="4:4">
      <c r="D2402" s="317"/>
    </row>
    <row r="2403" spans="4:4">
      <c r="D2403" s="317"/>
    </row>
    <row r="2404" spans="4:4">
      <c r="D2404" s="317"/>
    </row>
    <row r="2405" spans="4:4">
      <c r="D2405" s="317"/>
    </row>
    <row r="2406" spans="4:4">
      <c r="D2406" s="317"/>
    </row>
    <row r="2407" spans="4:4">
      <c r="D2407" s="317"/>
    </row>
    <row r="2408" spans="4:4">
      <c r="D2408" s="317"/>
    </row>
    <row r="2409" spans="4:4">
      <c r="D2409" s="317"/>
    </row>
    <row r="2410" spans="4:4">
      <c r="D2410" s="317"/>
    </row>
    <row r="2411" spans="4:4">
      <c r="D2411" s="317"/>
    </row>
    <row r="2412" spans="4:4">
      <c r="D2412" s="317"/>
    </row>
    <row r="2413" spans="4:4">
      <c r="D2413" s="317"/>
    </row>
    <row r="2414" spans="4:4">
      <c r="D2414" s="317"/>
    </row>
    <row r="2415" spans="4:4">
      <c r="D2415" s="317"/>
    </row>
    <row r="2416" spans="4:4">
      <c r="D2416" s="317"/>
    </row>
    <row r="2417" spans="4:4">
      <c r="D2417" s="317"/>
    </row>
    <row r="2418" spans="4:4">
      <c r="D2418" s="317"/>
    </row>
    <row r="2419" spans="4:4">
      <c r="D2419" s="317"/>
    </row>
    <row r="2420" spans="4:4">
      <c r="D2420" s="317"/>
    </row>
    <row r="2421" spans="4:4">
      <c r="D2421" s="317"/>
    </row>
    <row r="2422" spans="4:4">
      <c r="D2422" s="317"/>
    </row>
    <row r="2423" spans="4:4">
      <c r="D2423" s="317"/>
    </row>
    <row r="2424" spans="4:4">
      <c r="D2424" s="317"/>
    </row>
    <row r="2425" spans="4:4">
      <c r="D2425" s="317"/>
    </row>
    <row r="2426" spans="4:4">
      <c r="D2426" s="317"/>
    </row>
    <row r="2427" spans="4:4">
      <c r="D2427" s="317"/>
    </row>
    <row r="2428" spans="4:4">
      <c r="D2428" s="317"/>
    </row>
    <row r="2429" spans="4:4">
      <c r="D2429" s="317"/>
    </row>
    <row r="2430" spans="4:4">
      <c r="D2430" s="317"/>
    </row>
    <row r="2431" spans="4:4">
      <c r="D2431" s="317"/>
    </row>
    <row r="2432" spans="4:4">
      <c r="D2432" s="317"/>
    </row>
    <row r="2433" spans="4:4">
      <c r="D2433" s="317"/>
    </row>
    <row r="2434" spans="4:4">
      <c r="D2434" s="317"/>
    </row>
    <row r="2435" spans="4:4">
      <c r="D2435" s="317"/>
    </row>
    <row r="2436" spans="4:4">
      <c r="D2436" s="317"/>
    </row>
    <row r="2437" spans="4:4">
      <c r="D2437" s="317"/>
    </row>
    <row r="2438" spans="4:4">
      <c r="D2438" s="317"/>
    </row>
    <row r="2439" spans="4:4">
      <c r="D2439" s="317"/>
    </row>
    <row r="2440" spans="4:4">
      <c r="D2440" s="317"/>
    </row>
    <row r="2441" spans="4:4">
      <c r="D2441" s="317"/>
    </row>
    <row r="2442" spans="4:4">
      <c r="D2442" s="317"/>
    </row>
    <row r="2443" spans="4:4">
      <c r="D2443" s="317"/>
    </row>
    <row r="2444" spans="4:4">
      <c r="D2444" s="317"/>
    </row>
    <row r="2445" spans="4:4">
      <c r="D2445" s="317"/>
    </row>
    <row r="2446" spans="4:4">
      <c r="D2446" s="317"/>
    </row>
    <row r="2447" spans="4:4">
      <c r="D2447" s="317"/>
    </row>
    <row r="2448" spans="4:4">
      <c r="D2448" s="317"/>
    </row>
    <row r="2449" spans="4:4">
      <c r="D2449" s="317"/>
    </row>
    <row r="2450" spans="4:4">
      <c r="D2450" s="317"/>
    </row>
    <row r="2451" spans="4:4">
      <c r="D2451" s="317"/>
    </row>
    <row r="2452" spans="4:4">
      <c r="D2452" s="317"/>
    </row>
    <row r="2453" spans="4:4">
      <c r="D2453" s="317"/>
    </row>
    <row r="2454" spans="4:4">
      <c r="D2454" s="317"/>
    </row>
    <row r="2455" spans="4:4">
      <c r="D2455" s="317"/>
    </row>
    <row r="2456" spans="4:4">
      <c r="D2456" s="317"/>
    </row>
    <row r="2457" spans="4:4">
      <c r="D2457" s="317"/>
    </row>
    <row r="2458" spans="4:4">
      <c r="D2458" s="317"/>
    </row>
    <row r="2459" spans="4:4">
      <c r="D2459" s="317"/>
    </row>
    <row r="2460" spans="4:4">
      <c r="D2460" s="317"/>
    </row>
    <row r="2461" spans="4:4">
      <c r="D2461" s="317"/>
    </row>
    <row r="2462" spans="4:4">
      <c r="D2462" s="317"/>
    </row>
    <row r="2463" spans="4:4">
      <c r="D2463" s="317"/>
    </row>
    <row r="2464" spans="4:4">
      <c r="D2464" s="317"/>
    </row>
    <row r="2465" spans="4:4">
      <c r="D2465" s="317"/>
    </row>
    <row r="2466" spans="4:4">
      <c r="D2466" s="317"/>
    </row>
    <row r="2467" spans="4:4">
      <c r="D2467" s="317"/>
    </row>
    <row r="2468" spans="4:4">
      <c r="D2468" s="317"/>
    </row>
    <row r="2469" spans="4:4">
      <c r="D2469" s="317"/>
    </row>
    <row r="2470" spans="4:4">
      <c r="D2470" s="317"/>
    </row>
    <row r="2471" spans="4:4">
      <c r="D2471" s="317"/>
    </row>
    <row r="2472" spans="4:4">
      <c r="D2472" s="317"/>
    </row>
    <row r="2473" spans="4:4">
      <c r="D2473" s="317"/>
    </row>
    <row r="2474" spans="4:4">
      <c r="D2474" s="317"/>
    </row>
    <row r="2475" spans="4:4">
      <c r="D2475" s="317"/>
    </row>
    <row r="2476" spans="4:4">
      <c r="D2476" s="317"/>
    </row>
    <row r="2477" spans="4:4">
      <c r="D2477" s="317"/>
    </row>
    <row r="2478" spans="4:4">
      <c r="D2478" s="317"/>
    </row>
    <row r="2479" spans="4:4">
      <c r="D2479" s="317"/>
    </row>
    <row r="2480" spans="4:4">
      <c r="D2480" s="317"/>
    </row>
    <row r="2481" spans="4:4">
      <c r="D2481" s="317"/>
    </row>
    <row r="2482" spans="4:4">
      <c r="D2482" s="317"/>
    </row>
    <row r="2483" spans="4:4">
      <c r="D2483" s="317"/>
    </row>
    <row r="2484" spans="4:4">
      <c r="D2484" s="317"/>
    </row>
    <row r="2485" spans="4:4">
      <c r="D2485" s="317"/>
    </row>
    <row r="2486" spans="4:4">
      <c r="D2486" s="317"/>
    </row>
    <row r="2487" spans="4:4">
      <c r="D2487" s="317"/>
    </row>
    <row r="2488" spans="4:4">
      <c r="D2488" s="317"/>
    </row>
    <row r="2489" spans="4:4">
      <c r="D2489" s="317"/>
    </row>
    <row r="2490" spans="4:4">
      <c r="D2490" s="317"/>
    </row>
    <row r="2491" spans="4:4">
      <c r="D2491" s="317"/>
    </row>
    <row r="2492" spans="4:4">
      <c r="D2492" s="317"/>
    </row>
    <row r="2493" spans="4:4">
      <c r="D2493" s="317"/>
    </row>
    <row r="2494" spans="4:4">
      <c r="D2494" s="317"/>
    </row>
    <row r="2495" spans="4:4">
      <c r="D2495" s="317"/>
    </row>
    <row r="2496" spans="4:4">
      <c r="D2496" s="317"/>
    </row>
    <row r="2497" spans="4:4">
      <c r="D2497" s="317"/>
    </row>
    <row r="2498" spans="4:4">
      <c r="D2498" s="317"/>
    </row>
    <row r="2499" spans="4:4">
      <c r="D2499" s="317"/>
    </row>
    <row r="2500" spans="4:4">
      <c r="D2500" s="317"/>
    </row>
    <row r="2501" spans="4:4">
      <c r="D2501" s="317"/>
    </row>
    <row r="2502" spans="4:4">
      <c r="D2502" s="317"/>
    </row>
    <row r="2503" spans="4:4">
      <c r="D2503" s="317"/>
    </row>
    <row r="2504" spans="4:4">
      <c r="D2504" s="317"/>
    </row>
    <row r="2505" spans="4:4">
      <c r="D2505" s="317"/>
    </row>
    <row r="2506" spans="4:4">
      <c r="D2506" s="317"/>
    </row>
    <row r="2507" spans="4:4">
      <c r="D2507" s="317"/>
    </row>
    <row r="2508" spans="4:4">
      <c r="D2508" s="317"/>
    </row>
    <row r="2509" spans="4:4">
      <c r="D2509" s="317"/>
    </row>
    <row r="2510" spans="4:4">
      <c r="D2510" s="317"/>
    </row>
    <row r="2511" spans="4:4">
      <c r="D2511" s="317"/>
    </row>
    <row r="2512" spans="4:4">
      <c r="D2512" s="317"/>
    </row>
    <row r="2513" spans="4:4">
      <c r="D2513" s="317"/>
    </row>
    <row r="2514" spans="4:4">
      <c r="D2514" s="317"/>
    </row>
    <row r="2515" spans="4:4">
      <c r="D2515" s="317"/>
    </row>
    <row r="2516" spans="4:4">
      <c r="D2516" s="317"/>
    </row>
    <row r="2517" spans="4:4">
      <c r="D2517" s="317"/>
    </row>
    <row r="2518" spans="4:4">
      <c r="D2518" s="317"/>
    </row>
    <row r="2519" spans="4:4">
      <c r="D2519" s="317"/>
    </row>
    <row r="2520" spans="4:4">
      <c r="D2520" s="317"/>
    </row>
    <row r="2521" spans="4:4">
      <c r="D2521" s="317"/>
    </row>
    <row r="2522" spans="4:4">
      <c r="D2522" s="317"/>
    </row>
    <row r="2523" spans="4:4">
      <c r="D2523" s="317"/>
    </row>
    <row r="2524" spans="4:4">
      <c r="D2524" s="317"/>
    </row>
    <row r="2525" spans="4:4">
      <c r="D2525" s="317"/>
    </row>
    <row r="2526" spans="4:4">
      <c r="D2526" s="317"/>
    </row>
    <row r="2527" spans="4:4">
      <c r="D2527" s="317"/>
    </row>
    <row r="2528" spans="4:4">
      <c r="D2528" s="317"/>
    </row>
    <row r="2529" spans="4:4">
      <c r="D2529" s="317"/>
    </row>
    <row r="2530" spans="4:4">
      <c r="D2530" s="317"/>
    </row>
    <row r="2531" spans="4:4">
      <c r="D2531" s="317"/>
    </row>
    <row r="2532" spans="4:4">
      <c r="D2532" s="317"/>
    </row>
    <row r="2533" spans="4:4">
      <c r="D2533" s="317"/>
    </row>
    <row r="2534" spans="4:4">
      <c r="D2534" s="317"/>
    </row>
    <row r="2535" spans="4:4">
      <c r="D2535" s="317"/>
    </row>
    <row r="2536" spans="4:4">
      <c r="D2536" s="317"/>
    </row>
    <row r="2537" spans="4:4">
      <c r="D2537" s="317"/>
    </row>
    <row r="2538" spans="4:4">
      <c r="D2538" s="317"/>
    </row>
    <row r="2539" spans="4:4">
      <c r="D2539" s="317"/>
    </row>
    <row r="2540" spans="4:4">
      <c r="D2540" s="317"/>
    </row>
    <row r="2541" spans="4:4">
      <c r="D2541" s="317"/>
    </row>
    <row r="2542" spans="4:4">
      <c r="D2542" s="317"/>
    </row>
    <row r="2543" spans="4:4">
      <c r="D2543" s="317"/>
    </row>
    <row r="2544" spans="4:4">
      <c r="D2544" s="317"/>
    </row>
    <row r="2545" spans="4:4">
      <c r="D2545" s="317"/>
    </row>
    <row r="2546" spans="4:4">
      <c r="D2546" s="317"/>
    </row>
    <row r="2547" spans="4:4">
      <c r="D2547" s="317"/>
    </row>
    <row r="2548" spans="4:4">
      <c r="D2548" s="317"/>
    </row>
    <row r="2549" spans="4:4">
      <c r="D2549" s="317"/>
    </row>
    <row r="2550" spans="4:4">
      <c r="D2550" s="317"/>
    </row>
    <row r="2551" spans="4:4">
      <c r="D2551" s="317"/>
    </row>
    <row r="2552" spans="4:4">
      <c r="D2552" s="317"/>
    </row>
    <row r="2553" spans="4:4">
      <c r="D2553" s="317"/>
    </row>
    <row r="2554" spans="4:4">
      <c r="D2554" s="317"/>
    </row>
    <row r="2555" spans="4:4">
      <c r="D2555" s="317"/>
    </row>
    <row r="2556" spans="4:4">
      <c r="D2556" s="317"/>
    </row>
    <row r="2557" spans="4:4">
      <c r="D2557" s="317"/>
    </row>
    <row r="2558" spans="4:4">
      <c r="D2558" s="317"/>
    </row>
    <row r="2559" spans="4:4">
      <c r="D2559" s="317"/>
    </row>
    <row r="2560" spans="4:4">
      <c r="D2560" s="317"/>
    </row>
    <row r="2561" spans="4:4">
      <c r="D2561" s="317"/>
    </row>
    <row r="2562" spans="4:4">
      <c r="D2562" s="317"/>
    </row>
    <row r="2563" spans="4:4">
      <c r="D2563" s="317"/>
    </row>
    <row r="2564" spans="4:4">
      <c r="D2564" s="317"/>
    </row>
    <row r="2565" spans="4:4">
      <c r="D2565" s="317"/>
    </row>
    <row r="2566" spans="4:4">
      <c r="D2566" s="317"/>
    </row>
    <row r="2567" spans="4:4">
      <c r="D2567" s="317"/>
    </row>
    <row r="2568" spans="4:4">
      <c r="D2568" s="317"/>
    </row>
    <row r="2569" spans="4:4">
      <c r="D2569" s="317"/>
    </row>
    <row r="2570" spans="4:4">
      <c r="D2570" s="317"/>
    </row>
    <row r="2571" spans="4:4">
      <c r="D2571" s="317"/>
    </row>
    <row r="2572" spans="4:4">
      <c r="D2572" s="317"/>
    </row>
    <row r="2573" spans="4:4">
      <c r="D2573" s="317"/>
    </row>
    <row r="2574" spans="4:4">
      <c r="D2574" s="317"/>
    </row>
    <row r="2575" spans="4:4">
      <c r="D2575" s="317"/>
    </row>
    <row r="2576" spans="4:4">
      <c r="D2576" s="317"/>
    </row>
    <row r="2577" spans="4:4">
      <c r="D2577" s="317"/>
    </row>
    <row r="2578" spans="4:4">
      <c r="D2578" s="317"/>
    </row>
    <row r="2579" spans="4:4">
      <c r="D2579" s="317"/>
    </row>
    <row r="2580" spans="4:4">
      <c r="D2580" s="317"/>
    </row>
    <row r="2581" spans="4:4">
      <c r="D2581" s="317"/>
    </row>
    <row r="2582" spans="4:4">
      <c r="D2582" s="317"/>
    </row>
    <row r="2583" spans="4:4">
      <c r="D2583" s="317"/>
    </row>
    <row r="2584" spans="4:4">
      <c r="D2584" s="317"/>
    </row>
    <row r="2585" spans="4:4">
      <c r="D2585" s="317"/>
    </row>
    <row r="2586" spans="4:4">
      <c r="D2586" s="317"/>
    </row>
    <row r="2587" spans="4:4">
      <c r="D2587" s="317"/>
    </row>
    <row r="2588" spans="4:4">
      <c r="D2588" s="317"/>
    </row>
    <row r="2589" spans="4:4">
      <c r="D2589" s="317"/>
    </row>
    <row r="2590" spans="4:4">
      <c r="D2590" s="317"/>
    </row>
    <row r="2591" spans="4:4">
      <c r="D2591" s="317"/>
    </row>
    <row r="2592" spans="4:4">
      <c r="D2592" s="317"/>
    </row>
    <row r="2593" spans="4:4">
      <c r="D2593" s="317"/>
    </row>
    <row r="2594" spans="4:4">
      <c r="D2594" s="317"/>
    </row>
    <row r="2595" spans="4:4">
      <c r="D2595" s="317"/>
    </row>
    <row r="2596" spans="4:4">
      <c r="D2596" s="317"/>
    </row>
    <row r="2597" spans="4:4">
      <c r="D2597" s="317"/>
    </row>
    <row r="2598" spans="4:4">
      <c r="D2598" s="317"/>
    </row>
    <row r="2599" spans="4:4">
      <c r="D2599" s="317"/>
    </row>
    <row r="2600" spans="4:4">
      <c r="D2600" s="317"/>
    </row>
    <row r="2601" spans="4:4">
      <c r="D2601" s="317"/>
    </row>
    <row r="2602" spans="4:4">
      <c r="D2602" s="317"/>
    </row>
    <row r="2603" spans="4:4">
      <c r="D2603" s="317"/>
    </row>
    <row r="2604" spans="4:4">
      <c r="D2604" s="317"/>
    </row>
    <row r="2605" spans="4:4">
      <c r="D2605" s="317"/>
    </row>
    <row r="2606" spans="4:4">
      <c r="D2606" s="317"/>
    </row>
    <row r="2607" spans="4:4">
      <c r="D2607" s="317"/>
    </row>
    <row r="2608" spans="4:4">
      <c r="D2608" s="317"/>
    </row>
    <row r="2609" spans="4:4">
      <c r="D2609" s="317"/>
    </row>
    <row r="2610" spans="4:4">
      <c r="D2610" s="317"/>
    </row>
    <row r="2611" spans="4:4">
      <c r="D2611" s="317"/>
    </row>
    <row r="2612" spans="4:4">
      <c r="D2612" s="317"/>
    </row>
    <row r="2613" spans="4:4">
      <c r="D2613" s="317"/>
    </row>
    <row r="2614" spans="4:4">
      <c r="D2614" s="317"/>
    </row>
    <row r="2615" spans="4:4">
      <c r="D2615" s="317"/>
    </row>
    <row r="2616" spans="4:4">
      <c r="D2616" s="317"/>
    </row>
    <row r="2617" spans="4:4">
      <c r="D2617" s="317"/>
    </row>
    <row r="2618" spans="4:4">
      <c r="D2618" s="317"/>
    </row>
    <row r="2619" spans="4:4">
      <c r="D2619" s="317"/>
    </row>
    <row r="2620" spans="4:4">
      <c r="D2620" s="317"/>
    </row>
    <row r="2621" spans="4:4">
      <c r="D2621" s="317"/>
    </row>
    <row r="2622" spans="4:4">
      <c r="D2622" s="317"/>
    </row>
    <row r="2623" spans="4:4">
      <c r="D2623" s="317"/>
    </row>
    <row r="2624" spans="4:4">
      <c r="D2624" s="317"/>
    </row>
    <row r="2625" spans="4:4">
      <c r="D2625" s="317"/>
    </row>
    <row r="2626" spans="4:4">
      <c r="D2626" s="317"/>
    </row>
    <row r="2627" spans="4:4">
      <c r="D2627" s="317"/>
    </row>
    <row r="2628" spans="4:4">
      <c r="D2628" s="317"/>
    </row>
    <row r="2629" spans="4:4">
      <c r="D2629" s="317"/>
    </row>
    <row r="2630" spans="4:4">
      <c r="D2630" s="317"/>
    </row>
    <row r="2631" spans="4:4">
      <c r="D2631" s="317"/>
    </row>
    <row r="2632" spans="4:4">
      <c r="D2632" s="317"/>
    </row>
    <row r="2633" spans="4:4">
      <c r="D2633" s="317"/>
    </row>
    <row r="2634" spans="4:4">
      <c r="D2634" s="317"/>
    </row>
    <row r="2635" spans="4:4">
      <c r="D2635" s="317"/>
    </row>
    <row r="2636" spans="4:4">
      <c r="D2636" s="317"/>
    </row>
    <row r="2637" spans="4:4">
      <c r="D2637" s="317"/>
    </row>
    <row r="2638" spans="4:4">
      <c r="D2638" s="317"/>
    </row>
    <row r="2639" spans="4:4">
      <c r="D2639" s="317"/>
    </row>
    <row r="2640" spans="4:4">
      <c r="D2640" s="317"/>
    </row>
    <row r="2641" spans="4:4">
      <c r="D2641" s="317"/>
    </row>
    <row r="2642" spans="4:4">
      <c r="D2642" s="317"/>
    </row>
    <row r="2643" spans="4:4">
      <c r="D2643" s="317"/>
    </row>
    <row r="2644" spans="4:4">
      <c r="D2644" s="317"/>
    </row>
    <row r="2645" spans="4:4">
      <c r="D2645" s="317"/>
    </row>
    <row r="2646" spans="4:4">
      <c r="D2646" s="317"/>
    </row>
    <row r="2647" spans="4:4">
      <c r="D2647" s="317"/>
    </row>
    <row r="2648" spans="4:4">
      <c r="D2648" s="317"/>
    </row>
    <row r="2649" spans="4:4">
      <c r="D2649" s="317"/>
    </row>
    <row r="2650" spans="4:4">
      <c r="D2650" s="317"/>
    </row>
    <row r="2651" spans="4:4">
      <c r="D2651" s="317"/>
    </row>
    <row r="2652" spans="4:4">
      <c r="D2652" s="317"/>
    </row>
    <row r="2653" spans="4:4">
      <c r="D2653" s="317"/>
    </row>
    <row r="2654" spans="4:4">
      <c r="D2654" s="317"/>
    </row>
    <row r="2655" spans="4:4">
      <c r="D2655" s="317"/>
    </row>
    <row r="2656" spans="4:4">
      <c r="D2656" s="317"/>
    </row>
    <row r="2657" spans="4:4">
      <c r="D2657" s="317"/>
    </row>
    <row r="2658" spans="4:4">
      <c r="D2658" s="317"/>
    </row>
    <row r="2659" spans="4:4">
      <c r="D2659" s="317"/>
    </row>
    <row r="2660" spans="4:4">
      <c r="D2660" s="317"/>
    </row>
    <row r="2661" spans="4:4">
      <c r="D2661" s="317"/>
    </row>
    <row r="2662" spans="4:4">
      <c r="D2662" s="317"/>
    </row>
    <row r="2663" spans="4:4">
      <c r="D2663" s="317"/>
    </row>
    <row r="2664" spans="4:4">
      <c r="D2664" s="317"/>
    </row>
    <row r="2665" spans="4:4">
      <c r="D2665" s="317"/>
    </row>
    <row r="2666" spans="4:4">
      <c r="D2666" s="317"/>
    </row>
    <row r="2667" spans="4:4">
      <c r="D2667" s="317"/>
    </row>
    <row r="2668" spans="4:4">
      <c r="D2668" s="317"/>
    </row>
    <row r="2669" spans="4:4">
      <c r="D2669" s="317"/>
    </row>
    <row r="2670" spans="4:4">
      <c r="D2670" s="317"/>
    </row>
    <row r="2671" spans="4:4">
      <c r="D2671" s="317"/>
    </row>
    <row r="2672" spans="4:4">
      <c r="D2672" s="317"/>
    </row>
    <row r="2673" spans="4:4">
      <c r="D2673" s="317"/>
    </row>
    <row r="2674" spans="4:4">
      <c r="D2674" s="317"/>
    </row>
    <row r="2675" spans="4:4">
      <c r="D2675" s="317"/>
    </row>
    <row r="2676" spans="4:4">
      <c r="D2676" s="317"/>
    </row>
    <row r="2677" spans="4:4">
      <c r="D2677" s="317"/>
    </row>
    <row r="2678" spans="4:4">
      <c r="D2678" s="317"/>
    </row>
    <row r="2679" spans="4:4">
      <c r="D2679" s="317"/>
    </row>
    <row r="2680" spans="4:4">
      <c r="D2680" s="317"/>
    </row>
    <row r="2681" spans="4:4">
      <c r="D2681" s="317"/>
    </row>
    <row r="2682" spans="4:4">
      <c r="D2682" s="317"/>
    </row>
    <row r="2683" spans="4:4">
      <c r="D2683" s="317"/>
    </row>
    <row r="2684" spans="4:4">
      <c r="D2684" s="317"/>
    </row>
    <row r="2685" spans="4:4">
      <c r="D2685" s="317"/>
    </row>
    <row r="2686" spans="4:4">
      <c r="D2686" s="317"/>
    </row>
    <row r="2687" spans="4:4">
      <c r="D2687" s="317"/>
    </row>
    <row r="2688" spans="4:4">
      <c r="D2688" s="317"/>
    </row>
    <row r="2689" spans="4:4">
      <c r="D2689" s="317"/>
    </row>
    <row r="2690" spans="4:4">
      <c r="D2690" s="317"/>
    </row>
    <row r="2691" spans="4:4">
      <c r="D2691" s="317"/>
    </row>
    <row r="2692" spans="4:4">
      <c r="D2692" s="317"/>
    </row>
    <row r="2693" spans="4:4">
      <c r="D2693" s="317"/>
    </row>
    <row r="2694" spans="4:4">
      <c r="D2694" s="317"/>
    </row>
    <row r="2695" spans="4:4">
      <c r="D2695" s="317"/>
    </row>
    <row r="2696" spans="4:4">
      <c r="D2696" s="317"/>
    </row>
    <row r="2697" spans="4:4">
      <c r="D2697" s="317"/>
    </row>
    <row r="2698" spans="4:4">
      <c r="D2698" s="317"/>
    </row>
    <row r="2699" spans="4:4">
      <c r="D2699" s="317"/>
    </row>
    <row r="2700" spans="4:4">
      <c r="D2700" s="317"/>
    </row>
    <row r="2701" spans="4:4">
      <c r="D2701" s="317"/>
    </row>
    <row r="2702" spans="4:4">
      <c r="D2702" s="317"/>
    </row>
    <row r="2703" spans="4:4">
      <c r="D2703" s="317"/>
    </row>
    <row r="2704" spans="4:4">
      <c r="D2704" s="317"/>
    </row>
    <row r="2705" spans="4:4">
      <c r="D2705" s="317"/>
    </row>
    <row r="2706" spans="4:4">
      <c r="D2706" s="317"/>
    </row>
    <row r="2707" spans="4:4">
      <c r="D2707" s="317"/>
    </row>
    <row r="2708" spans="4:4">
      <c r="D2708" s="317"/>
    </row>
    <row r="2709" spans="4:4">
      <c r="D2709" s="317"/>
    </row>
    <row r="2710" spans="4:4">
      <c r="D2710" s="317"/>
    </row>
    <row r="2711" spans="4:4">
      <c r="D2711" s="317"/>
    </row>
    <row r="2712" spans="4:4">
      <c r="D2712" s="317"/>
    </row>
    <row r="2713" spans="4:4">
      <c r="D2713" s="317"/>
    </row>
    <row r="2714" spans="4:4">
      <c r="D2714" s="317"/>
    </row>
    <row r="2715" spans="4:4">
      <c r="D2715" s="317"/>
    </row>
    <row r="2716" spans="4:4">
      <c r="D2716" s="317"/>
    </row>
    <row r="2717" spans="4:4">
      <c r="D2717" s="317"/>
    </row>
    <row r="2718" spans="4:4">
      <c r="D2718" s="317"/>
    </row>
    <row r="2719" spans="4:4">
      <c r="D2719" s="317"/>
    </row>
    <row r="2720" spans="4:4">
      <c r="D2720" s="317"/>
    </row>
    <row r="2721" spans="4:4">
      <c r="D2721" s="317"/>
    </row>
    <row r="2722" spans="4:4">
      <c r="D2722" s="317"/>
    </row>
    <row r="2723" spans="4:4">
      <c r="D2723" s="317"/>
    </row>
    <row r="2724" spans="4:4">
      <c r="D2724" s="317"/>
    </row>
    <row r="2725" spans="4:4">
      <c r="D2725" s="317"/>
    </row>
    <row r="2726" spans="4:4">
      <c r="D2726" s="317"/>
    </row>
    <row r="2727" spans="4:4">
      <c r="D2727" s="317"/>
    </row>
    <row r="2728" spans="4:4">
      <c r="D2728" s="317"/>
    </row>
    <row r="2729" spans="4:4">
      <c r="D2729" s="317"/>
    </row>
    <row r="2730" spans="4:4">
      <c r="D2730" s="317"/>
    </row>
    <row r="2731" spans="4:4">
      <c r="D2731" s="317"/>
    </row>
    <row r="2732" spans="4:4">
      <c r="D2732" s="317"/>
    </row>
    <row r="2733" spans="4:4">
      <c r="D2733" s="317"/>
    </row>
    <row r="2734" spans="4:4">
      <c r="D2734" s="317"/>
    </row>
    <row r="2735" spans="4:4">
      <c r="D2735" s="317"/>
    </row>
    <row r="2736" spans="4:4">
      <c r="D2736" s="317"/>
    </row>
    <row r="2737" spans="4:4">
      <c r="D2737" s="317"/>
    </row>
    <row r="2738" spans="4:4">
      <c r="D2738" s="317"/>
    </row>
    <row r="2739" spans="4:4">
      <c r="D2739" s="317"/>
    </row>
    <row r="2740" spans="4:4">
      <c r="D2740" s="317"/>
    </row>
    <row r="2741" spans="4:4">
      <c r="D2741" s="317"/>
    </row>
    <row r="2742" spans="4:4">
      <c r="D2742" s="317"/>
    </row>
    <row r="2743" spans="4:4">
      <c r="D2743" s="317"/>
    </row>
    <row r="2744" spans="4:4">
      <c r="D2744" s="317"/>
    </row>
    <row r="2745" spans="4:4">
      <c r="D2745" s="317"/>
    </row>
    <row r="2746" spans="4:4">
      <c r="D2746" s="317"/>
    </row>
    <row r="2747" spans="4:4">
      <c r="D2747" s="317"/>
    </row>
    <row r="2748" spans="4:4">
      <c r="D2748" s="317"/>
    </row>
    <row r="2749" spans="4:4">
      <c r="D2749" s="317"/>
    </row>
    <row r="2750" spans="4:4">
      <c r="D2750" s="317"/>
    </row>
    <row r="2751" spans="4:4">
      <c r="D2751" s="317"/>
    </row>
    <row r="2752" spans="4:4">
      <c r="D2752" s="317"/>
    </row>
    <row r="2753" spans="4:4">
      <c r="D2753" s="317"/>
    </row>
    <row r="2754" spans="4:4">
      <c r="D2754" s="317"/>
    </row>
    <row r="2755" spans="4:4">
      <c r="D2755" s="317"/>
    </row>
    <row r="2756" spans="4:4">
      <c r="D2756" s="317"/>
    </row>
    <row r="2757" spans="4:4">
      <c r="D2757" s="317"/>
    </row>
    <row r="2758" spans="4:4">
      <c r="D2758" s="317"/>
    </row>
    <row r="2759" spans="4:4">
      <c r="D2759" s="317"/>
    </row>
    <row r="2760" spans="4:4">
      <c r="D2760" s="317"/>
    </row>
    <row r="2761" spans="4:4">
      <c r="D2761" s="317"/>
    </row>
    <row r="2762" spans="4:4">
      <c r="D2762" s="317"/>
    </row>
    <row r="2763" spans="4:4">
      <c r="D2763" s="317"/>
    </row>
    <row r="2764" spans="4:4">
      <c r="D2764" s="317"/>
    </row>
    <row r="2765" spans="4:4">
      <c r="D2765" s="317"/>
    </row>
    <row r="2766" spans="4:4">
      <c r="D2766" s="317"/>
    </row>
    <row r="2767" spans="4:4">
      <c r="D2767" s="317"/>
    </row>
    <row r="2768" spans="4:4">
      <c r="D2768" s="317"/>
    </row>
    <row r="2769" spans="4:4">
      <c r="D2769" s="317"/>
    </row>
    <row r="2770" spans="4:4">
      <c r="D2770" s="317"/>
    </row>
    <row r="2771" spans="4:4">
      <c r="D2771" s="317"/>
    </row>
    <row r="2772" spans="4:4">
      <c r="D2772" s="317"/>
    </row>
    <row r="2773" spans="4:4">
      <c r="D2773" s="317"/>
    </row>
    <row r="2774" spans="4:4">
      <c r="D2774" s="317"/>
    </row>
    <row r="2775" spans="4:4">
      <c r="D2775" s="317"/>
    </row>
    <row r="2776" spans="4:4">
      <c r="D2776" s="317"/>
    </row>
    <row r="2777" spans="4:4">
      <c r="D2777" s="317"/>
    </row>
    <row r="2778" spans="4:4">
      <c r="D2778" s="317"/>
    </row>
    <row r="2779" spans="4:4">
      <c r="D2779" s="317"/>
    </row>
    <row r="2780" spans="4:4">
      <c r="D2780" s="317"/>
    </row>
    <row r="2781" spans="4:4">
      <c r="D2781" s="317"/>
    </row>
    <row r="2782" spans="4:4">
      <c r="D2782" s="317"/>
    </row>
    <row r="2783" spans="4:4">
      <c r="D2783" s="317"/>
    </row>
    <row r="2784" spans="4:4">
      <c r="D2784" s="317"/>
    </row>
    <row r="2785" spans="4:4">
      <c r="D2785" s="317"/>
    </row>
    <row r="2786" spans="4:4">
      <c r="D2786" s="317"/>
    </row>
    <row r="2787" spans="4:4">
      <c r="D2787" s="317"/>
    </row>
    <row r="2788" spans="4:4">
      <c r="D2788" s="317"/>
    </row>
    <row r="2789" spans="4:4">
      <c r="D2789" s="317"/>
    </row>
    <row r="2790" spans="4:4">
      <c r="D2790" s="317"/>
    </row>
    <row r="2791" spans="4:4">
      <c r="D2791" s="317"/>
    </row>
    <row r="2792" spans="4:4">
      <c r="D2792" s="317"/>
    </row>
    <row r="2793" spans="4:4">
      <c r="D2793" s="317"/>
    </row>
    <row r="2794" spans="4:4">
      <c r="D2794" s="317"/>
    </row>
    <row r="2795" spans="4:4">
      <c r="D2795" s="317"/>
    </row>
    <row r="2796" spans="4:4">
      <c r="D2796" s="317"/>
    </row>
    <row r="2797" spans="4:4">
      <c r="D2797" s="317"/>
    </row>
    <row r="2798" spans="4:4">
      <c r="D2798" s="317"/>
    </row>
    <row r="2799" spans="4:4">
      <c r="D2799" s="317"/>
    </row>
    <row r="2800" spans="4:4">
      <c r="D2800" s="317"/>
    </row>
    <row r="2801" spans="4:4">
      <c r="D2801" s="317"/>
    </row>
    <row r="2802" spans="4:4">
      <c r="D2802" s="317"/>
    </row>
    <row r="2803" spans="4:4">
      <c r="D2803" s="317"/>
    </row>
    <row r="2804" spans="4:4">
      <c r="D2804" s="317"/>
    </row>
    <row r="2805" spans="4:4">
      <c r="D2805" s="317"/>
    </row>
    <row r="2806" spans="4:4">
      <c r="D2806" s="317"/>
    </row>
    <row r="2807" spans="4:4">
      <c r="D2807" s="317"/>
    </row>
    <row r="2808" spans="4:4">
      <c r="D2808" s="317"/>
    </row>
    <row r="2809" spans="4:4">
      <c r="D2809" s="317"/>
    </row>
    <row r="2810" spans="4:4">
      <c r="D2810" s="317"/>
    </row>
    <row r="2811" spans="4:4">
      <c r="D2811" s="317"/>
    </row>
    <row r="2812" spans="4:4">
      <c r="D2812" s="317"/>
    </row>
    <row r="2813" spans="4:4">
      <c r="D2813" s="317"/>
    </row>
    <row r="2814" spans="4:4">
      <c r="D2814" s="317"/>
    </row>
    <row r="2815" spans="4:4">
      <c r="D2815" s="317"/>
    </row>
    <row r="2816" spans="4:4">
      <c r="D2816" s="317"/>
    </row>
    <row r="2817" spans="4:4">
      <c r="D2817" s="317"/>
    </row>
    <row r="2818" spans="4:4">
      <c r="D2818" s="317"/>
    </row>
    <row r="2819" spans="4:4">
      <c r="D2819" s="317"/>
    </row>
    <row r="2820" spans="4:4">
      <c r="D2820" s="317"/>
    </row>
    <row r="2821" spans="4:4">
      <c r="D2821" s="317"/>
    </row>
    <row r="2822" spans="4:4">
      <c r="D2822" s="317"/>
    </row>
    <row r="2823" spans="4:4">
      <c r="D2823" s="317"/>
    </row>
    <row r="2824" spans="4:4">
      <c r="D2824" s="317"/>
    </row>
    <row r="2825" spans="4:4">
      <c r="D2825" s="317"/>
    </row>
    <row r="2826" spans="4:4">
      <c r="D2826" s="317"/>
    </row>
    <row r="2827" spans="4:4">
      <c r="D2827" s="317"/>
    </row>
    <row r="2828" spans="4:4">
      <c r="D2828" s="317"/>
    </row>
    <row r="2829" spans="4:4">
      <c r="D2829" s="317"/>
    </row>
    <row r="2830" spans="4:4">
      <c r="D2830" s="317"/>
    </row>
    <row r="2831" spans="4:4">
      <c r="D2831" s="317"/>
    </row>
    <row r="2832" spans="4:4">
      <c r="D2832" s="317"/>
    </row>
    <row r="2833" spans="4:4">
      <c r="D2833" s="317"/>
    </row>
    <row r="2834" spans="4:4">
      <c r="D2834" s="317"/>
    </row>
    <row r="2835" spans="4:4">
      <c r="D2835" s="317"/>
    </row>
    <row r="2836" spans="4:4">
      <c r="D2836" s="317"/>
    </row>
    <row r="2837" spans="4:4">
      <c r="D2837" s="317"/>
    </row>
    <row r="2838" spans="4:4">
      <c r="D2838" s="317"/>
    </row>
    <row r="2839" spans="4:4">
      <c r="D2839" s="317"/>
    </row>
    <row r="2840" spans="4:4">
      <c r="D2840" s="317"/>
    </row>
    <row r="2841" spans="4:4">
      <c r="D2841" s="317"/>
    </row>
    <row r="2842" spans="4:4">
      <c r="D2842" s="317"/>
    </row>
    <row r="2843" spans="4:4">
      <c r="D2843" s="317"/>
    </row>
    <row r="2844" spans="4:4">
      <c r="D2844" s="317"/>
    </row>
    <row r="2845" spans="4:4">
      <c r="D2845" s="317"/>
    </row>
    <row r="2846" spans="4:4">
      <c r="D2846" s="317"/>
    </row>
    <row r="2847" spans="4:4">
      <c r="D2847" s="317"/>
    </row>
    <row r="2848" spans="4:4">
      <c r="D2848" s="317"/>
    </row>
    <row r="2849" spans="4:4">
      <c r="D2849" s="317"/>
    </row>
    <row r="2850" spans="4:4">
      <c r="D2850" s="317"/>
    </row>
    <row r="2851" spans="4:4">
      <c r="D2851" s="317"/>
    </row>
    <row r="2852" spans="4:4">
      <c r="D2852" s="317"/>
    </row>
    <row r="2853" spans="4:4">
      <c r="D2853" s="317"/>
    </row>
    <row r="2854" spans="4:4">
      <c r="D2854" s="317"/>
    </row>
    <row r="2855" spans="4:4">
      <c r="D2855" s="317"/>
    </row>
    <row r="2856" spans="4:4">
      <c r="D2856" s="317"/>
    </row>
    <row r="2857" spans="4:4">
      <c r="D2857" s="317"/>
    </row>
    <row r="2858" spans="4:4">
      <c r="D2858" s="317"/>
    </row>
    <row r="2859" spans="4:4">
      <c r="D2859" s="317"/>
    </row>
    <row r="2860" spans="4:4">
      <c r="D2860" s="317"/>
    </row>
    <row r="2861" spans="4:4">
      <c r="D2861" s="317"/>
    </row>
    <row r="2862" spans="4:4">
      <c r="D2862" s="317"/>
    </row>
    <row r="2863" spans="4:4">
      <c r="D2863" s="317"/>
    </row>
    <row r="2864" spans="4:4">
      <c r="D2864" s="317"/>
    </row>
    <row r="2865" spans="4:4">
      <c r="D2865" s="317"/>
    </row>
    <row r="2866" spans="4:4">
      <c r="D2866" s="317"/>
    </row>
    <row r="2867" spans="4:4">
      <c r="D2867" s="317"/>
    </row>
    <row r="2868" spans="4:4">
      <c r="D2868" s="317"/>
    </row>
    <row r="2869" spans="4:4">
      <c r="D2869" s="317"/>
    </row>
    <row r="2870" spans="4:4">
      <c r="D2870" s="317"/>
    </row>
    <row r="2871" spans="4:4">
      <c r="D2871" s="317"/>
    </row>
    <row r="2872" spans="4:4">
      <c r="D2872" s="317"/>
    </row>
    <row r="2873" spans="4:4">
      <c r="D2873" s="317"/>
    </row>
    <row r="2874" spans="4:4">
      <c r="D2874" s="317"/>
    </row>
    <row r="2875" spans="4:4">
      <c r="D2875" s="317"/>
    </row>
    <row r="2876" spans="4:4">
      <c r="D2876" s="317"/>
    </row>
    <row r="2877" spans="4:4">
      <c r="D2877" s="317"/>
    </row>
    <row r="2878" spans="4:4">
      <c r="D2878" s="317"/>
    </row>
    <row r="2879" spans="4:4">
      <c r="D2879" s="317"/>
    </row>
    <row r="2880" spans="4:4">
      <c r="D2880" s="317"/>
    </row>
    <row r="2881" spans="4:4">
      <c r="D2881" s="317"/>
    </row>
    <row r="2882" spans="4:4">
      <c r="D2882" s="317"/>
    </row>
    <row r="2883" spans="4:4">
      <c r="D2883" s="317"/>
    </row>
    <row r="2884" spans="4:4">
      <c r="D2884" s="317"/>
    </row>
    <row r="2885" spans="4:4">
      <c r="D2885" s="317"/>
    </row>
    <row r="2886" spans="4:4">
      <c r="D2886" s="317"/>
    </row>
    <row r="2887" spans="4:4">
      <c r="D2887" s="317"/>
    </row>
    <row r="2888" spans="4:4">
      <c r="D2888" s="317"/>
    </row>
    <row r="2889" spans="4:4">
      <c r="D2889" s="317"/>
    </row>
    <row r="2890" spans="4:4">
      <c r="D2890" s="317"/>
    </row>
    <row r="2891" spans="4:4">
      <c r="D2891" s="317"/>
    </row>
    <row r="2892" spans="4:4">
      <c r="D2892" s="317"/>
    </row>
    <row r="2893" spans="4:4">
      <c r="D2893" s="317"/>
    </row>
    <row r="2894" spans="4:4">
      <c r="D2894" s="317"/>
    </row>
    <row r="2895" spans="4:4">
      <c r="D2895" s="317"/>
    </row>
    <row r="2896" spans="4:4">
      <c r="D2896" s="317"/>
    </row>
    <row r="2897" spans="4:4">
      <c r="D2897" s="317"/>
    </row>
    <row r="2898" spans="4:4">
      <c r="D2898" s="317"/>
    </row>
    <row r="2899" spans="4:4">
      <c r="D2899" s="317"/>
    </row>
    <row r="2900" spans="4:4">
      <c r="D2900" s="317"/>
    </row>
    <row r="2901" spans="4:4">
      <c r="D2901" s="317"/>
    </row>
    <row r="2902" spans="4:4">
      <c r="D2902" s="317"/>
    </row>
    <row r="2903" spans="4:4">
      <c r="D2903" s="317"/>
    </row>
    <row r="2904" spans="4:4">
      <c r="D2904" s="317"/>
    </row>
    <row r="2905" spans="4:4">
      <c r="D2905" s="317"/>
    </row>
    <row r="2906" spans="4:4">
      <c r="D2906" s="317"/>
    </row>
    <row r="2907" spans="4:4">
      <c r="D2907" s="317"/>
    </row>
    <row r="2908" spans="4:4">
      <c r="D2908" s="317"/>
    </row>
    <row r="2909" spans="4:4">
      <c r="D2909" s="317"/>
    </row>
    <row r="2910" spans="4:4">
      <c r="D2910" s="317"/>
    </row>
    <row r="2911" spans="4:4">
      <c r="D2911" s="317"/>
    </row>
    <row r="2912" spans="4:4">
      <c r="D2912" s="317"/>
    </row>
    <row r="2913" spans="4:4">
      <c r="D2913" s="317"/>
    </row>
    <row r="2914" spans="4:4">
      <c r="D2914" s="317"/>
    </row>
    <row r="2915" spans="4:4">
      <c r="D2915" s="317"/>
    </row>
    <row r="2916" spans="4:4">
      <c r="D2916" s="317"/>
    </row>
    <row r="2917" spans="4:4">
      <c r="D2917" s="317"/>
    </row>
    <row r="2918" spans="4:4">
      <c r="D2918" s="317"/>
    </row>
    <row r="2919" spans="4:4">
      <c r="D2919" s="317"/>
    </row>
    <row r="2920" spans="4:4">
      <c r="D2920" s="317"/>
    </row>
    <row r="2921" spans="4:4">
      <c r="D2921" s="317"/>
    </row>
    <row r="2922" spans="4:4">
      <c r="D2922" s="317"/>
    </row>
    <row r="2923" spans="4:4">
      <c r="D2923" s="317"/>
    </row>
    <row r="2924" spans="4:4">
      <c r="D2924" s="317"/>
    </row>
    <row r="2925" spans="4:4">
      <c r="D2925" s="317"/>
    </row>
    <row r="2926" spans="4:4">
      <c r="D2926" s="317"/>
    </row>
    <row r="2927" spans="4:4">
      <c r="D2927" s="317"/>
    </row>
    <row r="2928" spans="4:4">
      <c r="D2928" s="317"/>
    </row>
    <row r="2929" spans="4:4">
      <c r="D2929" s="317"/>
    </row>
    <row r="2930" spans="4:4">
      <c r="D2930" s="317"/>
    </row>
    <row r="2931" spans="4:4">
      <c r="D2931" s="317"/>
    </row>
    <row r="2932" spans="4:4">
      <c r="D2932" s="317"/>
    </row>
    <row r="2933" spans="4:4">
      <c r="D2933" s="317"/>
    </row>
    <row r="2934" spans="4:4">
      <c r="D2934" s="317"/>
    </row>
    <row r="2935" spans="4:4">
      <c r="D2935" s="317"/>
    </row>
    <row r="2936" spans="4:4">
      <c r="D2936" s="317"/>
    </row>
    <row r="2937" spans="4:4">
      <c r="D2937" s="317"/>
    </row>
    <row r="2938" spans="4:4">
      <c r="D2938" s="317"/>
    </row>
    <row r="2939" spans="4:4">
      <c r="D2939" s="317"/>
    </row>
    <row r="2940" spans="4:4">
      <c r="D2940" s="317"/>
    </row>
    <row r="2941" spans="4:4">
      <c r="D2941" s="317"/>
    </row>
    <row r="2942" spans="4:4">
      <c r="D2942" s="317"/>
    </row>
    <row r="2943" spans="4:4">
      <c r="D2943" s="317"/>
    </row>
    <row r="2944" spans="4:4">
      <c r="D2944" s="317"/>
    </row>
    <row r="2945" spans="4:4">
      <c r="D2945" s="317"/>
    </row>
    <row r="2946" spans="4:4">
      <c r="D2946" s="317"/>
    </row>
    <row r="2947" spans="4:4">
      <c r="D2947" s="317"/>
    </row>
    <row r="2948" spans="4:4">
      <c r="D2948" s="317"/>
    </row>
    <row r="2949" spans="4:4">
      <c r="D2949" s="317"/>
    </row>
    <row r="2950" spans="4:4">
      <c r="D2950" s="317"/>
    </row>
    <row r="2951" spans="4:4">
      <c r="D2951" s="317"/>
    </row>
    <row r="2952" spans="4:4">
      <c r="D2952" s="317"/>
    </row>
    <row r="2953" spans="4:4">
      <c r="D2953" s="317"/>
    </row>
    <row r="2954" spans="4:4">
      <c r="D2954" s="317"/>
    </row>
    <row r="2955" spans="4:4">
      <c r="D2955" s="317"/>
    </row>
    <row r="2956" spans="4:4">
      <c r="D2956" s="317"/>
    </row>
    <row r="2957" spans="4:4">
      <c r="D2957" s="317"/>
    </row>
    <row r="2958" spans="4:4">
      <c r="D2958" s="317"/>
    </row>
    <row r="2959" spans="4:4">
      <c r="D2959" s="317"/>
    </row>
    <row r="2960" spans="4:4">
      <c r="D2960" s="317"/>
    </row>
    <row r="2961" spans="4:4">
      <c r="D2961" s="317"/>
    </row>
    <row r="2962" spans="4:4">
      <c r="D2962" s="317"/>
    </row>
    <row r="2963" spans="4:4">
      <c r="D2963" s="317"/>
    </row>
    <row r="2964" spans="4:4">
      <c r="D2964" s="317"/>
    </row>
    <row r="2965" spans="4:4">
      <c r="D2965" s="317"/>
    </row>
    <row r="2966" spans="4:4">
      <c r="D2966" s="317"/>
    </row>
    <row r="2967" spans="4:4">
      <c r="D2967" s="317"/>
    </row>
    <row r="2968" spans="4:4">
      <c r="D2968" s="317"/>
    </row>
    <row r="2969" spans="4:4">
      <c r="D2969" s="317"/>
    </row>
    <row r="2970" spans="4:4">
      <c r="D2970" s="317"/>
    </row>
    <row r="2971" spans="4:4">
      <c r="D2971" s="317"/>
    </row>
    <row r="2972" spans="4:4">
      <c r="D2972" s="317"/>
    </row>
    <row r="2973" spans="4:4">
      <c r="D2973" s="317"/>
    </row>
    <row r="2974" spans="4:4">
      <c r="D2974" s="317"/>
    </row>
    <row r="2975" spans="4:4">
      <c r="D2975" s="317"/>
    </row>
    <row r="2976" spans="4:4">
      <c r="D2976" s="317"/>
    </row>
    <row r="2977" spans="4:4">
      <c r="D2977" s="317"/>
    </row>
    <row r="2978" spans="4:4">
      <c r="D2978" s="317"/>
    </row>
    <row r="2979" spans="4:4">
      <c r="D2979" s="317"/>
    </row>
    <row r="2980" spans="4:4">
      <c r="D2980" s="317"/>
    </row>
    <row r="2981" spans="4:4">
      <c r="D2981" s="317"/>
    </row>
    <row r="2982" spans="4:4">
      <c r="D2982" s="317"/>
    </row>
    <row r="2983" spans="4:4">
      <c r="D2983" s="317"/>
    </row>
    <row r="2984" spans="4:4">
      <c r="D2984" s="317"/>
    </row>
    <row r="2985" spans="4:4">
      <c r="D2985" s="317"/>
    </row>
    <row r="2986" spans="4:4">
      <c r="D2986" s="317"/>
    </row>
    <row r="2987" spans="4:4">
      <c r="D2987" s="317"/>
    </row>
    <row r="2988" spans="4:4">
      <c r="D2988" s="317"/>
    </row>
    <row r="2989" spans="4:4">
      <c r="D2989" s="317"/>
    </row>
    <row r="2990" spans="4:4">
      <c r="D2990" s="317"/>
    </row>
    <row r="2991" spans="4:4">
      <c r="D2991" s="317"/>
    </row>
    <row r="2992" spans="4:4">
      <c r="D2992" s="317"/>
    </row>
    <row r="2993" spans="4:4">
      <c r="D2993" s="317"/>
    </row>
    <row r="2994" spans="4:4">
      <c r="D2994" s="317"/>
    </row>
    <row r="2995" spans="4:4">
      <c r="D2995" s="317"/>
    </row>
    <row r="2996" spans="4:4">
      <c r="D2996" s="317"/>
    </row>
    <row r="2997" spans="4:4">
      <c r="D2997" s="317"/>
    </row>
    <row r="2998" spans="4:4">
      <c r="D2998" s="317"/>
    </row>
    <row r="2999" spans="4:4">
      <c r="D2999" s="317"/>
    </row>
    <row r="3000" spans="4:4">
      <c r="D3000" s="317"/>
    </row>
    <row r="3001" spans="4:4">
      <c r="D3001" s="317"/>
    </row>
    <row r="3002" spans="4:4">
      <c r="D3002" s="317"/>
    </row>
    <row r="3003" spans="4:4">
      <c r="D3003" s="317"/>
    </row>
    <row r="3004" spans="4:4">
      <c r="D3004" s="317"/>
    </row>
    <row r="3005" spans="4:4">
      <c r="D3005" s="317"/>
    </row>
    <row r="3006" spans="4:4">
      <c r="D3006" s="317"/>
    </row>
    <row r="3007" spans="4:4">
      <c r="D3007" s="317"/>
    </row>
    <row r="3008" spans="4:4">
      <c r="D3008" s="317"/>
    </row>
    <row r="3009" spans="4:4">
      <c r="D3009" s="317"/>
    </row>
    <row r="3010" spans="4:4">
      <c r="D3010" s="317"/>
    </row>
    <row r="3011" spans="4:4">
      <c r="D3011" s="317"/>
    </row>
    <row r="3012" spans="4:4">
      <c r="D3012" s="317"/>
    </row>
    <row r="3013" spans="4:4">
      <c r="D3013" s="317"/>
    </row>
    <row r="3014" spans="4:4">
      <c r="D3014" s="317"/>
    </row>
    <row r="3015" spans="4:4">
      <c r="D3015" s="317"/>
    </row>
    <row r="3016" spans="4:4">
      <c r="D3016" s="317"/>
    </row>
    <row r="3017" spans="4:4">
      <c r="D3017" s="317"/>
    </row>
    <row r="3018" spans="4:4">
      <c r="D3018" s="317"/>
    </row>
    <row r="3019" spans="4:4">
      <c r="D3019" s="317"/>
    </row>
    <row r="3020" spans="4:4">
      <c r="D3020" s="317"/>
    </row>
    <row r="3021" spans="4:4">
      <c r="D3021" s="317"/>
    </row>
    <row r="3022" spans="4:4">
      <c r="D3022" s="317"/>
    </row>
    <row r="3023" spans="4:4">
      <c r="D3023" s="317"/>
    </row>
    <row r="3024" spans="4:4">
      <c r="D3024" s="317"/>
    </row>
    <row r="3025" spans="4:4">
      <c r="D3025" s="317"/>
    </row>
    <row r="3026" spans="4:4">
      <c r="D3026" s="317"/>
    </row>
    <row r="3027" spans="4:4">
      <c r="D3027" s="317"/>
    </row>
    <row r="3028" spans="4:4">
      <c r="D3028" s="317"/>
    </row>
    <row r="3029" spans="4:4">
      <c r="D3029" s="317"/>
    </row>
    <row r="3030" spans="4:4">
      <c r="D3030" s="317"/>
    </row>
    <row r="3031" spans="4:4">
      <c r="D3031" s="317"/>
    </row>
    <row r="3032" spans="4:4">
      <c r="D3032" s="317"/>
    </row>
    <row r="3033" spans="4:4">
      <c r="D3033" s="317"/>
    </row>
    <row r="3034" spans="4:4">
      <c r="D3034" s="317"/>
    </row>
    <row r="3035" spans="4:4">
      <c r="D3035" s="317"/>
    </row>
    <row r="3036" spans="4:4">
      <c r="D3036" s="317"/>
    </row>
    <row r="3037" spans="4:4">
      <c r="D3037" s="317"/>
    </row>
    <row r="3038" spans="4:4">
      <c r="D3038" s="317"/>
    </row>
    <row r="3039" spans="4:4">
      <c r="D3039" s="317"/>
    </row>
    <row r="3040" spans="4:4">
      <c r="D3040" s="317"/>
    </row>
    <row r="3041" spans="4:4">
      <c r="D3041" s="317"/>
    </row>
    <row r="3042" spans="4:4">
      <c r="D3042" s="317"/>
    </row>
    <row r="3043" spans="4:4">
      <c r="D3043" s="317"/>
    </row>
    <row r="3044" spans="4:4">
      <c r="D3044" s="317"/>
    </row>
    <row r="3045" spans="4:4">
      <c r="D3045" s="317"/>
    </row>
    <row r="3046" spans="4:4">
      <c r="D3046" s="317"/>
    </row>
    <row r="3047" spans="4:4">
      <c r="D3047" s="317"/>
    </row>
    <row r="3048" spans="4:4">
      <c r="D3048" s="317"/>
    </row>
    <row r="3049" spans="4:4">
      <c r="D3049" s="317"/>
    </row>
    <row r="3050" spans="4:4">
      <c r="D3050" s="317"/>
    </row>
    <row r="3051" spans="4:4">
      <c r="D3051" s="317"/>
    </row>
    <row r="3052" spans="4:4">
      <c r="D3052" s="317"/>
    </row>
    <row r="3053" spans="4:4">
      <c r="D3053" s="317"/>
    </row>
    <row r="3054" spans="4:4">
      <c r="D3054" s="317"/>
    </row>
    <row r="3055" spans="4:4">
      <c r="D3055" s="317"/>
    </row>
    <row r="3056" spans="4:4">
      <c r="D3056" s="317"/>
    </row>
    <row r="3057" spans="4:4">
      <c r="D3057" s="317"/>
    </row>
    <row r="3058" spans="4:4">
      <c r="D3058" s="317"/>
    </row>
    <row r="3059" spans="4:4">
      <c r="D3059" s="317"/>
    </row>
    <row r="3060" spans="4:4">
      <c r="D3060" s="317"/>
    </row>
    <row r="3061" spans="4:4">
      <c r="D3061" s="317"/>
    </row>
    <row r="3062" spans="4:4">
      <c r="D3062" s="317"/>
    </row>
    <row r="3063" spans="4:4">
      <c r="D3063" s="317"/>
    </row>
    <row r="3064" spans="4:4">
      <c r="D3064" s="317"/>
    </row>
    <row r="3065" spans="4:4">
      <c r="D3065" s="317"/>
    </row>
    <row r="3066" spans="4:4">
      <c r="D3066" s="317"/>
    </row>
    <row r="3067" spans="4:4">
      <c r="D3067" s="317"/>
    </row>
    <row r="3068" spans="4:4">
      <c r="D3068" s="317"/>
    </row>
    <row r="3069" spans="4:4">
      <c r="D3069" s="317"/>
    </row>
    <row r="3070" spans="4:4">
      <c r="D3070" s="317"/>
    </row>
    <row r="3071" spans="4:4">
      <c r="D3071" s="317"/>
    </row>
    <row r="3072" spans="4:4">
      <c r="D3072" s="317"/>
    </row>
    <row r="3073" spans="4:4">
      <c r="D3073" s="317"/>
    </row>
    <row r="3074" spans="4:4">
      <c r="D3074" s="317"/>
    </row>
    <row r="3075" spans="4:4">
      <c r="D3075" s="317"/>
    </row>
    <row r="3076" spans="4:4">
      <c r="D3076" s="317"/>
    </row>
    <row r="3077" spans="4:4">
      <c r="D3077" s="317"/>
    </row>
    <row r="3078" spans="4:4">
      <c r="D3078" s="317"/>
    </row>
    <row r="3079" spans="4:4">
      <c r="D3079" s="317"/>
    </row>
    <row r="3080" spans="4:4">
      <c r="D3080" s="317"/>
    </row>
    <row r="3081" spans="4:4">
      <c r="D3081" s="317"/>
    </row>
    <row r="3082" spans="4:4">
      <c r="D3082" s="317"/>
    </row>
    <row r="3083" spans="4:4">
      <c r="D3083" s="317"/>
    </row>
    <row r="3084" spans="4:4">
      <c r="D3084" s="317"/>
    </row>
    <row r="3085" spans="4:4">
      <c r="D3085" s="317"/>
    </row>
    <row r="3086" spans="4:4">
      <c r="D3086" s="317"/>
    </row>
    <row r="3087" spans="4:4">
      <c r="D3087" s="317"/>
    </row>
    <row r="3088" spans="4:4">
      <c r="D3088" s="317"/>
    </row>
    <row r="3089" spans="4:4">
      <c r="D3089" s="317"/>
    </row>
    <row r="3090" spans="4:4">
      <c r="D3090" s="317"/>
    </row>
    <row r="3091" spans="4:4">
      <c r="D3091" s="317"/>
    </row>
    <row r="3092" spans="4:4">
      <c r="D3092" s="317"/>
    </row>
    <row r="3093" spans="4:4">
      <c r="D3093" s="317"/>
    </row>
    <row r="3094" spans="4:4">
      <c r="D3094" s="317"/>
    </row>
    <row r="3095" spans="4:4">
      <c r="D3095" s="317"/>
    </row>
    <row r="3096" spans="4:4">
      <c r="D3096" s="317"/>
    </row>
    <row r="3097" spans="4:4">
      <c r="D3097" s="317"/>
    </row>
    <row r="3098" spans="4:4">
      <c r="D3098" s="317"/>
    </row>
    <row r="3099" spans="4:4">
      <c r="D3099" s="317"/>
    </row>
    <row r="3100" spans="4:4">
      <c r="D3100" s="317"/>
    </row>
    <row r="3101" spans="4:4">
      <c r="D3101" s="317"/>
    </row>
    <row r="3102" spans="4:4">
      <c r="D3102" s="317"/>
    </row>
    <row r="3103" spans="4:4">
      <c r="D3103" s="317"/>
    </row>
    <row r="3104" spans="4:4">
      <c r="D3104" s="317"/>
    </row>
    <row r="3105" spans="4:4">
      <c r="D3105" s="317"/>
    </row>
    <row r="3106" spans="4:4">
      <c r="D3106" s="317"/>
    </row>
    <row r="3107" spans="4:4">
      <c r="D3107" s="317"/>
    </row>
    <row r="3108" spans="4:4">
      <c r="D3108" s="317"/>
    </row>
    <row r="3109" spans="4:4">
      <c r="D3109" s="317"/>
    </row>
    <row r="3110" spans="4:4">
      <c r="D3110" s="317"/>
    </row>
    <row r="3111" spans="4:4">
      <c r="D3111" s="317"/>
    </row>
    <row r="3112" spans="4:4">
      <c r="D3112" s="317"/>
    </row>
    <row r="3113" spans="4:4">
      <c r="D3113" s="317"/>
    </row>
    <row r="3114" spans="4:4">
      <c r="D3114" s="317"/>
    </row>
    <row r="3115" spans="4:4">
      <c r="D3115" s="317"/>
    </row>
    <row r="3116" spans="4:4">
      <c r="D3116" s="317"/>
    </row>
    <row r="3117" spans="4:4">
      <c r="D3117" s="317"/>
    </row>
    <row r="3118" spans="4:4">
      <c r="D3118" s="317"/>
    </row>
    <row r="3119" spans="4:4">
      <c r="D3119" s="317"/>
    </row>
    <row r="3120" spans="4:4">
      <c r="D3120" s="317"/>
    </row>
    <row r="3121" spans="4:4">
      <c r="D3121" s="317"/>
    </row>
    <row r="3122" spans="4:4">
      <c r="D3122" s="317"/>
    </row>
    <row r="3123" spans="4:4">
      <c r="D3123" s="317"/>
    </row>
    <row r="3124" spans="4:4">
      <c r="D3124" s="317"/>
    </row>
    <row r="3125" spans="4:4">
      <c r="D3125" s="317"/>
    </row>
    <row r="3126" spans="4:4">
      <c r="D3126" s="317"/>
    </row>
    <row r="3127" spans="4:4">
      <c r="D3127" s="317"/>
    </row>
    <row r="3128" spans="4:4">
      <c r="D3128" s="317"/>
    </row>
    <row r="3129" spans="4:4">
      <c r="D3129" s="317"/>
    </row>
    <row r="3130" spans="4:4">
      <c r="D3130" s="317"/>
    </row>
    <row r="3131" spans="4:4">
      <c r="D3131" s="317"/>
    </row>
    <row r="3132" spans="4:4">
      <c r="D3132" s="317"/>
    </row>
    <row r="3133" spans="4:4">
      <c r="D3133" s="317"/>
    </row>
    <row r="3134" spans="4:4">
      <c r="D3134" s="317"/>
    </row>
    <row r="3135" spans="4:4">
      <c r="D3135" s="317"/>
    </row>
    <row r="3136" spans="4:4">
      <c r="D3136" s="317"/>
    </row>
    <row r="3137" spans="4:4">
      <c r="D3137" s="317"/>
    </row>
    <row r="3138" spans="4:4">
      <c r="D3138" s="317"/>
    </row>
    <row r="3139" spans="4:4">
      <c r="D3139" s="317"/>
    </row>
    <row r="3140" spans="4:4">
      <c r="D3140" s="317"/>
    </row>
    <row r="3141" spans="4:4">
      <c r="D3141" s="317"/>
    </row>
    <row r="3142" spans="4:4">
      <c r="D3142" s="317"/>
    </row>
    <row r="3143" spans="4:4">
      <c r="D3143" s="317"/>
    </row>
    <row r="3144" spans="4:4">
      <c r="D3144" s="317"/>
    </row>
    <row r="3145" spans="4:4">
      <c r="D3145" s="317"/>
    </row>
    <row r="3146" spans="4:4">
      <c r="D3146" s="317"/>
    </row>
    <row r="3147" spans="4:4">
      <c r="D3147" s="317"/>
    </row>
    <row r="3148" spans="4:4">
      <c r="D3148" s="317"/>
    </row>
    <row r="3149" spans="4:4">
      <c r="D3149" s="317"/>
    </row>
    <row r="3150" spans="4:4">
      <c r="D3150" s="317"/>
    </row>
    <row r="3151" spans="4:4">
      <c r="D3151" s="317"/>
    </row>
    <row r="3152" spans="4:4">
      <c r="D3152" s="317"/>
    </row>
    <row r="3153" spans="4:4">
      <c r="D3153" s="317"/>
    </row>
    <row r="3154" spans="4:4">
      <c r="D3154" s="317"/>
    </row>
    <row r="3155" spans="4:4">
      <c r="D3155" s="317"/>
    </row>
    <row r="3156" spans="4:4">
      <c r="D3156" s="317"/>
    </row>
    <row r="3157" spans="4:4">
      <c r="D3157" s="317"/>
    </row>
    <row r="3158" spans="4:4">
      <c r="D3158" s="317"/>
    </row>
    <row r="3159" spans="4:4">
      <c r="D3159" s="317"/>
    </row>
    <row r="3160" spans="4:4">
      <c r="D3160" s="317"/>
    </row>
    <row r="3161" spans="4:4">
      <c r="D3161" s="317"/>
    </row>
    <row r="3162" spans="4:4">
      <c r="D3162" s="317"/>
    </row>
    <row r="3163" spans="4:4">
      <c r="D3163" s="317"/>
    </row>
    <row r="3164" spans="4:4">
      <c r="D3164" s="317"/>
    </row>
    <row r="3165" spans="4:4">
      <c r="D3165" s="317"/>
    </row>
    <row r="3166" spans="4:4">
      <c r="D3166" s="317"/>
    </row>
    <row r="3167" spans="4:4">
      <c r="D3167" s="317"/>
    </row>
    <row r="3168" spans="4:4">
      <c r="D3168" s="317"/>
    </row>
    <row r="3169" spans="4:4">
      <c r="D3169" s="317"/>
    </row>
    <row r="3170" spans="4:4">
      <c r="D3170" s="317"/>
    </row>
    <row r="3171" spans="4:4">
      <c r="D3171" s="317"/>
    </row>
    <row r="3172" spans="4:4">
      <c r="D3172" s="317"/>
    </row>
    <row r="3173" spans="4:4">
      <c r="D3173" s="317"/>
    </row>
    <row r="3174" spans="4:4">
      <c r="D3174" s="317"/>
    </row>
    <row r="3175" spans="4:4">
      <c r="D3175" s="317"/>
    </row>
    <row r="3176" spans="4:4">
      <c r="D3176" s="317"/>
    </row>
    <row r="3177" spans="4:4">
      <c r="D3177" s="317"/>
    </row>
    <row r="3178" spans="4:4">
      <c r="D3178" s="317"/>
    </row>
    <row r="3179" spans="4:4">
      <c r="D3179" s="317"/>
    </row>
    <row r="3180" spans="4:4">
      <c r="D3180" s="317"/>
    </row>
    <row r="3181" spans="4:4">
      <c r="D3181" s="317"/>
    </row>
    <row r="3182" spans="4:4">
      <c r="D3182" s="317"/>
    </row>
    <row r="3183" spans="4:4">
      <c r="D3183" s="317"/>
    </row>
    <row r="3184" spans="4:4">
      <c r="D3184" s="317"/>
    </row>
    <row r="3185" spans="4:4">
      <c r="D3185" s="317"/>
    </row>
    <row r="3186" spans="4:4">
      <c r="D3186" s="317"/>
    </row>
    <row r="3187" spans="4:4">
      <c r="D3187" s="317"/>
    </row>
    <row r="3188" spans="4:4">
      <c r="D3188" s="317"/>
    </row>
    <row r="3189" spans="4:4">
      <c r="D3189" s="317"/>
    </row>
    <row r="3190" spans="4:4">
      <c r="D3190" s="317"/>
    </row>
    <row r="3191" spans="4:4">
      <c r="D3191" s="317"/>
    </row>
    <row r="3192" spans="4:4">
      <c r="D3192" s="317"/>
    </row>
    <row r="3193" spans="4:4">
      <c r="D3193" s="317"/>
    </row>
    <row r="3194" spans="4:4">
      <c r="D3194" s="317"/>
    </row>
    <row r="3195" spans="4:4">
      <c r="D3195" s="317"/>
    </row>
    <row r="3196" spans="4:4">
      <c r="D3196" s="317"/>
    </row>
    <row r="3197" spans="4:4">
      <c r="D3197" s="317"/>
    </row>
    <row r="3198" spans="4:4">
      <c r="D3198" s="317"/>
    </row>
    <row r="3199" spans="4:4">
      <c r="D3199" s="317"/>
    </row>
    <row r="3200" spans="4:4">
      <c r="D3200" s="317"/>
    </row>
    <row r="3201" spans="4:4">
      <c r="D3201" s="317"/>
    </row>
    <row r="3202" spans="4:4">
      <c r="D3202" s="317"/>
    </row>
    <row r="3203" spans="4:4">
      <c r="D3203" s="317"/>
    </row>
    <row r="3204" spans="4:4">
      <c r="D3204" s="317"/>
    </row>
    <row r="3205" spans="4:4">
      <c r="D3205" s="317"/>
    </row>
    <row r="3206" spans="4:4">
      <c r="D3206" s="317"/>
    </row>
    <row r="3207" spans="4:4">
      <c r="D3207" s="317"/>
    </row>
    <row r="3208" spans="4:4">
      <c r="D3208" s="317"/>
    </row>
    <row r="3209" spans="4:4">
      <c r="D3209" s="317"/>
    </row>
    <row r="3210" spans="4:4">
      <c r="D3210" s="317"/>
    </row>
    <row r="3211" spans="4:4">
      <c r="D3211" s="317"/>
    </row>
    <row r="3212" spans="4:4">
      <c r="D3212" s="317"/>
    </row>
    <row r="3213" spans="4:4">
      <c r="D3213" s="317"/>
    </row>
    <row r="3214" spans="4:4">
      <c r="D3214" s="317"/>
    </row>
    <row r="3215" spans="4:4">
      <c r="D3215" s="317"/>
    </row>
    <row r="3216" spans="4:4">
      <c r="D3216" s="317"/>
    </row>
    <row r="3217" spans="4:4">
      <c r="D3217" s="317"/>
    </row>
    <row r="3218" spans="4:4">
      <c r="D3218" s="317"/>
    </row>
    <row r="3219" spans="4:4">
      <c r="D3219" s="317"/>
    </row>
    <row r="3220" spans="4:4">
      <c r="D3220" s="317"/>
    </row>
    <row r="3221" spans="4:4">
      <c r="D3221" s="317"/>
    </row>
    <row r="3222" spans="4:4">
      <c r="D3222" s="317"/>
    </row>
    <row r="3223" spans="4:4">
      <c r="D3223" s="317"/>
    </row>
    <row r="3224" spans="4:4">
      <c r="D3224" s="317"/>
    </row>
    <row r="3225" spans="4:4">
      <c r="D3225" s="317"/>
    </row>
    <row r="3226" spans="4:4">
      <c r="D3226" s="317"/>
    </row>
    <row r="3227" spans="4:4">
      <c r="D3227" s="317"/>
    </row>
    <row r="3228" spans="4:4">
      <c r="D3228" s="317"/>
    </row>
    <row r="3229" spans="4:4">
      <c r="D3229" s="317"/>
    </row>
    <row r="3230" spans="4:4">
      <c r="D3230" s="317"/>
    </row>
    <row r="3231" spans="4:4">
      <c r="D3231" s="317"/>
    </row>
    <row r="3232" spans="4:4">
      <c r="D3232" s="317"/>
    </row>
    <row r="3233" spans="4:4">
      <c r="D3233" s="317"/>
    </row>
    <row r="3234" spans="4:4">
      <c r="D3234" s="317"/>
    </row>
    <row r="3235" spans="4:4">
      <c r="D3235" s="317"/>
    </row>
    <row r="3236" spans="4:4">
      <c r="D3236" s="317"/>
    </row>
    <row r="3237" spans="4:4">
      <c r="D3237" s="317"/>
    </row>
    <row r="3238" spans="4:4">
      <c r="D3238" s="317"/>
    </row>
    <row r="3239" spans="4:4">
      <c r="D3239" s="317"/>
    </row>
    <row r="3240" spans="4:4">
      <c r="D3240" s="317"/>
    </row>
    <row r="3241" spans="4:4">
      <c r="D3241" s="317"/>
    </row>
    <row r="3242" spans="4:4">
      <c r="D3242" s="317"/>
    </row>
    <row r="3243" spans="4:4">
      <c r="D3243" s="317"/>
    </row>
    <row r="3244" spans="4:4">
      <c r="D3244" s="317"/>
    </row>
    <row r="3245" spans="4:4">
      <c r="D3245" s="317"/>
    </row>
    <row r="3246" spans="4:4">
      <c r="D3246" s="317"/>
    </row>
    <row r="3247" spans="4:4">
      <c r="D3247" s="317"/>
    </row>
    <row r="3248" spans="4:4">
      <c r="D3248" s="317"/>
    </row>
    <row r="3249" spans="4:4">
      <c r="D3249" s="317"/>
    </row>
    <row r="3250" spans="4:4">
      <c r="D3250" s="317"/>
    </row>
    <row r="3251" spans="4:4">
      <c r="D3251" s="317"/>
    </row>
    <row r="3252" spans="4:4">
      <c r="D3252" s="317"/>
    </row>
    <row r="3253" spans="4:4">
      <c r="D3253" s="317"/>
    </row>
    <row r="3254" spans="4:4">
      <c r="D3254" s="317"/>
    </row>
    <row r="3255" spans="4:4">
      <c r="D3255" s="317"/>
    </row>
    <row r="3256" spans="4:4">
      <c r="D3256" s="317"/>
    </row>
    <row r="3257" spans="4:4">
      <c r="D3257" s="317"/>
    </row>
    <row r="3258" spans="4:4">
      <c r="D3258" s="317"/>
    </row>
    <row r="3259" spans="4:4">
      <c r="D3259" s="317"/>
    </row>
    <row r="3260" spans="4:4">
      <c r="D3260" s="317"/>
    </row>
    <row r="3261" spans="4:4">
      <c r="D3261" s="317"/>
    </row>
    <row r="3262" spans="4:4">
      <c r="D3262" s="317"/>
    </row>
    <row r="3263" spans="4:4">
      <c r="D3263" s="317"/>
    </row>
    <row r="3264" spans="4:4">
      <c r="D3264" s="317"/>
    </row>
    <row r="3265" spans="4:4">
      <c r="D3265" s="317"/>
    </row>
    <row r="3266" spans="4:4">
      <c r="D3266" s="317"/>
    </row>
    <row r="3267" spans="4:4">
      <c r="D3267" s="317"/>
    </row>
    <row r="3268" spans="4:4">
      <c r="D3268" s="317"/>
    </row>
    <row r="3269" spans="4:4">
      <c r="D3269" s="317"/>
    </row>
    <row r="3270" spans="4:4">
      <c r="D3270" s="317"/>
    </row>
    <row r="3271" spans="4:4">
      <c r="D3271" s="317"/>
    </row>
    <row r="3272" spans="4:4">
      <c r="D3272" s="317"/>
    </row>
    <row r="3273" spans="4:4">
      <c r="D3273" s="317"/>
    </row>
    <row r="3274" spans="4:4">
      <c r="D3274" s="317"/>
    </row>
    <row r="3275" spans="4:4">
      <c r="D3275" s="317"/>
    </row>
    <row r="3276" spans="4:4">
      <c r="D3276" s="317"/>
    </row>
    <row r="3277" spans="4:4">
      <c r="D3277" s="317"/>
    </row>
    <row r="3278" spans="4:4">
      <c r="D3278" s="317"/>
    </row>
    <row r="3279" spans="4:4">
      <c r="D3279" s="317"/>
    </row>
    <row r="3280" spans="4:4">
      <c r="D3280" s="317"/>
    </row>
    <row r="3281" spans="4:4">
      <c r="D3281" s="317"/>
    </row>
    <row r="3282" spans="4:4">
      <c r="D3282" s="317"/>
    </row>
    <row r="3283" spans="4:4">
      <c r="D3283" s="317"/>
    </row>
    <row r="3284" spans="4:4">
      <c r="D3284" s="317"/>
    </row>
    <row r="3285" spans="4:4">
      <c r="D3285" s="317"/>
    </row>
    <row r="3286" spans="4:4">
      <c r="D3286" s="317"/>
    </row>
    <row r="3287" spans="4:4">
      <c r="D3287" s="317"/>
    </row>
    <row r="3288" spans="4:4">
      <c r="D3288" s="317"/>
    </row>
    <row r="3289" spans="4:4">
      <c r="D3289" s="317"/>
    </row>
    <row r="3290" spans="4:4">
      <c r="D3290" s="317"/>
    </row>
    <row r="3291" spans="4:4">
      <c r="D3291" s="317"/>
    </row>
    <row r="3292" spans="4:4">
      <c r="D3292" s="317"/>
    </row>
    <row r="3293" spans="4:4">
      <c r="D3293" s="317"/>
    </row>
    <row r="3294" spans="4:4">
      <c r="D3294" s="317"/>
    </row>
    <row r="3295" spans="4:4">
      <c r="D3295" s="317"/>
    </row>
    <row r="3296" spans="4:4">
      <c r="D3296" s="317"/>
    </row>
    <row r="3297" spans="4:4">
      <c r="D3297" s="317"/>
    </row>
    <row r="3298" spans="4:4">
      <c r="D3298" s="317"/>
    </row>
    <row r="3299" spans="4:4">
      <c r="D3299" s="317"/>
    </row>
    <row r="3300" spans="4:4">
      <c r="D3300" s="317"/>
    </row>
    <row r="3301" spans="4:4">
      <c r="D3301" s="317"/>
    </row>
    <row r="3302" spans="4:4">
      <c r="D3302" s="317"/>
    </row>
    <row r="3303" spans="4:4">
      <c r="D3303" s="317"/>
    </row>
    <row r="3304" spans="4:4">
      <c r="D3304" s="317"/>
    </row>
    <row r="3305" spans="4:4">
      <c r="D3305" s="317"/>
    </row>
    <row r="3306" spans="4:4">
      <c r="D3306" s="317"/>
    </row>
    <row r="3307" spans="4:4">
      <c r="D3307" s="317"/>
    </row>
    <row r="3308" spans="4:4">
      <c r="D3308" s="317"/>
    </row>
    <row r="3309" spans="4:4">
      <c r="D3309" s="317"/>
    </row>
    <row r="3310" spans="4:4">
      <c r="D3310" s="317"/>
    </row>
    <row r="3311" spans="4:4">
      <c r="D3311" s="317"/>
    </row>
    <row r="3312" spans="4:4">
      <c r="D3312" s="317"/>
    </row>
    <row r="3313" spans="4:4">
      <c r="D3313" s="317"/>
    </row>
    <row r="3314" spans="4:4">
      <c r="D3314" s="317"/>
    </row>
    <row r="3315" spans="4:4">
      <c r="D3315" s="317"/>
    </row>
    <row r="3316" spans="4:4">
      <c r="D3316" s="317"/>
    </row>
    <row r="3317" spans="4:4">
      <c r="D3317" s="317"/>
    </row>
    <row r="3318" spans="4:4">
      <c r="D3318" s="317"/>
    </row>
    <row r="3319" spans="4:4">
      <c r="D3319" s="317"/>
    </row>
    <row r="3320" spans="4:4">
      <c r="D3320" s="317"/>
    </row>
    <row r="3321" spans="4:4">
      <c r="D3321" s="317"/>
    </row>
    <row r="3322" spans="4:4">
      <c r="D3322" s="317"/>
    </row>
    <row r="3323" spans="4:4">
      <c r="D3323" s="317"/>
    </row>
    <row r="3324" spans="4:4">
      <c r="D3324" s="317"/>
    </row>
    <row r="3325" spans="4:4">
      <c r="D3325" s="317"/>
    </row>
    <row r="3326" spans="4:4">
      <c r="D3326" s="317"/>
    </row>
    <row r="3327" spans="4:4">
      <c r="D3327" s="317"/>
    </row>
    <row r="3328" spans="4:4">
      <c r="D3328" s="317"/>
    </row>
    <row r="3329" spans="4:4">
      <c r="D3329" s="317"/>
    </row>
    <row r="3330" spans="4:4">
      <c r="D3330" s="317"/>
    </row>
    <row r="3331" spans="4:4">
      <c r="D3331" s="317"/>
    </row>
    <row r="3332" spans="4:4">
      <c r="D3332" s="317"/>
    </row>
    <row r="3333" spans="4:4">
      <c r="D3333" s="317"/>
    </row>
    <row r="3334" spans="4:4">
      <c r="D3334" s="317"/>
    </row>
    <row r="3335" spans="4:4">
      <c r="D3335" s="317"/>
    </row>
    <row r="3336" spans="4:4">
      <c r="D3336" s="317"/>
    </row>
    <row r="3337" spans="4:4">
      <c r="D3337" s="317"/>
    </row>
    <row r="3338" spans="4:4">
      <c r="D3338" s="317"/>
    </row>
    <row r="3339" spans="4:4">
      <c r="D3339" s="317"/>
    </row>
    <row r="3340" spans="4:4">
      <c r="D3340" s="317"/>
    </row>
    <row r="3341" spans="4:4">
      <c r="D3341" s="317"/>
    </row>
    <row r="3342" spans="4:4">
      <c r="D3342" s="317"/>
    </row>
    <row r="3343" spans="4:4">
      <c r="D3343" s="317"/>
    </row>
    <row r="3344" spans="4:4">
      <c r="D3344" s="317"/>
    </row>
    <row r="3345" spans="4:4">
      <c r="D3345" s="317"/>
    </row>
    <row r="3346" spans="4:4">
      <c r="D3346" s="317"/>
    </row>
    <row r="3347" spans="4:4">
      <c r="D3347" s="317"/>
    </row>
    <row r="3348" spans="4:4">
      <c r="D3348" s="317"/>
    </row>
    <row r="3349" spans="4:4">
      <c r="D3349" s="317"/>
    </row>
    <row r="3350" spans="4:4">
      <c r="D3350" s="317"/>
    </row>
    <row r="3351" spans="4:4">
      <c r="D3351" s="317"/>
    </row>
    <row r="3352" spans="4:4">
      <c r="D3352" s="317"/>
    </row>
    <row r="3353" spans="4:4">
      <c r="D3353" s="317"/>
    </row>
    <row r="3354" spans="4:4">
      <c r="D3354" s="317"/>
    </row>
    <row r="3355" spans="4:4">
      <c r="D3355" s="317"/>
    </row>
    <row r="3356" spans="4:4">
      <c r="D3356" s="317"/>
    </row>
    <row r="3357" spans="4:4">
      <c r="D3357" s="317"/>
    </row>
    <row r="3358" spans="4:4">
      <c r="D3358" s="317"/>
    </row>
    <row r="3359" spans="4:4">
      <c r="D3359" s="317"/>
    </row>
    <row r="3360" spans="4:4">
      <c r="D3360" s="317"/>
    </row>
    <row r="3361" spans="4:4">
      <c r="D3361" s="317"/>
    </row>
    <row r="3362" spans="4:4">
      <c r="D3362" s="317"/>
    </row>
    <row r="3363" spans="4:4">
      <c r="D3363" s="317"/>
    </row>
    <row r="3364" spans="4:4">
      <c r="D3364" s="317"/>
    </row>
    <row r="3365" spans="4:4">
      <c r="D3365" s="317"/>
    </row>
    <row r="3366" spans="4:4">
      <c r="D3366" s="317"/>
    </row>
    <row r="3367" spans="4:4">
      <c r="D3367" s="317"/>
    </row>
    <row r="3368" spans="4:4">
      <c r="D3368" s="317"/>
    </row>
    <row r="3369" spans="4:4">
      <c r="D3369" s="317"/>
    </row>
    <row r="3370" spans="4:4">
      <c r="D3370" s="317"/>
    </row>
    <row r="3371" spans="4:4">
      <c r="D3371" s="317"/>
    </row>
    <row r="3372" spans="4:4">
      <c r="D3372" s="317"/>
    </row>
    <row r="3373" spans="4:4">
      <c r="D3373" s="317"/>
    </row>
    <row r="3374" spans="4:4">
      <c r="D3374" s="317"/>
    </row>
    <row r="3375" spans="4:4">
      <c r="D3375" s="317"/>
    </row>
    <row r="3376" spans="4:4">
      <c r="D3376" s="317"/>
    </row>
    <row r="3377" spans="4:4">
      <c r="D3377" s="317"/>
    </row>
    <row r="3378" spans="4:4">
      <c r="D3378" s="317"/>
    </row>
    <row r="3379" spans="4:4">
      <c r="D3379" s="317"/>
    </row>
    <row r="3380" spans="4:4">
      <c r="D3380" s="317"/>
    </row>
    <row r="3381" spans="4:4">
      <c r="D3381" s="317"/>
    </row>
    <row r="3382" spans="4:4">
      <c r="D3382" s="317"/>
    </row>
    <row r="3383" spans="4:4">
      <c r="D3383" s="317"/>
    </row>
    <row r="3384" spans="4:4">
      <c r="D3384" s="317"/>
    </row>
    <row r="3385" spans="4:4">
      <c r="D3385" s="317"/>
    </row>
    <row r="3386" spans="4:4">
      <c r="D3386" s="317"/>
    </row>
    <row r="3387" spans="4:4">
      <c r="D3387" s="317"/>
    </row>
    <row r="3388" spans="4:4">
      <c r="D3388" s="317"/>
    </row>
    <row r="3389" spans="4:4">
      <c r="D3389" s="317"/>
    </row>
    <row r="3390" spans="4:4">
      <c r="D3390" s="317"/>
    </row>
    <row r="3391" spans="4:4">
      <c r="D3391" s="317"/>
    </row>
    <row r="3392" spans="4:4">
      <c r="D3392" s="317"/>
    </row>
    <row r="3393" spans="4:4">
      <c r="D3393" s="317"/>
    </row>
    <row r="3394" spans="4:4">
      <c r="D3394" s="317"/>
    </row>
    <row r="3395" spans="4:4">
      <c r="D3395" s="317"/>
    </row>
    <row r="3396" spans="4:4">
      <c r="D3396" s="317"/>
    </row>
    <row r="3397" spans="4:4">
      <c r="D3397" s="317"/>
    </row>
    <row r="3398" spans="4:4">
      <c r="D3398" s="317"/>
    </row>
    <row r="3399" spans="4:4">
      <c r="D3399" s="317"/>
    </row>
    <row r="3400" spans="4:4">
      <c r="D3400" s="317"/>
    </row>
    <row r="3401" spans="4:4">
      <c r="D3401" s="317"/>
    </row>
    <row r="3402" spans="4:4">
      <c r="D3402" s="317"/>
    </row>
    <row r="3403" spans="4:4">
      <c r="D3403" s="317"/>
    </row>
    <row r="3404" spans="4:4">
      <c r="D3404" s="317"/>
    </row>
    <row r="3405" spans="4:4">
      <c r="D3405" s="317"/>
    </row>
    <row r="3406" spans="4:4">
      <c r="D3406" s="317"/>
    </row>
    <row r="3407" spans="4:4">
      <c r="D3407" s="317"/>
    </row>
    <row r="3408" spans="4:4">
      <c r="D3408" s="317"/>
    </row>
    <row r="3409" spans="4:4">
      <c r="D3409" s="317"/>
    </row>
    <row r="3410" spans="4:4">
      <c r="D3410" s="317"/>
    </row>
    <row r="3411" spans="4:4">
      <c r="D3411" s="317"/>
    </row>
    <row r="3412" spans="4:4">
      <c r="D3412" s="317"/>
    </row>
    <row r="3413" spans="4:4">
      <c r="D3413" s="317"/>
    </row>
    <row r="3414" spans="4:4">
      <c r="D3414" s="317"/>
    </row>
    <row r="3415" spans="4:4">
      <c r="D3415" s="317"/>
    </row>
    <row r="3416" spans="4:4">
      <c r="D3416" s="317"/>
    </row>
    <row r="3417" spans="4:4">
      <c r="D3417" s="317"/>
    </row>
    <row r="3418" spans="4:4">
      <c r="D3418" s="317"/>
    </row>
    <row r="3419" spans="4:4">
      <c r="D3419" s="317"/>
    </row>
    <row r="3420" spans="4:4">
      <c r="D3420" s="317"/>
    </row>
    <row r="3421" spans="4:4">
      <c r="D3421" s="317"/>
    </row>
    <row r="3422" spans="4:4">
      <c r="D3422" s="317"/>
    </row>
    <row r="3423" spans="4:4">
      <c r="D3423" s="317"/>
    </row>
    <row r="3424" spans="4:4">
      <c r="D3424" s="317"/>
    </row>
    <row r="3425" spans="4:4">
      <c r="D3425" s="317"/>
    </row>
    <row r="3426" spans="4:4">
      <c r="D3426" s="317"/>
    </row>
    <row r="3427" spans="4:4">
      <c r="D3427" s="317"/>
    </row>
    <row r="3428" spans="4:4">
      <c r="D3428" s="317"/>
    </row>
    <row r="3429" spans="4:4">
      <c r="D3429" s="317"/>
    </row>
    <row r="3430" spans="4:4">
      <c r="D3430" s="317"/>
    </row>
    <row r="3431" spans="4:4">
      <c r="D3431" s="317"/>
    </row>
    <row r="3432" spans="4:4">
      <c r="D3432" s="317"/>
    </row>
    <row r="3433" spans="4:4">
      <c r="D3433" s="317"/>
    </row>
    <row r="3434" spans="4:4">
      <c r="D3434" s="317"/>
    </row>
    <row r="3435" spans="4:4">
      <c r="D3435" s="317"/>
    </row>
    <row r="3436" spans="4:4">
      <c r="D3436" s="317"/>
    </row>
    <row r="3437" spans="4:4">
      <c r="D3437" s="317"/>
    </row>
    <row r="3438" spans="4:4">
      <c r="D3438" s="317"/>
    </row>
    <row r="3439" spans="4:4">
      <c r="D3439" s="317"/>
    </row>
    <row r="3440" spans="4:4">
      <c r="D3440" s="317"/>
    </row>
    <row r="3441" spans="4:4">
      <c r="D3441" s="317"/>
    </row>
    <row r="3442" spans="4:4">
      <c r="D3442" s="317"/>
    </row>
    <row r="3443" spans="4:4">
      <c r="D3443" s="317"/>
    </row>
    <row r="3444" spans="4:4">
      <c r="D3444" s="317"/>
    </row>
    <row r="3445" spans="4:4">
      <c r="D3445" s="317"/>
    </row>
    <row r="3446" spans="4:4">
      <c r="D3446" s="317"/>
    </row>
    <row r="3447" spans="4:4">
      <c r="D3447" s="317"/>
    </row>
    <row r="3448" spans="4:4">
      <c r="D3448" s="317"/>
    </row>
    <row r="3449" spans="4:4">
      <c r="D3449" s="317"/>
    </row>
    <row r="3450" spans="4:4">
      <c r="D3450" s="317"/>
    </row>
    <row r="3451" spans="4:4">
      <c r="D3451" s="317"/>
    </row>
    <row r="3452" spans="4:4">
      <c r="D3452" s="317"/>
    </row>
    <row r="3453" spans="4:4">
      <c r="D3453" s="317"/>
    </row>
    <row r="3454" spans="4:4">
      <c r="D3454" s="317"/>
    </row>
    <row r="3455" spans="4:4">
      <c r="D3455" s="317"/>
    </row>
    <row r="3456" spans="4:4">
      <c r="D3456" s="317"/>
    </row>
    <row r="3457" spans="4:4">
      <c r="D3457" s="317"/>
    </row>
    <row r="3458" spans="4:4">
      <c r="D3458" s="317"/>
    </row>
    <row r="3459" spans="4:4">
      <c r="D3459" s="317"/>
    </row>
    <row r="3460" spans="4:4">
      <c r="D3460" s="317"/>
    </row>
    <row r="3461" spans="4:4">
      <c r="D3461" s="317"/>
    </row>
    <row r="3462" spans="4:4">
      <c r="D3462" s="317"/>
    </row>
    <row r="3463" spans="4:4">
      <c r="D3463" s="317"/>
    </row>
    <row r="3464" spans="4:4">
      <c r="D3464" s="317"/>
    </row>
    <row r="3465" spans="4:4">
      <c r="D3465" s="317"/>
    </row>
    <row r="3466" spans="4:4">
      <c r="D3466" s="317"/>
    </row>
    <row r="3467" spans="4:4">
      <c r="D3467" s="317"/>
    </row>
    <row r="3468" spans="4:4">
      <c r="D3468" s="317"/>
    </row>
    <row r="3469" spans="4:4">
      <c r="D3469" s="317"/>
    </row>
    <row r="3470" spans="4:4">
      <c r="D3470" s="317"/>
    </row>
    <row r="3471" spans="4:4">
      <c r="D3471" s="317"/>
    </row>
    <row r="3472" spans="4:4">
      <c r="D3472" s="317"/>
    </row>
    <row r="3473" spans="4:4">
      <c r="D3473" s="317"/>
    </row>
    <row r="3474" spans="4:4">
      <c r="D3474" s="317"/>
    </row>
    <row r="3475" spans="4:4">
      <c r="D3475" s="317"/>
    </row>
    <row r="3476" spans="4:4">
      <c r="D3476" s="317"/>
    </row>
    <row r="3477" spans="4:4">
      <c r="D3477" s="317"/>
    </row>
    <row r="3478" spans="4:4">
      <c r="D3478" s="317"/>
    </row>
    <row r="3479" spans="4:4">
      <c r="D3479" s="317"/>
    </row>
    <row r="3480" spans="4:4">
      <c r="D3480" s="317"/>
    </row>
    <row r="3481" spans="4:4">
      <c r="D3481" s="317"/>
    </row>
    <row r="3482" spans="4:4">
      <c r="D3482" s="317"/>
    </row>
    <row r="3483" spans="4:4">
      <c r="D3483" s="317"/>
    </row>
    <row r="3484" spans="4:4">
      <c r="D3484" s="317"/>
    </row>
    <row r="3485" spans="4:4">
      <c r="D3485" s="317"/>
    </row>
    <row r="3486" spans="4:4">
      <c r="D3486" s="317"/>
    </row>
    <row r="3487" spans="4:4">
      <c r="D3487" s="317"/>
    </row>
    <row r="3488" spans="4:4">
      <c r="D3488" s="317"/>
    </row>
    <row r="3489" spans="4:4">
      <c r="D3489" s="317"/>
    </row>
    <row r="3490" spans="4:4">
      <c r="D3490" s="317"/>
    </row>
    <row r="3491" spans="4:4">
      <c r="D3491" s="317"/>
    </row>
    <row r="3492" spans="4:4">
      <c r="D3492" s="317"/>
    </row>
    <row r="3493" spans="4:4">
      <c r="D3493" s="317"/>
    </row>
    <row r="3494" spans="4:4">
      <c r="D3494" s="317"/>
    </row>
    <row r="3495" spans="4:4">
      <c r="D3495" s="317"/>
    </row>
    <row r="3496" spans="4:4">
      <c r="D3496" s="317"/>
    </row>
    <row r="3497" spans="4:4">
      <c r="D3497" s="317"/>
    </row>
    <row r="3498" spans="4:4">
      <c r="D3498" s="317"/>
    </row>
    <row r="3499" spans="4:4">
      <c r="D3499" s="317"/>
    </row>
    <row r="3500" spans="4:4">
      <c r="D3500" s="317"/>
    </row>
    <row r="3501" spans="4:4">
      <c r="D3501" s="317"/>
    </row>
    <row r="3502" spans="4:4">
      <c r="D3502" s="317"/>
    </row>
    <row r="3503" spans="4:4">
      <c r="D3503" s="317"/>
    </row>
    <row r="3504" spans="4:4">
      <c r="D3504" s="317"/>
    </row>
    <row r="3505" spans="4:4">
      <c r="D3505" s="317"/>
    </row>
    <row r="3506" spans="4:4">
      <c r="D3506" s="317"/>
    </row>
    <row r="3507" spans="4:4">
      <c r="D3507" s="317"/>
    </row>
    <row r="3508" spans="4:4">
      <c r="D3508" s="317"/>
    </row>
    <row r="3509" spans="4:4">
      <c r="D3509" s="317"/>
    </row>
    <row r="3510" spans="4:4">
      <c r="D3510" s="317"/>
    </row>
    <row r="3511" spans="4:4">
      <c r="D3511" s="317"/>
    </row>
    <row r="3512" spans="4:4">
      <c r="D3512" s="317"/>
    </row>
    <row r="3513" spans="4:4">
      <c r="D3513" s="317"/>
    </row>
    <row r="3514" spans="4:4">
      <c r="D3514" s="317"/>
    </row>
    <row r="3515" spans="4:4">
      <c r="D3515" s="317"/>
    </row>
    <row r="3516" spans="4:4">
      <c r="D3516" s="317"/>
    </row>
    <row r="3517" spans="4:4">
      <c r="D3517" s="317"/>
    </row>
    <row r="3518" spans="4:4">
      <c r="D3518" s="317"/>
    </row>
    <row r="3519" spans="4:4">
      <c r="D3519" s="317"/>
    </row>
    <row r="3520" spans="4:4">
      <c r="D3520" s="317"/>
    </row>
    <row r="3521" spans="4:4">
      <c r="D3521" s="317"/>
    </row>
    <row r="3522" spans="4:4">
      <c r="D3522" s="317"/>
    </row>
    <row r="3523" spans="4:4">
      <c r="D3523" s="317"/>
    </row>
    <row r="3524" spans="4:4">
      <c r="D3524" s="317"/>
    </row>
    <row r="3525" spans="4:4">
      <c r="D3525" s="317"/>
    </row>
    <row r="3526" spans="4:4">
      <c r="D3526" s="317"/>
    </row>
    <row r="3527" spans="4:4">
      <c r="D3527" s="317"/>
    </row>
    <row r="3528" spans="4:4">
      <c r="D3528" s="317"/>
    </row>
    <row r="3529" spans="4:4">
      <c r="D3529" s="317"/>
    </row>
    <row r="3530" spans="4:4">
      <c r="D3530" s="317"/>
    </row>
    <row r="3531" spans="4:4">
      <c r="D3531" s="317"/>
    </row>
    <row r="3532" spans="4:4">
      <c r="D3532" s="317"/>
    </row>
    <row r="3533" spans="4:4">
      <c r="D3533" s="317"/>
    </row>
    <row r="3534" spans="4:4">
      <c r="D3534" s="317"/>
    </row>
    <row r="3535" spans="4:4">
      <c r="D3535" s="317"/>
    </row>
    <row r="3536" spans="4:4">
      <c r="D3536" s="317"/>
    </row>
    <row r="3537" spans="4:4">
      <c r="D3537" s="317"/>
    </row>
    <row r="3538" spans="4:4">
      <c r="D3538" s="317"/>
    </row>
    <row r="3539" spans="4:4">
      <c r="D3539" s="317"/>
    </row>
    <row r="3540" spans="4:4">
      <c r="D3540" s="317"/>
    </row>
    <row r="3541" spans="4:4">
      <c r="D3541" s="317"/>
    </row>
    <row r="3542" spans="4:4">
      <c r="D3542" s="317"/>
    </row>
    <row r="3543" spans="4:4">
      <c r="D3543" s="317"/>
    </row>
    <row r="3544" spans="4:4">
      <c r="D3544" s="317"/>
    </row>
    <row r="3545" spans="4:4">
      <c r="D3545" s="317"/>
    </row>
    <row r="3546" spans="4:4">
      <c r="D3546" s="317"/>
    </row>
    <row r="3547" spans="4:4">
      <c r="D3547" s="317"/>
    </row>
    <row r="3548" spans="4:4">
      <c r="D3548" s="317"/>
    </row>
    <row r="3549" spans="4:4">
      <c r="D3549" s="317"/>
    </row>
    <row r="3550" spans="4:4">
      <c r="D3550" s="317"/>
    </row>
    <row r="3551" spans="4:4">
      <c r="D3551" s="317"/>
    </row>
    <row r="3552" spans="4:4">
      <c r="D3552" s="317"/>
    </row>
    <row r="3553" spans="4:4">
      <c r="D3553" s="317"/>
    </row>
    <row r="3554" spans="4:4">
      <c r="D3554" s="317"/>
    </row>
    <row r="3555" spans="4:4">
      <c r="D3555" s="317"/>
    </row>
    <row r="3556" spans="4:4">
      <c r="D3556" s="317"/>
    </row>
    <row r="3557" spans="4:4">
      <c r="D3557" s="317"/>
    </row>
    <row r="3558" spans="4:4">
      <c r="D3558" s="317"/>
    </row>
    <row r="3559" spans="4:4">
      <c r="D3559" s="317"/>
    </row>
    <row r="3560" spans="4:4">
      <c r="D3560" s="317"/>
    </row>
    <row r="3561" spans="4:4">
      <c r="D3561" s="317"/>
    </row>
    <row r="3562" spans="4:4">
      <c r="D3562" s="317"/>
    </row>
    <row r="3563" spans="4:4">
      <c r="D3563" s="317"/>
    </row>
    <row r="3564" spans="4:4">
      <c r="D3564" s="317"/>
    </row>
    <row r="3565" spans="4:4">
      <c r="D3565" s="317"/>
    </row>
    <row r="3566" spans="4:4">
      <c r="D3566" s="317"/>
    </row>
    <row r="3567" spans="4:4">
      <c r="D3567" s="317"/>
    </row>
    <row r="3568" spans="4:4">
      <c r="D3568" s="317"/>
    </row>
    <row r="3569" spans="4:4">
      <c r="D3569" s="317"/>
    </row>
    <row r="3570" spans="4:4">
      <c r="D3570" s="317"/>
    </row>
    <row r="3571" spans="4:4">
      <c r="D3571" s="317"/>
    </row>
    <row r="3572" spans="4:4">
      <c r="D3572" s="317"/>
    </row>
    <row r="3573" spans="4:4">
      <c r="D3573" s="317"/>
    </row>
    <row r="3574" spans="4:4">
      <c r="D3574" s="317"/>
    </row>
    <row r="3575" spans="4:4">
      <c r="D3575" s="317"/>
    </row>
    <row r="3576" spans="4:4">
      <c r="D3576" s="317"/>
    </row>
    <row r="3577" spans="4:4">
      <c r="D3577" s="317"/>
    </row>
    <row r="3578" spans="4:4">
      <c r="D3578" s="317"/>
    </row>
    <row r="3579" spans="4:4">
      <c r="D3579" s="317"/>
    </row>
    <row r="3580" spans="4:4">
      <c r="D3580" s="317"/>
    </row>
    <row r="3581" spans="4:4">
      <c r="D3581" s="317"/>
    </row>
    <row r="3582" spans="4:4">
      <c r="D3582" s="317"/>
    </row>
    <row r="3583" spans="4:4">
      <c r="D3583" s="317"/>
    </row>
    <row r="3584" spans="4:4">
      <c r="D3584" s="317"/>
    </row>
    <row r="3585" spans="4:4">
      <c r="D3585" s="317"/>
    </row>
    <row r="3586" spans="4:4">
      <c r="D3586" s="317"/>
    </row>
    <row r="3587" spans="4:4">
      <c r="D3587" s="317"/>
    </row>
    <row r="3588" spans="4:4">
      <c r="D3588" s="317"/>
    </row>
    <row r="3589" spans="4:4">
      <c r="D3589" s="317"/>
    </row>
    <row r="3590" spans="4:4">
      <c r="D3590" s="317"/>
    </row>
    <row r="3591" spans="4:4">
      <c r="D3591" s="317"/>
    </row>
    <row r="3592" spans="4:4">
      <c r="D3592" s="317"/>
    </row>
    <row r="3593" spans="4:4">
      <c r="D3593" s="317"/>
    </row>
    <row r="3594" spans="4:4">
      <c r="D3594" s="317"/>
    </row>
    <row r="3595" spans="4:4">
      <c r="D3595" s="317"/>
    </row>
    <row r="3596" spans="4:4">
      <c r="D3596" s="317"/>
    </row>
    <row r="3597" spans="4:4">
      <c r="D3597" s="317"/>
    </row>
    <row r="3598" spans="4:4">
      <c r="D3598" s="317"/>
    </row>
    <row r="3599" spans="4:4">
      <c r="D3599" s="317"/>
    </row>
    <row r="3600" spans="4:4">
      <c r="D3600" s="317"/>
    </row>
    <row r="3601" spans="4:4">
      <c r="D3601" s="317"/>
    </row>
    <row r="3602" spans="4:4">
      <c r="D3602" s="317"/>
    </row>
    <row r="3603" spans="4:4">
      <c r="D3603" s="317"/>
    </row>
    <row r="3604" spans="4:4">
      <c r="D3604" s="317"/>
    </row>
    <row r="3605" spans="4:4">
      <c r="D3605" s="317"/>
    </row>
    <row r="3606" spans="4:4">
      <c r="D3606" s="317"/>
    </row>
    <row r="3607" spans="4:4">
      <c r="D3607" s="317"/>
    </row>
    <row r="3608" spans="4:4">
      <c r="D3608" s="317"/>
    </row>
    <row r="3609" spans="4:4">
      <c r="D3609" s="317"/>
    </row>
    <row r="3610" spans="4:4">
      <c r="D3610" s="317"/>
    </row>
    <row r="3611" spans="4:4">
      <c r="D3611" s="317"/>
    </row>
    <row r="3612" spans="4:4">
      <c r="D3612" s="317"/>
    </row>
    <row r="3613" spans="4:4">
      <c r="D3613" s="317"/>
    </row>
    <row r="3614" spans="4:4">
      <c r="D3614" s="317"/>
    </row>
    <row r="3615" spans="4:4">
      <c r="D3615" s="317"/>
    </row>
    <row r="3616" spans="4:4">
      <c r="D3616" s="317"/>
    </row>
    <row r="3617" spans="4:4">
      <c r="D3617" s="317"/>
    </row>
    <row r="3618" spans="4:4">
      <c r="D3618" s="317"/>
    </row>
    <row r="3619" spans="4:4">
      <c r="D3619" s="317"/>
    </row>
    <row r="3620" spans="4:4">
      <c r="D3620" s="317"/>
    </row>
    <row r="3621" spans="4:4">
      <c r="D3621" s="317"/>
    </row>
    <row r="3622" spans="4:4">
      <c r="D3622" s="317"/>
    </row>
    <row r="3623" spans="4:4">
      <c r="D3623" s="317"/>
    </row>
    <row r="3624" spans="4:4">
      <c r="D3624" s="317"/>
    </row>
    <row r="3625" spans="4:4">
      <c r="D3625" s="317"/>
    </row>
    <row r="3626" spans="4:4">
      <c r="D3626" s="317"/>
    </row>
    <row r="3627" spans="4:4">
      <c r="D3627" s="317"/>
    </row>
    <row r="3628" spans="4:4">
      <c r="D3628" s="317"/>
    </row>
    <row r="3629" spans="4:4">
      <c r="D3629" s="317"/>
    </row>
    <row r="3630" spans="4:4">
      <c r="D3630" s="317"/>
    </row>
    <row r="3631" spans="4:4">
      <c r="D3631" s="317"/>
    </row>
    <row r="3632" spans="4:4">
      <c r="D3632" s="317"/>
    </row>
    <row r="3633" spans="4:4">
      <c r="D3633" s="317"/>
    </row>
    <row r="3634" spans="4:4">
      <c r="D3634" s="317"/>
    </row>
    <row r="3635" spans="4:4">
      <c r="D3635" s="317"/>
    </row>
    <row r="3636" spans="4:4">
      <c r="D3636" s="317"/>
    </row>
    <row r="3637" spans="4:4">
      <c r="D3637" s="317"/>
    </row>
    <row r="3638" spans="4:4">
      <c r="D3638" s="317"/>
    </row>
    <row r="3639" spans="4:4">
      <c r="D3639" s="317"/>
    </row>
    <row r="3640" spans="4:4">
      <c r="D3640" s="317"/>
    </row>
    <row r="3641" spans="4:4">
      <c r="D3641" s="317"/>
    </row>
    <row r="3642" spans="4:4">
      <c r="D3642" s="317"/>
    </row>
    <row r="3643" spans="4:4">
      <c r="D3643" s="317"/>
    </row>
    <row r="3644" spans="4:4">
      <c r="D3644" s="317"/>
    </row>
    <row r="3645" spans="4:4">
      <c r="D3645" s="317"/>
    </row>
    <row r="3646" spans="4:4">
      <c r="D3646" s="317"/>
    </row>
    <row r="3647" spans="4:4">
      <c r="D3647" s="317"/>
    </row>
    <row r="3648" spans="4:4">
      <c r="D3648" s="317"/>
    </row>
    <row r="3649" spans="4:4">
      <c r="D3649" s="317"/>
    </row>
    <row r="3650" spans="4:4">
      <c r="D3650" s="317"/>
    </row>
    <row r="3651" spans="4:4">
      <c r="D3651" s="317"/>
    </row>
    <row r="3652" spans="4:4">
      <c r="D3652" s="317"/>
    </row>
    <row r="3653" spans="4:4">
      <c r="D3653" s="317"/>
    </row>
    <row r="3654" spans="4:4">
      <c r="D3654" s="317"/>
    </row>
    <row r="3655" spans="4:4">
      <c r="D3655" s="317"/>
    </row>
    <row r="3656" spans="4:4">
      <c r="D3656" s="317"/>
    </row>
    <row r="3657" spans="4:4">
      <c r="D3657" s="317"/>
    </row>
    <row r="3658" spans="4:4">
      <c r="D3658" s="317"/>
    </row>
    <row r="3659" spans="4:4">
      <c r="D3659" s="317"/>
    </row>
    <row r="3660" spans="4:4">
      <c r="D3660" s="317"/>
    </row>
    <row r="3661" spans="4:4">
      <c r="D3661" s="317"/>
    </row>
    <row r="3662" spans="4:4">
      <c r="D3662" s="317"/>
    </row>
    <row r="3663" spans="4:4">
      <c r="D3663" s="317"/>
    </row>
    <row r="3664" spans="4:4">
      <c r="D3664" s="317"/>
    </row>
    <row r="3665" spans="4:4">
      <c r="D3665" s="317"/>
    </row>
    <row r="3666" spans="4:4">
      <c r="D3666" s="317"/>
    </row>
    <row r="3667" spans="4:4">
      <c r="D3667" s="317"/>
    </row>
    <row r="3668" spans="4:4">
      <c r="D3668" s="317"/>
    </row>
    <row r="3669" spans="4:4">
      <c r="D3669" s="317"/>
    </row>
    <row r="3670" spans="4:4">
      <c r="D3670" s="317"/>
    </row>
    <row r="3671" spans="4:4">
      <c r="D3671" s="317"/>
    </row>
    <row r="3672" spans="4:4">
      <c r="D3672" s="317"/>
    </row>
    <row r="3673" spans="4:4">
      <c r="D3673" s="317"/>
    </row>
    <row r="3674" spans="4:4">
      <c r="D3674" s="317"/>
    </row>
    <row r="3675" spans="4:4">
      <c r="D3675" s="317"/>
    </row>
    <row r="3676" spans="4:4">
      <c r="D3676" s="317"/>
    </row>
    <row r="3677" spans="4:4">
      <c r="D3677" s="317"/>
    </row>
    <row r="3678" spans="4:4">
      <c r="D3678" s="317"/>
    </row>
    <row r="3679" spans="4:4">
      <c r="D3679" s="317"/>
    </row>
    <row r="3680" spans="4:4">
      <c r="D3680" s="317"/>
    </row>
    <row r="3681" spans="4:4">
      <c r="D3681" s="317"/>
    </row>
    <row r="3682" spans="4:4">
      <c r="D3682" s="317"/>
    </row>
    <row r="3683" spans="4:4">
      <c r="D3683" s="317"/>
    </row>
    <row r="3684" spans="4:4">
      <c r="D3684" s="317"/>
    </row>
    <row r="3685" spans="4:4">
      <c r="D3685" s="317"/>
    </row>
    <row r="3686" spans="4:4">
      <c r="D3686" s="317"/>
    </row>
    <row r="3687" spans="4:4">
      <c r="D3687" s="317"/>
    </row>
    <row r="3688" spans="4:4">
      <c r="D3688" s="317"/>
    </row>
    <row r="3689" spans="4:4">
      <c r="D3689" s="317"/>
    </row>
    <row r="3690" spans="4:4">
      <c r="D3690" s="317"/>
    </row>
    <row r="3691" spans="4:4">
      <c r="D3691" s="317"/>
    </row>
    <row r="3692" spans="4:4">
      <c r="D3692" s="317"/>
    </row>
    <row r="3693" spans="4:4">
      <c r="D3693" s="317"/>
    </row>
    <row r="3694" spans="4:4">
      <c r="D3694" s="317"/>
    </row>
    <row r="3695" spans="4:4">
      <c r="D3695" s="317"/>
    </row>
    <row r="3696" spans="4:4">
      <c r="D3696" s="317"/>
    </row>
    <row r="3697" spans="4:4">
      <c r="D3697" s="317"/>
    </row>
    <row r="3698" spans="4:4">
      <c r="D3698" s="317"/>
    </row>
    <row r="3699" spans="4:4">
      <c r="D3699" s="317"/>
    </row>
    <row r="3700" spans="4:4">
      <c r="D3700" s="317"/>
    </row>
    <row r="3701" spans="4:4">
      <c r="D3701" s="317"/>
    </row>
    <row r="3702" spans="4:4">
      <c r="D3702" s="317"/>
    </row>
    <row r="3703" spans="4:4">
      <c r="D3703" s="317"/>
    </row>
    <row r="3704" spans="4:4">
      <c r="D3704" s="317"/>
    </row>
    <row r="3705" spans="4:4">
      <c r="D3705" s="317"/>
    </row>
    <row r="3706" spans="4:4">
      <c r="D3706" s="317"/>
    </row>
    <row r="3707" spans="4:4">
      <c r="D3707" s="317"/>
    </row>
    <row r="3708" spans="4:4">
      <c r="D3708" s="317"/>
    </row>
    <row r="3709" spans="4:4">
      <c r="D3709" s="317"/>
    </row>
    <row r="3710" spans="4:4">
      <c r="D3710" s="317"/>
    </row>
    <row r="3711" spans="4:4">
      <c r="D3711" s="317"/>
    </row>
    <row r="3712" spans="4:4">
      <c r="D3712" s="317"/>
    </row>
    <row r="3713" spans="4:4">
      <c r="D3713" s="317"/>
    </row>
    <row r="3714" spans="4:4">
      <c r="D3714" s="317"/>
    </row>
    <row r="3715" spans="4:4">
      <c r="D3715" s="317"/>
    </row>
    <row r="3716" spans="4:4">
      <c r="D3716" s="317"/>
    </row>
    <row r="3717" spans="4:4">
      <c r="D3717" s="317"/>
    </row>
    <row r="3718" spans="4:4">
      <c r="D3718" s="317"/>
    </row>
    <row r="3719" spans="4:4">
      <c r="D3719" s="317"/>
    </row>
    <row r="3720" spans="4:4">
      <c r="D3720" s="317"/>
    </row>
    <row r="3721" spans="4:4">
      <c r="D3721" s="317"/>
    </row>
    <row r="3722" spans="4:4">
      <c r="D3722" s="317"/>
    </row>
    <row r="3723" spans="4:4">
      <c r="D3723" s="317"/>
    </row>
    <row r="3724" spans="4:4">
      <c r="D3724" s="317"/>
    </row>
    <row r="3725" spans="4:4">
      <c r="D3725" s="317"/>
    </row>
    <row r="3726" spans="4:4">
      <c r="D3726" s="317"/>
    </row>
    <row r="3727" spans="4:4">
      <c r="D3727" s="317"/>
    </row>
    <row r="3728" spans="4:4">
      <c r="D3728" s="317"/>
    </row>
    <row r="3729" spans="4:4">
      <c r="D3729" s="317"/>
    </row>
    <row r="3730" spans="4:4">
      <c r="D3730" s="317"/>
    </row>
    <row r="3731" spans="4:4">
      <c r="D3731" s="317"/>
    </row>
    <row r="3732" spans="4:4">
      <c r="D3732" s="317"/>
    </row>
    <row r="3733" spans="4:4">
      <c r="D3733" s="317"/>
    </row>
    <row r="3734" spans="4:4">
      <c r="D3734" s="317"/>
    </row>
    <row r="3735" spans="4:4">
      <c r="D3735" s="317"/>
    </row>
    <row r="3736" spans="4:4">
      <c r="D3736" s="317"/>
    </row>
    <row r="3737" spans="4:4">
      <c r="D3737" s="317"/>
    </row>
    <row r="3738" spans="4:4">
      <c r="D3738" s="317"/>
    </row>
    <row r="3739" spans="4:4">
      <c r="D3739" s="317"/>
    </row>
    <row r="3740" spans="4:4">
      <c r="D3740" s="317"/>
    </row>
    <row r="3741" spans="4:4">
      <c r="D3741" s="317"/>
    </row>
    <row r="3742" spans="4:4">
      <c r="D3742" s="317"/>
    </row>
    <row r="3743" spans="4:4">
      <c r="D3743" s="317"/>
    </row>
    <row r="3744" spans="4:4">
      <c r="D3744" s="317"/>
    </row>
    <row r="3745" spans="4:4">
      <c r="D3745" s="317"/>
    </row>
    <row r="3746" spans="4:4">
      <c r="D3746" s="317"/>
    </row>
    <row r="3747" spans="4:4">
      <c r="D3747" s="317"/>
    </row>
    <row r="3748" spans="4:4">
      <c r="D3748" s="317"/>
    </row>
    <row r="3749" spans="4:4">
      <c r="D3749" s="317"/>
    </row>
    <row r="3750" spans="4:4">
      <c r="D3750" s="317"/>
    </row>
    <row r="3751" spans="4:4">
      <c r="D3751" s="317"/>
    </row>
    <row r="3752" spans="4:4">
      <c r="D3752" s="317"/>
    </row>
    <row r="3753" spans="4:4">
      <c r="D3753" s="317"/>
    </row>
    <row r="3754" spans="4:4">
      <c r="D3754" s="317"/>
    </row>
    <row r="3755" spans="4:4">
      <c r="D3755" s="317"/>
    </row>
    <row r="3756" spans="4:4">
      <c r="D3756" s="317"/>
    </row>
    <row r="3757" spans="4:4">
      <c r="D3757" s="317"/>
    </row>
    <row r="3758" spans="4:4">
      <c r="D3758" s="317"/>
    </row>
    <row r="3759" spans="4:4">
      <c r="D3759" s="317"/>
    </row>
    <row r="3760" spans="4:4">
      <c r="D3760" s="317"/>
    </row>
    <row r="3761" spans="4:4">
      <c r="D3761" s="317"/>
    </row>
    <row r="3762" spans="4:4">
      <c r="D3762" s="317"/>
    </row>
    <row r="3763" spans="4:4">
      <c r="D3763" s="317"/>
    </row>
    <row r="3764" spans="4:4">
      <c r="D3764" s="317"/>
    </row>
    <row r="3765" spans="4:4">
      <c r="D3765" s="317"/>
    </row>
    <row r="3766" spans="4:4">
      <c r="D3766" s="317"/>
    </row>
    <row r="3767" spans="4:4">
      <c r="D3767" s="317"/>
    </row>
    <row r="3768" spans="4:4">
      <c r="D3768" s="317"/>
    </row>
    <row r="3769" spans="4:4">
      <c r="D3769" s="317"/>
    </row>
    <row r="3770" spans="4:4">
      <c r="D3770" s="317"/>
    </row>
    <row r="3771" spans="4:4">
      <c r="D3771" s="317"/>
    </row>
    <row r="3772" spans="4:4">
      <c r="D3772" s="317"/>
    </row>
    <row r="3773" spans="4:4">
      <c r="D3773" s="317"/>
    </row>
    <row r="3774" spans="4:4">
      <c r="D3774" s="317"/>
    </row>
    <row r="3775" spans="4:4">
      <c r="D3775" s="317"/>
    </row>
    <row r="3776" spans="4:4">
      <c r="D3776" s="317"/>
    </row>
    <row r="3777" spans="4:4">
      <c r="D3777" s="317"/>
    </row>
    <row r="3778" spans="4:4">
      <c r="D3778" s="317"/>
    </row>
    <row r="3779" spans="4:4">
      <c r="D3779" s="317"/>
    </row>
    <row r="3780" spans="4:4">
      <c r="D3780" s="317"/>
    </row>
    <row r="3781" spans="4:4">
      <c r="D3781" s="317"/>
    </row>
    <row r="3782" spans="4:4">
      <c r="D3782" s="317"/>
    </row>
    <row r="3783" spans="4:4">
      <c r="D3783" s="317"/>
    </row>
    <row r="3784" spans="4:4">
      <c r="D3784" s="317"/>
    </row>
    <row r="3785" spans="4:4">
      <c r="D3785" s="317"/>
    </row>
    <row r="3786" spans="4:4">
      <c r="D3786" s="317"/>
    </row>
    <row r="3787" spans="4:4">
      <c r="D3787" s="317"/>
    </row>
    <row r="3788" spans="4:4">
      <c r="D3788" s="317"/>
    </row>
    <row r="3789" spans="4:4">
      <c r="D3789" s="317"/>
    </row>
    <row r="3790" spans="4:4">
      <c r="D3790" s="317"/>
    </row>
    <row r="3791" spans="4:4">
      <c r="D3791" s="317"/>
    </row>
    <row r="3792" spans="4:4">
      <c r="D3792" s="317"/>
    </row>
    <row r="3793" spans="4:4">
      <c r="D3793" s="317"/>
    </row>
    <row r="3794" spans="4:4">
      <c r="D3794" s="317"/>
    </row>
    <row r="3795" spans="4:4">
      <c r="D3795" s="317"/>
    </row>
    <row r="3796" spans="4:4">
      <c r="D3796" s="317"/>
    </row>
    <row r="3797" spans="4:4">
      <c r="D3797" s="317"/>
    </row>
    <row r="3798" spans="4:4">
      <c r="D3798" s="317"/>
    </row>
    <row r="3799" spans="4:4">
      <c r="D3799" s="317"/>
    </row>
    <row r="3800" spans="4:4">
      <c r="D3800" s="317"/>
    </row>
    <row r="3801" spans="4:4">
      <c r="D3801" s="317"/>
    </row>
    <row r="3802" spans="4:4">
      <c r="D3802" s="317"/>
    </row>
    <row r="3803" spans="4:4">
      <c r="D3803" s="317"/>
    </row>
    <row r="3804" spans="4:4">
      <c r="D3804" s="317"/>
    </row>
    <row r="3805" spans="4:4">
      <c r="D3805" s="317"/>
    </row>
    <row r="3806" spans="4:4">
      <c r="D3806" s="317"/>
    </row>
    <row r="3807" spans="4:4">
      <c r="D3807" s="317"/>
    </row>
    <row r="3808" spans="4:4">
      <c r="D3808" s="317"/>
    </row>
    <row r="3809" spans="4:4">
      <c r="D3809" s="317"/>
    </row>
    <row r="3810" spans="4:4">
      <c r="D3810" s="317"/>
    </row>
    <row r="3811" spans="4:4">
      <c r="D3811" s="317"/>
    </row>
    <row r="3812" spans="4:4">
      <c r="D3812" s="317"/>
    </row>
    <row r="3813" spans="4:4">
      <c r="D3813" s="317"/>
    </row>
    <row r="3814" spans="4:4">
      <c r="D3814" s="317"/>
    </row>
    <row r="3815" spans="4:4">
      <c r="D3815" s="317"/>
    </row>
    <row r="3816" spans="4:4">
      <c r="D3816" s="317"/>
    </row>
    <row r="3817" spans="4:4">
      <c r="D3817" s="317"/>
    </row>
    <row r="3818" spans="4:4">
      <c r="D3818" s="317"/>
    </row>
    <row r="3819" spans="4:4">
      <c r="D3819" s="317"/>
    </row>
    <row r="3820" spans="4:4">
      <c r="D3820" s="317"/>
    </row>
    <row r="3821" spans="4:4">
      <c r="D3821" s="317"/>
    </row>
    <row r="3822" spans="4:4">
      <c r="D3822" s="317"/>
    </row>
    <row r="3823" spans="4:4">
      <c r="D3823" s="317"/>
    </row>
    <row r="3824" spans="4:4">
      <c r="D3824" s="317"/>
    </row>
    <row r="3825" spans="4:4">
      <c r="D3825" s="317"/>
    </row>
    <row r="3826" spans="4:4">
      <c r="D3826" s="317"/>
    </row>
    <row r="3827" spans="4:4">
      <c r="D3827" s="317"/>
    </row>
    <row r="3828" spans="4:4">
      <c r="D3828" s="317"/>
    </row>
    <row r="3829" spans="4:4">
      <c r="D3829" s="317"/>
    </row>
    <row r="3830" spans="4:4">
      <c r="D3830" s="317"/>
    </row>
    <row r="3831" spans="4:4">
      <c r="D3831" s="317"/>
    </row>
    <row r="3832" spans="4:4">
      <c r="D3832" s="317"/>
    </row>
    <row r="3833" spans="4:4">
      <c r="D3833" s="317"/>
    </row>
    <row r="3834" spans="4:4">
      <c r="D3834" s="317"/>
    </row>
    <row r="3835" spans="4:4">
      <c r="D3835" s="317"/>
    </row>
    <row r="3836" spans="4:4">
      <c r="D3836" s="317"/>
    </row>
    <row r="3837" spans="4:4">
      <c r="D3837" s="317"/>
    </row>
    <row r="3838" spans="4:4">
      <c r="D3838" s="317"/>
    </row>
    <row r="3839" spans="4:4">
      <c r="D3839" s="317"/>
    </row>
    <row r="3840" spans="4:4">
      <c r="D3840" s="317"/>
    </row>
    <row r="3841" spans="4:4">
      <c r="D3841" s="317"/>
    </row>
    <row r="3842" spans="4:4">
      <c r="D3842" s="317"/>
    </row>
    <row r="3843" spans="4:4">
      <c r="D3843" s="317"/>
    </row>
    <row r="3844" spans="4:4">
      <c r="D3844" s="317"/>
    </row>
    <row r="3845" spans="4:4">
      <c r="D3845" s="317"/>
    </row>
    <row r="3846" spans="4:4">
      <c r="D3846" s="317"/>
    </row>
    <row r="3847" spans="4:4">
      <c r="D3847" s="317"/>
    </row>
    <row r="3848" spans="4:4">
      <c r="D3848" s="317"/>
    </row>
    <row r="3849" spans="4:4">
      <c r="D3849" s="317"/>
    </row>
    <row r="3850" spans="4:4">
      <c r="D3850" s="317"/>
    </row>
    <row r="3851" spans="4:4">
      <c r="D3851" s="317"/>
    </row>
    <row r="3852" spans="4:4">
      <c r="D3852" s="317"/>
    </row>
    <row r="3853" spans="4:4">
      <c r="D3853" s="317"/>
    </row>
    <row r="3854" spans="4:4">
      <c r="D3854" s="317"/>
    </row>
    <row r="3855" spans="4:4">
      <c r="D3855" s="317"/>
    </row>
    <row r="3856" spans="4:4">
      <c r="D3856" s="317"/>
    </row>
    <row r="3857" spans="4:4">
      <c r="D3857" s="317"/>
    </row>
    <row r="3858" spans="4:4">
      <c r="D3858" s="317"/>
    </row>
    <row r="3859" spans="4:4">
      <c r="D3859" s="317"/>
    </row>
    <row r="3860" spans="4:4">
      <c r="D3860" s="317"/>
    </row>
    <row r="3861" spans="4:4">
      <c r="D3861" s="317"/>
    </row>
    <row r="3862" spans="4:4">
      <c r="D3862" s="317"/>
    </row>
    <row r="3863" spans="4:4">
      <c r="D3863" s="317"/>
    </row>
    <row r="3864" spans="4:4">
      <c r="D3864" s="317"/>
    </row>
    <row r="3865" spans="4:4">
      <c r="D3865" s="317"/>
    </row>
    <row r="3866" spans="4:4">
      <c r="D3866" s="317"/>
    </row>
    <row r="3867" spans="4:4">
      <c r="D3867" s="317"/>
    </row>
    <row r="3868" spans="4:4">
      <c r="D3868" s="317"/>
    </row>
    <row r="3869" spans="4:4">
      <c r="D3869" s="317"/>
    </row>
    <row r="3870" spans="4:4">
      <c r="D3870" s="317"/>
    </row>
    <row r="3871" spans="4:4">
      <c r="D3871" s="317"/>
    </row>
    <row r="3872" spans="4:4">
      <c r="D3872" s="317"/>
    </row>
    <row r="3873" spans="4:4">
      <c r="D3873" s="317"/>
    </row>
    <row r="3874" spans="4:4">
      <c r="D3874" s="317"/>
    </row>
    <row r="3875" spans="4:4">
      <c r="D3875" s="317"/>
    </row>
    <row r="3876" spans="4:4">
      <c r="D3876" s="317"/>
    </row>
    <row r="3877" spans="4:4">
      <c r="D3877" s="317"/>
    </row>
    <row r="3878" spans="4:4">
      <c r="D3878" s="317"/>
    </row>
    <row r="3879" spans="4:4">
      <c r="D3879" s="317"/>
    </row>
    <row r="3880" spans="4:4">
      <c r="D3880" s="317"/>
    </row>
    <row r="3881" spans="4:4">
      <c r="D3881" s="317"/>
    </row>
    <row r="3882" spans="4:4">
      <c r="D3882" s="317"/>
    </row>
    <row r="3883" spans="4:4">
      <c r="D3883" s="317"/>
    </row>
    <row r="3884" spans="4:4">
      <c r="D3884" s="317"/>
    </row>
    <row r="3885" spans="4:4">
      <c r="D3885" s="317"/>
    </row>
    <row r="3886" spans="4:4">
      <c r="D3886" s="317"/>
    </row>
    <row r="3887" spans="4:4">
      <c r="D3887" s="317"/>
    </row>
    <row r="3888" spans="4:4">
      <c r="D3888" s="317"/>
    </row>
    <row r="3889" spans="4:4">
      <c r="D3889" s="317"/>
    </row>
    <row r="3890" spans="4:4">
      <c r="D3890" s="317"/>
    </row>
    <row r="3891" spans="4:4">
      <c r="D3891" s="317"/>
    </row>
    <row r="3892" spans="4:4">
      <c r="D3892" s="317"/>
    </row>
    <row r="3893" spans="4:4">
      <c r="D3893" s="317"/>
    </row>
    <row r="3894" spans="4:4">
      <c r="D3894" s="317"/>
    </row>
    <row r="3895" spans="4:4">
      <c r="D3895" s="317"/>
    </row>
    <row r="3896" spans="4:4">
      <c r="D3896" s="317"/>
    </row>
    <row r="3897" spans="4:4">
      <c r="D3897" s="317"/>
    </row>
    <row r="3898" spans="4:4">
      <c r="D3898" s="317"/>
    </row>
    <row r="3899" spans="4:4">
      <c r="D3899" s="317"/>
    </row>
    <row r="3900" spans="4:4">
      <c r="D3900" s="317"/>
    </row>
    <row r="3901" spans="4:4">
      <c r="D3901" s="317"/>
    </row>
    <row r="3902" spans="4:4">
      <c r="D3902" s="317"/>
    </row>
    <row r="3903" spans="4:4">
      <c r="D3903" s="317"/>
    </row>
    <row r="3904" spans="4:4">
      <c r="D3904" s="317"/>
    </row>
    <row r="3905" spans="4:4">
      <c r="D3905" s="317"/>
    </row>
    <row r="3906" spans="4:4">
      <c r="D3906" s="317"/>
    </row>
    <row r="3907" spans="4:4">
      <c r="D3907" s="317"/>
    </row>
    <row r="3908" spans="4:4">
      <c r="D3908" s="317"/>
    </row>
    <row r="3909" spans="4:4">
      <c r="D3909" s="317"/>
    </row>
    <row r="3910" spans="4:4">
      <c r="D3910" s="317"/>
    </row>
    <row r="3911" spans="4:4">
      <c r="D3911" s="317"/>
    </row>
    <row r="3912" spans="4:4">
      <c r="D3912" s="317"/>
    </row>
    <row r="3913" spans="4:4">
      <c r="D3913" s="317"/>
    </row>
    <row r="3914" spans="4:4">
      <c r="D3914" s="317"/>
    </row>
    <row r="3915" spans="4:4">
      <c r="D3915" s="317"/>
    </row>
    <row r="3916" spans="4:4">
      <c r="D3916" s="317"/>
    </row>
    <row r="3917" spans="4:4">
      <c r="D3917" s="317"/>
    </row>
    <row r="3918" spans="4:4">
      <c r="D3918" s="317"/>
    </row>
    <row r="3919" spans="4:4">
      <c r="D3919" s="317"/>
    </row>
    <row r="3920" spans="4:4">
      <c r="D3920" s="317"/>
    </row>
    <row r="3921" spans="4:4">
      <c r="D3921" s="317"/>
    </row>
    <row r="3922" spans="4:4">
      <c r="D3922" s="317"/>
    </row>
    <row r="3923" spans="4:4">
      <c r="D3923" s="317"/>
    </row>
    <row r="3924" spans="4:4">
      <c r="D3924" s="317"/>
    </row>
    <row r="3925" spans="4:4">
      <c r="D3925" s="317"/>
    </row>
    <row r="3926" spans="4:4">
      <c r="D3926" s="317"/>
    </row>
    <row r="3927" spans="4:4">
      <c r="D3927" s="317"/>
    </row>
    <row r="3928" spans="4:4">
      <c r="D3928" s="317"/>
    </row>
    <row r="3929" spans="4:4">
      <c r="D3929" s="317"/>
    </row>
    <row r="3930" spans="4:4">
      <c r="D3930" s="317"/>
    </row>
    <row r="3931" spans="4:4">
      <c r="D3931" s="317"/>
    </row>
    <row r="3932" spans="4:4">
      <c r="D3932" s="317"/>
    </row>
    <row r="3933" spans="4:4">
      <c r="D3933" s="317"/>
    </row>
    <row r="3934" spans="4:4">
      <c r="D3934" s="317"/>
    </row>
    <row r="3935" spans="4:4">
      <c r="D3935" s="317"/>
    </row>
    <row r="3936" spans="4:4">
      <c r="D3936" s="317"/>
    </row>
    <row r="3937" spans="4:4">
      <c r="D3937" s="317"/>
    </row>
    <row r="3938" spans="4:4">
      <c r="D3938" s="317"/>
    </row>
    <row r="3939" spans="4:4">
      <c r="D3939" s="317"/>
    </row>
    <row r="3940" spans="4:4">
      <c r="D3940" s="317"/>
    </row>
    <row r="3941" spans="4:4">
      <c r="D3941" s="317"/>
    </row>
    <row r="3942" spans="4:4">
      <c r="D3942" s="317"/>
    </row>
    <row r="3943" spans="4:4">
      <c r="D3943" s="317"/>
    </row>
    <row r="3944" spans="4:4">
      <c r="D3944" s="317"/>
    </row>
    <row r="3945" spans="4:4">
      <c r="D3945" s="317"/>
    </row>
    <row r="3946" spans="4:4">
      <c r="D3946" s="317"/>
    </row>
    <row r="3947" spans="4:4">
      <c r="D3947" s="317"/>
    </row>
    <row r="3948" spans="4:4">
      <c r="D3948" s="317"/>
    </row>
    <row r="3949" spans="4:4">
      <c r="D3949" s="317"/>
    </row>
    <row r="3950" spans="4:4">
      <c r="D3950" s="317"/>
    </row>
    <row r="3951" spans="4:4">
      <c r="D3951" s="317"/>
    </row>
    <row r="3952" spans="4:4">
      <c r="D3952" s="317"/>
    </row>
    <row r="3953" spans="4:4">
      <c r="D3953" s="317"/>
    </row>
    <row r="3954" spans="4:4">
      <c r="D3954" s="317"/>
    </row>
    <row r="3955" spans="4:4">
      <c r="D3955" s="317"/>
    </row>
    <row r="3956" spans="4:4">
      <c r="D3956" s="317"/>
    </row>
    <row r="3957" spans="4:4">
      <c r="D3957" s="317"/>
    </row>
    <row r="3958" spans="4:4">
      <c r="D3958" s="317"/>
    </row>
    <row r="3959" spans="4:4">
      <c r="D3959" s="317"/>
    </row>
    <row r="3960" spans="4:4">
      <c r="D3960" s="317"/>
    </row>
    <row r="3961" spans="4:4">
      <c r="D3961" s="317"/>
    </row>
    <row r="3962" spans="4:4">
      <c r="D3962" s="317"/>
    </row>
    <row r="3963" spans="4:4">
      <c r="D3963" s="317"/>
    </row>
    <row r="3964" spans="4:4">
      <c r="D3964" s="317"/>
    </row>
    <row r="3965" spans="4:4">
      <c r="D3965" s="317"/>
    </row>
    <row r="3966" spans="4:4">
      <c r="D3966" s="317"/>
    </row>
    <row r="3967" spans="4:4">
      <c r="D3967" s="317"/>
    </row>
    <row r="3968" spans="4:4">
      <c r="D3968" s="317"/>
    </row>
    <row r="3969" spans="4:4">
      <c r="D3969" s="317"/>
    </row>
    <row r="3970" spans="4:4">
      <c r="D3970" s="317"/>
    </row>
    <row r="3971" spans="4:4">
      <c r="D3971" s="317"/>
    </row>
    <row r="3972" spans="4:4">
      <c r="D3972" s="317"/>
    </row>
    <row r="3973" spans="4:4">
      <c r="D3973" s="317"/>
    </row>
    <row r="3974" spans="4:4">
      <c r="D3974" s="317"/>
    </row>
    <row r="3975" spans="4:4">
      <c r="D3975" s="317"/>
    </row>
    <row r="3976" spans="4:4">
      <c r="D3976" s="317"/>
    </row>
    <row r="3977" spans="4:4">
      <c r="D3977" s="317"/>
    </row>
    <row r="3978" spans="4:4">
      <c r="D3978" s="317"/>
    </row>
    <row r="3979" spans="4:4">
      <c r="D3979" s="317"/>
    </row>
    <row r="3980" spans="4:4">
      <c r="D3980" s="317"/>
    </row>
    <row r="3981" spans="4:4">
      <c r="D3981" s="317"/>
    </row>
    <row r="3982" spans="4:4">
      <c r="D3982" s="317"/>
    </row>
    <row r="3983" spans="4:4">
      <c r="D3983" s="317"/>
    </row>
    <row r="3984" spans="4:4">
      <c r="D3984" s="317"/>
    </row>
    <row r="3985" spans="4:4">
      <c r="D3985" s="317"/>
    </row>
    <row r="3986" spans="4:4">
      <c r="D3986" s="317"/>
    </row>
    <row r="3987" spans="4:4">
      <c r="D3987" s="317"/>
    </row>
    <row r="3988" spans="4:4">
      <c r="D3988" s="317"/>
    </row>
    <row r="3989" spans="4:4">
      <c r="D3989" s="317"/>
    </row>
    <row r="3990" spans="4:4">
      <c r="D3990" s="317"/>
    </row>
    <row r="3991" spans="4:4">
      <c r="D3991" s="317"/>
    </row>
    <row r="3992" spans="4:4">
      <c r="D3992" s="317"/>
    </row>
    <row r="3993" spans="4:4">
      <c r="D3993" s="317"/>
    </row>
    <row r="3994" spans="4:4">
      <c r="D3994" s="317"/>
    </row>
    <row r="3995" spans="4:4">
      <c r="D3995" s="317"/>
    </row>
    <row r="3996" spans="4:4">
      <c r="D3996" s="317"/>
    </row>
    <row r="3997" spans="4:4">
      <c r="D3997" s="317"/>
    </row>
    <row r="3998" spans="4:4">
      <c r="D3998" s="317"/>
    </row>
    <row r="3999" spans="4:4">
      <c r="D3999" s="317"/>
    </row>
    <row r="4000" spans="4:4">
      <c r="D4000" s="317"/>
    </row>
    <row r="4001" spans="4:4">
      <c r="D4001" s="317"/>
    </row>
    <row r="4002" spans="4:4">
      <c r="D4002" s="317"/>
    </row>
    <row r="4003" spans="4:4">
      <c r="D4003" s="317"/>
    </row>
    <row r="4004" spans="4:4">
      <c r="D4004" s="317"/>
    </row>
    <row r="4005" spans="4:4">
      <c r="D4005" s="317"/>
    </row>
    <row r="4006" spans="4:4">
      <c r="D4006" s="317"/>
    </row>
    <row r="4007" spans="4:4">
      <c r="D4007" s="317"/>
    </row>
    <row r="4008" spans="4:4">
      <c r="D4008" s="317"/>
    </row>
    <row r="4009" spans="4:4">
      <c r="D4009" s="317"/>
    </row>
    <row r="4010" spans="4:4">
      <c r="D4010" s="317"/>
    </row>
    <row r="4011" spans="4:4">
      <c r="D4011" s="317"/>
    </row>
    <row r="4012" spans="4:4">
      <c r="D4012" s="317"/>
    </row>
    <row r="4013" spans="4:4">
      <c r="D4013" s="317"/>
    </row>
    <row r="4014" spans="4:4">
      <c r="D4014" s="317"/>
    </row>
    <row r="4015" spans="4:4">
      <c r="D4015" s="317"/>
    </row>
    <row r="4016" spans="4:4">
      <c r="D4016" s="317"/>
    </row>
    <row r="4017" spans="4:4">
      <c r="D4017" s="317"/>
    </row>
    <row r="4018" spans="4:4">
      <c r="D4018" s="317"/>
    </row>
    <row r="4019" spans="4:4">
      <c r="D4019" s="317"/>
    </row>
    <row r="4020" spans="4:4">
      <c r="D4020" s="317"/>
    </row>
    <row r="4021" spans="4:4">
      <c r="D4021" s="317"/>
    </row>
    <row r="4022" spans="4:4">
      <c r="D4022" s="317"/>
    </row>
    <row r="4023" spans="4:4">
      <c r="D4023" s="317"/>
    </row>
    <row r="4024" spans="4:4">
      <c r="D4024" s="317"/>
    </row>
    <row r="4025" spans="4:4">
      <c r="D4025" s="317"/>
    </row>
    <row r="4026" spans="4:4">
      <c r="D4026" s="317"/>
    </row>
    <row r="4027" spans="4:4">
      <c r="D4027" s="317"/>
    </row>
    <row r="4028" spans="4:4">
      <c r="D4028" s="317"/>
    </row>
    <row r="4029" spans="4:4">
      <c r="D4029" s="317"/>
    </row>
    <row r="4030" spans="4:4">
      <c r="D4030" s="317"/>
    </row>
    <row r="4031" spans="4:4">
      <c r="D4031" s="317"/>
    </row>
    <row r="4032" spans="4:4">
      <c r="D4032" s="317"/>
    </row>
    <row r="4033" spans="4:4">
      <c r="D4033" s="317"/>
    </row>
    <row r="4034" spans="4:4">
      <c r="D4034" s="317"/>
    </row>
    <row r="4035" spans="4:4">
      <c r="D4035" s="317"/>
    </row>
    <row r="4036" spans="4:4">
      <c r="D4036" s="317"/>
    </row>
    <row r="4037" spans="4:4">
      <c r="D4037" s="317"/>
    </row>
    <row r="4038" spans="4:4">
      <c r="D4038" s="317"/>
    </row>
    <row r="4039" spans="4:4">
      <c r="D4039" s="317"/>
    </row>
    <row r="4040" spans="4:4">
      <c r="D4040" s="317"/>
    </row>
    <row r="4041" spans="4:4">
      <c r="D4041" s="317"/>
    </row>
    <row r="4042" spans="4:4">
      <c r="D4042" s="317"/>
    </row>
    <row r="4043" spans="4:4">
      <c r="D4043" s="317"/>
    </row>
    <row r="4044" spans="4:4">
      <c r="D4044" s="317"/>
    </row>
    <row r="4045" spans="4:4">
      <c r="D4045" s="317"/>
    </row>
    <row r="4046" spans="4:4">
      <c r="D4046" s="317"/>
    </row>
    <row r="4047" spans="4:4">
      <c r="D4047" s="317"/>
    </row>
    <row r="4048" spans="4:4">
      <c r="D4048" s="317"/>
    </row>
    <row r="4049" spans="4:4">
      <c r="D4049" s="317"/>
    </row>
    <row r="4050" spans="4:4">
      <c r="D4050" s="317"/>
    </row>
    <row r="4051" spans="4:4">
      <c r="D4051" s="317"/>
    </row>
    <row r="4052" spans="4:4">
      <c r="D4052" s="317"/>
    </row>
    <row r="4053" spans="4:4">
      <c r="D4053" s="317"/>
    </row>
    <row r="4054" spans="4:4">
      <c r="D4054" s="317"/>
    </row>
    <row r="4055" spans="4:4">
      <c r="D4055" s="317"/>
    </row>
    <row r="4056" spans="4:4">
      <c r="D4056" s="317"/>
    </row>
    <row r="4057" spans="4:4">
      <c r="D4057" s="317"/>
    </row>
    <row r="4058" spans="4:4">
      <c r="D4058" s="317"/>
    </row>
    <row r="4059" spans="4:4">
      <c r="D4059" s="317"/>
    </row>
    <row r="4060" spans="4:4">
      <c r="D4060" s="317"/>
    </row>
    <row r="4061" spans="4:4">
      <c r="D4061" s="317"/>
    </row>
    <row r="4062" spans="4:4">
      <c r="D4062" s="317"/>
    </row>
    <row r="4063" spans="4:4">
      <c r="D4063" s="317"/>
    </row>
    <row r="4064" spans="4:4">
      <c r="D4064" s="317"/>
    </row>
    <row r="4065" spans="4:4">
      <c r="D4065" s="317"/>
    </row>
    <row r="4066" spans="4:4">
      <c r="D4066" s="317"/>
    </row>
    <row r="4067" spans="4:4">
      <c r="D4067" s="317"/>
    </row>
    <row r="4068" spans="4:4">
      <c r="D4068" s="317"/>
    </row>
    <row r="4069" spans="4:4">
      <c r="D4069" s="317"/>
    </row>
    <row r="4070" spans="4:4">
      <c r="D4070" s="317"/>
    </row>
    <row r="4071" spans="4:4">
      <c r="D4071" s="317"/>
    </row>
    <row r="4072" spans="4:4">
      <c r="D4072" s="317"/>
    </row>
    <row r="4073" spans="4:4">
      <c r="D4073" s="317"/>
    </row>
    <row r="4074" spans="4:4">
      <c r="D4074" s="317"/>
    </row>
    <row r="4075" spans="4:4">
      <c r="D4075" s="317"/>
    </row>
    <row r="4076" spans="4:4">
      <c r="D4076" s="317"/>
    </row>
    <row r="4077" spans="4:4">
      <c r="D4077" s="317"/>
    </row>
    <row r="4078" spans="4:4">
      <c r="D4078" s="317"/>
    </row>
    <row r="4079" spans="4:4">
      <c r="D4079" s="317"/>
    </row>
    <row r="4080" spans="4:4">
      <c r="D4080" s="317"/>
    </row>
    <row r="4081" spans="4:4">
      <c r="D4081" s="317"/>
    </row>
    <row r="4082" spans="4:4">
      <c r="D4082" s="317"/>
    </row>
    <row r="4083" spans="4:4">
      <c r="D4083" s="317"/>
    </row>
    <row r="4084" spans="4:4">
      <c r="D4084" s="317"/>
    </row>
    <row r="4085" spans="4:4">
      <c r="D4085" s="317"/>
    </row>
    <row r="4086" spans="4:4">
      <c r="D4086" s="317"/>
    </row>
    <row r="4087" spans="4:4">
      <c r="D4087" s="317"/>
    </row>
    <row r="4088" spans="4:4">
      <c r="D4088" s="317"/>
    </row>
    <row r="4089" spans="4:4">
      <c r="D4089" s="317"/>
    </row>
    <row r="4090" spans="4:4">
      <c r="D4090" s="317"/>
    </row>
    <row r="4091" spans="4:4">
      <c r="D4091" s="317"/>
    </row>
    <row r="4092" spans="4:4">
      <c r="D4092" s="317"/>
    </row>
    <row r="4093" spans="4:4">
      <c r="D4093" s="317"/>
    </row>
    <row r="4094" spans="4:4">
      <c r="D4094" s="317"/>
    </row>
    <row r="4095" spans="4:4">
      <c r="D4095" s="317"/>
    </row>
    <row r="4096" spans="4:4">
      <c r="D4096" s="317"/>
    </row>
    <row r="4097" spans="4:4">
      <c r="D4097" s="317"/>
    </row>
    <row r="4098" spans="4:4">
      <c r="D4098" s="317"/>
    </row>
    <row r="4099" spans="4:4">
      <c r="D4099" s="317"/>
    </row>
    <row r="4100" spans="4:4">
      <c r="D4100" s="317"/>
    </row>
    <row r="4101" spans="4:4">
      <c r="D4101" s="317"/>
    </row>
    <row r="4102" spans="4:4">
      <c r="D4102" s="317"/>
    </row>
    <row r="4103" spans="4:4">
      <c r="D4103" s="317"/>
    </row>
    <row r="4104" spans="4:4">
      <c r="D4104" s="317"/>
    </row>
    <row r="4105" spans="4:4">
      <c r="D4105" s="317"/>
    </row>
    <row r="4106" spans="4:4">
      <c r="D4106" s="317"/>
    </row>
    <row r="4107" spans="4:4">
      <c r="D4107" s="317"/>
    </row>
    <row r="4108" spans="4:4">
      <c r="D4108" s="317"/>
    </row>
    <row r="4109" spans="4:4">
      <c r="D4109" s="317"/>
    </row>
    <row r="4110" spans="4:4">
      <c r="D4110" s="317"/>
    </row>
    <row r="4111" spans="4:4">
      <c r="D4111" s="317"/>
    </row>
    <row r="4112" spans="4:4">
      <c r="D4112" s="317"/>
    </row>
    <row r="4113" spans="4:4">
      <c r="D4113" s="317"/>
    </row>
    <row r="4114" spans="4:4">
      <c r="D4114" s="317"/>
    </row>
    <row r="4115" spans="4:4">
      <c r="D4115" s="317"/>
    </row>
    <row r="4116" spans="4:4">
      <c r="D4116" s="317"/>
    </row>
    <row r="4117" spans="4:4">
      <c r="D4117" s="317"/>
    </row>
    <row r="4118" spans="4:4">
      <c r="D4118" s="317"/>
    </row>
    <row r="4119" spans="4:4">
      <c r="D4119" s="317"/>
    </row>
    <row r="4120" spans="4:4">
      <c r="D4120" s="317"/>
    </row>
    <row r="4121" spans="4:4">
      <c r="D4121" s="317"/>
    </row>
    <row r="4122" spans="4:4">
      <c r="D4122" s="317"/>
    </row>
    <row r="4123" spans="4:4">
      <c r="D4123" s="317"/>
    </row>
    <row r="4124" spans="4:4">
      <c r="D4124" s="317"/>
    </row>
    <row r="4125" spans="4:4">
      <c r="D4125" s="317"/>
    </row>
    <row r="4126" spans="4:4">
      <c r="D4126" s="317"/>
    </row>
    <row r="4127" spans="4:4">
      <c r="D4127" s="317"/>
    </row>
    <row r="4128" spans="4:4">
      <c r="D4128" s="317"/>
    </row>
    <row r="4129" spans="4:4">
      <c r="D4129" s="317"/>
    </row>
    <row r="4130" spans="4:4">
      <c r="D4130" s="317"/>
    </row>
    <row r="4131" spans="4:4">
      <c r="D4131" s="317"/>
    </row>
    <row r="4132" spans="4:4">
      <c r="D4132" s="317"/>
    </row>
    <row r="4133" spans="4:4">
      <c r="D4133" s="317"/>
    </row>
    <row r="4134" spans="4:4">
      <c r="D4134" s="317"/>
    </row>
    <row r="4135" spans="4:4">
      <c r="D4135" s="317"/>
    </row>
    <row r="4136" spans="4:4">
      <c r="D4136" s="317"/>
    </row>
    <row r="4137" spans="4:4">
      <c r="D4137" s="317"/>
    </row>
    <row r="4138" spans="4:4">
      <c r="D4138" s="317"/>
    </row>
    <row r="4139" spans="4:4">
      <c r="D4139" s="317"/>
    </row>
    <row r="4140" spans="4:4">
      <c r="D4140" s="317"/>
    </row>
    <row r="4141" spans="4:4">
      <c r="D4141" s="317"/>
    </row>
    <row r="4142" spans="4:4">
      <c r="D4142" s="317"/>
    </row>
    <row r="4143" spans="4:4">
      <c r="D4143" s="317"/>
    </row>
    <row r="4144" spans="4:4">
      <c r="D4144" s="317"/>
    </row>
    <row r="4145" spans="4:4">
      <c r="D4145" s="317"/>
    </row>
    <row r="4146" spans="4:4">
      <c r="D4146" s="317"/>
    </row>
    <row r="4147" spans="4:4">
      <c r="D4147" s="317"/>
    </row>
    <row r="4148" spans="4:4">
      <c r="D4148" s="317"/>
    </row>
    <row r="4149" spans="4:4">
      <c r="D4149" s="317"/>
    </row>
    <row r="4150" spans="4:4">
      <c r="D4150" s="317"/>
    </row>
    <row r="4151" spans="4:4">
      <c r="D4151" s="317"/>
    </row>
    <row r="4152" spans="4:4">
      <c r="D4152" s="317"/>
    </row>
    <row r="4153" spans="4:4">
      <c r="D4153" s="317"/>
    </row>
    <row r="4154" spans="4:4">
      <c r="D4154" s="317"/>
    </row>
    <row r="4155" spans="4:4">
      <c r="D4155" s="317"/>
    </row>
    <row r="4156" spans="4:4">
      <c r="D4156" s="317"/>
    </row>
    <row r="4157" spans="4:4">
      <c r="D4157" s="317"/>
    </row>
    <row r="4158" spans="4:4">
      <c r="D4158" s="317"/>
    </row>
    <row r="4159" spans="4:4">
      <c r="D4159" s="317"/>
    </row>
    <row r="4160" spans="4:4">
      <c r="D4160" s="317"/>
    </row>
    <row r="4161" spans="4:4">
      <c r="D4161" s="317"/>
    </row>
    <row r="4162" spans="4:4">
      <c r="D4162" s="317"/>
    </row>
    <row r="4163" spans="4:4">
      <c r="D4163" s="317"/>
    </row>
    <row r="4164" spans="4:4">
      <c r="D4164" s="317"/>
    </row>
    <row r="4165" spans="4:4">
      <c r="D4165" s="317"/>
    </row>
    <row r="4166" spans="4:4">
      <c r="D4166" s="317"/>
    </row>
    <row r="4167" spans="4:4">
      <c r="D4167" s="317"/>
    </row>
    <row r="4168" spans="4:4">
      <c r="D4168" s="317"/>
    </row>
    <row r="4169" spans="4:4">
      <c r="D4169" s="317"/>
    </row>
    <row r="4170" spans="4:4">
      <c r="D4170" s="317"/>
    </row>
    <row r="4171" spans="4:4">
      <c r="D4171" s="317"/>
    </row>
    <row r="4172" spans="4:4">
      <c r="D4172" s="317"/>
    </row>
    <row r="4173" spans="4:4">
      <c r="D4173" s="317"/>
    </row>
    <row r="4174" spans="4:4">
      <c r="D4174" s="317"/>
    </row>
    <row r="4175" spans="4:4">
      <c r="D4175" s="317"/>
    </row>
    <row r="4176" spans="4:4">
      <c r="D4176" s="317"/>
    </row>
    <row r="4177" spans="4:4">
      <c r="D4177" s="317"/>
    </row>
    <row r="4178" spans="4:4">
      <c r="D4178" s="317"/>
    </row>
    <row r="4179" spans="4:4">
      <c r="D4179" s="317"/>
    </row>
    <row r="4180" spans="4:4">
      <c r="D4180" s="317"/>
    </row>
    <row r="4181" spans="4:4">
      <c r="D4181" s="317"/>
    </row>
    <row r="4182" spans="4:4">
      <c r="D4182" s="317"/>
    </row>
    <row r="4183" spans="4:4">
      <c r="D4183" s="317"/>
    </row>
    <row r="4184" spans="4:4">
      <c r="D4184" s="317"/>
    </row>
    <row r="4185" spans="4:4">
      <c r="D4185" s="317"/>
    </row>
    <row r="4186" spans="4:4">
      <c r="D4186" s="317"/>
    </row>
    <row r="4187" spans="4:4">
      <c r="D4187" s="317"/>
    </row>
    <row r="4188" spans="4:4">
      <c r="D4188" s="317"/>
    </row>
    <row r="4189" spans="4:4">
      <c r="D4189" s="317"/>
    </row>
    <row r="4190" spans="4:4">
      <c r="D4190" s="317"/>
    </row>
    <row r="4191" spans="4:4">
      <c r="D4191" s="317"/>
    </row>
    <row r="4192" spans="4:4">
      <c r="D4192" s="317"/>
    </row>
    <row r="4193" spans="4:4">
      <c r="D4193" s="317"/>
    </row>
    <row r="4194" spans="4:4">
      <c r="D4194" s="317"/>
    </row>
    <row r="4195" spans="4:4">
      <c r="D4195" s="317"/>
    </row>
    <row r="4196" spans="4:4">
      <c r="D4196" s="317"/>
    </row>
    <row r="4197" spans="4:4">
      <c r="D4197" s="317"/>
    </row>
    <row r="4198" spans="4:4">
      <c r="D4198" s="317"/>
    </row>
    <row r="4199" spans="4:4">
      <c r="D4199" s="317"/>
    </row>
    <row r="4200" spans="4:4">
      <c r="D4200" s="317"/>
    </row>
    <row r="4201" spans="4:4">
      <c r="D4201" s="317"/>
    </row>
    <row r="4202" spans="4:4">
      <c r="D4202" s="317"/>
    </row>
    <row r="4203" spans="4:4">
      <c r="D4203" s="317"/>
    </row>
    <row r="4204" spans="4:4">
      <c r="D4204" s="317"/>
    </row>
    <row r="4205" spans="4:4">
      <c r="D4205" s="317"/>
    </row>
    <row r="4206" spans="4:4">
      <c r="D4206" s="317"/>
    </row>
    <row r="4207" spans="4:4">
      <c r="D4207" s="317"/>
    </row>
    <row r="4208" spans="4:4">
      <c r="D4208" s="317"/>
    </row>
    <row r="4209" spans="4:4">
      <c r="D4209" s="317"/>
    </row>
    <row r="4210" spans="4:4">
      <c r="D4210" s="317"/>
    </row>
    <row r="4211" spans="4:4">
      <c r="D4211" s="317"/>
    </row>
    <row r="4212" spans="4:4">
      <c r="D4212" s="317"/>
    </row>
    <row r="4213" spans="4:4">
      <c r="D4213" s="317"/>
    </row>
    <row r="4214" spans="4:4">
      <c r="D4214" s="317"/>
    </row>
    <row r="4215" spans="4:4">
      <c r="D4215" s="317"/>
    </row>
    <row r="4216" spans="4:4">
      <c r="D4216" s="317"/>
    </row>
    <row r="4217" spans="4:4">
      <c r="D4217" s="317"/>
    </row>
    <row r="4218" spans="4:4">
      <c r="D4218" s="317"/>
    </row>
    <row r="4219" spans="4:4">
      <c r="D4219" s="317"/>
    </row>
    <row r="4220" spans="4:4">
      <c r="D4220" s="317"/>
    </row>
    <row r="4221" spans="4:4">
      <c r="D4221" s="317"/>
    </row>
    <row r="4222" spans="4:4">
      <c r="D4222" s="317"/>
    </row>
    <row r="4223" spans="4:4">
      <c r="D4223" s="317"/>
    </row>
    <row r="4224" spans="4:4">
      <c r="D4224" s="317"/>
    </row>
    <row r="4225" spans="4:4">
      <c r="D4225" s="317"/>
    </row>
    <row r="4226" spans="4:4">
      <c r="D4226" s="317"/>
    </row>
    <row r="4227" spans="4:4">
      <c r="D4227" s="317"/>
    </row>
    <row r="4228" spans="4:4">
      <c r="D4228" s="317"/>
    </row>
    <row r="4229" spans="4:4">
      <c r="D4229" s="317"/>
    </row>
    <row r="4230" spans="4:4">
      <c r="D4230" s="317"/>
    </row>
    <row r="4231" spans="4:4">
      <c r="D4231" s="317"/>
    </row>
    <row r="4232" spans="4:4">
      <c r="D4232" s="317"/>
    </row>
    <row r="4233" spans="4:4">
      <c r="D4233" s="317"/>
    </row>
    <row r="4234" spans="4:4">
      <c r="D4234" s="317"/>
    </row>
    <row r="4235" spans="4:4">
      <c r="D4235" s="317"/>
    </row>
    <row r="4236" spans="4:4">
      <c r="D4236" s="317"/>
    </row>
    <row r="4237" spans="4:4">
      <c r="D4237" s="317"/>
    </row>
    <row r="4238" spans="4:4">
      <c r="D4238" s="317"/>
    </row>
    <row r="4239" spans="4:4">
      <c r="D4239" s="317"/>
    </row>
    <row r="4240" spans="4:4">
      <c r="D4240" s="317"/>
    </row>
    <row r="4241" spans="4:4">
      <c r="D4241" s="317"/>
    </row>
    <row r="4242" spans="4:4">
      <c r="D4242" s="317"/>
    </row>
    <row r="4243" spans="4:4">
      <c r="D4243" s="317"/>
    </row>
    <row r="4244" spans="4:4">
      <c r="D4244" s="317"/>
    </row>
    <row r="4245" spans="4:4">
      <c r="D4245" s="317"/>
    </row>
    <row r="4246" spans="4:4">
      <c r="D4246" s="317"/>
    </row>
    <row r="4247" spans="4:4">
      <c r="D4247" s="317"/>
    </row>
    <row r="4248" spans="4:4">
      <c r="D4248" s="317"/>
    </row>
    <row r="4249" spans="4:4">
      <c r="D4249" s="317"/>
    </row>
    <row r="4250" spans="4:4">
      <c r="D4250" s="317"/>
    </row>
    <row r="4251" spans="4:4">
      <c r="D4251" s="317"/>
    </row>
    <row r="4252" spans="4:4">
      <c r="D4252" s="317"/>
    </row>
    <row r="4253" spans="4:4">
      <c r="D4253" s="317"/>
    </row>
    <row r="4254" spans="4:4">
      <c r="D4254" s="317"/>
    </row>
    <row r="4255" spans="4:4">
      <c r="D4255" s="317"/>
    </row>
    <row r="4256" spans="4:4">
      <c r="D4256" s="317"/>
    </row>
    <row r="4257" spans="4:4">
      <c r="D4257" s="317"/>
    </row>
    <row r="4258" spans="4:4">
      <c r="D4258" s="317"/>
    </row>
    <row r="4259" spans="4:4">
      <c r="D4259" s="317"/>
    </row>
    <row r="4260" spans="4:4">
      <c r="D4260" s="317"/>
    </row>
    <row r="4261" spans="4:4">
      <c r="D4261" s="317"/>
    </row>
    <row r="4262" spans="4:4">
      <c r="D4262" s="317"/>
    </row>
    <row r="4263" spans="4:4">
      <c r="D4263" s="317"/>
    </row>
    <row r="4264" spans="4:4">
      <c r="D4264" s="317"/>
    </row>
    <row r="4265" spans="4:4">
      <c r="D4265" s="317"/>
    </row>
    <row r="4266" spans="4:4">
      <c r="D4266" s="317"/>
    </row>
    <row r="4267" spans="4:4">
      <c r="D4267" s="317"/>
    </row>
    <row r="4268" spans="4:4">
      <c r="D4268" s="317"/>
    </row>
    <row r="4269" spans="4:4">
      <c r="D4269" s="317"/>
    </row>
    <row r="4270" spans="4:4">
      <c r="D4270" s="317"/>
    </row>
    <row r="4271" spans="4:4">
      <c r="D4271" s="317"/>
    </row>
    <row r="4272" spans="4:4">
      <c r="D4272" s="317"/>
    </row>
    <row r="4273" spans="4:4">
      <c r="D4273" s="317"/>
    </row>
    <row r="4274" spans="4:4">
      <c r="D4274" s="317"/>
    </row>
    <row r="4275" spans="4:4">
      <c r="D4275" s="317"/>
    </row>
    <row r="4276" spans="4:4">
      <c r="D4276" s="317"/>
    </row>
    <row r="4277" spans="4:4">
      <c r="D4277" s="317"/>
    </row>
    <row r="4278" spans="4:4">
      <c r="D4278" s="317"/>
    </row>
    <row r="4279" spans="4:4">
      <c r="D4279" s="317"/>
    </row>
    <row r="4280" spans="4:4">
      <c r="D4280" s="317"/>
    </row>
    <row r="4281" spans="4:4">
      <c r="D4281" s="317"/>
    </row>
    <row r="4282" spans="4:4">
      <c r="D4282" s="317"/>
    </row>
    <row r="4283" spans="4:4">
      <c r="D4283" s="317"/>
    </row>
    <row r="4284" spans="4:4">
      <c r="D4284" s="317"/>
    </row>
    <row r="4285" spans="4:4">
      <c r="D4285" s="317"/>
    </row>
    <row r="4286" spans="4:4">
      <c r="D4286" s="317"/>
    </row>
    <row r="4287" spans="4:4">
      <c r="D4287" s="317"/>
    </row>
    <row r="4288" spans="4:4">
      <c r="D4288" s="317"/>
    </row>
    <row r="4289" spans="4:4">
      <c r="D4289" s="317"/>
    </row>
    <row r="4290" spans="4:4">
      <c r="D4290" s="317"/>
    </row>
    <row r="4291" spans="4:4">
      <c r="D4291" s="317"/>
    </row>
    <row r="4292" spans="4:4">
      <c r="D4292" s="317"/>
    </row>
    <row r="4293" spans="4:4">
      <c r="D4293" s="317"/>
    </row>
    <row r="4294" spans="4:4">
      <c r="D4294" s="317"/>
    </row>
    <row r="4295" spans="4:4">
      <c r="D4295" s="317"/>
    </row>
    <row r="4296" spans="4:4">
      <c r="D4296" s="317"/>
    </row>
    <row r="4297" spans="4:4">
      <c r="D4297" s="317"/>
    </row>
    <row r="4298" spans="4:4">
      <c r="D4298" s="317"/>
    </row>
    <row r="4299" spans="4:4">
      <c r="D4299" s="317"/>
    </row>
    <row r="4300" spans="4:4">
      <c r="D4300" s="317"/>
    </row>
    <row r="4301" spans="4:4">
      <c r="D4301" s="317"/>
    </row>
    <row r="4302" spans="4:4">
      <c r="D4302" s="317"/>
    </row>
    <row r="4303" spans="4:4">
      <c r="D4303" s="317"/>
    </row>
    <row r="4304" spans="4:4">
      <c r="D4304" s="317"/>
    </row>
    <row r="4305" spans="4:4">
      <c r="D4305" s="317"/>
    </row>
    <row r="4306" spans="4:4">
      <c r="D4306" s="317"/>
    </row>
    <row r="4307" spans="4:4">
      <c r="D4307" s="317"/>
    </row>
    <row r="4308" spans="4:4">
      <c r="D4308" s="317"/>
    </row>
    <row r="4309" spans="4:4">
      <c r="D4309" s="317"/>
    </row>
    <row r="4310" spans="4:4">
      <c r="D4310" s="317"/>
    </row>
    <row r="4311" spans="4:4">
      <c r="D4311" s="317"/>
    </row>
    <row r="4312" spans="4:4">
      <c r="D4312" s="317"/>
    </row>
    <row r="4313" spans="4:4">
      <c r="D4313" s="317"/>
    </row>
    <row r="4314" spans="4:4">
      <c r="D4314" s="317"/>
    </row>
    <row r="4315" spans="4:4">
      <c r="D4315" s="317"/>
    </row>
    <row r="4316" spans="4:4">
      <c r="D4316" s="317"/>
    </row>
    <row r="4317" spans="4:4">
      <c r="D4317" s="317"/>
    </row>
    <row r="4318" spans="4:4">
      <c r="D4318" s="317"/>
    </row>
    <row r="4319" spans="4:4">
      <c r="D4319" s="317"/>
    </row>
    <row r="4320" spans="4:4">
      <c r="D4320" s="317"/>
    </row>
    <row r="4321" spans="4:4">
      <c r="D4321" s="317"/>
    </row>
    <row r="4322" spans="4:4">
      <c r="D4322" s="317"/>
    </row>
    <row r="4323" spans="4:4">
      <c r="D4323" s="317"/>
    </row>
    <row r="4324" spans="4:4">
      <c r="D4324" s="317"/>
    </row>
    <row r="4325" spans="4:4">
      <c r="D4325" s="317"/>
    </row>
    <row r="4326" spans="4:4">
      <c r="D4326" s="317"/>
    </row>
    <row r="4327" spans="4:4">
      <c r="D4327" s="317"/>
    </row>
    <row r="4328" spans="4:4">
      <c r="D4328" s="317"/>
    </row>
    <row r="4329" spans="4:4">
      <c r="D4329" s="317"/>
    </row>
    <row r="4330" spans="4:4">
      <c r="D4330" s="317"/>
    </row>
    <row r="4331" spans="4:4">
      <c r="D4331" s="317"/>
    </row>
    <row r="4332" spans="4:4">
      <c r="D4332" s="317"/>
    </row>
    <row r="4333" spans="4:4">
      <c r="D4333" s="317"/>
    </row>
    <row r="4334" spans="4:4">
      <c r="D4334" s="317"/>
    </row>
    <row r="4335" spans="4:4">
      <c r="D4335" s="317"/>
    </row>
    <row r="4336" spans="4:4">
      <c r="D4336" s="317"/>
    </row>
    <row r="4337" spans="4:4">
      <c r="D4337" s="317"/>
    </row>
    <row r="4338" spans="4:4">
      <c r="D4338" s="317"/>
    </row>
    <row r="4339" spans="4:4">
      <c r="D4339" s="317"/>
    </row>
    <row r="4340" spans="4:4">
      <c r="D4340" s="317"/>
    </row>
    <row r="4341" spans="4:4">
      <c r="D4341" s="317"/>
    </row>
    <row r="4342" spans="4:4">
      <c r="D4342" s="317"/>
    </row>
    <row r="4343" spans="4:4">
      <c r="D4343" s="317"/>
    </row>
    <row r="4344" spans="4:4">
      <c r="D4344" s="317"/>
    </row>
    <row r="4345" spans="4:4">
      <c r="D4345" s="317"/>
    </row>
    <row r="4346" spans="4:4">
      <c r="D4346" s="317"/>
    </row>
    <row r="4347" spans="4:4">
      <c r="D4347" s="317"/>
    </row>
    <row r="4348" spans="4:4">
      <c r="D4348" s="317"/>
    </row>
    <row r="4349" spans="4:4">
      <c r="D4349" s="317"/>
    </row>
    <row r="4350" spans="4:4">
      <c r="D4350" s="317"/>
    </row>
    <row r="4351" spans="4:4">
      <c r="D4351" s="317"/>
    </row>
    <row r="4352" spans="4:4">
      <c r="D4352" s="317"/>
    </row>
    <row r="4353" spans="4:4">
      <c r="D4353" s="317"/>
    </row>
    <row r="4354" spans="4:4">
      <c r="D4354" s="317"/>
    </row>
    <row r="4355" spans="4:4">
      <c r="D4355" s="317"/>
    </row>
    <row r="4356" spans="4:4">
      <c r="D4356" s="317"/>
    </row>
    <row r="4357" spans="4:4">
      <c r="D4357" s="317"/>
    </row>
    <row r="4358" spans="4:4">
      <c r="D4358" s="317"/>
    </row>
    <row r="4359" spans="4:4">
      <c r="D4359" s="317"/>
    </row>
    <row r="4360" spans="4:4">
      <c r="D4360" s="317"/>
    </row>
    <row r="4361" spans="4:4">
      <c r="D4361" s="317"/>
    </row>
    <row r="4362" spans="4:4">
      <c r="D4362" s="317"/>
    </row>
    <row r="4363" spans="4:4">
      <c r="D4363" s="317"/>
    </row>
    <row r="4364" spans="4:4">
      <c r="D4364" s="317"/>
    </row>
    <row r="4365" spans="4:4">
      <c r="D4365" s="317"/>
    </row>
    <row r="4366" spans="4:4">
      <c r="D4366" s="317"/>
    </row>
    <row r="4367" spans="4:4">
      <c r="D4367" s="317"/>
    </row>
    <row r="4368" spans="4:4">
      <c r="D4368" s="317"/>
    </row>
    <row r="4369" spans="4:4">
      <c r="D4369" s="317"/>
    </row>
    <row r="4370" spans="4:4">
      <c r="D4370" s="317"/>
    </row>
    <row r="4371" spans="4:4">
      <c r="D4371" s="317"/>
    </row>
    <row r="4372" spans="4:4">
      <c r="D4372" s="317"/>
    </row>
    <row r="4373" spans="4:4">
      <c r="D4373" s="317"/>
    </row>
    <row r="4374" spans="4:4">
      <c r="D4374" s="317"/>
    </row>
    <row r="4375" spans="4:4">
      <c r="D4375" s="317"/>
    </row>
    <row r="4376" spans="4:4">
      <c r="D4376" s="317"/>
    </row>
    <row r="4377" spans="4:4">
      <c r="D4377" s="317"/>
    </row>
    <row r="4378" spans="4:4">
      <c r="D4378" s="317"/>
    </row>
    <row r="4379" spans="4:4">
      <c r="D4379" s="317"/>
    </row>
    <row r="4380" spans="4:4">
      <c r="D4380" s="317"/>
    </row>
    <row r="4381" spans="4:4">
      <c r="D4381" s="317"/>
    </row>
    <row r="4382" spans="4:4">
      <c r="D4382" s="317"/>
    </row>
    <row r="4383" spans="4:4">
      <c r="D4383" s="317"/>
    </row>
    <row r="4384" spans="4:4">
      <c r="D4384" s="317"/>
    </row>
    <row r="4385" spans="4:4">
      <c r="D4385" s="317"/>
    </row>
    <row r="4386" spans="4:4">
      <c r="D4386" s="317"/>
    </row>
    <row r="4387" spans="4:4">
      <c r="D4387" s="317"/>
    </row>
    <row r="4388" spans="4:4">
      <c r="D4388" s="317"/>
    </row>
    <row r="4389" spans="4:4">
      <c r="D4389" s="317"/>
    </row>
    <row r="4390" spans="4:4">
      <c r="D4390" s="317"/>
    </row>
    <row r="4391" spans="4:4">
      <c r="D4391" s="317"/>
    </row>
    <row r="4392" spans="4:4">
      <c r="D4392" s="317"/>
    </row>
    <row r="4393" spans="4:4">
      <c r="D4393" s="317"/>
    </row>
    <row r="4394" spans="4:4">
      <c r="D4394" s="317"/>
    </row>
    <row r="4395" spans="4:4">
      <c r="D4395" s="317"/>
    </row>
    <row r="4396" spans="4:4">
      <c r="D4396" s="317"/>
    </row>
    <row r="4397" spans="4:4">
      <c r="D4397" s="317"/>
    </row>
    <row r="4398" spans="4:4">
      <c r="D4398" s="317"/>
    </row>
    <row r="4399" spans="4:4">
      <c r="D4399" s="317"/>
    </row>
    <row r="4400" spans="4:4">
      <c r="D4400" s="317"/>
    </row>
    <row r="4401" spans="4:4">
      <c r="D4401" s="317"/>
    </row>
    <row r="4402" spans="4:4">
      <c r="D4402" s="317"/>
    </row>
    <row r="4403" spans="4:4">
      <c r="D4403" s="317"/>
    </row>
    <row r="4404" spans="4:4">
      <c r="D4404" s="317"/>
    </row>
    <row r="4405" spans="4:4">
      <c r="D4405" s="317"/>
    </row>
    <row r="4406" spans="4:4">
      <c r="D4406" s="317"/>
    </row>
    <row r="4407" spans="4:4">
      <c r="D4407" s="317"/>
    </row>
    <row r="4408" spans="4:4">
      <c r="D4408" s="317"/>
    </row>
    <row r="4409" spans="4:4">
      <c r="D4409" s="317"/>
    </row>
    <row r="4410" spans="4:4">
      <c r="D4410" s="317"/>
    </row>
    <row r="4411" spans="4:4">
      <c r="D4411" s="317"/>
    </row>
    <row r="4412" spans="4:4">
      <c r="D4412" s="317"/>
    </row>
    <row r="4413" spans="4:4">
      <c r="D4413" s="317"/>
    </row>
    <row r="4414" spans="4:4">
      <c r="D4414" s="317"/>
    </row>
    <row r="4415" spans="4:4">
      <c r="D4415" s="317"/>
    </row>
    <row r="4416" spans="4:4">
      <c r="D4416" s="317"/>
    </row>
    <row r="4417" spans="4:4">
      <c r="D4417" s="317"/>
    </row>
    <row r="4418" spans="4:4">
      <c r="D4418" s="317"/>
    </row>
    <row r="4419" spans="4:4">
      <c r="D4419" s="317"/>
    </row>
    <row r="4420" spans="4:4">
      <c r="D4420" s="317"/>
    </row>
    <row r="4421" spans="4:4">
      <c r="D4421" s="317"/>
    </row>
    <row r="4422" spans="4:4">
      <c r="D4422" s="317"/>
    </row>
    <row r="4423" spans="4:4">
      <c r="D4423" s="317"/>
    </row>
    <row r="4424" spans="4:4">
      <c r="D4424" s="317"/>
    </row>
    <row r="4425" spans="4:4">
      <c r="D4425" s="317"/>
    </row>
    <row r="4426" spans="4:4">
      <c r="D4426" s="317"/>
    </row>
    <row r="4427" spans="4:4">
      <c r="D4427" s="317"/>
    </row>
    <row r="4428" spans="4:4">
      <c r="D4428" s="317"/>
    </row>
    <row r="4429" spans="4:4">
      <c r="D4429" s="317"/>
    </row>
    <row r="4430" spans="4:4">
      <c r="D4430" s="317"/>
    </row>
    <row r="4431" spans="4:4">
      <c r="D4431" s="317"/>
    </row>
    <row r="4432" spans="4:4">
      <c r="D4432" s="317"/>
    </row>
    <row r="4433" spans="4:4">
      <c r="D4433" s="317"/>
    </row>
    <row r="4434" spans="4:4">
      <c r="D4434" s="317"/>
    </row>
    <row r="4435" spans="4:4">
      <c r="D4435" s="317"/>
    </row>
    <row r="4436" spans="4:4">
      <c r="D4436" s="317"/>
    </row>
    <row r="4437" spans="4:4">
      <c r="D4437" s="317"/>
    </row>
    <row r="4438" spans="4:4">
      <c r="D4438" s="317"/>
    </row>
    <row r="4439" spans="4:4">
      <c r="D4439" s="317"/>
    </row>
    <row r="4440" spans="4:4">
      <c r="D4440" s="317"/>
    </row>
    <row r="4441" spans="4:4">
      <c r="D4441" s="317"/>
    </row>
    <row r="4442" spans="4:4">
      <c r="D4442" s="317"/>
    </row>
    <row r="4443" spans="4:4">
      <c r="D4443" s="317"/>
    </row>
    <row r="4444" spans="4:4">
      <c r="D4444" s="317"/>
    </row>
    <row r="4445" spans="4:4">
      <c r="D4445" s="317"/>
    </row>
    <row r="4446" spans="4:4">
      <c r="D4446" s="317"/>
    </row>
    <row r="4447" spans="4:4">
      <c r="D4447" s="317"/>
    </row>
    <row r="4448" spans="4:4">
      <c r="D4448" s="317"/>
    </row>
    <row r="4449" spans="4:4">
      <c r="D4449" s="317"/>
    </row>
    <row r="4450" spans="4:4">
      <c r="D4450" s="317"/>
    </row>
    <row r="4451" spans="4:4">
      <c r="D4451" s="317"/>
    </row>
    <row r="4452" spans="4:4">
      <c r="D4452" s="317"/>
    </row>
    <row r="4453" spans="4:4">
      <c r="D4453" s="317"/>
    </row>
    <row r="4454" spans="4:4">
      <c r="D4454" s="317"/>
    </row>
    <row r="4455" spans="4:4">
      <c r="D4455" s="317"/>
    </row>
    <row r="4456" spans="4:4">
      <c r="D4456" s="317"/>
    </row>
    <row r="4457" spans="4:4">
      <c r="D4457" s="317"/>
    </row>
    <row r="4458" spans="4:4">
      <c r="D4458" s="317"/>
    </row>
    <row r="4459" spans="4:4">
      <c r="D4459" s="317"/>
    </row>
    <row r="4460" spans="4:4">
      <c r="D4460" s="317"/>
    </row>
    <row r="4461" spans="4:4">
      <c r="D4461" s="317"/>
    </row>
    <row r="4462" spans="4:4">
      <c r="D4462" s="317"/>
    </row>
    <row r="4463" spans="4:4">
      <c r="D4463" s="317"/>
    </row>
    <row r="4464" spans="4:4">
      <c r="D4464" s="317"/>
    </row>
    <row r="4465" spans="4:4">
      <c r="D4465" s="317"/>
    </row>
    <row r="4466" spans="4:4">
      <c r="D4466" s="317"/>
    </row>
    <row r="4467" spans="4:4">
      <c r="D4467" s="317"/>
    </row>
    <row r="4468" spans="4:4">
      <c r="D4468" s="317"/>
    </row>
    <row r="4469" spans="4:4">
      <c r="D4469" s="317"/>
    </row>
    <row r="4470" spans="4:4">
      <c r="D4470" s="317"/>
    </row>
    <row r="4471" spans="4:4">
      <c r="D4471" s="317"/>
    </row>
    <row r="4472" spans="4:4">
      <c r="D4472" s="317"/>
    </row>
    <row r="4473" spans="4:4">
      <c r="D4473" s="317"/>
    </row>
    <row r="4474" spans="4:4">
      <c r="D4474" s="317"/>
    </row>
    <row r="4475" spans="4:4">
      <c r="D4475" s="317"/>
    </row>
    <row r="4476" spans="4:4">
      <c r="D4476" s="317"/>
    </row>
    <row r="4477" spans="4:4">
      <c r="D4477" s="317"/>
    </row>
    <row r="4478" spans="4:4">
      <c r="D4478" s="317"/>
    </row>
    <row r="4479" spans="4:4">
      <c r="D4479" s="317"/>
    </row>
    <row r="4480" spans="4:4">
      <c r="D4480" s="317"/>
    </row>
    <row r="4481" spans="4:4">
      <c r="D4481" s="317"/>
    </row>
    <row r="4482" spans="4:4">
      <c r="D4482" s="317"/>
    </row>
    <row r="4483" spans="4:4">
      <c r="D4483" s="317"/>
    </row>
    <row r="4484" spans="4:4">
      <c r="D4484" s="317"/>
    </row>
    <row r="4485" spans="4:4">
      <c r="D4485" s="317"/>
    </row>
    <row r="4486" spans="4:4">
      <c r="D4486" s="317"/>
    </row>
    <row r="4487" spans="4:4">
      <c r="D4487" s="317"/>
    </row>
    <row r="4488" spans="4:4">
      <c r="D4488" s="317"/>
    </row>
    <row r="4489" spans="4:4">
      <c r="D4489" s="317"/>
    </row>
    <row r="4490" spans="4:4">
      <c r="D4490" s="317"/>
    </row>
    <row r="4491" spans="4:4">
      <c r="D4491" s="317"/>
    </row>
    <row r="4492" spans="4:4">
      <c r="D4492" s="317"/>
    </row>
    <row r="4493" spans="4:4">
      <c r="D4493" s="317"/>
    </row>
    <row r="4494" spans="4:4">
      <c r="D4494" s="317"/>
    </row>
    <row r="4495" spans="4:4">
      <c r="D4495" s="317"/>
    </row>
    <row r="4496" spans="4:4">
      <c r="D4496" s="317"/>
    </row>
    <row r="4497" spans="4:4">
      <c r="D4497" s="317"/>
    </row>
    <row r="4498" spans="4:4">
      <c r="D4498" s="317"/>
    </row>
    <row r="4499" spans="4:4">
      <c r="D4499" s="317"/>
    </row>
    <row r="4500" spans="4:4">
      <c r="D4500" s="317"/>
    </row>
    <row r="4501" spans="4:4">
      <c r="D4501" s="317"/>
    </row>
    <row r="4502" spans="4:4">
      <c r="D4502" s="317"/>
    </row>
    <row r="4503" spans="4:4">
      <c r="D4503" s="317"/>
    </row>
    <row r="4504" spans="4:4">
      <c r="D4504" s="317"/>
    </row>
    <row r="4505" spans="4:4">
      <c r="D4505" s="317"/>
    </row>
    <row r="4506" spans="4:4">
      <c r="D4506" s="317"/>
    </row>
    <row r="4507" spans="4:4">
      <c r="D4507" s="317"/>
    </row>
    <row r="4508" spans="4:4">
      <c r="D4508" s="317"/>
    </row>
    <row r="4509" spans="4:4">
      <c r="D4509" s="317"/>
    </row>
    <row r="4510" spans="4:4">
      <c r="D4510" s="317"/>
    </row>
    <row r="4511" spans="4:4">
      <c r="D4511" s="317"/>
    </row>
    <row r="4512" spans="4:4">
      <c r="D4512" s="317"/>
    </row>
    <row r="4513" spans="4:4">
      <c r="D4513" s="317"/>
    </row>
    <row r="4514" spans="4:4">
      <c r="D4514" s="317"/>
    </row>
    <row r="4515" spans="4:4">
      <c r="D4515" s="317"/>
    </row>
    <row r="4516" spans="4:4">
      <c r="D4516" s="317"/>
    </row>
    <row r="4517" spans="4:4">
      <c r="D4517" s="317"/>
    </row>
    <row r="4518" spans="4:4">
      <c r="D4518" s="317"/>
    </row>
    <row r="4519" spans="4:4">
      <c r="D4519" s="317"/>
    </row>
    <row r="4520" spans="4:4">
      <c r="D4520" s="317"/>
    </row>
    <row r="4521" spans="4:4">
      <c r="D4521" s="317"/>
    </row>
    <row r="4522" spans="4:4">
      <c r="D4522" s="317"/>
    </row>
    <row r="4523" spans="4:4">
      <c r="D4523" s="317"/>
    </row>
    <row r="4524" spans="4:4">
      <c r="D4524" s="317"/>
    </row>
    <row r="4525" spans="4:4">
      <c r="D4525" s="317"/>
    </row>
    <row r="4526" spans="4:4">
      <c r="D4526" s="317"/>
    </row>
    <row r="4527" spans="4:4">
      <c r="D4527" s="317"/>
    </row>
    <row r="4528" spans="4:4">
      <c r="D4528" s="317"/>
    </row>
    <row r="4529" spans="4:4">
      <c r="D4529" s="317"/>
    </row>
    <row r="4530" spans="4:4">
      <c r="D4530" s="317"/>
    </row>
    <row r="4531" spans="4:4">
      <c r="D4531" s="317"/>
    </row>
    <row r="4532" spans="4:4">
      <c r="D4532" s="317"/>
    </row>
    <row r="4533" spans="4:4">
      <c r="D4533" s="317"/>
    </row>
    <row r="4534" spans="4:4">
      <c r="D4534" s="317"/>
    </row>
    <row r="4535" spans="4:4">
      <c r="D4535" s="317"/>
    </row>
    <row r="4536" spans="4:4">
      <c r="D4536" s="317"/>
    </row>
    <row r="4537" spans="4:4">
      <c r="D4537" s="317"/>
    </row>
    <row r="4538" spans="4:4">
      <c r="D4538" s="317"/>
    </row>
    <row r="4539" spans="4:4">
      <c r="D4539" s="317"/>
    </row>
    <row r="4540" spans="4:4">
      <c r="D4540" s="317"/>
    </row>
    <row r="4541" spans="4:4">
      <c r="D4541" s="317"/>
    </row>
    <row r="4542" spans="4:4">
      <c r="D4542" s="317"/>
    </row>
    <row r="4543" spans="4:4">
      <c r="D4543" s="317"/>
    </row>
    <row r="4544" spans="4:4">
      <c r="D4544" s="317"/>
    </row>
    <row r="4545" spans="4:4">
      <c r="D4545" s="317"/>
    </row>
    <row r="4546" spans="4:4">
      <c r="D4546" s="317"/>
    </row>
    <row r="4547" spans="4:4">
      <c r="D4547" s="317"/>
    </row>
    <row r="4548" spans="4:4">
      <c r="D4548" s="317"/>
    </row>
    <row r="4549" spans="4:4">
      <c r="D4549" s="317"/>
    </row>
    <row r="4550" spans="4:4">
      <c r="D4550" s="317"/>
    </row>
    <row r="4551" spans="4:4">
      <c r="D4551" s="317"/>
    </row>
    <row r="4552" spans="4:4">
      <c r="D4552" s="317"/>
    </row>
    <row r="4553" spans="4:4">
      <c r="D4553" s="317"/>
    </row>
    <row r="4554" spans="4:4">
      <c r="D4554" s="317"/>
    </row>
    <row r="4555" spans="4:4">
      <c r="D4555" s="317"/>
    </row>
    <row r="4556" spans="4:4">
      <c r="D4556" s="317"/>
    </row>
    <row r="4557" spans="4:4">
      <c r="D4557" s="317"/>
    </row>
    <row r="4558" spans="4:4">
      <c r="D4558" s="317"/>
    </row>
    <row r="4559" spans="4:4">
      <c r="D4559" s="317"/>
    </row>
    <row r="4560" spans="4:4">
      <c r="D4560" s="317"/>
    </row>
    <row r="4561" spans="4:4">
      <c r="D4561" s="317"/>
    </row>
    <row r="4562" spans="4:4">
      <c r="D4562" s="317"/>
    </row>
    <row r="4563" spans="4:4">
      <c r="D4563" s="317"/>
    </row>
    <row r="4564" spans="4:4">
      <c r="D4564" s="317"/>
    </row>
    <row r="4565" spans="4:4">
      <c r="D4565" s="317"/>
    </row>
    <row r="4566" spans="4:4">
      <c r="D4566" s="317"/>
    </row>
    <row r="4567" spans="4:4">
      <c r="D4567" s="317"/>
    </row>
    <row r="4568" spans="4:4">
      <c r="D4568" s="317"/>
    </row>
    <row r="4569" spans="4:4">
      <c r="D4569" s="317"/>
    </row>
    <row r="4570" spans="4:4">
      <c r="D4570" s="317"/>
    </row>
    <row r="4571" spans="4:4">
      <c r="D4571" s="317"/>
    </row>
    <row r="4572" spans="4:4">
      <c r="D4572" s="317"/>
    </row>
    <row r="4573" spans="4:4">
      <c r="D4573" s="317"/>
    </row>
    <row r="4574" spans="4:4">
      <c r="D4574" s="317"/>
    </row>
    <row r="4575" spans="4:4">
      <c r="D4575" s="317"/>
    </row>
    <row r="4576" spans="4:4">
      <c r="D4576" s="317"/>
    </row>
    <row r="4577" spans="4:4">
      <c r="D4577" s="317"/>
    </row>
    <row r="4578" spans="4:4">
      <c r="D4578" s="317"/>
    </row>
    <row r="4579" spans="4:4">
      <c r="D4579" s="317"/>
    </row>
    <row r="4580" spans="4:4">
      <c r="D4580" s="317"/>
    </row>
    <row r="4581" spans="4:4">
      <c r="D4581" s="317"/>
    </row>
    <row r="4582" spans="4:4">
      <c r="D4582" s="317"/>
    </row>
    <row r="4583" spans="4:4">
      <c r="D4583" s="317"/>
    </row>
    <row r="4584" spans="4:4">
      <c r="D4584" s="317"/>
    </row>
    <row r="4585" spans="4:4">
      <c r="D4585" s="317"/>
    </row>
    <row r="4586" spans="4:4">
      <c r="D4586" s="317"/>
    </row>
    <row r="4587" spans="4:4">
      <c r="D4587" s="317"/>
    </row>
    <row r="4588" spans="4:4">
      <c r="D4588" s="317"/>
    </row>
    <row r="4589" spans="4:4">
      <c r="D4589" s="317"/>
    </row>
    <row r="4590" spans="4:4">
      <c r="D4590" s="317"/>
    </row>
    <row r="4591" spans="4:4">
      <c r="D4591" s="317"/>
    </row>
    <row r="4592" spans="4:4">
      <c r="D4592" s="317"/>
    </row>
    <row r="4593" spans="4:4">
      <c r="D4593" s="317"/>
    </row>
    <row r="4594" spans="4:4">
      <c r="D4594" s="317"/>
    </row>
    <row r="4595" spans="4:4">
      <c r="D4595" s="317"/>
    </row>
    <row r="4596" spans="4:4">
      <c r="D4596" s="317"/>
    </row>
    <row r="4597" spans="4:4">
      <c r="D4597" s="317"/>
    </row>
    <row r="4598" spans="4:4">
      <c r="D4598" s="317"/>
    </row>
    <row r="4599" spans="4:4">
      <c r="D4599" s="317"/>
    </row>
    <row r="4600" spans="4:4">
      <c r="D4600" s="317"/>
    </row>
    <row r="4601" spans="4:4">
      <c r="D4601" s="317"/>
    </row>
    <row r="4602" spans="4:4">
      <c r="D4602" s="317"/>
    </row>
    <row r="4603" spans="4:4">
      <c r="D4603" s="317"/>
    </row>
    <row r="4604" spans="4:4">
      <c r="D4604" s="317"/>
    </row>
    <row r="4605" spans="4:4">
      <c r="D4605" s="317"/>
    </row>
    <row r="4606" spans="4:4">
      <c r="D4606" s="317"/>
    </row>
    <row r="4607" spans="4:4">
      <c r="D4607" s="317"/>
    </row>
    <row r="4608" spans="4:4">
      <c r="D4608" s="317"/>
    </row>
    <row r="4609" spans="4:4">
      <c r="D4609" s="317"/>
    </row>
    <row r="4610" spans="4:4">
      <c r="D4610" s="317"/>
    </row>
    <row r="4611" spans="4:4">
      <c r="D4611" s="317"/>
    </row>
    <row r="4612" spans="4:4">
      <c r="D4612" s="317"/>
    </row>
    <row r="4613" spans="4:4">
      <c r="D4613" s="317"/>
    </row>
    <row r="4614" spans="4:4">
      <c r="D4614" s="317"/>
    </row>
    <row r="4615" spans="4:4">
      <c r="D4615" s="317"/>
    </row>
    <row r="4616" spans="4:4">
      <c r="D4616" s="317"/>
    </row>
    <row r="4617" spans="4:4">
      <c r="D4617" s="317"/>
    </row>
    <row r="4618" spans="4:4">
      <c r="D4618" s="317"/>
    </row>
    <row r="4619" spans="4:4">
      <c r="D4619" s="317"/>
    </row>
    <row r="4620" spans="4:4">
      <c r="D4620" s="317"/>
    </row>
    <row r="4621" spans="4:4">
      <c r="D4621" s="317"/>
    </row>
    <row r="4622" spans="4:4">
      <c r="D4622" s="317"/>
    </row>
    <row r="4623" spans="4:4">
      <c r="D4623" s="317"/>
    </row>
    <row r="4624" spans="4:4">
      <c r="D4624" s="317"/>
    </row>
    <row r="4625" spans="4:4">
      <c r="D4625" s="317"/>
    </row>
    <row r="4626" spans="4:4">
      <c r="D4626" s="317"/>
    </row>
    <row r="4627" spans="4:4">
      <c r="D4627" s="317"/>
    </row>
    <row r="4628" spans="4:4">
      <c r="D4628" s="317"/>
    </row>
    <row r="4629" spans="4:4">
      <c r="D4629" s="317"/>
    </row>
    <row r="4630" spans="4:4">
      <c r="D4630" s="317"/>
    </row>
    <row r="4631" spans="4:4">
      <c r="D4631" s="317"/>
    </row>
    <row r="4632" spans="4:4">
      <c r="D4632" s="317"/>
    </row>
    <row r="4633" spans="4:4">
      <c r="D4633" s="317"/>
    </row>
    <row r="4634" spans="4:4">
      <c r="D4634" s="317"/>
    </row>
    <row r="4635" spans="4:4">
      <c r="D4635" s="317"/>
    </row>
    <row r="4636" spans="4:4">
      <c r="D4636" s="317"/>
    </row>
    <row r="4637" spans="4:4">
      <c r="D4637" s="317"/>
    </row>
    <row r="4638" spans="4:4">
      <c r="D4638" s="317"/>
    </row>
    <row r="4639" spans="4:4">
      <c r="D4639" s="317"/>
    </row>
    <row r="4640" spans="4:4">
      <c r="D4640" s="317"/>
    </row>
    <row r="4641" spans="4:4">
      <c r="D4641" s="317"/>
    </row>
    <row r="4642" spans="4:4">
      <c r="D4642" s="317"/>
    </row>
    <row r="4643" spans="4:4">
      <c r="D4643" s="317"/>
    </row>
    <row r="4644" spans="4:4">
      <c r="D4644" s="317"/>
    </row>
    <row r="4645" spans="4:4">
      <c r="D4645" s="317"/>
    </row>
    <row r="4646" spans="4:4">
      <c r="D4646" s="317"/>
    </row>
    <row r="4647" spans="4:4">
      <c r="D4647" s="317"/>
    </row>
    <row r="4648" spans="4:4">
      <c r="D4648" s="317"/>
    </row>
    <row r="4649" spans="4:4">
      <c r="D4649" s="317"/>
    </row>
    <row r="4650" spans="4:4">
      <c r="D4650" s="317"/>
    </row>
    <row r="4651" spans="4:4">
      <c r="D4651" s="317"/>
    </row>
    <row r="4652" spans="4:4">
      <c r="D4652" s="317"/>
    </row>
    <row r="4653" spans="4:4">
      <c r="D4653" s="317"/>
    </row>
    <row r="4654" spans="4:4">
      <c r="D4654" s="317"/>
    </row>
    <row r="4655" spans="4:4">
      <c r="D4655" s="317"/>
    </row>
    <row r="4656" spans="4:4">
      <c r="D4656" s="317"/>
    </row>
    <row r="4657" spans="4:4">
      <c r="D4657" s="317"/>
    </row>
    <row r="4658" spans="4:4">
      <c r="D4658" s="317"/>
    </row>
    <row r="4659" spans="4:4">
      <c r="D4659" s="317"/>
    </row>
    <row r="4660" spans="4:4">
      <c r="D4660" s="317"/>
    </row>
    <row r="4661" spans="4:4">
      <c r="D4661" s="317"/>
    </row>
    <row r="4662" spans="4:4">
      <c r="D4662" s="317"/>
    </row>
    <row r="4663" spans="4:4">
      <c r="D4663" s="317"/>
    </row>
    <row r="4664" spans="4:4">
      <c r="D4664" s="317"/>
    </row>
    <row r="4665" spans="4:4">
      <c r="D4665" s="317"/>
    </row>
    <row r="4666" spans="4:4">
      <c r="D4666" s="317"/>
    </row>
    <row r="4667" spans="4:4">
      <c r="D4667" s="317"/>
    </row>
    <row r="4668" spans="4:4">
      <c r="D4668" s="317"/>
    </row>
    <row r="4669" spans="4:4">
      <c r="D4669" s="317"/>
    </row>
    <row r="4670" spans="4:4">
      <c r="D4670" s="317"/>
    </row>
    <row r="4671" spans="4:4">
      <c r="D4671" s="317"/>
    </row>
    <row r="4672" spans="4:4">
      <c r="D4672" s="317"/>
    </row>
    <row r="4673" spans="4:4">
      <c r="D4673" s="317"/>
    </row>
    <row r="4674" spans="4:4">
      <c r="D4674" s="317"/>
    </row>
    <row r="4675" spans="4:4">
      <c r="D4675" s="317"/>
    </row>
    <row r="4676" spans="4:4">
      <c r="D4676" s="317"/>
    </row>
    <row r="4677" spans="4:4">
      <c r="D4677" s="317"/>
    </row>
    <row r="4678" spans="4:4">
      <c r="D4678" s="317"/>
    </row>
    <row r="4679" spans="4:4">
      <c r="D4679" s="317"/>
    </row>
    <row r="4680" spans="4:4">
      <c r="D4680" s="317"/>
    </row>
    <row r="4681" spans="4:4">
      <c r="D4681" s="317"/>
    </row>
    <row r="4682" spans="4:4">
      <c r="D4682" s="317"/>
    </row>
    <row r="4683" spans="4:4">
      <c r="D4683" s="317"/>
    </row>
    <row r="4684" spans="4:4">
      <c r="D4684" s="317"/>
    </row>
    <row r="4685" spans="4:4">
      <c r="D4685" s="317"/>
    </row>
    <row r="4686" spans="4:4">
      <c r="D4686" s="317"/>
    </row>
    <row r="4687" spans="4:4">
      <c r="D4687" s="317"/>
    </row>
    <row r="4688" spans="4:4">
      <c r="D4688" s="317"/>
    </row>
    <row r="4689" spans="4:4">
      <c r="D4689" s="317"/>
    </row>
    <row r="4690" spans="4:4">
      <c r="D4690" s="317"/>
    </row>
    <row r="4691" spans="4:4">
      <c r="D4691" s="317"/>
    </row>
    <row r="4692" spans="4:4">
      <c r="D4692" s="317"/>
    </row>
    <row r="4693" spans="4:4">
      <c r="D4693" s="317"/>
    </row>
    <row r="4694" spans="4:4">
      <c r="D4694" s="317"/>
    </row>
    <row r="4695" spans="4:4">
      <c r="D4695" s="317"/>
    </row>
    <row r="4696" spans="4:4">
      <c r="D4696" s="317"/>
    </row>
    <row r="4697" spans="4:4">
      <c r="D4697" s="317"/>
    </row>
    <row r="4698" spans="4:4">
      <c r="D4698" s="317"/>
    </row>
    <row r="4699" spans="4:4">
      <c r="D4699" s="317"/>
    </row>
    <row r="4700" spans="4:4">
      <c r="D4700" s="317"/>
    </row>
    <row r="4701" spans="4:4">
      <c r="D4701" s="317"/>
    </row>
    <row r="4702" spans="4:4">
      <c r="D4702" s="317"/>
    </row>
    <row r="4703" spans="4:4">
      <c r="D4703" s="317"/>
    </row>
    <row r="4704" spans="4:4">
      <c r="D4704" s="317"/>
    </row>
    <row r="4705" spans="4:4">
      <c r="D4705" s="317"/>
    </row>
    <row r="4706" spans="4:4">
      <c r="D4706" s="317"/>
    </row>
    <row r="4707" spans="4:4">
      <c r="D4707" s="317"/>
    </row>
    <row r="4708" spans="4:4">
      <c r="D4708" s="317"/>
    </row>
    <row r="4709" spans="4:4">
      <c r="D4709" s="317"/>
    </row>
    <row r="4710" spans="4:4">
      <c r="D4710" s="317"/>
    </row>
    <row r="4711" spans="4:4">
      <c r="D4711" s="317"/>
    </row>
    <row r="4712" spans="4:4">
      <c r="D4712" s="317"/>
    </row>
    <row r="4713" spans="4:4">
      <c r="D4713" s="317"/>
    </row>
    <row r="4714" spans="4:4">
      <c r="D4714" s="317"/>
    </row>
    <row r="4715" spans="4:4">
      <c r="D4715" s="317"/>
    </row>
    <row r="4716" spans="4:4">
      <c r="D4716" s="317"/>
    </row>
    <row r="4717" spans="4:4">
      <c r="D4717" s="317"/>
    </row>
    <row r="4718" spans="4:4">
      <c r="D4718" s="317"/>
    </row>
    <row r="4719" spans="4:4">
      <c r="D4719" s="317"/>
    </row>
    <row r="4720" spans="4:4">
      <c r="D4720" s="317"/>
    </row>
    <row r="4721" spans="4:4">
      <c r="D4721" s="317"/>
    </row>
    <row r="4722" spans="4:4">
      <c r="D4722" s="317"/>
    </row>
    <row r="4723" spans="4:4">
      <c r="D4723" s="317"/>
    </row>
    <row r="4724" spans="4:4">
      <c r="D4724" s="317"/>
    </row>
    <row r="4725" spans="4:4">
      <c r="D4725" s="317"/>
    </row>
    <row r="4726" spans="4:4">
      <c r="D4726" s="317"/>
    </row>
    <row r="4727" spans="4:4">
      <c r="D4727" s="317"/>
    </row>
    <row r="4728" spans="4:4">
      <c r="D4728" s="317"/>
    </row>
    <row r="4729" spans="4:4">
      <c r="D4729" s="317"/>
    </row>
    <row r="4730" spans="4:4">
      <c r="D4730" s="317"/>
    </row>
    <row r="4731" spans="4:4">
      <c r="D4731" s="317"/>
    </row>
    <row r="4732" spans="4:4">
      <c r="D4732" s="317"/>
    </row>
    <row r="4733" spans="4:4">
      <c r="D4733" s="317"/>
    </row>
    <row r="4734" spans="4:4">
      <c r="D4734" s="317"/>
    </row>
    <row r="4735" spans="4:4">
      <c r="D4735" s="317"/>
    </row>
    <row r="4736" spans="4:4">
      <c r="D4736" s="317"/>
    </row>
    <row r="4737" spans="4:4">
      <c r="D4737" s="317"/>
    </row>
    <row r="4738" spans="4:4">
      <c r="D4738" s="317"/>
    </row>
    <row r="4739" spans="4:4">
      <c r="D4739" s="317"/>
    </row>
    <row r="4740" spans="4:4">
      <c r="D4740" s="317"/>
    </row>
    <row r="4741" spans="4:4">
      <c r="D4741" s="317"/>
    </row>
    <row r="4742" spans="4:4">
      <c r="D4742" s="317"/>
    </row>
    <row r="4743" spans="4:4">
      <c r="D4743" s="317"/>
    </row>
    <row r="4744" spans="4:4">
      <c r="D4744" s="317"/>
    </row>
    <row r="4745" spans="4:4">
      <c r="D4745" s="317"/>
    </row>
    <row r="4746" spans="4:4">
      <c r="D4746" s="317"/>
    </row>
    <row r="4747" spans="4:4">
      <c r="D4747" s="317"/>
    </row>
    <row r="4748" spans="4:4">
      <c r="D4748" s="317"/>
    </row>
    <row r="4749" spans="4:4">
      <c r="D4749" s="317"/>
    </row>
    <row r="4750" spans="4:4">
      <c r="D4750" s="317"/>
    </row>
    <row r="4751" spans="4:4">
      <c r="D4751" s="317"/>
    </row>
    <row r="4752" spans="4:4">
      <c r="D4752" s="317"/>
    </row>
    <row r="4753" spans="4:4">
      <c r="D4753" s="317"/>
    </row>
    <row r="4754" spans="4:4">
      <c r="D4754" s="317"/>
    </row>
    <row r="4755" spans="4:4">
      <c r="D4755" s="317"/>
    </row>
    <row r="4756" spans="4:4">
      <c r="D4756" s="317"/>
    </row>
    <row r="4757" spans="4:4">
      <c r="D4757" s="317"/>
    </row>
    <row r="4758" spans="4:4">
      <c r="D4758" s="317"/>
    </row>
    <row r="4759" spans="4:4">
      <c r="D4759" s="317"/>
    </row>
    <row r="4760" spans="4:4">
      <c r="D4760" s="317"/>
    </row>
    <row r="4761" spans="4:4">
      <c r="D4761" s="317"/>
    </row>
    <row r="4762" spans="4:4">
      <c r="D4762" s="317"/>
    </row>
    <row r="4763" spans="4:4">
      <c r="D4763" s="317"/>
    </row>
    <row r="4764" spans="4:4">
      <c r="D4764" s="317"/>
    </row>
    <row r="4765" spans="4:4">
      <c r="D4765" s="317"/>
    </row>
    <row r="4766" spans="4:4">
      <c r="D4766" s="317"/>
    </row>
    <row r="4767" spans="4:4">
      <c r="D4767" s="317"/>
    </row>
    <row r="4768" spans="4:4">
      <c r="D4768" s="317"/>
    </row>
    <row r="4769" spans="4:4">
      <c r="D4769" s="317"/>
    </row>
    <row r="4770" spans="4:4">
      <c r="D4770" s="317"/>
    </row>
    <row r="4771" spans="4:4">
      <c r="D4771" s="317"/>
    </row>
    <row r="4772" spans="4:4">
      <c r="D4772" s="317"/>
    </row>
    <row r="4773" spans="4:4">
      <c r="D4773" s="317"/>
    </row>
    <row r="4774" spans="4:4">
      <c r="D4774" s="317"/>
    </row>
    <row r="4775" spans="4:4">
      <c r="D4775" s="317"/>
    </row>
    <row r="4776" spans="4:4">
      <c r="D4776" s="317"/>
    </row>
    <row r="4777" spans="4:4">
      <c r="D4777" s="317"/>
    </row>
    <row r="4778" spans="4:4">
      <c r="D4778" s="317"/>
    </row>
    <row r="4779" spans="4:4">
      <c r="D4779" s="317"/>
    </row>
    <row r="4780" spans="4:4">
      <c r="D4780" s="317"/>
    </row>
    <row r="4781" spans="4:4">
      <c r="D4781" s="317"/>
    </row>
    <row r="4782" spans="4:4">
      <c r="D4782" s="317"/>
    </row>
    <row r="4783" spans="4:4">
      <c r="D4783" s="317"/>
    </row>
    <row r="4784" spans="4:4">
      <c r="D4784" s="317"/>
    </row>
    <row r="4785" spans="4:4">
      <c r="D4785" s="317"/>
    </row>
    <row r="4786" spans="4:4">
      <c r="D4786" s="317"/>
    </row>
    <row r="4787" spans="4:4">
      <c r="D4787" s="317"/>
    </row>
    <row r="4788" spans="4:4">
      <c r="D4788" s="317"/>
    </row>
    <row r="4789" spans="4:4">
      <c r="D4789" s="317"/>
    </row>
    <row r="4790" spans="4:4">
      <c r="D4790" s="317"/>
    </row>
    <row r="4791" spans="4:4">
      <c r="D4791" s="317"/>
    </row>
    <row r="4792" spans="4:4">
      <c r="D4792" s="317"/>
    </row>
    <row r="4793" spans="4:4">
      <c r="D4793" s="317"/>
    </row>
    <row r="4794" spans="4:4">
      <c r="D4794" s="317"/>
    </row>
    <row r="4795" spans="4:4">
      <c r="D4795" s="317"/>
    </row>
    <row r="4796" spans="4:4">
      <c r="D4796" s="317"/>
    </row>
    <row r="4797" spans="4:4">
      <c r="D4797" s="317"/>
    </row>
    <row r="4798" spans="4:4">
      <c r="D4798" s="317"/>
    </row>
    <row r="4799" spans="4:4">
      <c r="D4799" s="317"/>
    </row>
    <row r="4800" spans="4:4">
      <c r="D4800" s="317"/>
    </row>
    <row r="4801" spans="4:4">
      <c r="D4801" s="317"/>
    </row>
    <row r="4802" spans="4:4">
      <c r="D4802" s="317"/>
    </row>
    <row r="4803" spans="4:4">
      <c r="D4803" s="317"/>
    </row>
    <row r="4804" spans="4:4">
      <c r="D4804" s="317"/>
    </row>
    <row r="4805" spans="4:4">
      <c r="D4805" s="317"/>
    </row>
    <row r="4806" spans="4:4">
      <c r="D4806" s="317"/>
    </row>
    <row r="4807" spans="4:4">
      <c r="D4807" s="317"/>
    </row>
    <row r="4808" spans="4:4">
      <c r="D4808" s="317"/>
    </row>
    <row r="4809" spans="4:4">
      <c r="D4809" s="317"/>
    </row>
    <row r="4810" spans="4:4">
      <c r="D4810" s="317"/>
    </row>
    <row r="4811" spans="4:4">
      <c r="D4811" s="317"/>
    </row>
    <row r="4812" spans="4:4">
      <c r="D4812" s="317"/>
    </row>
    <row r="4813" spans="4:4">
      <c r="D4813" s="317"/>
    </row>
    <row r="4814" spans="4:4">
      <c r="D4814" s="317"/>
    </row>
    <row r="4815" spans="4:4">
      <c r="D4815" s="317"/>
    </row>
    <row r="4816" spans="4:4">
      <c r="D4816" s="317"/>
    </row>
    <row r="4817" spans="4:4">
      <c r="D4817" s="317"/>
    </row>
    <row r="4818" spans="4:4">
      <c r="D4818" s="317"/>
    </row>
    <row r="4819" spans="4:4">
      <c r="D4819" s="317"/>
    </row>
    <row r="4820" spans="4:4">
      <c r="D4820" s="317"/>
    </row>
    <row r="4821" spans="4:4">
      <c r="D4821" s="317"/>
    </row>
    <row r="4822" spans="4:4">
      <c r="D4822" s="317"/>
    </row>
    <row r="4823" spans="4:4">
      <c r="D4823" s="317"/>
    </row>
    <row r="4824" spans="4:4">
      <c r="D4824" s="317"/>
    </row>
    <row r="4825" spans="4:4">
      <c r="D4825" s="317"/>
    </row>
    <row r="4826" spans="4:4">
      <c r="D4826" s="317"/>
    </row>
    <row r="4827" spans="4:4">
      <c r="D4827" s="317"/>
    </row>
    <row r="4828" spans="4:4">
      <c r="D4828" s="317"/>
    </row>
    <row r="4829" spans="4:4">
      <c r="D4829" s="317"/>
    </row>
    <row r="4830" spans="4:4">
      <c r="D4830" s="317"/>
    </row>
    <row r="4831" spans="4:4">
      <c r="D4831" s="317"/>
    </row>
    <row r="4832" spans="4:4">
      <c r="D4832" s="317"/>
    </row>
    <row r="4833" spans="4:4">
      <c r="D4833" s="317"/>
    </row>
    <row r="4834" spans="4:4">
      <c r="D4834" s="317"/>
    </row>
    <row r="4835" spans="4:4">
      <c r="D4835" s="317"/>
    </row>
    <row r="4836" spans="4:4">
      <c r="D4836" s="317"/>
    </row>
    <row r="4837" spans="4:4">
      <c r="D4837" s="317"/>
    </row>
    <row r="4838" spans="4:4">
      <c r="D4838" s="317"/>
    </row>
    <row r="4839" spans="4:4">
      <c r="D4839" s="317"/>
    </row>
    <row r="4840" spans="4:4">
      <c r="D4840" s="317"/>
    </row>
    <row r="4841" spans="4:4">
      <c r="D4841" s="317"/>
    </row>
    <row r="4842" spans="4:4">
      <c r="D4842" s="317"/>
    </row>
    <row r="4843" spans="4:4">
      <c r="D4843" s="317"/>
    </row>
    <row r="4844" spans="4:4">
      <c r="D4844" s="317"/>
    </row>
    <row r="4845" spans="4:4">
      <c r="D4845" s="317"/>
    </row>
    <row r="4846" spans="4:4">
      <c r="D4846" s="317"/>
    </row>
    <row r="4847" spans="4:4">
      <c r="D4847" s="317"/>
    </row>
    <row r="4848" spans="4:4">
      <c r="D4848" s="317"/>
    </row>
    <row r="4849" spans="4:4">
      <c r="D4849" s="317"/>
    </row>
    <row r="4850" spans="4:4">
      <c r="D4850" s="317"/>
    </row>
    <row r="4851" spans="4:4">
      <c r="D4851" s="317"/>
    </row>
    <row r="4852" spans="4:4">
      <c r="D4852" s="317"/>
    </row>
    <row r="4853" spans="4:4">
      <c r="D4853" s="317"/>
    </row>
    <row r="4854" spans="4:4">
      <c r="D4854" s="317"/>
    </row>
    <row r="4855" spans="4:4">
      <c r="D4855" s="317"/>
    </row>
    <row r="4856" spans="4:4">
      <c r="D4856" s="317"/>
    </row>
    <row r="4857" spans="4:4">
      <c r="D4857" s="317"/>
    </row>
    <row r="4858" spans="4:4">
      <c r="D4858" s="317"/>
    </row>
    <row r="4859" spans="4:4">
      <c r="D4859" s="317"/>
    </row>
    <row r="4860" spans="4:4">
      <c r="D4860" s="317"/>
    </row>
    <row r="4861" spans="4:4">
      <c r="D4861" s="317"/>
    </row>
    <row r="4862" spans="4:4">
      <c r="D4862" s="317"/>
    </row>
    <row r="4863" spans="4:4">
      <c r="D4863" s="317"/>
    </row>
    <row r="4864" spans="4:4">
      <c r="D4864" s="317"/>
    </row>
    <row r="4865" spans="4:4">
      <c r="D4865" s="317"/>
    </row>
    <row r="4866" spans="4:4">
      <c r="D4866" s="317"/>
    </row>
    <row r="4867" spans="4:4">
      <c r="D4867" s="317"/>
    </row>
    <row r="4868" spans="4:4">
      <c r="D4868" s="317"/>
    </row>
    <row r="4869" spans="4:4">
      <c r="D4869" s="317"/>
    </row>
    <row r="4870" spans="4:4">
      <c r="D4870" s="317"/>
    </row>
    <row r="4871" spans="4:4">
      <c r="D4871" s="317"/>
    </row>
    <row r="4872" spans="4:4">
      <c r="D4872" s="317"/>
    </row>
    <row r="4873" spans="4:4">
      <c r="D4873" s="317"/>
    </row>
    <row r="4874" spans="4:4">
      <c r="D4874" s="317"/>
    </row>
    <row r="4875" spans="4:4">
      <c r="D4875" s="317"/>
    </row>
    <row r="4876" spans="4:4">
      <c r="D4876" s="317"/>
    </row>
    <row r="4877" spans="4:4">
      <c r="D4877" s="317"/>
    </row>
    <row r="4878" spans="4:4">
      <c r="D4878" s="317"/>
    </row>
    <row r="4879" spans="4:4">
      <c r="D4879" s="317"/>
    </row>
    <row r="4880" spans="4:4">
      <c r="D4880" s="317"/>
    </row>
    <row r="4881" spans="4:4">
      <c r="D4881" s="317"/>
    </row>
    <row r="4882" spans="4:4">
      <c r="D4882" s="317"/>
    </row>
    <row r="4883" spans="4:4">
      <c r="D4883" s="317"/>
    </row>
    <row r="4884" spans="4:4">
      <c r="D4884" s="317"/>
    </row>
    <row r="4885" spans="4:4">
      <c r="D4885" s="317"/>
    </row>
    <row r="4886" spans="4:4">
      <c r="D4886" s="317"/>
    </row>
    <row r="4887" spans="4:4">
      <c r="D4887" s="317"/>
    </row>
    <row r="4888" spans="4:4">
      <c r="D4888" s="317"/>
    </row>
    <row r="4889" spans="4:4">
      <c r="D4889" s="317"/>
    </row>
    <row r="4890" spans="4:4">
      <c r="D4890" s="317"/>
    </row>
    <row r="4891" spans="4:4">
      <c r="D4891" s="317"/>
    </row>
    <row r="4892" spans="4:4">
      <c r="D4892" s="317"/>
    </row>
    <row r="4893" spans="4:4">
      <c r="D4893" s="317"/>
    </row>
    <row r="4894" spans="4:4">
      <c r="D4894" s="317"/>
    </row>
    <row r="4895" spans="4:4">
      <c r="D4895" s="317"/>
    </row>
    <row r="4896" spans="4:4">
      <c r="D4896" s="317"/>
    </row>
    <row r="4897" spans="4:4">
      <c r="D4897" s="317"/>
    </row>
    <row r="4898" spans="4:4">
      <c r="D4898" s="317"/>
    </row>
    <row r="4899" spans="4:4">
      <c r="D4899" s="317"/>
    </row>
    <row r="4900" spans="4:4">
      <c r="D4900" s="317"/>
    </row>
    <row r="4901" spans="4:4">
      <c r="D4901" s="317"/>
    </row>
    <row r="4902" spans="4:4">
      <c r="D4902" s="317"/>
    </row>
    <row r="4903" spans="4:4">
      <c r="D4903" s="317"/>
    </row>
    <row r="4904" spans="4:4">
      <c r="D4904" s="317"/>
    </row>
    <row r="4905" spans="4:4">
      <c r="D4905" s="317"/>
    </row>
    <row r="4906" spans="4:4">
      <c r="D4906" s="317"/>
    </row>
    <row r="4907" spans="4:4">
      <c r="D4907" s="317"/>
    </row>
    <row r="4908" spans="4:4">
      <c r="D4908" s="317"/>
    </row>
    <row r="4909" spans="4:4">
      <c r="D4909" s="317"/>
    </row>
    <row r="4910" spans="4:4">
      <c r="D4910" s="317"/>
    </row>
    <row r="4911" spans="4:4">
      <c r="D4911" s="317"/>
    </row>
    <row r="4912" spans="4:4">
      <c r="D4912" s="317"/>
    </row>
    <row r="4913" spans="4:4">
      <c r="D4913" s="317"/>
    </row>
    <row r="4914" spans="4:4">
      <c r="D4914" s="317"/>
    </row>
    <row r="4915" spans="4:4">
      <c r="D4915" s="317"/>
    </row>
    <row r="4916" spans="4:4">
      <c r="D4916" s="317"/>
    </row>
    <row r="4917" spans="4:4">
      <c r="D4917" s="317"/>
    </row>
    <row r="4918" spans="4:4">
      <c r="D4918" s="317"/>
    </row>
    <row r="4919" spans="4:4">
      <c r="D4919" s="317"/>
    </row>
    <row r="4920" spans="4:4">
      <c r="D4920" s="317"/>
    </row>
    <row r="4921" spans="4:4">
      <c r="D4921" s="317"/>
    </row>
    <row r="4922" spans="4:4">
      <c r="D4922" s="317"/>
    </row>
    <row r="4923" spans="4:4">
      <c r="D4923" s="317"/>
    </row>
    <row r="4924" spans="4:4">
      <c r="D4924" s="317"/>
    </row>
    <row r="4925" spans="4:4">
      <c r="D4925" s="317"/>
    </row>
    <row r="4926" spans="4:4">
      <c r="D4926" s="317"/>
    </row>
    <row r="4927" spans="4:4">
      <c r="D4927" s="317"/>
    </row>
    <row r="4928" spans="4:4">
      <c r="D4928" s="317"/>
    </row>
    <row r="4929" spans="4:4">
      <c r="D4929" s="317"/>
    </row>
    <row r="4930" spans="4:4">
      <c r="D4930" s="317"/>
    </row>
    <row r="4931" spans="4:4">
      <c r="D4931" s="317"/>
    </row>
    <row r="4932" spans="4:4">
      <c r="D4932" s="317"/>
    </row>
    <row r="4933" spans="4:4">
      <c r="D4933" s="317"/>
    </row>
    <row r="4934" spans="4:4">
      <c r="D4934" s="317"/>
    </row>
    <row r="4935" spans="4:4">
      <c r="D4935" s="317"/>
    </row>
    <row r="4936" spans="4:4">
      <c r="D4936" s="317"/>
    </row>
    <row r="4937" spans="4:4">
      <c r="D4937" s="317"/>
    </row>
    <row r="4938" spans="4:4">
      <c r="D4938" s="317"/>
    </row>
    <row r="4939" spans="4:4">
      <c r="D4939" s="317"/>
    </row>
    <row r="4940" spans="4:4">
      <c r="D4940" s="317"/>
    </row>
    <row r="4941" spans="4:4">
      <c r="D4941" s="317"/>
    </row>
    <row r="4942" spans="4:4">
      <c r="D4942" s="317"/>
    </row>
    <row r="4943" spans="4:4">
      <c r="D4943" s="317"/>
    </row>
    <row r="4944" spans="4:4">
      <c r="D4944" s="317"/>
    </row>
    <row r="4945" spans="4:4">
      <c r="D4945" s="317"/>
    </row>
    <row r="4946" spans="4:4">
      <c r="D4946" s="317"/>
    </row>
    <row r="4947" spans="4:4">
      <c r="D4947" s="317"/>
    </row>
    <row r="4948" spans="4:4">
      <c r="D4948" s="317"/>
    </row>
    <row r="4949" spans="4:4">
      <c r="D4949" s="317"/>
    </row>
    <row r="4950" spans="4:4">
      <c r="D4950" s="317"/>
    </row>
    <row r="4951" spans="4:4">
      <c r="D4951" s="317"/>
    </row>
    <row r="4952" spans="4:4">
      <c r="D4952" s="317"/>
    </row>
    <row r="4953" spans="4:4">
      <c r="D4953" s="317"/>
    </row>
    <row r="4954" spans="4:4">
      <c r="D4954" s="317"/>
    </row>
    <row r="4955" spans="4:4">
      <c r="D4955" s="317"/>
    </row>
    <row r="4956" spans="4:4">
      <c r="D4956" s="317"/>
    </row>
    <row r="4957" spans="4:4">
      <c r="D4957" s="317"/>
    </row>
    <row r="4958" spans="4:4">
      <c r="D4958" s="317"/>
    </row>
    <row r="4959" spans="4:4">
      <c r="D4959" s="317"/>
    </row>
    <row r="4960" spans="4:4">
      <c r="D4960" s="317"/>
    </row>
    <row r="4961" spans="4:4">
      <c r="D4961" s="317"/>
    </row>
    <row r="4962" spans="4:4">
      <c r="D4962" s="317"/>
    </row>
    <row r="4963" spans="4:4">
      <c r="D4963" s="317"/>
    </row>
    <row r="4964" spans="4:4">
      <c r="D4964" s="317"/>
    </row>
    <row r="4965" spans="4:4">
      <c r="D4965" s="317"/>
    </row>
    <row r="4966" spans="4:4">
      <c r="D4966" s="317"/>
    </row>
    <row r="4967" spans="4:4">
      <c r="D4967" s="317"/>
    </row>
    <row r="4968" spans="4:4">
      <c r="D4968" s="317"/>
    </row>
    <row r="4969" spans="4:4">
      <c r="D4969" s="317"/>
    </row>
    <row r="4970" spans="4:4">
      <c r="D4970" s="317"/>
    </row>
    <row r="4971" spans="4:4">
      <c r="D4971" s="317"/>
    </row>
    <row r="4972" spans="4:4">
      <c r="D4972" s="317"/>
    </row>
    <row r="4973" spans="4:4">
      <c r="D4973" s="317"/>
    </row>
    <row r="4974" spans="4:4">
      <c r="D4974" s="317"/>
    </row>
    <row r="4975" spans="4:4">
      <c r="D4975" s="317"/>
    </row>
    <row r="4976" spans="4:4">
      <c r="D4976" s="317"/>
    </row>
    <row r="4977" spans="4:4">
      <c r="D4977" s="317"/>
    </row>
    <row r="4978" spans="4:4">
      <c r="D4978" s="317"/>
    </row>
    <row r="4979" spans="4:4">
      <c r="D4979" s="317"/>
    </row>
    <row r="4980" spans="4:4">
      <c r="D4980" s="317"/>
    </row>
    <row r="4981" spans="4:4">
      <c r="D4981" s="317"/>
    </row>
    <row r="4982" spans="4:4">
      <c r="D4982" s="317"/>
    </row>
    <row r="4983" spans="4:4">
      <c r="D4983" s="317"/>
    </row>
    <row r="4984" spans="4:4">
      <c r="D4984" s="317"/>
    </row>
    <row r="4985" spans="4:4">
      <c r="D4985" s="317"/>
    </row>
    <row r="4986" spans="4:4">
      <c r="D4986" s="317"/>
    </row>
    <row r="4987" spans="4:4">
      <c r="D4987" s="317"/>
    </row>
    <row r="4988" spans="4:4">
      <c r="D4988" s="317"/>
    </row>
    <row r="4989" spans="4:4">
      <c r="D4989" s="317"/>
    </row>
    <row r="4990" spans="4:4">
      <c r="D4990" s="317"/>
    </row>
    <row r="4991" spans="4:4">
      <c r="D4991" s="317"/>
    </row>
    <row r="4992" spans="4:4">
      <c r="D4992" s="317"/>
    </row>
    <row r="4993" spans="4:4">
      <c r="D4993" s="317"/>
    </row>
    <row r="4994" spans="4:4">
      <c r="D4994" s="317"/>
    </row>
    <row r="4995" spans="4:4">
      <c r="D4995" s="317"/>
    </row>
    <row r="4996" spans="4:4">
      <c r="D4996" s="317"/>
    </row>
    <row r="4997" spans="4:4">
      <c r="D4997" s="317"/>
    </row>
    <row r="4998" spans="4:4">
      <c r="D4998" s="317"/>
    </row>
    <row r="4999" spans="4:4">
      <c r="D4999" s="317"/>
    </row>
    <row r="5000" spans="4:4">
      <c r="D5000" s="317"/>
    </row>
  </sheetData>
  <sheetProtection sheet="1"/>
  <mergeCells count="36">
    <mergeCell ref="C64:G64"/>
    <mergeCell ref="C42:G42"/>
    <mergeCell ref="C44:G44"/>
    <mergeCell ref="C46:G46"/>
    <mergeCell ref="C48:G48"/>
    <mergeCell ref="C50:G50"/>
    <mergeCell ref="C52:G52"/>
    <mergeCell ref="C54:G54"/>
    <mergeCell ref="C56:G56"/>
    <mergeCell ref="C58:G58"/>
    <mergeCell ref="C60:G60"/>
    <mergeCell ref="C63:G63"/>
    <mergeCell ref="C40:G40"/>
    <mergeCell ref="C24:G24"/>
    <mergeCell ref="C26:G26"/>
    <mergeCell ref="C28:G28"/>
    <mergeCell ref="C29:G29"/>
    <mergeCell ref="C30:G30"/>
    <mergeCell ref="C32:G32"/>
    <mergeCell ref="C33:G33"/>
    <mergeCell ref="A1:G1"/>
    <mergeCell ref="C2:G2"/>
    <mergeCell ref="C3:G3"/>
    <mergeCell ref="C4:G4"/>
    <mergeCell ref="C10:G10"/>
    <mergeCell ref="C19:G19"/>
    <mergeCell ref="C34:G34"/>
    <mergeCell ref="C36:G36"/>
    <mergeCell ref="C37:G37"/>
    <mergeCell ref="C38:G38"/>
    <mergeCell ref="C21:G21"/>
    <mergeCell ref="C11:G11"/>
    <mergeCell ref="C13:G13"/>
    <mergeCell ref="C14:G14"/>
    <mergeCell ref="C16:G16"/>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6" activePane="bottomLeft" state="frozen"/>
      <selection activeCell="Z21" sqref="Z21"/>
      <selection pane="bottomLeft" activeCell="Z21" sqref="Z21"/>
    </sheetView>
  </sheetViews>
  <sheetFormatPr defaultColWidth="9.1640625" defaultRowHeight="12.75" outlineLevelRow="1"/>
  <cols>
    <col min="1" max="1" width="4.5" style="311" customWidth="1"/>
    <col min="2" max="2" width="16.1640625" style="314" customWidth="1"/>
    <col min="3" max="3" width="81.5" style="314" customWidth="1"/>
    <col min="4" max="4" width="6.33203125" style="311" customWidth="1"/>
    <col min="5" max="5" width="13.5" style="311" customWidth="1"/>
    <col min="6" max="6" width="12.6640625" style="311" customWidth="1"/>
    <col min="7" max="7" width="16.33203125" style="311" customWidth="1"/>
    <col min="8" max="17" width="0" style="311" hidden="1" customWidth="1"/>
    <col min="18" max="18" width="8.83203125" style="311" customWidth="1"/>
    <col min="19" max="19" width="9.1640625" style="311"/>
    <col min="20" max="24" width="0" style="311" hidden="1" customWidth="1"/>
    <col min="25" max="28" width="9.1640625" style="311"/>
    <col min="29" max="29" width="0" style="311" hidden="1" customWidth="1"/>
    <col min="30" max="30" width="9.1640625" style="311"/>
    <col min="31" max="41" width="0" style="311" hidden="1" customWidth="1"/>
    <col min="42" max="52" width="9.1640625" style="311"/>
    <col min="53" max="53" width="126.83203125" style="311" customWidth="1"/>
    <col min="54" max="16384" width="9.1640625" style="311"/>
  </cols>
  <sheetData>
    <row r="1" spans="1:60" ht="15.75" customHeight="1">
      <c r="A1" s="510" t="s">
        <v>4590</v>
      </c>
      <c r="B1" s="510"/>
      <c r="C1" s="510"/>
      <c r="D1" s="510"/>
      <c r="E1" s="510"/>
      <c r="F1" s="510"/>
      <c r="G1" s="510"/>
      <c r="AG1" s="311" t="s">
        <v>4591</v>
      </c>
    </row>
    <row r="2" spans="1:60" ht="24.95" customHeight="1">
      <c r="A2" s="312" t="s">
        <v>4592</v>
      </c>
      <c r="B2" s="313" t="s">
        <v>4593</v>
      </c>
      <c r="C2" s="511" t="s">
        <v>4594</v>
      </c>
      <c r="D2" s="512"/>
      <c r="E2" s="512"/>
      <c r="F2" s="512"/>
      <c r="G2" s="513"/>
      <c r="AG2" s="311" t="s">
        <v>80</v>
      </c>
    </row>
    <row r="3" spans="1:60" ht="24.95" customHeight="1">
      <c r="A3" s="312" t="s">
        <v>4595</v>
      </c>
      <c r="B3" s="313" t="s">
        <v>4936</v>
      </c>
      <c r="C3" s="511" t="s">
        <v>4586</v>
      </c>
      <c r="D3" s="512"/>
      <c r="E3" s="512"/>
      <c r="F3" s="512"/>
      <c r="G3" s="513"/>
      <c r="AC3" s="314" t="s">
        <v>80</v>
      </c>
      <c r="AG3" s="311" t="s">
        <v>4598</v>
      </c>
    </row>
    <row r="4" spans="1:60" ht="24.95" customHeight="1">
      <c r="A4" s="315" t="s">
        <v>4599</v>
      </c>
      <c r="B4" s="316" t="s">
        <v>81</v>
      </c>
      <c r="C4" s="514" t="s">
        <v>4586</v>
      </c>
      <c r="D4" s="515"/>
      <c r="E4" s="515"/>
      <c r="F4" s="515"/>
      <c r="G4" s="516"/>
      <c r="AG4" s="311" t="s">
        <v>4601</v>
      </c>
    </row>
    <row r="5" spans="1:60">
      <c r="D5" s="317"/>
    </row>
    <row r="6" spans="1:60" ht="51">
      <c r="A6" s="318" t="s">
        <v>4602</v>
      </c>
      <c r="B6" s="319" t="s">
        <v>4603</v>
      </c>
      <c r="C6" s="319" t="s">
        <v>4604</v>
      </c>
      <c r="D6" s="320" t="s">
        <v>300</v>
      </c>
      <c r="E6" s="318" t="s">
        <v>301</v>
      </c>
      <c r="F6" s="321" t="s">
        <v>4605</v>
      </c>
      <c r="G6" s="318" t="s">
        <v>4606</v>
      </c>
      <c r="H6" s="322" t="s">
        <v>4607</v>
      </c>
      <c r="I6" s="322" t="s">
        <v>4608</v>
      </c>
      <c r="J6" s="322" t="s">
        <v>4609</v>
      </c>
      <c r="K6" s="322" t="s">
        <v>4610</v>
      </c>
      <c r="L6" s="322" t="s">
        <v>44</v>
      </c>
      <c r="M6" s="322" t="s">
        <v>50</v>
      </c>
      <c r="N6" s="322" t="s">
        <v>4611</v>
      </c>
      <c r="O6" s="322" t="s">
        <v>4612</v>
      </c>
      <c r="P6" s="322" t="s">
        <v>4613</v>
      </c>
      <c r="Q6" s="322" t="s">
        <v>4614</v>
      </c>
      <c r="R6" s="322" t="s">
        <v>4615</v>
      </c>
      <c r="S6" s="322" t="s">
        <v>4616</v>
      </c>
      <c r="T6" s="322" t="s">
        <v>4617</v>
      </c>
      <c r="U6" s="322" t="s">
        <v>4618</v>
      </c>
      <c r="V6" s="322" t="s">
        <v>4619</v>
      </c>
      <c r="W6" s="322" t="s">
        <v>4620</v>
      </c>
      <c r="X6" s="322" t="s">
        <v>4621</v>
      </c>
    </row>
    <row r="7" spans="1:60" hidden="1">
      <c r="A7" s="323"/>
      <c r="B7" s="324"/>
      <c r="C7" s="324"/>
      <c r="D7" s="325"/>
      <c r="E7" s="326"/>
      <c r="F7" s="327"/>
      <c r="G7" s="327"/>
      <c r="H7" s="327"/>
      <c r="I7" s="327"/>
      <c r="J7" s="327"/>
      <c r="K7" s="327"/>
      <c r="L7" s="327"/>
      <c r="M7" s="327"/>
      <c r="N7" s="327"/>
      <c r="O7" s="327"/>
      <c r="P7" s="327"/>
      <c r="Q7" s="327"/>
      <c r="R7" s="327"/>
      <c r="S7" s="327"/>
      <c r="T7" s="327"/>
      <c r="U7" s="327"/>
      <c r="V7" s="327"/>
      <c r="W7" s="327"/>
      <c r="X7" s="327"/>
    </row>
    <row r="8" spans="1:60">
      <c r="A8" s="328" t="s">
        <v>4622</v>
      </c>
      <c r="B8" s="329" t="s">
        <v>81</v>
      </c>
      <c r="C8" s="330" t="s">
        <v>314</v>
      </c>
      <c r="D8" s="331"/>
      <c r="E8" s="332"/>
      <c r="F8" s="333"/>
      <c r="G8" s="333">
        <f>SUMIF(AG9:AG21,"&lt;&gt;NOR",G9:G21)</f>
        <v>0</v>
      </c>
      <c r="H8" s="333"/>
      <c r="I8" s="333">
        <f>SUM(I9:I21)</f>
        <v>0</v>
      </c>
      <c r="J8" s="333"/>
      <c r="K8" s="333">
        <f>SUM(K9:K21)</f>
        <v>0</v>
      </c>
      <c r="L8" s="333"/>
      <c r="M8" s="333">
        <f>SUM(M9:M21)</f>
        <v>0</v>
      </c>
      <c r="N8" s="333"/>
      <c r="O8" s="333">
        <f>SUM(O9:O21)</f>
        <v>59.69</v>
      </c>
      <c r="P8" s="333"/>
      <c r="Q8" s="333">
        <f>SUM(Q9:Q21)</f>
        <v>0</v>
      </c>
      <c r="R8" s="333"/>
      <c r="S8" s="333"/>
      <c r="T8" s="334"/>
      <c r="U8" s="335"/>
      <c r="V8" s="335">
        <f>SUM(V9:V21)</f>
        <v>71.02</v>
      </c>
      <c r="W8" s="335"/>
      <c r="X8" s="335"/>
      <c r="AG8" s="311" t="s">
        <v>4623</v>
      </c>
    </row>
    <row r="9" spans="1:60" outlineLevel="1">
      <c r="A9" s="336">
        <v>1</v>
      </c>
      <c r="B9" s="337" t="s">
        <v>4890</v>
      </c>
      <c r="C9" s="338" t="s">
        <v>4891</v>
      </c>
      <c r="D9" s="339" t="s">
        <v>358</v>
      </c>
      <c r="E9" s="340">
        <v>79.400000000000006</v>
      </c>
      <c r="F9" s="341"/>
      <c r="G9" s="342">
        <f>ROUND(E9*F9,2)</f>
        <v>0</v>
      </c>
      <c r="H9" s="341"/>
      <c r="I9" s="342">
        <f>ROUND(E9*H9,2)</f>
        <v>0</v>
      </c>
      <c r="J9" s="341"/>
      <c r="K9" s="342">
        <f>ROUND(E9*J9,2)</f>
        <v>0</v>
      </c>
      <c r="L9" s="342">
        <v>21</v>
      </c>
      <c r="M9" s="342">
        <f>G9*(1+L9/100)</f>
        <v>0</v>
      </c>
      <c r="N9" s="342">
        <v>0</v>
      </c>
      <c r="O9" s="342">
        <f>ROUND(E9*N9,2)</f>
        <v>0</v>
      </c>
      <c r="P9" s="342">
        <v>0</v>
      </c>
      <c r="Q9" s="342">
        <f>ROUND(E9*P9,2)</f>
        <v>0</v>
      </c>
      <c r="R9" s="342" t="s">
        <v>4626</v>
      </c>
      <c r="S9" s="342" t="s">
        <v>4627</v>
      </c>
      <c r="T9" s="343" t="s">
        <v>4627</v>
      </c>
      <c r="U9" s="344">
        <v>0.20200000000000001</v>
      </c>
      <c r="V9" s="344">
        <f>ROUND(E9*U9,2)</f>
        <v>16.04</v>
      </c>
      <c r="W9" s="344"/>
      <c r="X9" s="344" t="s">
        <v>4628</v>
      </c>
      <c r="Y9" s="345"/>
      <c r="Z9" s="345"/>
      <c r="AA9" s="345"/>
      <c r="AB9" s="345"/>
      <c r="AC9" s="345"/>
      <c r="AD9" s="345"/>
      <c r="AE9" s="345"/>
      <c r="AF9" s="345"/>
      <c r="AG9" s="345" t="s">
        <v>4629</v>
      </c>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row>
    <row r="10" spans="1:60" outlineLevel="1">
      <c r="A10" s="346"/>
      <c r="B10" s="347"/>
      <c r="C10" s="517" t="s">
        <v>4645</v>
      </c>
      <c r="D10" s="518"/>
      <c r="E10" s="518"/>
      <c r="F10" s="518"/>
      <c r="G10" s="518"/>
      <c r="H10" s="344"/>
      <c r="I10" s="344"/>
      <c r="J10" s="344"/>
      <c r="K10" s="344"/>
      <c r="L10" s="344"/>
      <c r="M10" s="344"/>
      <c r="N10" s="344"/>
      <c r="O10" s="344"/>
      <c r="P10" s="344"/>
      <c r="Q10" s="344"/>
      <c r="R10" s="344"/>
      <c r="S10" s="344"/>
      <c r="T10" s="344"/>
      <c r="U10" s="344"/>
      <c r="V10" s="344"/>
      <c r="W10" s="344"/>
      <c r="X10" s="344"/>
      <c r="Y10" s="345"/>
      <c r="Z10" s="345"/>
      <c r="AA10" s="345"/>
      <c r="AB10" s="345"/>
      <c r="AC10" s="345"/>
      <c r="AD10" s="345"/>
      <c r="AE10" s="345"/>
      <c r="AF10" s="345"/>
      <c r="AG10" s="345" t="s">
        <v>4631</v>
      </c>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row>
    <row r="11" spans="1:60" outlineLevel="1">
      <c r="A11" s="346"/>
      <c r="B11" s="347"/>
      <c r="C11" s="506"/>
      <c r="D11" s="507"/>
      <c r="E11" s="507"/>
      <c r="F11" s="507"/>
      <c r="G11" s="507"/>
      <c r="H11" s="344"/>
      <c r="I11" s="344"/>
      <c r="J11" s="344"/>
      <c r="K11" s="344"/>
      <c r="L11" s="344"/>
      <c r="M11" s="344"/>
      <c r="N11" s="344"/>
      <c r="O11" s="344"/>
      <c r="P11" s="344"/>
      <c r="Q11" s="344"/>
      <c r="R11" s="344"/>
      <c r="S11" s="344"/>
      <c r="T11" s="344"/>
      <c r="U11" s="344"/>
      <c r="V11" s="344"/>
      <c r="W11" s="344"/>
      <c r="X11" s="344"/>
      <c r="Y11" s="345"/>
      <c r="Z11" s="345"/>
      <c r="AA11" s="345"/>
      <c r="AB11" s="345"/>
      <c r="AC11" s="345"/>
      <c r="AD11" s="345"/>
      <c r="AE11" s="345"/>
      <c r="AF11" s="345"/>
      <c r="AG11" s="345" t="s">
        <v>4632</v>
      </c>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row>
    <row r="12" spans="1:60" outlineLevel="1">
      <c r="A12" s="336">
        <v>2</v>
      </c>
      <c r="B12" s="337" t="s">
        <v>4646</v>
      </c>
      <c r="C12" s="338" t="s">
        <v>4647</v>
      </c>
      <c r="D12" s="339" t="s">
        <v>358</v>
      </c>
      <c r="E12" s="340">
        <v>26.5</v>
      </c>
      <c r="F12" s="341"/>
      <c r="G12" s="342">
        <f>ROUND(E12*F12,2)</f>
        <v>0</v>
      </c>
      <c r="H12" s="341"/>
      <c r="I12" s="342">
        <f>ROUND(E12*H12,2)</f>
        <v>0</v>
      </c>
      <c r="J12" s="341"/>
      <c r="K12" s="342">
        <f>ROUND(E12*J12,2)</f>
        <v>0</v>
      </c>
      <c r="L12" s="342">
        <v>21</v>
      </c>
      <c r="M12" s="342">
        <f>G12*(1+L12/100)</f>
        <v>0</v>
      </c>
      <c r="N12" s="342">
        <v>1.7</v>
      </c>
      <c r="O12" s="342">
        <f>ROUND(E12*N12,2)</f>
        <v>45.05</v>
      </c>
      <c r="P12" s="342">
        <v>0</v>
      </c>
      <c r="Q12" s="342">
        <f>ROUND(E12*P12,2)</f>
        <v>0</v>
      </c>
      <c r="R12" s="342" t="s">
        <v>4626</v>
      </c>
      <c r="S12" s="342" t="s">
        <v>4627</v>
      </c>
      <c r="T12" s="343" t="s">
        <v>4627</v>
      </c>
      <c r="U12" s="344">
        <v>1.587</v>
      </c>
      <c r="V12" s="344">
        <f>ROUND(E12*U12,2)</f>
        <v>42.06</v>
      </c>
      <c r="W12" s="344"/>
      <c r="X12" s="344" t="s">
        <v>4628</v>
      </c>
      <c r="Y12" s="345"/>
      <c r="Z12" s="345"/>
      <c r="AA12" s="345"/>
      <c r="AB12" s="345"/>
      <c r="AC12" s="345"/>
      <c r="AD12" s="345"/>
      <c r="AE12" s="345"/>
      <c r="AF12" s="345"/>
      <c r="AG12" s="345" t="s">
        <v>4629</v>
      </c>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row>
    <row r="13" spans="1:60" ht="22.5" outlineLevel="1">
      <c r="A13" s="346"/>
      <c r="B13" s="347"/>
      <c r="C13" s="517" t="s">
        <v>4648</v>
      </c>
      <c r="D13" s="518"/>
      <c r="E13" s="518"/>
      <c r="F13" s="518"/>
      <c r="G13" s="518"/>
      <c r="H13" s="344"/>
      <c r="I13" s="344"/>
      <c r="J13" s="344"/>
      <c r="K13" s="344"/>
      <c r="L13" s="344"/>
      <c r="M13" s="344"/>
      <c r="N13" s="344"/>
      <c r="O13" s="344"/>
      <c r="P13" s="344"/>
      <c r="Q13" s="344"/>
      <c r="R13" s="344"/>
      <c r="S13" s="344"/>
      <c r="T13" s="344"/>
      <c r="U13" s="344"/>
      <c r="V13" s="344"/>
      <c r="W13" s="344"/>
      <c r="X13" s="344"/>
      <c r="Y13" s="345"/>
      <c r="Z13" s="345"/>
      <c r="AA13" s="345"/>
      <c r="AB13" s="345"/>
      <c r="AC13" s="345"/>
      <c r="AD13" s="345"/>
      <c r="AE13" s="345"/>
      <c r="AF13" s="345"/>
      <c r="AG13" s="345" t="s">
        <v>4631</v>
      </c>
      <c r="AH13" s="345"/>
      <c r="AI13" s="345"/>
      <c r="AJ13" s="345"/>
      <c r="AK13" s="345"/>
      <c r="AL13" s="345"/>
      <c r="AM13" s="345"/>
      <c r="AN13" s="345"/>
      <c r="AO13" s="345"/>
      <c r="AP13" s="345"/>
      <c r="AQ13" s="345"/>
      <c r="AR13" s="345"/>
      <c r="AS13" s="345"/>
      <c r="AT13" s="345"/>
      <c r="AU13" s="345"/>
      <c r="AV13" s="345"/>
      <c r="AW13" s="345"/>
      <c r="AX13" s="345"/>
      <c r="AY13" s="345"/>
      <c r="AZ13" s="345"/>
      <c r="BA13" s="351" t="str">
        <f>C13</f>
        <v>sypaninou z vhodných hornin tř. 1 - 4 nebo materiálem připraveným podél výkopu ve vzdálenosti do 3 m od jeho kraje, pro jakoukoliv hloubku výkopu a jakoukoliv míru zhutnění,</v>
      </c>
      <c r="BB13" s="345"/>
      <c r="BC13" s="345"/>
      <c r="BD13" s="345"/>
      <c r="BE13" s="345"/>
      <c r="BF13" s="345"/>
      <c r="BG13" s="345"/>
      <c r="BH13" s="345"/>
    </row>
    <row r="14" spans="1:60" outlineLevel="1">
      <c r="A14" s="346"/>
      <c r="B14" s="347"/>
      <c r="C14" s="506"/>
      <c r="D14" s="507"/>
      <c r="E14" s="507"/>
      <c r="F14" s="507"/>
      <c r="G14" s="507"/>
      <c r="H14" s="344"/>
      <c r="I14" s="344"/>
      <c r="J14" s="344"/>
      <c r="K14" s="344"/>
      <c r="L14" s="344"/>
      <c r="M14" s="344"/>
      <c r="N14" s="344"/>
      <c r="O14" s="344"/>
      <c r="P14" s="344"/>
      <c r="Q14" s="344"/>
      <c r="R14" s="344"/>
      <c r="S14" s="344"/>
      <c r="T14" s="344"/>
      <c r="U14" s="344"/>
      <c r="V14" s="344"/>
      <c r="W14" s="344"/>
      <c r="X14" s="344"/>
      <c r="Y14" s="345"/>
      <c r="Z14" s="345"/>
      <c r="AA14" s="345"/>
      <c r="AB14" s="345"/>
      <c r="AC14" s="345"/>
      <c r="AD14" s="345"/>
      <c r="AE14" s="345"/>
      <c r="AF14" s="345"/>
      <c r="AG14" s="345" t="s">
        <v>4632</v>
      </c>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row>
    <row r="15" spans="1:60" outlineLevel="1">
      <c r="A15" s="336">
        <v>3</v>
      </c>
      <c r="B15" s="337" t="s">
        <v>4649</v>
      </c>
      <c r="C15" s="338" t="s">
        <v>4650</v>
      </c>
      <c r="D15" s="339" t="s">
        <v>358</v>
      </c>
      <c r="E15" s="340">
        <v>34</v>
      </c>
      <c r="F15" s="341"/>
      <c r="G15" s="342">
        <f>ROUND(E15*F15,2)</f>
        <v>0</v>
      </c>
      <c r="H15" s="341"/>
      <c r="I15" s="342">
        <f>ROUND(E15*H15,2)</f>
        <v>0</v>
      </c>
      <c r="J15" s="341"/>
      <c r="K15" s="342">
        <f>ROUND(E15*J15,2)</f>
        <v>0</v>
      </c>
      <c r="L15" s="342">
        <v>21</v>
      </c>
      <c r="M15" s="342">
        <f>G15*(1+L15/100)</f>
        <v>0</v>
      </c>
      <c r="N15" s="342">
        <v>0</v>
      </c>
      <c r="O15" s="342">
        <f>ROUND(E15*N15,2)</f>
        <v>0</v>
      </c>
      <c r="P15" s="342">
        <v>0</v>
      </c>
      <c r="Q15" s="342">
        <f>ROUND(E15*P15,2)</f>
        <v>0</v>
      </c>
      <c r="R15" s="342" t="s">
        <v>4626</v>
      </c>
      <c r="S15" s="342" t="s">
        <v>4627</v>
      </c>
      <c r="T15" s="343" t="s">
        <v>4627</v>
      </c>
      <c r="U15" s="344">
        <v>0</v>
      </c>
      <c r="V15" s="344">
        <f>ROUND(E15*U15,2)</f>
        <v>0</v>
      </c>
      <c r="W15" s="344"/>
      <c r="X15" s="344" t="s">
        <v>4628</v>
      </c>
      <c r="Y15" s="345"/>
      <c r="Z15" s="345"/>
      <c r="AA15" s="345"/>
      <c r="AB15" s="345"/>
      <c r="AC15" s="345"/>
      <c r="AD15" s="345"/>
      <c r="AE15" s="345"/>
      <c r="AF15" s="345"/>
      <c r="AG15" s="345" t="s">
        <v>4629</v>
      </c>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row>
    <row r="16" spans="1:60" outlineLevel="1">
      <c r="A16" s="346"/>
      <c r="B16" s="347"/>
      <c r="C16" s="508"/>
      <c r="D16" s="509"/>
      <c r="E16" s="509"/>
      <c r="F16" s="509"/>
      <c r="G16" s="509"/>
      <c r="H16" s="344"/>
      <c r="I16" s="344"/>
      <c r="J16" s="344"/>
      <c r="K16" s="344"/>
      <c r="L16" s="344"/>
      <c r="M16" s="344"/>
      <c r="N16" s="344"/>
      <c r="O16" s="344"/>
      <c r="P16" s="344"/>
      <c r="Q16" s="344"/>
      <c r="R16" s="344"/>
      <c r="S16" s="344"/>
      <c r="T16" s="344"/>
      <c r="U16" s="344"/>
      <c r="V16" s="344"/>
      <c r="W16" s="344"/>
      <c r="X16" s="344"/>
      <c r="Y16" s="345"/>
      <c r="Z16" s="345"/>
      <c r="AA16" s="345"/>
      <c r="AB16" s="345"/>
      <c r="AC16" s="345"/>
      <c r="AD16" s="345"/>
      <c r="AE16" s="345"/>
      <c r="AF16" s="345"/>
      <c r="AG16" s="345" t="s">
        <v>4632</v>
      </c>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row>
    <row r="17" spans="1:60" outlineLevel="1">
      <c r="A17" s="336">
        <v>4</v>
      </c>
      <c r="B17" s="337" t="s">
        <v>4651</v>
      </c>
      <c r="C17" s="338" t="s">
        <v>4652</v>
      </c>
      <c r="D17" s="339" t="s">
        <v>358</v>
      </c>
      <c r="E17" s="340">
        <v>7.6</v>
      </c>
      <c r="F17" s="341"/>
      <c r="G17" s="342">
        <f>ROUND(E17*F17,2)</f>
        <v>0</v>
      </c>
      <c r="H17" s="341"/>
      <c r="I17" s="342">
        <f>ROUND(E17*H17,2)</f>
        <v>0</v>
      </c>
      <c r="J17" s="341"/>
      <c r="K17" s="342">
        <f>ROUND(E17*J17,2)</f>
        <v>0</v>
      </c>
      <c r="L17" s="342">
        <v>21</v>
      </c>
      <c r="M17" s="342">
        <f>G17*(1+L17/100)</f>
        <v>0</v>
      </c>
      <c r="N17" s="342">
        <v>1.8907700000000001</v>
      </c>
      <c r="O17" s="342">
        <f>ROUND(E17*N17,2)</f>
        <v>14.37</v>
      </c>
      <c r="P17" s="342">
        <v>0</v>
      </c>
      <c r="Q17" s="342">
        <f>ROUND(E17*P17,2)</f>
        <v>0</v>
      </c>
      <c r="R17" s="342" t="s">
        <v>4653</v>
      </c>
      <c r="S17" s="342" t="s">
        <v>4627</v>
      </c>
      <c r="T17" s="343" t="s">
        <v>4627</v>
      </c>
      <c r="U17" s="344">
        <v>1.7</v>
      </c>
      <c r="V17" s="344">
        <f>ROUND(E17*U17,2)</f>
        <v>12.92</v>
      </c>
      <c r="W17" s="344"/>
      <c r="X17" s="344" t="s">
        <v>4628</v>
      </c>
      <c r="Y17" s="345"/>
      <c r="Z17" s="345"/>
      <c r="AA17" s="345"/>
      <c r="AB17" s="345"/>
      <c r="AC17" s="345"/>
      <c r="AD17" s="345"/>
      <c r="AE17" s="345"/>
      <c r="AF17" s="345"/>
      <c r="AG17" s="345" t="s">
        <v>4629</v>
      </c>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row>
    <row r="18" spans="1:60" outlineLevel="1">
      <c r="A18" s="346"/>
      <c r="B18" s="347"/>
      <c r="C18" s="517" t="s">
        <v>4654</v>
      </c>
      <c r="D18" s="518"/>
      <c r="E18" s="518"/>
      <c r="F18" s="518"/>
      <c r="G18" s="518"/>
      <c r="H18" s="344"/>
      <c r="I18" s="344"/>
      <c r="J18" s="344"/>
      <c r="K18" s="344"/>
      <c r="L18" s="344"/>
      <c r="M18" s="344"/>
      <c r="N18" s="344"/>
      <c r="O18" s="344"/>
      <c r="P18" s="344"/>
      <c r="Q18" s="344"/>
      <c r="R18" s="344"/>
      <c r="S18" s="344"/>
      <c r="T18" s="344"/>
      <c r="U18" s="344"/>
      <c r="V18" s="344"/>
      <c r="W18" s="344"/>
      <c r="X18" s="344"/>
      <c r="Y18" s="345"/>
      <c r="Z18" s="345"/>
      <c r="AA18" s="345"/>
      <c r="AB18" s="345"/>
      <c r="AC18" s="345"/>
      <c r="AD18" s="345"/>
      <c r="AE18" s="345"/>
      <c r="AF18" s="345"/>
      <c r="AG18" s="345" t="s">
        <v>4631</v>
      </c>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row>
    <row r="19" spans="1:60" outlineLevel="1">
      <c r="A19" s="346"/>
      <c r="B19" s="347"/>
      <c r="C19" s="506"/>
      <c r="D19" s="507"/>
      <c r="E19" s="507"/>
      <c r="F19" s="507"/>
      <c r="G19" s="507"/>
      <c r="H19" s="344"/>
      <c r="I19" s="344"/>
      <c r="J19" s="344"/>
      <c r="K19" s="344"/>
      <c r="L19" s="344"/>
      <c r="M19" s="344"/>
      <c r="N19" s="344"/>
      <c r="O19" s="344"/>
      <c r="P19" s="344"/>
      <c r="Q19" s="344"/>
      <c r="R19" s="344"/>
      <c r="S19" s="344"/>
      <c r="T19" s="344"/>
      <c r="U19" s="344"/>
      <c r="V19" s="344"/>
      <c r="W19" s="344"/>
      <c r="X19" s="344"/>
      <c r="Y19" s="345"/>
      <c r="Z19" s="345"/>
      <c r="AA19" s="345"/>
      <c r="AB19" s="345"/>
      <c r="AC19" s="345"/>
      <c r="AD19" s="345"/>
      <c r="AE19" s="345"/>
      <c r="AF19" s="345"/>
      <c r="AG19" s="345" t="s">
        <v>4632</v>
      </c>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row>
    <row r="20" spans="1:60" ht="22.5" outlineLevel="1">
      <c r="A20" s="336">
        <v>5</v>
      </c>
      <c r="B20" s="337" t="s">
        <v>4912</v>
      </c>
      <c r="C20" s="338" t="s">
        <v>4913</v>
      </c>
      <c r="D20" s="339" t="s">
        <v>358</v>
      </c>
      <c r="E20" s="340">
        <v>113.5</v>
      </c>
      <c r="F20" s="341"/>
      <c r="G20" s="342">
        <f>ROUND(E20*F20,2)</f>
        <v>0</v>
      </c>
      <c r="H20" s="341"/>
      <c r="I20" s="342">
        <f>ROUND(E20*H20,2)</f>
        <v>0</v>
      </c>
      <c r="J20" s="341"/>
      <c r="K20" s="342">
        <f>ROUND(E20*J20,2)</f>
        <v>0</v>
      </c>
      <c r="L20" s="342">
        <v>21</v>
      </c>
      <c r="M20" s="342">
        <f>G20*(1+L20/100)</f>
        <v>0</v>
      </c>
      <c r="N20" s="342">
        <v>2.3500000000000001E-3</v>
      </c>
      <c r="O20" s="342">
        <f>ROUND(E20*N20,2)</f>
        <v>0.27</v>
      </c>
      <c r="P20" s="342">
        <v>0</v>
      </c>
      <c r="Q20" s="342">
        <f>ROUND(E20*P20,2)</f>
        <v>0</v>
      </c>
      <c r="R20" s="342" t="s">
        <v>4914</v>
      </c>
      <c r="S20" s="342" t="s">
        <v>4627</v>
      </c>
      <c r="T20" s="343" t="s">
        <v>4627</v>
      </c>
      <c r="U20" s="344">
        <v>0</v>
      </c>
      <c r="V20" s="344">
        <f>ROUND(E20*U20,2)</f>
        <v>0</v>
      </c>
      <c r="W20" s="344"/>
      <c r="X20" s="344" t="s">
        <v>4846</v>
      </c>
      <c r="Y20" s="345"/>
      <c r="Z20" s="345"/>
      <c r="AA20" s="345"/>
      <c r="AB20" s="345"/>
      <c r="AC20" s="345"/>
      <c r="AD20" s="345"/>
      <c r="AE20" s="345"/>
      <c r="AF20" s="345"/>
      <c r="AG20" s="345" t="s">
        <v>4847</v>
      </c>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row>
    <row r="21" spans="1:60" outlineLevel="1">
      <c r="A21" s="346"/>
      <c r="B21" s="347"/>
      <c r="C21" s="508"/>
      <c r="D21" s="509"/>
      <c r="E21" s="509"/>
      <c r="F21" s="509"/>
      <c r="G21" s="509"/>
      <c r="H21" s="344"/>
      <c r="I21" s="344"/>
      <c r="J21" s="344"/>
      <c r="K21" s="344"/>
      <c r="L21" s="344"/>
      <c r="M21" s="344"/>
      <c r="N21" s="344"/>
      <c r="O21" s="344"/>
      <c r="P21" s="344"/>
      <c r="Q21" s="344"/>
      <c r="R21" s="344"/>
      <c r="S21" s="344"/>
      <c r="T21" s="344"/>
      <c r="U21" s="344"/>
      <c r="V21" s="344"/>
      <c r="W21" s="344"/>
      <c r="X21" s="344"/>
      <c r="Y21" s="345"/>
      <c r="Z21" s="345"/>
      <c r="AA21" s="345"/>
      <c r="AB21" s="345"/>
      <c r="AC21" s="345"/>
      <c r="AD21" s="345"/>
      <c r="AE21" s="345"/>
      <c r="AF21" s="345"/>
      <c r="AG21" s="345" t="s">
        <v>4632</v>
      </c>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row>
    <row r="22" spans="1:60">
      <c r="A22" s="328" t="s">
        <v>4622</v>
      </c>
      <c r="B22" s="329" t="s">
        <v>355</v>
      </c>
      <c r="C22" s="330" t="s">
        <v>1362</v>
      </c>
      <c r="D22" s="331"/>
      <c r="E22" s="332"/>
      <c r="F22" s="333"/>
      <c r="G22" s="333">
        <f>SUMIF(AG23:AG44,"&lt;&gt;NOR",G23:G44)</f>
        <v>0</v>
      </c>
      <c r="H22" s="333"/>
      <c r="I22" s="333">
        <f>SUM(I23:I44)</f>
        <v>0</v>
      </c>
      <c r="J22" s="333"/>
      <c r="K22" s="333">
        <f>SUM(K23:K44)</f>
        <v>0</v>
      </c>
      <c r="L22" s="333"/>
      <c r="M22" s="333">
        <f>SUM(M23:M44)</f>
        <v>0</v>
      </c>
      <c r="N22" s="333"/>
      <c r="O22" s="333">
        <f>SUM(O23:O44)</f>
        <v>12.61</v>
      </c>
      <c r="P22" s="333"/>
      <c r="Q22" s="333">
        <f>SUM(Q23:Q44)</f>
        <v>0</v>
      </c>
      <c r="R22" s="333"/>
      <c r="S22" s="333"/>
      <c r="T22" s="334"/>
      <c r="U22" s="335"/>
      <c r="V22" s="335">
        <f>SUM(V23:V44)</f>
        <v>41.82</v>
      </c>
      <c r="W22" s="335"/>
      <c r="X22" s="335"/>
      <c r="AG22" s="311" t="s">
        <v>4623</v>
      </c>
    </row>
    <row r="23" spans="1:60" outlineLevel="1">
      <c r="A23" s="336">
        <v>6</v>
      </c>
      <c r="B23" s="337" t="s">
        <v>4685</v>
      </c>
      <c r="C23" s="338" t="s">
        <v>4686</v>
      </c>
      <c r="D23" s="339" t="s">
        <v>327</v>
      </c>
      <c r="E23" s="340">
        <v>12</v>
      </c>
      <c r="F23" s="341"/>
      <c r="G23" s="342">
        <f>ROUND(E23*F23,2)</f>
        <v>0</v>
      </c>
      <c r="H23" s="341"/>
      <c r="I23" s="342">
        <f>ROUND(E23*H23,2)</f>
        <v>0</v>
      </c>
      <c r="J23" s="341"/>
      <c r="K23" s="342">
        <f>ROUND(E23*J23,2)</f>
        <v>0</v>
      </c>
      <c r="L23" s="342">
        <v>21</v>
      </c>
      <c r="M23" s="342">
        <f>G23*(1+L23/100)</f>
        <v>0</v>
      </c>
      <c r="N23" s="342">
        <v>3.5699999999999998E-3</v>
      </c>
      <c r="O23" s="342">
        <f>ROUND(E23*N23,2)</f>
        <v>0.04</v>
      </c>
      <c r="P23" s="342">
        <v>0</v>
      </c>
      <c r="Q23" s="342">
        <f>ROUND(E23*P23,2)</f>
        <v>0</v>
      </c>
      <c r="R23" s="342" t="s">
        <v>4668</v>
      </c>
      <c r="S23" s="342" t="s">
        <v>4627</v>
      </c>
      <c r="T23" s="343" t="s">
        <v>4627</v>
      </c>
      <c r="U23" s="344">
        <v>0.55000000000000004</v>
      </c>
      <c r="V23" s="344">
        <f>ROUND(E23*U23,2)</f>
        <v>6.6</v>
      </c>
      <c r="W23" s="344"/>
      <c r="X23" s="344" t="s">
        <v>4628</v>
      </c>
      <c r="Y23" s="345"/>
      <c r="Z23" s="345"/>
      <c r="AA23" s="345"/>
      <c r="AB23" s="345"/>
      <c r="AC23" s="345"/>
      <c r="AD23" s="345"/>
      <c r="AE23" s="345"/>
      <c r="AF23" s="345"/>
      <c r="AG23" s="345" t="s">
        <v>4629</v>
      </c>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row>
    <row r="24" spans="1:60" outlineLevel="1">
      <c r="A24" s="346"/>
      <c r="B24" s="347"/>
      <c r="C24" s="517" t="s">
        <v>4674</v>
      </c>
      <c r="D24" s="518"/>
      <c r="E24" s="518"/>
      <c r="F24" s="518"/>
      <c r="G24" s="518"/>
      <c r="H24" s="344"/>
      <c r="I24" s="344"/>
      <c r="J24" s="344"/>
      <c r="K24" s="344"/>
      <c r="L24" s="344"/>
      <c r="M24" s="344"/>
      <c r="N24" s="344"/>
      <c r="O24" s="344"/>
      <c r="P24" s="344"/>
      <c r="Q24" s="344"/>
      <c r="R24" s="344"/>
      <c r="S24" s="344"/>
      <c r="T24" s="344"/>
      <c r="U24" s="344"/>
      <c r="V24" s="344"/>
      <c r="W24" s="344"/>
      <c r="X24" s="344"/>
      <c r="Y24" s="345"/>
      <c r="Z24" s="345"/>
      <c r="AA24" s="345"/>
      <c r="AB24" s="345"/>
      <c r="AC24" s="345"/>
      <c r="AD24" s="345"/>
      <c r="AE24" s="345"/>
      <c r="AF24" s="345"/>
      <c r="AG24" s="345" t="s">
        <v>4631</v>
      </c>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row>
    <row r="25" spans="1:60" outlineLevel="1">
      <c r="A25" s="346"/>
      <c r="B25" s="347"/>
      <c r="C25" s="519" t="s">
        <v>4670</v>
      </c>
      <c r="D25" s="520"/>
      <c r="E25" s="520"/>
      <c r="F25" s="520"/>
      <c r="G25" s="520"/>
      <c r="H25" s="344"/>
      <c r="I25" s="344"/>
      <c r="J25" s="344"/>
      <c r="K25" s="344"/>
      <c r="L25" s="344"/>
      <c r="M25" s="344"/>
      <c r="N25" s="344"/>
      <c r="O25" s="344"/>
      <c r="P25" s="344"/>
      <c r="Q25" s="344"/>
      <c r="R25" s="344"/>
      <c r="S25" s="344"/>
      <c r="T25" s="344"/>
      <c r="U25" s="344"/>
      <c r="V25" s="344"/>
      <c r="W25" s="344"/>
      <c r="X25" s="344"/>
      <c r="Y25" s="345"/>
      <c r="Z25" s="345"/>
      <c r="AA25" s="345"/>
      <c r="AB25" s="345"/>
      <c r="AC25" s="345"/>
      <c r="AD25" s="345"/>
      <c r="AE25" s="345"/>
      <c r="AF25" s="345"/>
      <c r="AG25" s="345" t="s">
        <v>4671</v>
      </c>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row>
    <row r="26" spans="1:60" outlineLevel="1">
      <c r="A26" s="346"/>
      <c r="B26" s="347"/>
      <c r="C26" s="506"/>
      <c r="D26" s="507"/>
      <c r="E26" s="507"/>
      <c r="F26" s="507"/>
      <c r="G26" s="507"/>
      <c r="H26" s="344"/>
      <c r="I26" s="344"/>
      <c r="J26" s="344"/>
      <c r="K26" s="344"/>
      <c r="L26" s="344"/>
      <c r="M26" s="344"/>
      <c r="N26" s="344"/>
      <c r="O26" s="344"/>
      <c r="P26" s="344"/>
      <c r="Q26" s="344"/>
      <c r="R26" s="344"/>
      <c r="S26" s="344"/>
      <c r="T26" s="344"/>
      <c r="U26" s="344"/>
      <c r="V26" s="344"/>
      <c r="W26" s="344"/>
      <c r="X26" s="344"/>
      <c r="Y26" s="345"/>
      <c r="Z26" s="345"/>
      <c r="AA26" s="345"/>
      <c r="AB26" s="345"/>
      <c r="AC26" s="345"/>
      <c r="AD26" s="345"/>
      <c r="AE26" s="345"/>
      <c r="AF26" s="345"/>
      <c r="AG26" s="345" t="s">
        <v>4632</v>
      </c>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row>
    <row r="27" spans="1:60" outlineLevel="1">
      <c r="A27" s="336">
        <v>7</v>
      </c>
      <c r="B27" s="337" t="s">
        <v>4916</v>
      </c>
      <c r="C27" s="338" t="s">
        <v>4917</v>
      </c>
      <c r="D27" s="339" t="s">
        <v>327</v>
      </c>
      <c r="E27" s="340">
        <v>56.8</v>
      </c>
      <c r="F27" s="341"/>
      <c r="G27" s="342">
        <f>ROUND(E27*F27,2)</f>
        <v>0</v>
      </c>
      <c r="H27" s="341"/>
      <c r="I27" s="342">
        <f>ROUND(E27*H27,2)</f>
        <v>0</v>
      </c>
      <c r="J27" s="341"/>
      <c r="K27" s="342">
        <f>ROUND(E27*J27,2)</f>
        <v>0</v>
      </c>
      <c r="L27" s="342">
        <v>21</v>
      </c>
      <c r="M27" s="342">
        <f>G27*(1+L27/100)</f>
        <v>0</v>
      </c>
      <c r="N27" s="342">
        <v>6.9800000000000001E-3</v>
      </c>
      <c r="O27" s="342">
        <f>ROUND(E27*N27,2)</f>
        <v>0.4</v>
      </c>
      <c r="P27" s="342">
        <v>0</v>
      </c>
      <c r="Q27" s="342">
        <f>ROUND(E27*P27,2)</f>
        <v>0</v>
      </c>
      <c r="R27" s="342" t="s">
        <v>4668</v>
      </c>
      <c r="S27" s="342" t="s">
        <v>4627</v>
      </c>
      <c r="T27" s="343" t="s">
        <v>4627</v>
      </c>
      <c r="U27" s="344">
        <v>0.62</v>
      </c>
      <c r="V27" s="344">
        <f>ROUND(E27*U27,2)</f>
        <v>35.22</v>
      </c>
      <c r="W27" s="344"/>
      <c r="X27" s="344" t="s">
        <v>4628</v>
      </c>
      <c r="Y27" s="345"/>
      <c r="Z27" s="345"/>
      <c r="AA27" s="345"/>
      <c r="AB27" s="345"/>
      <c r="AC27" s="345"/>
      <c r="AD27" s="345"/>
      <c r="AE27" s="345"/>
      <c r="AF27" s="345"/>
      <c r="AG27" s="345" t="s">
        <v>4629</v>
      </c>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row>
    <row r="28" spans="1:60" outlineLevel="1">
      <c r="A28" s="346"/>
      <c r="B28" s="347"/>
      <c r="C28" s="517" t="s">
        <v>4674</v>
      </c>
      <c r="D28" s="518"/>
      <c r="E28" s="518"/>
      <c r="F28" s="518"/>
      <c r="G28" s="518"/>
      <c r="H28" s="344"/>
      <c r="I28" s="344"/>
      <c r="J28" s="344"/>
      <c r="K28" s="344"/>
      <c r="L28" s="344"/>
      <c r="M28" s="344"/>
      <c r="N28" s="344"/>
      <c r="O28" s="344"/>
      <c r="P28" s="344"/>
      <c r="Q28" s="344"/>
      <c r="R28" s="344"/>
      <c r="S28" s="344"/>
      <c r="T28" s="344"/>
      <c r="U28" s="344"/>
      <c r="V28" s="344"/>
      <c r="W28" s="344"/>
      <c r="X28" s="344"/>
      <c r="Y28" s="345"/>
      <c r="Z28" s="345"/>
      <c r="AA28" s="345"/>
      <c r="AB28" s="345"/>
      <c r="AC28" s="345"/>
      <c r="AD28" s="345"/>
      <c r="AE28" s="345"/>
      <c r="AF28" s="345"/>
      <c r="AG28" s="345" t="s">
        <v>4631</v>
      </c>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row>
    <row r="29" spans="1:60" outlineLevel="1">
      <c r="A29" s="346"/>
      <c r="B29" s="347"/>
      <c r="C29" s="519" t="s">
        <v>4918</v>
      </c>
      <c r="D29" s="520"/>
      <c r="E29" s="520"/>
      <c r="F29" s="520"/>
      <c r="G29" s="520"/>
      <c r="H29" s="344"/>
      <c r="I29" s="344"/>
      <c r="J29" s="344"/>
      <c r="K29" s="344"/>
      <c r="L29" s="344"/>
      <c r="M29" s="344"/>
      <c r="N29" s="344"/>
      <c r="O29" s="344"/>
      <c r="P29" s="344"/>
      <c r="Q29" s="344"/>
      <c r="R29" s="344"/>
      <c r="S29" s="344"/>
      <c r="T29" s="344"/>
      <c r="U29" s="344"/>
      <c r="V29" s="344"/>
      <c r="W29" s="344"/>
      <c r="X29" s="344"/>
      <c r="Y29" s="345"/>
      <c r="Z29" s="345"/>
      <c r="AA29" s="345"/>
      <c r="AB29" s="345"/>
      <c r="AC29" s="345"/>
      <c r="AD29" s="345"/>
      <c r="AE29" s="345"/>
      <c r="AF29" s="345"/>
      <c r="AG29" s="345" t="s">
        <v>4671</v>
      </c>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row>
    <row r="30" spans="1:60" outlineLevel="1">
      <c r="A30" s="346"/>
      <c r="B30" s="347"/>
      <c r="C30" s="506"/>
      <c r="D30" s="507"/>
      <c r="E30" s="507"/>
      <c r="F30" s="507"/>
      <c r="G30" s="507"/>
      <c r="H30" s="344"/>
      <c r="I30" s="344"/>
      <c r="J30" s="344"/>
      <c r="K30" s="344"/>
      <c r="L30" s="344"/>
      <c r="M30" s="344"/>
      <c r="N30" s="344"/>
      <c r="O30" s="344"/>
      <c r="P30" s="344"/>
      <c r="Q30" s="344"/>
      <c r="R30" s="344"/>
      <c r="S30" s="344"/>
      <c r="T30" s="344"/>
      <c r="U30" s="344"/>
      <c r="V30" s="344"/>
      <c r="W30" s="344"/>
      <c r="X30" s="344"/>
      <c r="Y30" s="345"/>
      <c r="Z30" s="345"/>
      <c r="AA30" s="345"/>
      <c r="AB30" s="345"/>
      <c r="AC30" s="345"/>
      <c r="AD30" s="345"/>
      <c r="AE30" s="345"/>
      <c r="AF30" s="345"/>
      <c r="AG30" s="345" t="s">
        <v>4632</v>
      </c>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row>
    <row r="31" spans="1:60" outlineLevel="1">
      <c r="A31" s="336">
        <v>8</v>
      </c>
      <c r="B31" s="337" t="s">
        <v>4922</v>
      </c>
      <c r="C31" s="338" t="s">
        <v>4923</v>
      </c>
      <c r="D31" s="339" t="s">
        <v>4840</v>
      </c>
      <c r="E31" s="340">
        <v>1</v>
      </c>
      <c r="F31" s="341"/>
      <c r="G31" s="342">
        <f>ROUND(E31*F31,2)</f>
        <v>0</v>
      </c>
      <c r="H31" s="341"/>
      <c r="I31" s="342">
        <f>ROUND(E31*H31,2)</f>
        <v>0</v>
      </c>
      <c r="J31" s="341"/>
      <c r="K31" s="342">
        <f>ROUND(E31*J31,2)</f>
        <v>0</v>
      </c>
      <c r="L31" s="342">
        <v>21</v>
      </c>
      <c r="M31" s="342">
        <f>G31*(1+L31/100)</f>
        <v>0</v>
      </c>
      <c r="N31" s="342">
        <v>0</v>
      </c>
      <c r="O31" s="342">
        <f>ROUND(E31*N31,2)</f>
        <v>0</v>
      </c>
      <c r="P31" s="342">
        <v>0</v>
      </c>
      <c r="Q31" s="342">
        <f>ROUND(E31*P31,2)</f>
        <v>0</v>
      </c>
      <c r="R31" s="342"/>
      <c r="S31" s="342" t="s">
        <v>4698</v>
      </c>
      <c r="T31" s="343" t="s">
        <v>4699</v>
      </c>
      <c r="U31" s="344">
        <v>0</v>
      </c>
      <c r="V31" s="344">
        <f>ROUND(E31*U31,2)</f>
        <v>0</v>
      </c>
      <c r="W31" s="344"/>
      <c r="X31" s="344" t="s">
        <v>4628</v>
      </c>
      <c r="Y31" s="345"/>
      <c r="Z31" s="345"/>
      <c r="AA31" s="345"/>
      <c r="AB31" s="345"/>
      <c r="AC31" s="345"/>
      <c r="AD31" s="345"/>
      <c r="AE31" s="345"/>
      <c r="AF31" s="345"/>
      <c r="AG31" s="345" t="s">
        <v>4629</v>
      </c>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row>
    <row r="32" spans="1:60" outlineLevel="1">
      <c r="A32" s="346"/>
      <c r="B32" s="347"/>
      <c r="C32" s="508"/>
      <c r="D32" s="509"/>
      <c r="E32" s="509"/>
      <c r="F32" s="509"/>
      <c r="G32" s="509"/>
      <c r="H32" s="344"/>
      <c r="I32" s="344"/>
      <c r="J32" s="344"/>
      <c r="K32" s="344"/>
      <c r="L32" s="344"/>
      <c r="M32" s="344"/>
      <c r="N32" s="344"/>
      <c r="O32" s="344"/>
      <c r="P32" s="344"/>
      <c r="Q32" s="344"/>
      <c r="R32" s="344"/>
      <c r="S32" s="344"/>
      <c r="T32" s="344"/>
      <c r="U32" s="344"/>
      <c r="V32" s="344"/>
      <c r="W32" s="344"/>
      <c r="X32" s="344"/>
      <c r="Y32" s="345"/>
      <c r="Z32" s="345"/>
      <c r="AA32" s="345"/>
      <c r="AB32" s="345"/>
      <c r="AC32" s="345"/>
      <c r="AD32" s="345"/>
      <c r="AE32" s="345"/>
      <c r="AF32" s="345"/>
      <c r="AG32" s="345" t="s">
        <v>4632</v>
      </c>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row>
    <row r="33" spans="1:60" outlineLevel="1">
      <c r="A33" s="336">
        <v>9</v>
      </c>
      <c r="B33" s="337" t="s">
        <v>4937</v>
      </c>
      <c r="C33" s="338" t="s">
        <v>4938</v>
      </c>
      <c r="D33" s="339" t="s">
        <v>707</v>
      </c>
      <c r="E33" s="340">
        <v>1</v>
      </c>
      <c r="F33" s="341"/>
      <c r="G33" s="342">
        <f>ROUND(E33*F33,2)</f>
        <v>0</v>
      </c>
      <c r="H33" s="341"/>
      <c r="I33" s="342">
        <f>ROUND(E33*H33,2)</f>
        <v>0</v>
      </c>
      <c r="J33" s="341"/>
      <c r="K33" s="342">
        <f>ROUND(E33*J33,2)</f>
        <v>0</v>
      </c>
      <c r="L33" s="342">
        <v>21</v>
      </c>
      <c r="M33" s="342">
        <f>G33*(1+L33/100)</f>
        <v>0</v>
      </c>
      <c r="N33" s="342">
        <v>3.0426099999999998</v>
      </c>
      <c r="O33" s="342">
        <f>ROUND(E33*N33,2)</f>
        <v>3.04</v>
      </c>
      <c r="P33" s="342">
        <v>0</v>
      </c>
      <c r="Q33" s="342">
        <f>ROUND(E33*P33,2)</f>
        <v>0</v>
      </c>
      <c r="R33" s="342"/>
      <c r="S33" s="342" t="s">
        <v>4698</v>
      </c>
      <c r="T33" s="343" t="s">
        <v>4699</v>
      </c>
      <c r="U33" s="344">
        <v>0</v>
      </c>
      <c r="V33" s="344">
        <f>ROUND(E33*U33,2)</f>
        <v>0</v>
      </c>
      <c r="W33" s="344"/>
      <c r="X33" s="344" t="s">
        <v>4628</v>
      </c>
      <c r="Y33" s="345"/>
      <c r="Z33" s="345"/>
      <c r="AA33" s="345"/>
      <c r="AB33" s="345"/>
      <c r="AC33" s="345"/>
      <c r="AD33" s="345"/>
      <c r="AE33" s="345"/>
      <c r="AF33" s="345"/>
      <c r="AG33" s="345" t="s">
        <v>4629</v>
      </c>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row>
    <row r="34" spans="1:60" outlineLevel="1">
      <c r="A34" s="346"/>
      <c r="B34" s="347"/>
      <c r="C34" s="508"/>
      <c r="D34" s="509"/>
      <c r="E34" s="509"/>
      <c r="F34" s="509"/>
      <c r="G34" s="509"/>
      <c r="H34" s="344"/>
      <c r="I34" s="344"/>
      <c r="J34" s="344"/>
      <c r="K34" s="344"/>
      <c r="L34" s="344"/>
      <c r="M34" s="344"/>
      <c r="N34" s="344"/>
      <c r="O34" s="344"/>
      <c r="P34" s="344"/>
      <c r="Q34" s="344"/>
      <c r="R34" s="344"/>
      <c r="S34" s="344"/>
      <c r="T34" s="344"/>
      <c r="U34" s="344"/>
      <c r="V34" s="344"/>
      <c r="W34" s="344"/>
      <c r="X34" s="344"/>
      <c r="Y34" s="345"/>
      <c r="Z34" s="345"/>
      <c r="AA34" s="345"/>
      <c r="AB34" s="345"/>
      <c r="AC34" s="345"/>
      <c r="AD34" s="345"/>
      <c r="AE34" s="345"/>
      <c r="AF34" s="345"/>
      <c r="AG34" s="345" t="s">
        <v>4632</v>
      </c>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row>
    <row r="35" spans="1:60" outlineLevel="1">
      <c r="A35" s="336">
        <v>10</v>
      </c>
      <c r="B35" s="337" t="s">
        <v>4939</v>
      </c>
      <c r="C35" s="338" t="s">
        <v>4940</v>
      </c>
      <c r="D35" s="339" t="s">
        <v>707</v>
      </c>
      <c r="E35" s="340">
        <v>1</v>
      </c>
      <c r="F35" s="341"/>
      <c r="G35" s="342">
        <f>ROUND(E35*F35,2)</f>
        <v>0</v>
      </c>
      <c r="H35" s="341"/>
      <c r="I35" s="342">
        <f>ROUND(E35*H35,2)</f>
        <v>0</v>
      </c>
      <c r="J35" s="341"/>
      <c r="K35" s="342">
        <f>ROUND(E35*J35,2)</f>
        <v>0</v>
      </c>
      <c r="L35" s="342">
        <v>21</v>
      </c>
      <c r="M35" s="342">
        <f>G35*(1+L35/100)</f>
        <v>0</v>
      </c>
      <c r="N35" s="342">
        <v>3.0426099999999998</v>
      </c>
      <c r="O35" s="342">
        <f>ROUND(E35*N35,2)</f>
        <v>3.04</v>
      </c>
      <c r="P35" s="342">
        <v>0</v>
      </c>
      <c r="Q35" s="342">
        <f>ROUND(E35*P35,2)</f>
        <v>0</v>
      </c>
      <c r="R35" s="342"/>
      <c r="S35" s="342" t="s">
        <v>4698</v>
      </c>
      <c r="T35" s="343" t="s">
        <v>4699</v>
      </c>
      <c r="U35" s="344">
        <v>0</v>
      </c>
      <c r="V35" s="344">
        <f>ROUND(E35*U35,2)</f>
        <v>0</v>
      </c>
      <c r="W35" s="344"/>
      <c r="X35" s="344" t="s">
        <v>4628</v>
      </c>
      <c r="Y35" s="345"/>
      <c r="Z35" s="345"/>
      <c r="AA35" s="345"/>
      <c r="AB35" s="345"/>
      <c r="AC35" s="345"/>
      <c r="AD35" s="345"/>
      <c r="AE35" s="345"/>
      <c r="AF35" s="345"/>
      <c r="AG35" s="345" t="s">
        <v>4629</v>
      </c>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row>
    <row r="36" spans="1:60" outlineLevel="1">
      <c r="A36" s="346"/>
      <c r="B36" s="347"/>
      <c r="C36" s="508"/>
      <c r="D36" s="509"/>
      <c r="E36" s="509"/>
      <c r="F36" s="509"/>
      <c r="G36" s="509"/>
      <c r="H36" s="344"/>
      <c r="I36" s="344"/>
      <c r="J36" s="344"/>
      <c r="K36" s="344"/>
      <c r="L36" s="344"/>
      <c r="M36" s="344"/>
      <c r="N36" s="344"/>
      <c r="O36" s="344"/>
      <c r="P36" s="344"/>
      <c r="Q36" s="344"/>
      <c r="R36" s="344"/>
      <c r="S36" s="344"/>
      <c r="T36" s="344"/>
      <c r="U36" s="344"/>
      <c r="V36" s="344"/>
      <c r="W36" s="344"/>
      <c r="X36" s="344"/>
      <c r="Y36" s="345"/>
      <c r="Z36" s="345"/>
      <c r="AA36" s="345"/>
      <c r="AB36" s="345"/>
      <c r="AC36" s="345"/>
      <c r="AD36" s="345"/>
      <c r="AE36" s="345"/>
      <c r="AF36" s="345"/>
      <c r="AG36" s="345" t="s">
        <v>4632</v>
      </c>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row>
    <row r="37" spans="1:60" outlineLevel="1">
      <c r="A37" s="336">
        <v>11</v>
      </c>
      <c r="B37" s="337" t="s">
        <v>4934</v>
      </c>
      <c r="C37" s="338" t="s">
        <v>4935</v>
      </c>
      <c r="D37" s="339" t="s">
        <v>707</v>
      </c>
      <c r="E37" s="340">
        <v>2</v>
      </c>
      <c r="F37" s="341"/>
      <c r="G37" s="342">
        <f>ROUND(E37*F37,2)</f>
        <v>0</v>
      </c>
      <c r="H37" s="341"/>
      <c r="I37" s="342">
        <f>ROUND(E37*H37,2)</f>
        <v>0</v>
      </c>
      <c r="J37" s="341"/>
      <c r="K37" s="342">
        <f>ROUND(E37*J37,2)</f>
        <v>0</v>
      </c>
      <c r="L37" s="342">
        <v>21</v>
      </c>
      <c r="M37" s="342">
        <f>G37*(1+L37/100)</f>
        <v>0</v>
      </c>
      <c r="N37" s="342">
        <v>3.0426099999999998</v>
      </c>
      <c r="O37" s="342">
        <f>ROUND(E37*N37,2)</f>
        <v>6.09</v>
      </c>
      <c r="P37" s="342">
        <v>0</v>
      </c>
      <c r="Q37" s="342">
        <f>ROUND(E37*P37,2)</f>
        <v>0</v>
      </c>
      <c r="R37" s="342"/>
      <c r="S37" s="342" t="s">
        <v>4698</v>
      </c>
      <c r="T37" s="343" t="s">
        <v>4699</v>
      </c>
      <c r="U37" s="344">
        <v>0</v>
      </c>
      <c r="V37" s="344">
        <f>ROUND(E37*U37,2)</f>
        <v>0</v>
      </c>
      <c r="W37" s="344"/>
      <c r="X37" s="344" t="s">
        <v>4628</v>
      </c>
      <c r="Y37" s="345"/>
      <c r="Z37" s="345"/>
      <c r="AA37" s="345"/>
      <c r="AB37" s="345"/>
      <c r="AC37" s="345"/>
      <c r="AD37" s="345"/>
      <c r="AE37" s="345"/>
      <c r="AF37" s="345"/>
      <c r="AG37" s="345" t="s">
        <v>4629</v>
      </c>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row>
    <row r="38" spans="1:60" outlineLevel="1">
      <c r="A38" s="346"/>
      <c r="B38" s="347"/>
      <c r="C38" s="508"/>
      <c r="D38" s="509"/>
      <c r="E38" s="509"/>
      <c r="F38" s="509"/>
      <c r="G38" s="509"/>
      <c r="H38" s="344"/>
      <c r="I38" s="344"/>
      <c r="J38" s="344"/>
      <c r="K38" s="344"/>
      <c r="L38" s="344"/>
      <c r="M38" s="344"/>
      <c r="N38" s="344"/>
      <c r="O38" s="344"/>
      <c r="P38" s="344"/>
      <c r="Q38" s="344"/>
      <c r="R38" s="344"/>
      <c r="S38" s="344"/>
      <c r="T38" s="344"/>
      <c r="U38" s="344"/>
      <c r="V38" s="344"/>
      <c r="W38" s="344"/>
      <c r="X38" s="344"/>
      <c r="Y38" s="345"/>
      <c r="Z38" s="345"/>
      <c r="AA38" s="345"/>
      <c r="AB38" s="345"/>
      <c r="AC38" s="345"/>
      <c r="AD38" s="345"/>
      <c r="AE38" s="345"/>
      <c r="AF38" s="345"/>
      <c r="AG38" s="345" t="s">
        <v>4632</v>
      </c>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row>
    <row r="39" spans="1:60" outlineLevel="1">
      <c r="A39" s="336">
        <v>12</v>
      </c>
      <c r="B39" s="337" t="s">
        <v>4908</v>
      </c>
      <c r="C39" s="338" t="s">
        <v>4703</v>
      </c>
      <c r="D39" s="339" t="s">
        <v>3474</v>
      </c>
      <c r="E39" s="340">
        <v>1</v>
      </c>
      <c r="F39" s="341"/>
      <c r="G39" s="342">
        <f>ROUND(E39*F39,2)</f>
        <v>0</v>
      </c>
      <c r="H39" s="341"/>
      <c r="I39" s="342">
        <f>ROUND(E39*H39,2)</f>
        <v>0</v>
      </c>
      <c r="J39" s="341"/>
      <c r="K39" s="342">
        <f>ROUND(E39*J39,2)</f>
        <v>0</v>
      </c>
      <c r="L39" s="342">
        <v>21</v>
      </c>
      <c r="M39" s="342">
        <f>G39*(1+L39/100)</f>
        <v>0</v>
      </c>
      <c r="N39" s="342">
        <v>0</v>
      </c>
      <c r="O39" s="342">
        <f>ROUND(E39*N39,2)</f>
        <v>0</v>
      </c>
      <c r="P39" s="342">
        <v>0</v>
      </c>
      <c r="Q39" s="342">
        <f>ROUND(E39*P39,2)</f>
        <v>0</v>
      </c>
      <c r="R39" s="342"/>
      <c r="S39" s="342" t="s">
        <v>4698</v>
      </c>
      <c r="T39" s="343" t="s">
        <v>4699</v>
      </c>
      <c r="U39" s="344">
        <v>0</v>
      </c>
      <c r="V39" s="344">
        <f>ROUND(E39*U39,2)</f>
        <v>0</v>
      </c>
      <c r="W39" s="344"/>
      <c r="X39" s="344" t="s">
        <v>4628</v>
      </c>
      <c r="Y39" s="345"/>
      <c r="Z39" s="345"/>
      <c r="AA39" s="345"/>
      <c r="AB39" s="345"/>
      <c r="AC39" s="345"/>
      <c r="AD39" s="345"/>
      <c r="AE39" s="345"/>
      <c r="AF39" s="345"/>
      <c r="AG39" s="345" t="s">
        <v>4629</v>
      </c>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row>
    <row r="40" spans="1:60" outlineLevel="1">
      <c r="A40" s="346"/>
      <c r="B40" s="347"/>
      <c r="C40" s="508"/>
      <c r="D40" s="509"/>
      <c r="E40" s="509"/>
      <c r="F40" s="509"/>
      <c r="G40" s="509"/>
      <c r="H40" s="344"/>
      <c r="I40" s="344"/>
      <c r="J40" s="344"/>
      <c r="K40" s="344"/>
      <c r="L40" s="344"/>
      <c r="M40" s="344"/>
      <c r="N40" s="344"/>
      <c r="O40" s="344"/>
      <c r="P40" s="344"/>
      <c r="Q40" s="344"/>
      <c r="R40" s="344"/>
      <c r="S40" s="344"/>
      <c r="T40" s="344"/>
      <c r="U40" s="344"/>
      <c r="V40" s="344"/>
      <c r="W40" s="344"/>
      <c r="X40" s="344"/>
      <c r="Y40" s="345"/>
      <c r="Z40" s="345"/>
      <c r="AA40" s="345"/>
      <c r="AB40" s="345"/>
      <c r="AC40" s="345"/>
      <c r="AD40" s="345"/>
      <c r="AE40" s="345"/>
      <c r="AF40" s="345"/>
      <c r="AG40" s="345" t="s">
        <v>4632</v>
      </c>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row>
    <row r="41" spans="1:60" outlineLevel="1">
      <c r="A41" s="336">
        <v>13</v>
      </c>
      <c r="B41" s="337" t="s">
        <v>4909</v>
      </c>
      <c r="C41" s="338" t="s">
        <v>4705</v>
      </c>
      <c r="D41" s="339" t="s">
        <v>3474</v>
      </c>
      <c r="E41" s="340">
        <v>1</v>
      </c>
      <c r="F41" s="341"/>
      <c r="G41" s="342">
        <f>ROUND(E41*F41,2)</f>
        <v>0</v>
      </c>
      <c r="H41" s="341"/>
      <c r="I41" s="342">
        <f>ROUND(E41*H41,2)</f>
        <v>0</v>
      </c>
      <c r="J41" s="341"/>
      <c r="K41" s="342">
        <f>ROUND(E41*J41,2)</f>
        <v>0</v>
      </c>
      <c r="L41" s="342">
        <v>21</v>
      </c>
      <c r="M41" s="342">
        <f>G41*(1+L41/100)</f>
        <v>0</v>
      </c>
      <c r="N41" s="342">
        <v>0</v>
      </c>
      <c r="O41" s="342">
        <f>ROUND(E41*N41,2)</f>
        <v>0</v>
      </c>
      <c r="P41" s="342">
        <v>0</v>
      </c>
      <c r="Q41" s="342">
        <f>ROUND(E41*P41,2)</f>
        <v>0</v>
      </c>
      <c r="R41" s="342"/>
      <c r="S41" s="342" t="s">
        <v>4698</v>
      </c>
      <c r="T41" s="343" t="s">
        <v>4699</v>
      </c>
      <c r="U41" s="344">
        <v>0</v>
      </c>
      <c r="V41" s="344">
        <f>ROUND(E41*U41,2)</f>
        <v>0</v>
      </c>
      <c r="W41" s="344"/>
      <c r="X41" s="344" t="s">
        <v>4628</v>
      </c>
      <c r="Y41" s="345"/>
      <c r="Z41" s="345"/>
      <c r="AA41" s="345"/>
      <c r="AB41" s="345"/>
      <c r="AC41" s="345"/>
      <c r="AD41" s="345"/>
      <c r="AE41" s="345"/>
      <c r="AF41" s="345"/>
      <c r="AG41" s="345" t="s">
        <v>4629</v>
      </c>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row>
    <row r="42" spans="1:60" outlineLevel="1">
      <c r="A42" s="346"/>
      <c r="B42" s="347"/>
      <c r="C42" s="508"/>
      <c r="D42" s="509"/>
      <c r="E42" s="509"/>
      <c r="F42" s="509"/>
      <c r="G42" s="509"/>
      <c r="H42" s="344"/>
      <c r="I42" s="344"/>
      <c r="J42" s="344"/>
      <c r="K42" s="344"/>
      <c r="L42" s="344"/>
      <c r="M42" s="344"/>
      <c r="N42" s="344"/>
      <c r="O42" s="344"/>
      <c r="P42" s="344"/>
      <c r="Q42" s="344"/>
      <c r="R42" s="344"/>
      <c r="S42" s="344"/>
      <c r="T42" s="344"/>
      <c r="U42" s="344"/>
      <c r="V42" s="344"/>
      <c r="W42" s="344"/>
      <c r="X42" s="344"/>
      <c r="Y42" s="345"/>
      <c r="Z42" s="345"/>
      <c r="AA42" s="345"/>
      <c r="AB42" s="345"/>
      <c r="AC42" s="345"/>
      <c r="AD42" s="345"/>
      <c r="AE42" s="345"/>
      <c r="AF42" s="345"/>
      <c r="AG42" s="345" t="s">
        <v>4632</v>
      </c>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row>
    <row r="43" spans="1:60" outlineLevel="1">
      <c r="A43" s="336">
        <v>14</v>
      </c>
      <c r="B43" s="337" t="s">
        <v>4910</v>
      </c>
      <c r="C43" s="338" t="s">
        <v>4707</v>
      </c>
      <c r="D43" s="339" t="s">
        <v>3474</v>
      </c>
      <c r="E43" s="340">
        <v>1</v>
      </c>
      <c r="F43" s="341"/>
      <c r="G43" s="342">
        <f>ROUND(E43*F43,2)</f>
        <v>0</v>
      </c>
      <c r="H43" s="341"/>
      <c r="I43" s="342">
        <f>ROUND(E43*H43,2)</f>
        <v>0</v>
      </c>
      <c r="J43" s="341"/>
      <c r="K43" s="342">
        <f>ROUND(E43*J43,2)</f>
        <v>0</v>
      </c>
      <c r="L43" s="342">
        <v>21</v>
      </c>
      <c r="M43" s="342">
        <f>G43*(1+L43/100)</f>
        <v>0</v>
      </c>
      <c r="N43" s="342">
        <v>0</v>
      </c>
      <c r="O43" s="342">
        <f>ROUND(E43*N43,2)</f>
        <v>0</v>
      </c>
      <c r="P43" s="342">
        <v>0</v>
      </c>
      <c r="Q43" s="342">
        <f>ROUND(E43*P43,2)</f>
        <v>0</v>
      </c>
      <c r="R43" s="342"/>
      <c r="S43" s="342" t="s">
        <v>4698</v>
      </c>
      <c r="T43" s="343" t="s">
        <v>4699</v>
      </c>
      <c r="U43" s="344">
        <v>0</v>
      </c>
      <c r="V43" s="344">
        <f>ROUND(E43*U43,2)</f>
        <v>0</v>
      </c>
      <c r="W43" s="344"/>
      <c r="X43" s="344" t="s">
        <v>4628</v>
      </c>
      <c r="Y43" s="345"/>
      <c r="Z43" s="345"/>
      <c r="AA43" s="345"/>
      <c r="AB43" s="345"/>
      <c r="AC43" s="345"/>
      <c r="AD43" s="345"/>
      <c r="AE43" s="345"/>
      <c r="AF43" s="345"/>
      <c r="AG43" s="345" t="s">
        <v>4629</v>
      </c>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row>
    <row r="44" spans="1:60" outlineLevel="1">
      <c r="A44" s="346"/>
      <c r="B44" s="347"/>
      <c r="C44" s="508"/>
      <c r="D44" s="509"/>
      <c r="E44" s="509"/>
      <c r="F44" s="509"/>
      <c r="G44" s="509"/>
      <c r="H44" s="344"/>
      <c r="I44" s="344"/>
      <c r="J44" s="344"/>
      <c r="K44" s="344"/>
      <c r="L44" s="344"/>
      <c r="M44" s="344"/>
      <c r="N44" s="344"/>
      <c r="O44" s="344"/>
      <c r="P44" s="344"/>
      <c r="Q44" s="344"/>
      <c r="R44" s="344"/>
      <c r="S44" s="344"/>
      <c r="T44" s="344"/>
      <c r="U44" s="344"/>
      <c r="V44" s="344"/>
      <c r="W44" s="344"/>
      <c r="X44" s="344"/>
      <c r="Y44" s="345"/>
      <c r="Z44" s="345"/>
      <c r="AA44" s="345"/>
      <c r="AB44" s="345"/>
      <c r="AC44" s="345"/>
      <c r="AD44" s="345"/>
      <c r="AE44" s="345"/>
      <c r="AF44" s="345"/>
      <c r="AG44" s="345" t="s">
        <v>4632</v>
      </c>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row>
    <row r="45" spans="1:60">
      <c r="A45" s="328" t="s">
        <v>4622</v>
      </c>
      <c r="B45" s="329" t="s">
        <v>946</v>
      </c>
      <c r="C45" s="330" t="s">
        <v>4659</v>
      </c>
      <c r="D45" s="331"/>
      <c r="E45" s="332"/>
      <c r="F45" s="333"/>
      <c r="G45" s="333">
        <f>SUMIF(AG46:AG48,"&lt;&gt;NOR",G46:G48)</f>
        <v>0</v>
      </c>
      <c r="H45" s="333"/>
      <c r="I45" s="333">
        <f>SUM(I46:I48)</f>
        <v>0</v>
      </c>
      <c r="J45" s="333"/>
      <c r="K45" s="333">
        <f>SUM(K46:K48)</f>
        <v>0</v>
      </c>
      <c r="L45" s="333"/>
      <c r="M45" s="333">
        <f>SUM(M46:M48)</f>
        <v>0</v>
      </c>
      <c r="N45" s="333"/>
      <c r="O45" s="333">
        <f>SUM(O46:O48)</f>
        <v>0</v>
      </c>
      <c r="P45" s="333"/>
      <c r="Q45" s="333">
        <f>SUM(Q46:Q48)</f>
        <v>0</v>
      </c>
      <c r="R45" s="333"/>
      <c r="S45" s="333"/>
      <c r="T45" s="334"/>
      <c r="U45" s="335"/>
      <c r="V45" s="335">
        <f>SUM(V46:V48)</f>
        <v>15.23</v>
      </c>
      <c r="W45" s="335"/>
      <c r="X45" s="335"/>
      <c r="AG45" s="311" t="s">
        <v>4623</v>
      </c>
    </row>
    <row r="46" spans="1:60" outlineLevel="1">
      <c r="A46" s="336">
        <v>15</v>
      </c>
      <c r="B46" s="337" t="s">
        <v>4660</v>
      </c>
      <c r="C46" s="338" t="s">
        <v>4661</v>
      </c>
      <c r="D46" s="339" t="s">
        <v>430</v>
      </c>
      <c r="E46" s="340">
        <v>72.029600000000002</v>
      </c>
      <c r="F46" s="341"/>
      <c r="G46" s="342">
        <f>ROUND(E46*F46,2)</f>
        <v>0</v>
      </c>
      <c r="H46" s="341"/>
      <c r="I46" s="342">
        <f>ROUND(E46*H46,2)</f>
        <v>0</v>
      </c>
      <c r="J46" s="341"/>
      <c r="K46" s="342">
        <f>ROUND(E46*J46,2)</f>
        <v>0</v>
      </c>
      <c r="L46" s="342">
        <v>21</v>
      </c>
      <c r="M46" s="342">
        <f>G46*(1+L46/100)</f>
        <v>0</v>
      </c>
      <c r="N46" s="342">
        <v>0</v>
      </c>
      <c r="O46" s="342">
        <f>ROUND(E46*N46,2)</f>
        <v>0</v>
      </c>
      <c r="P46" s="342">
        <v>0</v>
      </c>
      <c r="Q46" s="342">
        <f>ROUND(E46*P46,2)</f>
        <v>0</v>
      </c>
      <c r="R46" s="342" t="s">
        <v>4653</v>
      </c>
      <c r="S46" s="342" t="s">
        <v>4627</v>
      </c>
      <c r="T46" s="343" t="s">
        <v>4627</v>
      </c>
      <c r="U46" s="344">
        <v>0.21149999999999999</v>
      </c>
      <c r="V46" s="344">
        <f>ROUND(E46*U46,2)</f>
        <v>15.23</v>
      </c>
      <c r="W46" s="344"/>
      <c r="X46" s="344" t="s">
        <v>1489</v>
      </c>
      <c r="Y46" s="345"/>
      <c r="Z46" s="345"/>
      <c r="AA46" s="345"/>
      <c r="AB46" s="345"/>
      <c r="AC46" s="345"/>
      <c r="AD46" s="345"/>
      <c r="AE46" s="345"/>
      <c r="AF46" s="345"/>
      <c r="AG46" s="345" t="s">
        <v>4662</v>
      </c>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row>
    <row r="47" spans="1:60" outlineLevel="1">
      <c r="A47" s="346"/>
      <c r="B47" s="347"/>
      <c r="C47" s="517" t="s">
        <v>4663</v>
      </c>
      <c r="D47" s="518"/>
      <c r="E47" s="518"/>
      <c r="F47" s="518"/>
      <c r="G47" s="518"/>
      <c r="H47" s="344"/>
      <c r="I47" s="344"/>
      <c r="J47" s="344"/>
      <c r="K47" s="344"/>
      <c r="L47" s="344"/>
      <c r="M47" s="344"/>
      <c r="N47" s="344"/>
      <c r="O47" s="344"/>
      <c r="P47" s="344"/>
      <c r="Q47" s="344"/>
      <c r="R47" s="344"/>
      <c r="S47" s="344"/>
      <c r="T47" s="344"/>
      <c r="U47" s="344"/>
      <c r="V47" s="344"/>
      <c r="W47" s="344"/>
      <c r="X47" s="344"/>
      <c r="Y47" s="345"/>
      <c r="Z47" s="345"/>
      <c r="AA47" s="345"/>
      <c r="AB47" s="345"/>
      <c r="AC47" s="345"/>
      <c r="AD47" s="345"/>
      <c r="AE47" s="345"/>
      <c r="AF47" s="345"/>
      <c r="AG47" s="345" t="s">
        <v>4631</v>
      </c>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row>
    <row r="48" spans="1:60" outlineLevel="1">
      <c r="A48" s="346"/>
      <c r="B48" s="347"/>
      <c r="C48" s="506"/>
      <c r="D48" s="507"/>
      <c r="E48" s="507"/>
      <c r="F48" s="507"/>
      <c r="G48" s="507"/>
      <c r="H48" s="344"/>
      <c r="I48" s="344"/>
      <c r="J48" s="344"/>
      <c r="K48" s="344"/>
      <c r="L48" s="344"/>
      <c r="M48" s="344"/>
      <c r="N48" s="344"/>
      <c r="O48" s="344"/>
      <c r="P48" s="344"/>
      <c r="Q48" s="344"/>
      <c r="R48" s="344"/>
      <c r="S48" s="344"/>
      <c r="T48" s="344"/>
      <c r="U48" s="344"/>
      <c r="V48" s="344"/>
      <c r="W48" s="344"/>
      <c r="X48" s="344"/>
      <c r="Y48" s="345"/>
      <c r="Z48" s="345"/>
      <c r="AA48" s="345"/>
      <c r="AB48" s="345"/>
      <c r="AC48" s="345"/>
      <c r="AD48" s="345"/>
      <c r="AE48" s="345"/>
      <c r="AF48" s="345"/>
      <c r="AG48" s="345" t="s">
        <v>4632</v>
      </c>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row>
    <row r="49" spans="1:33">
      <c r="A49" s="323"/>
      <c r="B49" s="324"/>
      <c r="C49" s="352"/>
      <c r="D49" s="325"/>
      <c r="E49" s="323"/>
      <c r="F49" s="323"/>
      <c r="G49" s="323"/>
      <c r="H49" s="323"/>
      <c r="I49" s="323"/>
      <c r="J49" s="323"/>
      <c r="K49" s="323"/>
      <c r="L49" s="323"/>
      <c r="M49" s="323"/>
      <c r="N49" s="323"/>
      <c r="O49" s="323"/>
      <c r="P49" s="323"/>
      <c r="Q49" s="323"/>
      <c r="R49" s="323"/>
      <c r="S49" s="323"/>
      <c r="T49" s="323"/>
      <c r="U49" s="323"/>
      <c r="V49" s="323"/>
      <c r="W49" s="323"/>
      <c r="X49" s="323"/>
      <c r="AE49" s="311">
        <v>15</v>
      </c>
      <c r="AF49" s="311">
        <v>21</v>
      </c>
      <c r="AG49" s="311" t="s">
        <v>44</v>
      </c>
    </row>
    <row r="50" spans="1:33">
      <c r="A50" s="353"/>
      <c r="B50" s="354" t="s">
        <v>4606</v>
      </c>
      <c r="C50" s="355"/>
      <c r="D50" s="356"/>
      <c r="E50" s="357"/>
      <c r="F50" s="357"/>
      <c r="G50" s="358">
        <f>G8+G22+G45</f>
        <v>0</v>
      </c>
      <c r="H50" s="323"/>
      <c r="I50" s="323"/>
      <c r="J50" s="323"/>
      <c r="K50" s="323"/>
      <c r="L50" s="323"/>
      <c r="M50" s="323"/>
      <c r="N50" s="323"/>
      <c r="O50" s="323"/>
      <c r="P50" s="323"/>
      <c r="Q50" s="323"/>
      <c r="R50" s="323"/>
      <c r="S50" s="323"/>
      <c r="T50" s="323"/>
      <c r="U50" s="323"/>
      <c r="V50" s="323"/>
      <c r="W50" s="323"/>
      <c r="X50" s="323"/>
      <c r="AE50" s="311">
        <f>SUMIF(L7:L48,AE49,G7:G48)</f>
        <v>0</v>
      </c>
      <c r="AF50" s="311">
        <f>SUMIF(L7:L48,AF49,G7:G48)</f>
        <v>0</v>
      </c>
      <c r="AG50" s="311" t="s">
        <v>4715</v>
      </c>
    </row>
    <row r="51" spans="1:33">
      <c r="C51" s="359"/>
      <c r="D51" s="317"/>
      <c r="AG51" s="311" t="s">
        <v>4716</v>
      </c>
    </row>
    <row r="52" spans="1:33">
      <c r="D52" s="317"/>
    </row>
    <row r="53" spans="1:33">
      <c r="D53" s="317"/>
    </row>
    <row r="54" spans="1:33">
      <c r="D54" s="317"/>
    </row>
    <row r="55" spans="1:33">
      <c r="D55" s="317"/>
    </row>
    <row r="56" spans="1:33">
      <c r="D56" s="317"/>
    </row>
    <row r="57" spans="1:33">
      <c r="D57" s="317"/>
    </row>
    <row r="58" spans="1:33">
      <c r="D58" s="317"/>
    </row>
    <row r="59" spans="1:33">
      <c r="D59" s="317"/>
    </row>
    <row r="60" spans="1:33">
      <c r="D60" s="317"/>
    </row>
    <row r="61" spans="1:33">
      <c r="D61" s="317"/>
    </row>
    <row r="62" spans="1:33">
      <c r="D62" s="317"/>
    </row>
    <row r="63" spans="1:33">
      <c r="D63" s="317"/>
    </row>
    <row r="64" spans="1:33">
      <c r="D64" s="317"/>
    </row>
    <row r="65" spans="4:4">
      <c r="D65" s="317"/>
    </row>
    <row r="66" spans="4:4">
      <c r="D66" s="317"/>
    </row>
    <row r="67" spans="4:4">
      <c r="D67" s="317"/>
    </row>
    <row r="68" spans="4:4">
      <c r="D68" s="317"/>
    </row>
    <row r="69" spans="4:4">
      <c r="D69" s="317"/>
    </row>
    <row r="70" spans="4:4">
      <c r="D70" s="317"/>
    </row>
    <row r="71" spans="4:4">
      <c r="D71" s="317"/>
    </row>
    <row r="72" spans="4:4">
      <c r="D72" s="317"/>
    </row>
    <row r="73" spans="4:4">
      <c r="D73" s="317"/>
    </row>
    <row r="74" spans="4:4">
      <c r="D74" s="317"/>
    </row>
    <row r="75" spans="4:4">
      <c r="D75" s="317"/>
    </row>
    <row r="76" spans="4:4">
      <c r="D76" s="317"/>
    </row>
    <row r="77" spans="4:4">
      <c r="D77" s="317"/>
    </row>
    <row r="78" spans="4:4">
      <c r="D78" s="317"/>
    </row>
    <row r="79" spans="4:4">
      <c r="D79" s="317"/>
    </row>
    <row r="80" spans="4:4">
      <c r="D80" s="317"/>
    </row>
    <row r="81" spans="4:4">
      <c r="D81" s="317"/>
    </row>
    <row r="82" spans="4:4">
      <c r="D82" s="317"/>
    </row>
    <row r="83" spans="4:4">
      <c r="D83" s="317"/>
    </row>
    <row r="84" spans="4:4">
      <c r="D84" s="317"/>
    </row>
    <row r="85" spans="4:4">
      <c r="D85" s="317"/>
    </row>
    <row r="86" spans="4:4">
      <c r="D86" s="317"/>
    </row>
    <row r="87" spans="4:4">
      <c r="D87" s="317"/>
    </row>
    <row r="88" spans="4:4">
      <c r="D88" s="317"/>
    </row>
    <row r="89" spans="4:4">
      <c r="D89" s="317"/>
    </row>
    <row r="90" spans="4:4">
      <c r="D90" s="317"/>
    </row>
    <row r="91" spans="4:4">
      <c r="D91" s="317"/>
    </row>
    <row r="92" spans="4:4">
      <c r="D92" s="317"/>
    </row>
    <row r="93" spans="4:4">
      <c r="D93" s="317"/>
    </row>
    <row r="94" spans="4:4">
      <c r="D94" s="317"/>
    </row>
    <row r="95" spans="4:4">
      <c r="D95" s="317"/>
    </row>
    <row r="96" spans="4:4">
      <c r="D96" s="317"/>
    </row>
    <row r="97" spans="4:4">
      <c r="D97" s="317"/>
    </row>
    <row r="98" spans="4:4">
      <c r="D98" s="317"/>
    </row>
    <row r="99" spans="4:4">
      <c r="D99" s="317"/>
    </row>
    <row r="100" spans="4:4">
      <c r="D100" s="317"/>
    </row>
    <row r="101" spans="4:4">
      <c r="D101" s="317"/>
    </row>
    <row r="102" spans="4:4">
      <c r="D102" s="317"/>
    </row>
    <row r="103" spans="4:4">
      <c r="D103" s="317"/>
    </row>
    <row r="104" spans="4:4">
      <c r="D104" s="317"/>
    </row>
    <row r="105" spans="4:4">
      <c r="D105" s="317"/>
    </row>
    <row r="106" spans="4:4">
      <c r="D106" s="317"/>
    </row>
    <row r="107" spans="4:4">
      <c r="D107" s="317"/>
    </row>
    <row r="108" spans="4:4">
      <c r="D108" s="317"/>
    </row>
    <row r="109" spans="4:4">
      <c r="D109" s="317"/>
    </row>
    <row r="110" spans="4:4">
      <c r="D110" s="317"/>
    </row>
    <row r="111" spans="4:4">
      <c r="D111" s="317"/>
    </row>
    <row r="112" spans="4:4">
      <c r="D112" s="317"/>
    </row>
    <row r="113" spans="4:4">
      <c r="D113" s="317"/>
    </row>
    <row r="114" spans="4:4">
      <c r="D114" s="317"/>
    </row>
    <row r="115" spans="4:4">
      <c r="D115" s="317"/>
    </row>
    <row r="116" spans="4:4">
      <c r="D116" s="317"/>
    </row>
    <row r="117" spans="4:4">
      <c r="D117" s="317"/>
    </row>
    <row r="118" spans="4:4">
      <c r="D118" s="317"/>
    </row>
    <row r="119" spans="4:4">
      <c r="D119" s="317"/>
    </row>
    <row r="120" spans="4:4">
      <c r="D120" s="317"/>
    </row>
    <row r="121" spans="4:4">
      <c r="D121" s="317"/>
    </row>
    <row r="122" spans="4:4">
      <c r="D122" s="317"/>
    </row>
    <row r="123" spans="4:4">
      <c r="D123" s="317"/>
    </row>
    <row r="124" spans="4:4">
      <c r="D124" s="317"/>
    </row>
    <row r="125" spans="4:4">
      <c r="D125" s="317"/>
    </row>
    <row r="126" spans="4:4">
      <c r="D126" s="317"/>
    </row>
    <row r="127" spans="4:4">
      <c r="D127" s="317"/>
    </row>
    <row r="128" spans="4:4">
      <c r="D128" s="317"/>
    </row>
    <row r="129" spans="4:4">
      <c r="D129" s="317"/>
    </row>
    <row r="130" spans="4:4">
      <c r="D130" s="317"/>
    </row>
    <row r="131" spans="4:4">
      <c r="D131" s="317"/>
    </row>
    <row r="132" spans="4:4">
      <c r="D132" s="317"/>
    </row>
    <row r="133" spans="4:4">
      <c r="D133" s="317"/>
    </row>
    <row r="134" spans="4:4">
      <c r="D134" s="317"/>
    </row>
    <row r="135" spans="4:4">
      <c r="D135" s="317"/>
    </row>
    <row r="136" spans="4:4">
      <c r="D136" s="317"/>
    </row>
    <row r="137" spans="4:4">
      <c r="D137" s="317"/>
    </row>
    <row r="138" spans="4:4">
      <c r="D138" s="317"/>
    </row>
    <row r="139" spans="4:4">
      <c r="D139" s="317"/>
    </row>
    <row r="140" spans="4:4">
      <c r="D140" s="317"/>
    </row>
    <row r="141" spans="4:4">
      <c r="D141" s="317"/>
    </row>
    <row r="142" spans="4:4">
      <c r="D142" s="317"/>
    </row>
    <row r="143" spans="4:4">
      <c r="D143" s="317"/>
    </row>
    <row r="144" spans="4:4">
      <c r="D144" s="317"/>
    </row>
    <row r="145" spans="4:4">
      <c r="D145" s="317"/>
    </row>
    <row r="146" spans="4:4">
      <c r="D146" s="317"/>
    </row>
    <row r="147" spans="4:4">
      <c r="D147" s="317"/>
    </row>
    <row r="148" spans="4:4">
      <c r="D148" s="317"/>
    </row>
    <row r="149" spans="4:4">
      <c r="D149" s="317"/>
    </row>
    <row r="150" spans="4:4">
      <c r="D150" s="317"/>
    </row>
    <row r="151" spans="4:4">
      <c r="D151" s="317"/>
    </row>
    <row r="152" spans="4:4">
      <c r="D152" s="317"/>
    </row>
    <row r="153" spans="4:4">
      <c r="D153" s="317"/>
    </row>
    <row r="154" spans="4:4">
      <c r="D154" s="317"/>
    </row>
    <row r="155" spans="4:4">
      <c r="D155" s="317"/>
    </row>
    <row r="156" spans="4:4">
      <c r="D156" s="317"/>
    </row>
    <row r="157" spans="4:4">
      <c r="D157" s="317"/>
    </row>
    <row r="158" spans="4:4">
      <c r="D158" s="317"/>
    </row>
    <row r="159" spans="4:4">
      <c r="D159" s="317"/>
    </row>
    <row r="160" spans="4:4">
      <c r="D160" s="317"/>
    </row>
    <row r="161" spans="4:4">
      <c r="D161" s="317"/>
    </row>
    <row r="162" spans="4:4">
      <c r="D162" s="317"/>
    </row>
    <row r="163" spans="4:4">
      <c r="D163" s="317"/>
    </row>
    <row r="164" spans="4:4">
      <c r="D164" s="317"/>
    </row>
    <row r="165" spans="4:4">
      <c r="D165" s="317"/>
    </row>
    <row r="166" spans="4:4">
      <c r="D166" s="317"/>
    </row>
    <row r="167" spans="4:4">
      <c r="D167" s="317"/>
    </row>
    <row r="168" spans="4:4">
      <c r="D168" s="317"/>
    </row>
    <row r="169" spans="4:4">
      <c r="D169" s="317"/>
    </row>
    <row r="170" spans="4:4">
      <c r="D170" s="317"/>
    </row>
    <row r="171" spans="4:4">
      <c r="D171" s="317"/>
    </row>
    <row r="172" spans="4:4">
      <c r="D172" s="317"/>
    </row>
    <row r="173" spans="4:4">
      <c r="D173" s="317"/>
    </row>
    <row r="174" spans="4:4">
      <c r="D174" s="317"/>
    </row>
    <row r="175" spans="4:4">
      <c r="D175" s="317"/>
    </row>
    <row r="176" spans="4:4">
      <c r="D176" s="317"/>
    </row>
    <row r="177" spans="4:4">
      <c r="D177" s="317"/>
    </row>
    <row r="178" spans="4:4">
      <c r="D178" s="317"/>
    </row>
    <row r="179" spans="4:4">
      <c r="D179" s="317"/>
    </row>
    <row r="180" spans="4:4">
      <c r="D180" s="317"/>
    </row>
    <row r="181" spans="4:4">
      <c r="D181" s="317"/>
    </row>
    <row r="182" spans="4:4">
      <c r="D182" s="317"/>
    </row>
    <row r="183" spans="4:4">
      <c r="D183" s="317"/>
    </row>
    <row r="184" spans="4:4">
      <c r="D184" s="317"/>
    </row>
    <row r="185" spans="4:4">
      <c r="D185" s="317"/>
    </row>
    <row r="186" spans="4:4">
      <c r="D186" s="317"/>
    </row>
    <row r="187" spans="4:4">
      <c r="D187" s="317"/>
    </row>
    <row r="188" spans="4:4">
      <c r="D188" s="317"/>
    </row>
    <row r="189" spans="4:4">
      <c r="D189" s="317"/>
    </row>
    <row r="190" spans="4:4">
      <c r="D190" s="317"/>
    </row>
    <row r="191" spans="4:4">
      <c r="D191" s="317"/>
    </row>
    <row r="192" spans="4:4">
      <c r="D192" s="317"/>
    </row>
    <row r="193" spans="4:4">
      <c r="D193" s="317"/>
    </row>
    <row r="194" spans="4:4">
      <c r="D194" s="317"/>
    </row>
    <row r="195" spans="4:4">
      <c r="D195" s="317"/>
    </row>
    <row r="196" spans="4:4">
      <c r="D196" s="317"/>
    </row>
    <row r="197" spans="4:4">
      <c r="D197" s="317"/>
    </row>
    <row r="198" spans="4:4">
      <c r="D198" s="317"/>
    </row>
    <row r="199" spans="4:4">
      <c r="D199" s="317"/>
    </row>
    <row r="200" spans="4:4">
      <c r="D200" s="317"/>
    </row>
    <row r="201" spans="4:4">
      <c r="D201" s="317"/>
    </row>
    <row r="202" spans="4:4">
      <c r="D202" s="317"/>
    </row>
    <row r="203" spans="4:4">
      <c r="D203" s="317"/>
    </row>
    <row r="204" spans="4:4">
      <c r="D204" s="317"/>
    </row>
    <row r="205" spans="4:4">
      <c r="D205" s="317"/>
    </row>
    <row r="206" spans="4:4">
      <c r="D206" s="317"/>
    </row>
    <row r="207" spans="4:4">
      <c r="D207" s="317"/>
    </row>
    <row r="208" spans="4:4">
      <c r="D208" s="317"/>
    </row>
    <row r="209" spans="4:4">
      <c r="D209" s="317"/>
    </row>
    <row r="210" spans="4:4">
      <c r="D210" s="317"/>
    </row>
    <row r="211" spans="4:4">
      <c r="D211" s="317"/>
    </row>
    <row r="212" spans="4:4">
      <c r="D212" s="317"/>
    </row>
    <row r="213" spans="4:4">
      <c r="D213" s="317"/>
    </row>
    <row r="214" spans="4:4">
      <c r="D214" s="317"/>
    </row>
    <row r="215" spans="4:4">
      <c r="D215" s="317"/>
    </row>
    <row r="216" spans="4:4">
      <c r="D216" s="317"/>
    </row>
    <row r="217" spans="4:4">
      <c r="D217" s="317"/>
    </row>
    <row r="218" spans="4:4">
      <c r="D218" s="317"/>
    </row>
    <row r="219" spans="4:4">
      <c r="D219" s="317"/>
    </row>
    <row r="220" spans="4:4">
      <c r="D220" s="317"/>
    </row>
    <row r="221" spans="4:4">
      <c r="D221" s="317"/>
    </row>
    <row r="222" spans="4:4">
      <c r="D222" s="317"/>
    </row>
    <row r="223" spans="4:4">
      <c r="D223" s="317"/>
    </row>
    <row r="224" spans="4:4">
      <c r="D224" s="317"/>
    </row>
    <row r="225" spans="4:4">
      <c r="D225" s="317"/>
    </row>
    <row r="226" spans="4:4">
      <c r="D226" s="317"/>
    </row>
    <row r="227" spans="4:4">
      <c r="D227" s="317"/>
    </row>
    <row r="228" spans="4:4">
      <c r="D228" s="317"/>
    </row>
    <row r="229" spans="4:4">
      <c r="D229" s="317"/>
    </row>
    <row r="230" spans="4:4">
      <c r="D230" s="317"/>
    </row>
    <row r="231" spans="4:4">
      <c r="D231" s="317"/>
    </row>
    <row r="232" spans="4:4">
      <c r="D232" s="317"/>
    </row>
    <row r="233" spans="4:4">
      <c r="D233" s="317"/>
    </row>
    <row r="234" spans="4:4">
      <c r="D234" s="317"/>
    </row>
    <row r="235" spans="4:4">
      <c r="D235" s="317"/>
    </row>
    <row r="236" spans="4:4">
      <c r="D236" s="317"/>
    </row>
    <row r="237" spans="4:4">
      <c r="D237" s="317"/>
    </row>
    <row r="238" spans="4:4">
      <c r="D238" s="317"/>
    </row>
    <row r="239" spans="4:4">
      <c r="D239" s="317"/>
    </row>
    <row r="240" spans="4:4">
      <c r="D240" s="317"/>
    </row>
    <row r="241" spans="4:4">
      <c r="D241" s="317"/>
    </row>
    <row r="242" spans="4:4">
      <c r="D242" s="317"/>
    </row>
    <row r="243" spans="4:4">
      <c r="D243" s="317"/>
    </row>
    <row r="244" spans="4:4">
      <c r="D244" s="317"/>
    </row>
    <row r="245" spans="4:4">
      <c r="D245" s="317"/>
    </row>
    <row r="246" spans="4:4">
      <c r="D246" s="317"/>
    </row>
    <row r="247" spans="4:4">
      <c r="D247" s="317"/>
    </row>
    <row r="248" spans="4:4">
      <c r="D248" s="317"/>
    </row>
    <row r="249" spans="4:4">
      <c r="D249" s="317"/>
    </row>
    <row r="250" spans="4:4">
      <c r="D250" s="317"/>
    </row>
    <row r="251" spans="4:4">
      <c r="D251" s="317"/>
    </row>
    <row r="252" spans="4:4">
      <c r="D252" s="317"/>
    </row>
    <row r="253" spans="4:4">
      <c r="D253" s="317"/>
    </row>
    <row r="254" spans="4:4">
      <c r="D254" s="317"/>
    </row>
    <row r="255" spans="4:4">
      <c r="D255" s="317"/>
    </row>
    <row r="256" spans="4:4">
      <c r="D256" s="317"/>
    </row>
    <row r="257" spans="4:4">
      <c r="D257" s="317"/>
    </row>
    <row r="258" spans="4:4">
      <c r="D258" s="317"/>
    </row>
    <row r="259" spans="4:4">
      <c r="D259" s="317"/>
    </row>
    <row r="260" spans="4:4">
      <c r="D260" s="317"/>
    </row>
    <row r="261" spans="4:4">
      <c r="D261" s="317"/>
    </row>
    <row r="262" spans="4:4">
      <c r="D262" s="317"/>
    </row>
    <row r="263" spans="4:4">
      <c r="D263" s="317"/>
    </row>
    <row r="264" spans="4:4">
      <c r="D264" s="317"/>
    </row>
    <row r="265" spans="4:4">
      <c r="D265" s="317"/>
    </row>
    <row r="266" spans="4:4">
      <c r="D266" s="317"/>
    </row>
    <row r="267" spans="4:4">
      <c r="D267" s="317"/>
    </row>
    <row r="268" spans="4:4">
      <c r="D268" s="317"/>
    </row>
    <row r="269" spans="4:4">
      <c r="D269" s="317"/>
    </row>
    <row r="270" spans="4:4">
      <c r="D270" s="317"/>
    </row>
    <row r="271" spans="4:4">
      <c r="D271" s="317"/>
    </row>
    <row r="272" spans="4:4">
      <c r="D272" s="317"/>
    </row>
    <row r="273" spans="4:4">
      <c r="D273" s="317"/>
    </row>
    <row r="274" spans="4:4">
      <c r="D274" s="317"/>
    </row>
    <row r="275" spans="4:4">
      <c r="D275" s="317"/>
    </row>
    <row r="276" spans="4:4">
      <c r="D276" s="317"/>
    </row>
    <row r="277" spans="4:4">
      <c r="D277" s="317"/>
    </row>
    <row r="278" spans="4:4">
      <c r="D278" s="317"/>
    </row>
    <row r="279" spans="4:4">
      <c r="D279" s="317"/>
    </row>
    <row r="280" spans="4:4">
      <c r="D280" s="317"/>
    </row>
    <row r="281" spans="4:4">
      <c r="D281" s="317"/>
    </row>
    <row r="282" spans="4:4">
      <c r="D282" s="317"/>
    </row>
    <row r="283" spans="4:4">
      <c r="D283" s="317"/>
    </row>
    <row r="284" spans="4:4">
      <c r="D284" s="317"/>
    </row>
    <row r="285" spans="4:4">
      <c r="D285" s="317"/>
    </row>
    <row r="286" spans="4:4">
      <c r="D286" s="317"/>
    </row>
    <row r="287" spans="4:4">
      <c r="D287" s="317"/>
    </row>
    <row r="288" spans="4:4">
      <c r="D288" s="317"/>
    </row>
    <row r="289" spans="4:4">
      <c r="D289" s="317"/>
    </row>
    <row r="290" spans="4:4">
      <c r="D290" s="317"/>
    </row>
    <row r="291" spans="4:4">
      <c r="D291" s="317"/>
    </row>
    <row r="292" spans="4:4">
      <c r="D292" s="317"/>
    </row>
    <row r="293" spans="4:4">
      <c r="D293" s="317"/>
    </row>
    <row r="294" spans="4:4">
      <c r="D294" s="317"/>
    </row>
    <row r="295" spans="4:4">
      <c r="D295" s="317"/>
    </row>
    <row r="296" spans="4:4">
      <c r="D296" s="317"/>
    </row>
    <row r="297" spans="4:4">
      <c r="D297" s="317"/>
    </row>
    <row r="298" spans="4:4">
      <c r="D298" s="317"/>
    </row>
    <row r="299" spans="4:4">
      <c r="D299" s="317"/>
    </row>
    <row r="300" spans="4:4">
      <c r="D300" s="317"/>
    </row>
    <row r="301" spans="4:4">
      <c r="D301" s="317"/>
    </row>
    <row r="302" spans="4:4">
      <c r="D302" s="317"/>
    </row>
    <row r="303" spans="4:4">
      <c r="D303" s="317"/>
    </row>
    <row r="304" spans="4:4">
      <c r="D304" s="317"/>
    </row>
    <row r="305" spans="4:4">
      <c r="D305" s="317"/>
    </row>
    <row r="306" spans="4:4">
      <c r="D306" s="317"/>
    </row>
    <row r="307" spans="4:4">
      <c r="D307" s="317"/>
    </row>
    <row r="308" spans="4:4">
      <c r="D308" s="317"/>
    </row>
    <row r="309" spans="4:4">
      <c r="D309" s="317"/>
    </row>
    <row r="310" spans="4:4">
      <c r="D310" s="317"/>
    </row>
    <row r="311" spans="4:4">
      <c r="D311" s="317"/>
    </row>
    <row r="312" spans="4:4">
      <c r="D312" s="317"/>
    </row>
    <row r="313" spans="4:4">
      <c r="D313" s="317"/>
    </row>
    <row r="314" spans="4:4">
      <c r="D314" s="317"/>
    </row>
    <row r="315" spans="4:4">
      <c r="D315" s="317"/>
    </row>
    <row r="316" spans="4:4">
      <c r="D316" s="317"/>
    </row>
    <row r="317" spans="4:4">
      <c r="D317" s="317"/>
    </row>
    <row r="318" spans="4:4">
      <c r="D318" s="317"/>
    </row>
    <row r="319" spans="4:4">
      <c r="D319" s="317"/>
    </row>
    <row r="320" spans="4:4">
      <c r="D320" s="317"/>
    </row>
    <row r="321" spans="4:4">
      <c r="D321" s="317"/>
    </row>
    <row r="322" spans="4:4">
      <c r="D322" s="317"/>
    </row>
    <row r="323" spans="4:4">
      <c r="D323" s="317"/>
    </row>
    <row r="324" spans="4:4">
      <c r="D324" s="317"/>
    </row>
    <row r="325" spans="4:4">
      <c r="D325" s="317"/>
    </row>
    <row r="326" spans="4:4">
      <c r="D326" s="317"/>
    </row>
    <row r="327" spans="4:4">
      <c r="D327" s="317"/>
    </row>
    <row r="328" spans="4:4">
      <c r="D328" s="317"/>
    </row>
    <row r="329" spans="4:4">
      <c r="D329" s="317"/>
    </row>
    <row r="330" spans="4:4">
      <c r="D330" s="317"/>
    </row>
    <row r="331" spans="4:4">
      <c r="D331" s="317"/>
    </row>
    <row r="332" spans="4:4">
      <c r="D332" s="317"/>
    </row>
    <row r="333" spans="4:4">
      <c r="D333" s="317"/>
    </row>
    <row r="334" spans="4:4">
      <c r="D334" s="317"/>
    </row>
    <row r="335" spans="4:4">
      <c r="D335" s="317"/>
    </row>
    <row r="336" spans="4:4">
      <c r="D336" s="317"/>
    </row>
    <row r="337" spans="4:4">
      <c r="D337" s="317"/>
    </row>
    <row r="338" spans="4:4">
      <c r="D338" s="317"/>
    </row>
    <row r="339" spans="4:4">
      <c r="D339" s="317"/>
    </row>
    <row r="340" spans="4:4">
      <c r="D340" s="317"/>
    </row>
    <row r="341" spans="4:4">
      <c r="D341" s="317"/>
    </row>
    <row r="342" spans="4:4">
      <c r="D342" s="317"/>
    </row>
    <row r="343" spans="4:4">
      <c r="D343" s="317"/>
    </row>
    <row r="344" spans="4:4">
      <c r="D344" s="317"/>
    </row>
    <row r="345" spans="4:4">
      <c r="D345" s="317"/>
    </row>
    <row r="346" spans="4:4">
      <c r="D346" s="317"/>
    </row>
    <row r="347" spans="4:4">
      <c r="D347" s="317"/>
    </row>
    <row r="348" spans="4:4">
      <c r="D348" s="317"/>
    </row>
    <row r="349" spans="4:4">
      <c r="D349" s="317"/>
    </row>
    <row r="350" spans="4:4">
      <c r="D350" s="317"/>
    </row>
    <row r="351" spans="4:4">
      <c r="D351" s="317"/>
    </row>
    <row r="352" spans="4:4">
      <c r="D352" s="317"/>
    </row>
    <row r="353" spans="4:4">
      <c r="D353" s="317"/>
    </row>
    <row r="354" spans="4:4">
      <c r="D354" s="317"/>
    </row>
    <row r="355" spans="4:4">
      <c r="D355" s="317"/>
    </row>
    <row r="356" spans="4:4">
      <c r="D356" s="317"/>
    </row>
    <row r="357" spans="4:4">
      <c r="D357" s="317"/>
    </row>
    <row r="358" spans="4:4">
      <c r="D358" s="317"/>
    </row>
    <row r="359" spans="4:4">
      <c r="D359" s="317"/>
    </row>
    <row r="360" spans="4:4">
      <c r="D360" s="317"/>
    </row>
    <row r="361" spans="4:4">
      <c r="D361" s="317"/>
    </row>
    <row r="362" spans="4:4">
      <c r="D362" s="317"/>
    </row>
    <row r="363" spans="4:4">
      <c r="D363" s="317"/>
    </row>
    <row r="364" spans="4:4">
      <c r="D364" s="317"/>
    </row>
    <row r="365" spans="4:4">
      <c r="D365" s="317"/>
    </row>
    <row r="366" spans="4:4">
      <c r="D366" s="317"/>
    </row>
    <row r="367" spans="4:4">
      <c r="D367" s="317"/>
    </row>
    <row r="368" spans="4:4">
      <c r="D368" s="317"/>
    </row>
    <row r="369" spans="4:4">
      <c r="D369" s="317"/>
    </row>
    <row r="370" spans="4:4">
      <c r="D370" s="317"/>
    </row>
    <row r="371" spans="4:4">
      <c r="D371" s="317"/>
    </row>
    <row r="372" spans="4:4">
      <c r="D372" s="317"/>
    </row>
    <row r="373" spans="4:4">
      <c r="D373" s="317"/>
    </row>
    <row r="374" spans="4:4">
      <c r="D374" s="317"/>
    </row>
    <row r="375" spans="4:4">
      <c r="D375" s="317"/>
    </row>
    <row r="376" spans="4:4">
      <c r="D376" s="317"/>
    </row>
    <row r="377" spans="4:4">
      <c r="D377" s="317"/>
    </row>
    <row r="378" spans="4:4">
      <c r="D378" s="317"/>
    </row>
    <row r="379" spans="4:4">
      <c r="D379" s="317"/>
    </row>
    <row r="380" spans="4:4">
      <c r="D380" s="317"/>
    </row>
    <row r="381" spans="4:4">
      <c r="D381" s="317"/>
    </row>
    <row r="382" spans="4:4">
      <c r="D382" s="317"/>
    </row>
    <row r="383" spans="4:4">
      <c r="D383" s="317"/>
    </row>
    <row r="384" spans="4:4">
      <c r="D384" s="317"/>
    </row>
    <row r="385" spans="4:4">
      <c r="D385" s="317"/>
    </row>
    <row r="386" spans="4:4">
      <c r="D386" s="317"/>
    </row>
    <row r="387" spans="4:4">
      <c r="D387" s="317"/>
    </row>
    <row r="388" spans="4:4">
      <c r="D388" s="317"/>
    </row>
    <row r="389" spans="4:4">
      <c r="D389" s="317"/>
    </row>
    <row r="390" spans="4:4">
      <c r="D390" s="317"/>
    </row>
    <row r="391" spans="4:4">
      <c r="D391" s="317"/>
    </row>
    <row r="392" spans="4:4">
      <c r="D392" s="317"/>
    </row>
    <row r="393" spans="4:4">
      <c r="D393" s="317"/>
    </row>
    <row r="394" spans="4:4">
      <c r="D394" s="317"/>
    </row>
    <row r="395" spans="4:4">
      <c r="D395" s="317"/>
    </row>
    <row r="396" spans="4:4">
      <c r="D396" s="317"/>
    </row>
    <row r="397" spans="4:4">
      <c r="D397" s="317"/>
    </row>
    <row r="398" spans="4:4">
      <c r="D398" s="317"/>
    </row>
    <row r="399" spans="4:4">
      <c r="D399" s="317"/>
    </row>
    <row r="400" spans="4:4">
      <c r="D400" s="317"/>
    </row>
    <row r="401" spans="4:4">
      <c r="D401" s="317"/>
    </row>
    <row r="402" spans="4:4">
      <c r="D402" s="317"/>
    </row>
    <row r="403" spans="4:4">
      <c r="D403" s="317"/>
    </row>
    <row r="404" spans="4:4">
      <c r="D404" s="317"/>
    </row>
    <row r="405" spans="4:4">
      <c r="D405" s="317"/>
    </row>
    <row r="406" spans="4:4">
      <c r="D406" s="317"/>
    </row>
    <row r="407" spans="4:4">
      <c r="D407" s="317"/>
    </row>
    <row r="408" spans="4:4">
      <c r="D408" s="317"/>
    </row>
    <row r="409" spans="4:4">
      <c r="D409" s="317"/>
    </row>
    <row r="410" spans="4:4">
      <c r="D410" s="317"/>
    </row>
    <row r="411" spans="4:4">
      <c r="D411" s="317"/>
    </row>
    <row r="412" spans="4:4">
      <c r="D412" s="317"/>
    </row>
    <row r="413" spans="4:4">
      <c r="D413" s="317"/>
    </row>
    <row r="414" spans="4:4">
      <c r="D414" s="317"/>
    </row>
    <row r="415" spans="4:4">
      <c r="D415" s="317"/>
    </row>
    <row r="416" spans="4:4">
      <c r="D416" s="317"/>
    </row>
    <row r="417" spans="4:4">
      <c r="D417" s="317"/>
    </row>
    <row r="418" spans="4:4">
      <c r="D418" s="317"/>
    </row>
    <row r="419" spans="4:4">
      <c r="D419" s="317"/>
    </row>
    <row r="420" spans="4:4">
      <c r="D420" s="317"/>
    </row>
    <row r="421" spans="4:4">
      <c r="D421" s="317"/>
    </row>
    <row r="422" spans="4:4">
      <c r="D422" s="317"/>
    </row>
    <row r="423" spans="4:4">
      <c r="D423" s="317"/>
    </row>
    <row r="424" spans="4:4">
      <c r="D424" s="317"/>
    </row>
    <row r="425" spans="4:4">
      <c r="D425" s="317"/>
    </row>
    <row r="426" spans="4:4">
      <c r="D426" s="317"/>
    </row>
    <row r="427" spans="4:4">
      <c r="D427" s="317"/>
    </row>
    <row r="428" spans="4:4">
      <c r="D428" s="317"/>
    </row>
    <row r="429" spans="4:4">
      <c r="D429" s="317"/>
    </row>
    <row r="430" spans="4:4">
      <c r="D430" s="317"/>
    </row>
    <row r="431" spans="4:4">
      <c r="D431" s="317"/>
    </row>
    <row r="432" spans="4:4">
      <c r="D432" s="317"/>
    </row>
    <row r="433" spans="4:4">
      <c r="D433" s="317"/>
    </row>
    <row r="434" spans="4:4">
      <c r="D434" s="317"/>
    </row>
    <row r="435" spans="4:4">
      <c r="D435" s="317"/>
    </row>
    <row r="436" spans="4:4">
      <c r="D436" s="317"/>
    </row>
    <row r="437" spans="4:4">
      <c r="D437" s="317"/>
    </row>
    <row r="438" spans="4:4">
      <c r="D438" s="317"/>
    </row>
    <row r="439" spans="4:4">
      <c r="D439" s="317"/>
    </row>
    <row r="440" spans="4:4">
      <c r="D440" s="317"/>
    </row>
    <row r="441" spans="4:4">
      <c r="D441" s="317"/>
    </row>
    <row r="442" spans="4:4">
      <c r="D442" s="317"/>
    </row>
    <row r="443" spans="4:4">
      <c r="D443" s="317"/>
    </row>
    <row r="444" spans="4:4">
      <c r="D444" s="317"/>
    </row>
    <row r="445" spans="4:4">
      <c r="D445" s="317"/>
    </row>
    <row r="446" spans="4:4">
      <c r="D446" s="317"/>
    </row>
    <row r="447" spans="4:4">
      <c r="D447" s="317"/>
    </row>
    <row r="448" spans="4:4">
      <c r="D448" s="317"/>
    </row>
    <row r="449" spans="4:4">
      <c r="D449" s="317"/>
    </row>
    <row r="450" spans="4:4">
      <c r="D450" s="317"/>
    </row>
    <row r="451" spans="4:4">
      <c r="D451" s="317"/>
    </row>
    <row r="452" spans="4:4">
      <c r="D452" s="317"/>
    </row>
    <row r="453" spans="4:4">
      <c r="D453" s="317"/>
    </row>
    <row r="454" spans="4:4">
      <c r="D454" s="317"/>
    </row>
    <row r="455" spans="4:4">
      <c r="D455" s="317"/>
    </row>
    <row r="456" spans="4:4">
      <c r="D456" s="317"/>
    </row>
    <row r="457" spans="4:4">
      <c r="D457" s="317"/>
    </row>
    <row r="458" spans="4:4">
      <c r="D458" s="317"/>
    </row>
    <row r="459" spans="4:4">
      <c r="D459" s="317"/>
    </row>
    <row r="460" spans="4:4">
      <c r="D460" s="317"/>
    </row>
    <row r="461" spans="4:4">
      <c r="D461" s="317"/>
    </row>
    <row r="462" spans="4:4">
      <c r="D462" s="317"/>
    </row>
    <row r="463" spans="4:4">
      <c r="D463" s="317"/>
    </row>
    <row r="464" spans="4:4">
      <c r="D464" s="317"/>
    </row>
    <row r="465" spans="4:4">
      <c r="D465" s="317"/>
    </row>
    <row r="466" spans="4:4">
      <c r="D466" s="317"/>
    </row>
    <row r="467" spans="4:4">
      <c r="D467" s="317"/>
    </row>
    <row r="468" spans="4:4">
      <c r="D468" s="317"/>
    </row>
    <row r="469" spans="4:4">
      <c r="D469" s="317"/>
    </row>
    <row r="470" spans="4:4">
      <c r="D470" s="317"/>
    </row>
    <row r="471" spans="4:4">
      <c r="D471" s="317"/>
    </row>
    <row r="472" spans="4:4">
      <c r="D472" s="317"/>
    </row>
    <row r="473" spans="4:4">
      <c r="D473" s="317"/>
    </row>
    <row r="474" spans="4:4">
      <c r="D474" s="317"/>
    </row>
    <row r="475" spans="4:4">
      <c r="D475" s="317"/>
    </row>
    <row r="476" spans="4:4">
      <c r="D476" s="317"/>
    </row>
    <row r="477" spans="4:4">
      <c r="D477" s="317"/>
    </row>
    <row r="478" spans="4:4">
      <c r="D478" s="317"/>
    </row>
    <row r="479" spans="4:4">
      <c r="D479" s="317"/>
    </row>
    <row r="480" spans="4:4">
      <c r="D480" s="317"/>
    </row>
    <row r="481" spans="4:4">
      <c r="D481" s="317"/>
    </row>
    <row r="482" spans="4:4">
      <c r="D482" s="317"/>
    </row>
    <row r="483" spans="4:4">
      <c r="D483" s="317"/>
    </row>
    <row r="484" spans="4:4">
      <c r="D484" s="317"/>
    </row>
    <row r="485" spans="4:4">
      <c r="D485" s="317"/>
    </row>
    <row r="486" spans="4:4">
      <c r="D486" s="317"/>
    </row>
    <row r="487" spans="4:4">
      <c r="D487" s="317"/>
    </row>
    <row r="488" spans="4:4">
      <c r="D488" s="317"/>
    </row>
    <row r="489" spans="4:4">
      <c r="D489" s="317"/>
    </row>
    <row r="490" spans="4:4">
      <c r="D490" s="317"/>
    </row>
    <row r="491" spans="4:4">
      <c r="D491" s="317"/>
    </row>
    <row r="492" spans="4:4">
      <c r="D492" s="317"/>
    </row>
    <row r="493" spans="4:4">
      <c r="D493" s="317"/>
    </row>
    <row r="494" spans="4:4">
      <c r="D494" s="317"/>
    </row>
    <row r="495" spans="4:4">
      <c r="D495" s="317"/>
    </row>
    <row r="496" spans="4:4">
      <c r="D496" s="317"/>
    </row>
    <row r="497" spans="4:4">
      <c r="D497" s="317"/>
    </row>
    <row r="498" spans="4:4">
      <c r="D498" s="317"/>
    </row>
    <row r="499" spans="4:4">
      <c r="D499" s="317"/>
    </row>
    <row r="500" spans="4:4">
      <c r="D500" s="317"/>
    </row>
    <row r="501" spans="4:4">
      <c r="D501" s="317"/>
    </row>
    <row r="502" spans="4:4">
      <c r="D502" s="317"/>
    </row>
    <row r="503" spans="4:4">
      <c r="D503" s="317"/>
    </row>
    <row r="504" spans="4:4">
      <c r="D504" s="317"/>
    </row>
    <row r="505" spans="4:4">
      <c r="D505" s="317"/>
    </row>
    <row r="506" spans="4:4">
      <c r="D506" s="317"/>
    </row>
    <row r="507" spans="4:4">
      <c r="D507" s="317"/>
    </row>
    <row r="508" spans="4:4">
      <c r="D508" s="317"/>
    </row>
    <row r="509" spans="4:4">
      <c r="D509" s="317"/>
    </row>
    <row r="510" spans="4:4">
      <c r="D510" s="317"/>
    </row>
    <row r="511" spans="4:4">
      <c r="D511" s="317"/>
    </row>
    <row r="512" spans="4:4">
      <c r="D512" s="317"/>
    </row>
    <row r="513" spans="4:4">
      <c r="D513" s="317"/>
    </row>
    <row r="514" spans="4:4">
      <c r="D514" s="317"/>
    </row>
    <row r="515" spans="4:4">
      <c r="D515" s="317"/>
    </row>
    <row r="516" spans="4:4">
      <c r="D516" s="317"/>
    </row>
    <row r="517" spans="4:4">
      <c r="D517" s="317"/>
    </row>
    <row r="518" spans="4:4">
      <c r="D518" s="317"/>
    </row>
    <row r="519" spans="4:4">
      <c r="D519" s="317"/>
    </row>
    <row r="520" spans="4:4">
      <c r="D520" s="317"/>
    </row>
    <row r="521" spans="4:4">
      <c r="D521" s="317"/>
    </row>
    <row r="522" spans="4:4">
      <c r="D522" s="317"/>
    </row>
    <row r="523" spans="4:4">
      <c r="D523" s="317"/>
    </row>
    <row r="524" spans="4:4">
      <c r="D524" s="317"/>
    </row>
    <row r="525" spans="4:4">
      <c r="D525" s="317"/>
    </row>
    <row r="526" spans="4:4">
      <c r="D526" s="317"/>
    </row>
    <row r="527" spans="4:4">
      <c r="D527" s="317"/>
    </row>
    <row r="528" spans="4:4">
      <c r="D528" s="317"/>
    </row>
    <row r="529" spans="4:4">
      <c r="D529" s="317"/>
    </row>
    <row r="530" spans="4:4">
      <c r="D530" s="317"/>
    </row>
    <row r="531" spans="4:4">
      <c r="D531" s="317"/>
    </row>
    <row r="532" spans="4:4">
      <c r="D532" s="317"/>
    </row>
    <row r="533" spans="4:4">
      <c r="D533" s="317"/>
    </row>
    <row r="534" spans="4:4">
      <c r="D534" s="317"/>
    </row>
    <row r="535" spans="4:4">
      <c r="D535" s="317"/>
    </row>
    <row r="536" spans="4:4">
      <c r="D536" s="317"/>
    </row>
    <row r="537" spans="4:4">
      <c r="D537" s="317"/>
    </row>
    <row r="538" spans="4:4">
      <c r="D538" s="317"/>
    </row>
    <row r="539" spans="4:4">
      <c r="D539" s="317"/>
    </row>
    <row r="540" spans="4:4">
      <c r="D540" s="317"/>
    </row>
    <row r="541" spans="4:4">
      <c r="D541" s="317"/>
    </row>
    <row r="542" spans="4:4">
      <c r="D542" s="317"/>
    </row>
    <row r="543" spans="4:4">
      <c r="D543" s="317"/>
    </row>
    <row r="544" spans="4:4">
      <c r="D544" s="317"/>
    </row>
    <row r="545" spans="4:4">
      <c r="D545" s="317"/>
    </row>
    <row r="546" spans="4:4">
      <c r="D546" s="317"/>
    </row>
    <row r="547" spans="4:4">
      <c r="D547" s="317"/>
    </row>
    <row r="548" spans="4:4">
      <c r="D548" s="317"/>
    </row>
    <row r="549" spans="4:4">
      <c r="D549" s="317"/>
    </row>
    <row r="550" spans="4:4">
      <c r="D550" s="317"/>
    </row>
    <row r="551" spans="4:4">
      <c r="D551" s="317"/>
    </row>
    <row r="552" spans="4:4">
      <c r="D552" s="317"/>
    </row>
    <row r="553" spans="4:4">
      <c r="D553" s="317"/>
    </row>
    <row r="554" spans="4:4">
      <c r="D554" s="317"/>
    </row>
    <row r="555" spans="4:4">
      <c r="D555" s="317"/>
    </row>
    <row r="556" spans="4:4">
      <c r="D556" s="317"/>
    </row>
    <row r="557" spans="4:4">
      <c r="D557" s="317"/>
    </row>
    <row r="558" spans="4:4">
      <c r="D558" s="317"/>
    </row>
    <row r="559" spans="4:4">
      <c r="D559" s="317"/>
    </row>
    <row r="560" spans="4:4">
      <c r="D560" s="317"/>
    </row>
    <row r="561" spans="4:4">
      <c r="D561" s="317"/>
    </row>
    <row r="562" spans="4:4">
      <c r="D562" s="317"/>
    </row>
    <row r="563" spans="4:4">
      <c r="D563" s="317"/>
    </row>
    <row r="564" spans="4:4">
      <c r="D564" s="317"/>
    </row>
    <row r="565" spans="4:4">
      <c r="D565" s="317"/>
    </row>
    <row r="566" spans="4:4">
      <c r="D566" s="317"/>
    </row>
    <row r="567" spans="4:4">
      <c r="D567" s="317"/>
    </row>
    <row r="568" spans="4:4">
      <c r="D568" s="317"/>
    </row>
    <row r="569" spans="4:4">
      <c r="D569" s="317"/>
    </row>
    <row r="570" spans="4:4">
      <c r="D570" s="317"/>
    </row>
    <row r="571" spans="4:4">
      <c r="D571" s="317"/>
    </row>
    <row r="572" spans="4:4">
      <c r="D572" s="317"/>
    </row>
    <row r="573" spans="4:4">
      <c r="D573" s="317"/>
    </row>
    <row r="574" spans="4:4">
      <c r="D574" s="317"/>
    </row>
    <row r="575" spans="4:4">
      <c r="D575" s="317"/>
    </row>
    <row r="576" spans="4:4">
      <c r="D576" s="317"/>
    </row>
    <row r="577" spans="4:4">
      <c r="D577" s="317"/>
    </row>
    <row r="578" spans="4:4">
      <c r="D578" s="317"/>
    </row>
    <row r="579" spans="4:4">
      <c r="D579" s="317"/>
    </row>
    <row r="580" spans="4:4">
      <c r="D580" s="317"/>
    </row>
    <row r="581" spans="4:4">
      <c r="D581" s="317"/>
    </row>
    <row r="582" spans="4:4">
      <c r="D582" s="317"/>
    </row>
    <row r="583" spans="4:4">
      <c r="D583" s="317"/>
    </row>
    <row r="584" spans="4:4">
      <c r="D584" s="317"/>
    </row>
    <row r="585" spans="4:4">
      <c r="D585" s="317"/>
    </row>
    <row r="586" spans="4:4">
      <c r="D586" s="317"/>
    </row>
    <row r="587" spans="4:4">
      <c r="D587" s="317"/>
    </row>
    <row r="588" spans="4:4">
      <c r="D588" s="317"/>
    </row>
    <row r="589" spans="4:4">
      <c r="D589" s="317"/>
    </row>
    <row r="590" spans="4:4">
      <c r="D590" s="317"/>
    </row>
    <row r="591" spans="4:4">
      <c r="D591" s="317"/>
    </row>
    <row r="592" spans="4:4">
      <c r="D592" s="317"/>
    </row>
    <row r="593" spans="4:4">
      <c r="D593" s="317"/>
    </row>
    <row r="594" spans="4:4">
      <c r="D594" s="317"/>
    </row>
    <row r="595" spans="4:4">
      <c r="D595" s="317"/>
    </row>
    <row r="596" spans="4:4">
      <c r="D596" s="317"/>
    </row>
    <row r="597" spans="4:4">
      <c r="D597" s="317"/>
    </row>
    <row r="598" spans="4:4">
      <c r="D598" s="317"/>
    </row>
    <row r="599" spans="4:4">
      <c r="D599" s="317"/>
    </row>
    <row r="600" spans="4:4">
      <c r="D600" s="317"/>
    </row>
    <row r="601" spans="4:4">
      <c r="D601" s="317"/>
    </row>
    <row r="602" spans="4:4">
      <c r="D602" s="317"/>
    </row>
    <row r="603" spans="4:4">
      <c r="D603" s="317"/>
    </row>
    <row r="604" spans="4:4">
      <c r="D604" s="317"/>
    </row>
    <row r="605" spans="4:4">
      <c r="D605" s="317"/>
    </row>
    <row r="606" spans="4:4">
      <c r="D606" s="317"/>
    </row>
    <row r="607" spans="4:4">
      <c r="D607" s="317"/>
    </row>
    <row r="608" spans="4:4">
      <c r="D608" s="317"/>
    </row>
    <row r="609" spans="4:4">
      <c r="D609" s="317"/>
    </row>
    <row r="610" spans="4:4">
      <c r="D610" s="317"/>
    </row>
    <row r="611" spans="4:4">
      <c r="D611" s="317"/>
    </row>
    <row r="612" spans="4:4">
      <c r="D612" s="317"/>
    </row>
    <row r="613" spans="4:4">
      <c r="D613" s="317"/>
    </row>
    <row r="614" spans="4:4">
      <c r="D614" s="317"/>
    </row>
    <row r="615" spans="4:4">
      <c r="D615" s="317"/>
    </row>
    <row r="616" spans="4:4">
      <c r="D616" s="317"/>
    </row>
    <row r="617" spans="4:4">
      <c r="D617" s="317"/>
    </row>
    <row r="618" spans="4:4">
      <c r="D618" s="317"/>
    </row>
    <row r="619" spans="4:4">
      <c r="D619" s="317"/>
    </row>
    <row r="620" spans="4:4">
      <c r="D620" s="317"/>
    </row>
    <row r="621" spans="4:4">
      <c r="D621" s="317"/>
    </row>
    <row r="622" spans="4:4">
      <c r="D622" s="317"/>
    </row>
    <row r="623" spans="4:4">
      <c r="D623" s="317"/>
    </row>
    <row r="624" spans="4:4">
      <c r="D624" s="317"/>
    </row>
    <row r="625" spans="4:4">
      <c r="D625" s="317"/>
    </row>
    <row r="626" spans="4:4">
      <c r="D626" s="317"/>
    </row>
    <row r="627" spans="4:4">
      <c r="D627" s="317"/>
    </row>
    <row r="628" spans="4:4">
      <c r="D628" s="317"/>
    </row>
    <row r="629" spans="4:4">
      <c r="D629" s="317"/>
    </row>
    <row r="630" spans="4:4">
      <c r="D630" s="317"/>
    </row>
    <row r="631" spans="4:4">
      <c r="D631" s="317"/>
    </row>
    <row r="632" spans="4:4">
      <c r="D632" s="317"/>
    </row>
    <row r="633" spans="4:4">
      <c r="D633" s="317"/>
    </row>
    <row r="634" spans="4:4">
      <c r="D634" s="317"/>
    </row>
    <row r="635" spans="4:4">
      <c r="D635" s="317"/>
    </row>
    <row r="636" spans="4:4">
      <c r="D636" s="317"/>
    </row>
    <row r="637" spans="4:4">
      <c r="D637" s="317"/>
    </row>
    <row r="638" spans="4:4">
      <c r="D638" s="317"/>
    </row>
    <row r="639" spans="4:4">
      <c r="D639" s="317"/>
    </row>
    <row r="640" spans="4:4">
      <c r="D640" s="317"/>
    </row>
    <row r="641" spans="4:4">
      <c r="D641" s="317"/>
    </row>
    <row r="642" spans="4:4">
      <c r="D642" s="317"/>
    </row>
    <row r="643" spans="4:4">
      <c r="D643" s="317"/>
    </row>
    <row r="644" spans="4:4">
      <c r="D644" s="317"/>
    </row>
    <row r="645" spans="4:4">
      <c r="D645" s="317"/>
    </row>
    <row r="646" spans="4:4">
      <c r="D646" s="317"/>
    </row>
    <row r="647" spans="4:4">
      <c r="D647" s="317"/>
    </row>
    <row r="648" spans="4:4">
      <c r="D648" s="317"/>
    </row>
    <row r="649" spans="4:4">
      <c r="D649" s="317"/>
    </row>
    <row r="650" spans="4:4">
      <c r="D650" s="317"/>
    </row>
    <row r="651" spans="4:4">
      <c r="D651" s="317"/>
    </row>
    <row r="652" spans="4:4">
      <c r="D652" s="317"/>
    </row>
    <row r="653" spans="4:4">
      <c r="D653" s="317"/>
    </row>
    <row r="654" spans="4:4">
      <c r="D654" s="317"/>
    </row>
    <row r="655" spans="4:4">
      <c r="D655" s="317"/>
    </row>
    <row r="656" spans="4:4">
      <c r="D656" s="317"/>
    </row>
    <row r="657" spans="4:4">
      <c r="D657" s="317"/>
    </row>
    <row r="658" spans="4:4">
      <c r="D658" s="317"/>
    </row>
    <row r="659" spans="4:4">
      <c r="D659" s="317"/>
    </row>
    <row r="660" spans="4:4">
      <c r="D660" s="317"/>
    </row>
    <row r="661" spans="4:4">
      <c r="D661" s="317"/>
    </row>
    <row r="662" spans="4:4">
      <c r="D662" s="317"/>
    </row>
    <row r="663" spans="4:4">
      <c r="D663" s="317"/>
    </row>
    <row r="664" spans="4:4">
      <c r="D664" s="317"/>
    </row>
    <row r="665" spans="4:4">
      <c r="D665" s="317"/>
    </row>
    <row r="666" spans="4:4">
      <c r="D666" s="317"/>
    </row>
    <row r="667" spans="4:4">
      <c r="D667" s="317"/>
    </row>
    <row r="668" spans="4:4">
      <c r="D668" s="317"/>
    </row>
    <row r="669" spans="4:4">
      <c r="D669" s="317"/>
    </row>
    <row r="670" spans="4:4">
      <c r="D670" s="317"/>
    </row>
    <row r="671" spans="4:4">
      <c r="D671" s="317"/>
    </row>
    <row r="672" spans="4:4">
      <c r="D672" s="317"/>
    </row>
    <row r="673" spans="4:4">
      <c r="D673" s="317"/>
    </row>
    <row r="674" spans="4:4">
      <c r="D674" s="317"/>
    </row>
    <row r="675" spans="4:4">
      <c r="D675" s="317"/>
    </row>
    <row r="676" spans="4:4">
      <c r="D676" s="317"/>
    </row>
    <row r="677" spans="4:4">
      <c r="D677" s="317"/>
    </row>
    <row r="678" spans="4:4">
      <c r="D678" s="317"/>
    </row>
    <row r="679" spans="4:4">
      <c r="D679" s="317"/>
    </row>
    <row r="680" spans="4:4">
      <c r="D680" s="317"/>
    </row>
    <row r="681" spans="4:4">
      <c r="D681" s="317"/>
    </row>
    <row r="682" spans="4:4">
      <c r="D682" s="317"/>
    </row>
    <row r="683" spans="4:4">
      <c r="D683" s="317"/>
    </row>
    <row r="684" spans="4:4">
      <c r="D684" s="317"/>
    </row>
    <row r="685" spans="4:4">
      <c r="D685" s="317"/>
    </row>
    <row r="686" spans="4:4">
      <c r="D686" s="317"/>
    </row>
    <row r="687" spans="4:4">
      <c r="D687" s="317"/>
    </row>
    <row r="688" spans="4:4">
      <c r="D688" s="317"/>
    </row>
    <row r="689" spans="4:4">
      <c r="D689" s="317"/>
    </row>
    <row r="690" spans="4:4">
      <c r="D690" s="317"/>
    </row>
    <row r="691" spans="4:4">
      <c r="D691" s="317"/>
    </row>
    <row r="692" spans="4:4">
      <c r="D692" s="317"/>
    </row>
    <row r="693" spans="4:4">
      <c r="D693" s="317"/>
    </row>
    <row r="694" spans="4:4">
      <c r="D694" s="317"/>
    </row>
    <row r="695" spans="4:4">
      <c r="D695" s="317"/>
    </row>
    <row r="696" spans="4:4">
      <c r="D696" s="317"/>
    </row>
    <row r="697" spans="4:4">
      <c r="D697" s="317"/>
    </row>
    <row r="698" spans="4:4">
      <c r="D698" s="317"/>
    </row>
    <row r="699" spans="4:4">
      <c r="D699" s="317"/>
    </row>
    <row r="700" spans="4:4">
      <c r="D700" s="317"/>
    </row>
    <row r="701" spans="4:4">
      <c r="D701" s="317"/>
    </row>
    <row r="702" spans="4:4">
      <c r="D702" s="317"/>
    </row>
    <row r="703" spans="4:4">
      <c r="D703" s="317"/>
    </row>
    <row r="704" spans="4:4">
      <c r="D704" s="317"/>
    </row>
    <row r="705" spans="4:4">
      <c r="D705" s="317"/>
    </row>
    <row r="706" spans="4:4">
      <c r="D706" s="317"/>
    </row>
    <row r="707" spans="4:4">
      <c r="D707" s="317"/>
    </row>
    <row r="708" spans="4:4">
      <c r="D708" s="317"/>
    </row>
    <row r="709" spans="4:4">
      <c r="D709" s="317"/>
    </row>
    <row r="710" spans="4:4">
      <c r="D710" s="317"/>
    </row>
    <row r="711" spans="4:4">
      <c r="D711" s="317"/>
    </row>
    <row r="712" spans="4:4">
      <c r="D712" s="317"/>
    </row>
    <row r="713" spans="4:4">
      <c r="D713" s="317"/>
    </row>
    <row r="714" spans="4:4">
      <c r="D714" s="317"/>
    </row>
    <row r="715" spans="4:4">
      <c r="D715" s="317"/>
    </row>
    <row r="716" spans="4:4">
      <c r="D716" s="317"/>
    </row>
    <row r="717" spans="4:4">
      <c r="D717" s="317"/>
    </row>
    <row r="718" spans="4:4">
      <c r="D718" s="317"/>
    </row>
    <row r="719" spans="4:4">
      <c r="D719" s="317"/>
    </row>
    <row r="720" spans="4:4">
      <c r="D720" s="317"/>
    </row>
    <row r="721" spans="4:4">
      <c r="D721" s="317"/>
    </row>
    <row r="722" spans="4:4">
      <c r="D722" s="317"/>
    </row>
    <row r="723" spans="4:4">
      <c r="D723" s="317"/>
    </row>
    <row r="724" spans="4:4">
      <c r="D724" s="317"/>
    </row>
    <row r="725" spans="4:4">
      <c r="D725" s="317"/>
    </row>
    <row r="726" spans="4:4">
      <c r="D726" s="317"/>
    </row>
    <row r="727" spans="4:4">
      <c r="D727" s="317"/>
    </row>
    <row r="728" spans="4:4">
      <c r="D728" s="317"/>
    </row>
    <row r="729" spans="4:4">
      <c r="D729" s="317"/>
    </row>
    <row r="730" spans="4:4">
      <c r="D730" s="317"/>
    </row>
    <row r="731" spans="4:4">
      <c r="D731" s="317"/>
    </row>
    <row r="732" spans="4:4">
      <c r="D732" s="317"/>
    </row>
    <row r="733" spans="4:4">
      <c r="D733" s="317"/>
    </row>
    <row r="734" spans="4:4">
      <c r="D734" s="317"/>
    </row>
    <row r="735" spans="4:4">
      <c r="D735" s="317"/>
    </row>
    <row r="736" spans="4:4">
      <c r="D736" s="317"/>
    </row>
    <row r="737" spans="4:4">
      <c r="D737" s="317"/>
    </row>
    <row r="738" spans="4:4">
      <c r="D738" s="317"/>
    </row>
    <row r="739" spans="4:4">
      <c r="D739" s="317"/>
    </row>
    <row r="740" spans="4:4">
      <c r="D740" s="317"/>
    </row>
    <row r="741" spans="4:4">
      <c r="D741" s="317"/>
    </row>
    <row r="742" spans="4:4">
      <c r="D742" s="317"/>
    </row>
    <row r="743" spans="4:4">
      <c r="D743" s="317"/>
    </row>
    <row r="744" spans="4:4">
      <c r="D744" s="317"/>
    </row>
    <row r="745" spans="4:4">
      <c r="D745" s="317"/>
    </row>
    <row r="746" spans="4:4">
      <c r="D746" s="317"/>
    </row>
    <row r="747" spans="4:4">
      <c r="D747" s="317"/>
    </row>
    <row r="748" spans="4:4">
      <c r="D748" s="317"/>
    </row>
    <row r="749" spans="4:4">
      <c r="D749" s="317"/>
    </row>
    <row r="750" spans="4:4">
      <c r="D750" s="317"/>
    </row>
    <row r="751" spans="4:4">
      <c r="D751" s="317"/>
    </row>
    <row r="752" spans="4:4">
      <c r="D752" s="317"/>
    </row>
    <row r="753" spans="4:4">
      <c r="D753" s="317"/>
    </row>
    <row r="754" spans="4:4">
      <c r="D754" s="317"/>
    </row>
    <row r="755" spans="4:4">
      <c r="D755" s="317"/>
    </row>
    <row r="756" spans="4:4">
      <c r="D756" s="317"/>
    </row>
    <row r="757" spans="4:4">
      <c r="D757" s="317"/>
    </row>
    <row r="758" spans="4:4">
      <c r="D758" s="317"/>
    </row>
    <row r="759" spans="4:4">
      <c r="D759" s="317"/>
    </row>
    <row r="760" spans="4:4">
      <c r="D760" s="317"/>
    </row>
    <row r="761" spans="4:4">
      <c r="D761" s="317"/>
    </row>
    <row r="762" spans="4:4">
      <c r="D762" s="317"/>
    </row>
    <row r="763" spans="4:4">
      <c r="D763" s="317"/>
    </row>
    <row r="764" spans="4:4">
      <c r="D764" s="317"/>
    </row>
    <row r="765" spans="4:4">
      <c r="D765" s="317"/>
    </row>
    <row r="766" spans="4:4">
      <c r="D766" s="317"/>
    </row>
    <row r="767" spans="4:4">
      <c r="D767" s="317"/>
    </row>
    <row r="768" spans="4:4">
      <c r="D768" s="317"/>
    </row>
    <row r="769" spans="4:4">
      <c r="D769" s="317"/>
    </row>
    <row r="770" spans="4:4">
      <c r="D770" s="317"/>
    </row>
    <row r="771" spans="4:4">
      <c r="D771" s="317"/>
    </row>
    <row r="772" spans="4:4">
      <c r="D772" s="317"/>
    </row>
    <row r="773" spans="4:4">
      <c r="D773" s="317"/>
    </row>
    <row r="774" spans="4:4">
      <c r="D774" s="317"/>
    </row>
    <row r="775" spans="4:4">
      <c r="D775" s="317"/>
    </row>
    <row r="776" spans="4:4">
      <c r="D776" s="317"/>
    </row>
    <row r="777" spans="4:4">
      <c r="D777" s="317"/>
    </row>
    <row r="778" spans="4:4">
      <c r="D778" s="317"/>
    </row>
    <row r="779" spans="4:4">
      <c r="D779" s="317"/>
    </row>
    <row r="780" spans="4:4">
      <c r="D780" s="317"/>
    </row>
    <row r="781" spans="4:4">
      <c r="D781" s="317"/>
    </row>
    <row r="782" spans="4:4">
      <c r="D782" s="317"/>
    </row>
    <row r="783" spans="4:4">
      <c r="D783" s="317"/>
    </row>
    <row r="784" spans="4:4">
      <c r="D784" s="317"/>
    </row>
    <row r="785" spans="4:4">
      <c r="D785" s="317"/>
    </row>
    <row r="786" spans="4:4">
      <c r="D786" s="317"/>
    </row>
    <row r="787" spans="4:4">
      <c r="D787" s="317"/>
    </row>
    <row r="788" spans="4:4">
      <c r="D788" s="317"/>
    </row>
    <row r="789" spans="4:4">
      <c r="D789" s="317"/>
    </row>
    <row r="790" spans="4:4">
      <c r="D790" s="317"/>
    </row>
    <row r="791" spans="4:4">
      <c r="D791" s="317"/>
    </row>
    <row r="792" spans="4:4">
      <c r="D792" s="317"/>
    </row>
    <row r="793" spans="4:4">
      <c r="D793" s="317"/>
    </row>
    <row r="794" spans="4:4">
      <c r="D794" s="317"/>
    </row>
    <row r="795" spans="4:4">
      <c r="D795" s="317"/>
    </row>
    <row r="796" spans="4:4">
      <c r="D796" s="317"/>
    </row>
    <row r="797" spans="4:4">
      <c r="D797" s="317"/>
    </row>
    <row r="798" spans="4:4">
      <c r="D798" s="317"/>
    </row>
    <row r="799" spans="4:4">
      <c r="D799" s="317"/>
    </row>
    <row r="800" spans="4:4">
      <c r="D800" s="317"/>
    </row>
    <row r="801" spans="4:4">
      <c r="D801" s="317"/>
    </row>
    <row r="802" spans="4:4">
      <c r="D802" s="317"/>
    </row>
    <row r="803" spans="4:4">
      <c r="D803" s="317"/>
    </row>
    <row r="804" spans="4:4">
      <c r="D804" s="317"/>
    </row>
    <row r="805" spans="4:4">
      <c r="D805" s="317"/>
    </row>
    <row r="806" spans="4:4">
      <c r="D806" s="317"/>
    </row>
    <row r="807" spans="4:4">
      <c r="D807" s="317"/>
    </row>
    <row r="808" spans="4:4">
      <c r="D808" s="317"/>
    </row>
    <row r="809" spans="4:4">
      <c r="D809" s="317"/>
    </row>
    <row r="810" spans="4:4">
      <c r="D810" s="317"/>
    </row>
    <row r="811" spans="4:4">
      <c r="D811" s="317"/>
    </row>
    <row r="812" spans="4:4">
      <c r="D812" s="317"/>
    </row>
    <row r="813" spans="4:4">
      <c r="D813" s="317"/>
    </row>
    <row r="814" spans="4:4">
      <c r="D814" s="317"/>
    </row>
    <row r="815" spans="4:4">
      <c r="D815" s="317"/>
    </row>
    <row r="816" spans="4:4">
      <c r="D816" s="317"/>
    </row>
    <row r="817" spans="4:4">
      <c r="D817" s="317"/>
    </row>
    <row r="818" spans="4:4">
      <c r="D818" s="317"/>
    </row>
    <row r="819" spans="4:4">
      <c r="D819" s="317"/>
    </row>
    <row r="820" spans="4:4">
      <c r="D820" s="317"/>
    </row>
    <row r="821" spans="4:4">
      <c r="D821" s="317"/>
    </row>
    <row r="822" spans="4:4">
      <c r="D822" s="317"/>
    </row>
    <row r="823" spans="4:4">
      <c r="D823" s="317"/>
    </row>
    <row r="824" spans="4:4">
      <c r="D824" s="317"/>
    </row>
    <row r="825" spans="4:4">
      <c r="D825" s="317"/>
    </row>
    <row r="826" spans="4:4">
      <c r="D826" s="317"/>
    </row>
    <row r="827" spans="4:4">
      <c r="D827" s="317"/>
    </row>
    <row r="828" spans="4:4">
      <c r="D828" s="317"/>
    </row>
    <row r="829" spans="4:4">
      <c r="D829" s="317"/>
    </row>
    <row r="830" spans="4:4">
      <c r="D830" s="317"/>
    </row>
    <row r="831" spans="4:4">
      <c r="D831" s="317"/>
    </row>
    <row r="832" spans="4:4">
      <c r="D832" s="317"/>
    </row>
    <row r="833" spans="4:4">
      <c r="D833" s="317"/>
    </row>
    <row r="834" spans="4:4">
      <c r="D834" s="317"/>
    </row>
    <row r="835" spans="4:4">
      <c r="D835" s="317"/>
    </row>
    <row r="836" spans="4:4">
      <c r="D836" s="317"/>
    </row>
    <row r="837" spans="4:4">
      <c r="D837" s="317"/>
    </row>
    <row r="838" spans="4:4">
      <c r="D838" s="317"/>
    </row>
    <row r="839" spans="4:4">
      <c r="D839" s="317"/>
    </row>
    <row r="840" spans="4:4">
      <c r="D840" s="317"/>
    </row>
    <row r="841" spans="4:4">
      <c r="D841" s="317"/>
    </row>
    <row r="842" spans="4:4">
      <c r="D842" s="317"/>
    </row>
    <row r="843" spans="4:4">
      <c r="D843" s="317"/>
    </row>
    <row r="844" spans="4:4">
      <c r="D844" s="317"/>
    </row>
    <row r="845" spans="4:4">
      <c r="D845" s="317"/>
    </row>
    <row r="846" spans="4:4">
      <c r="D846" s="317"/>
    </row>
    <row r="847" spans="4:4">
      <c r="D847" s="317"/>
    </row>
    <row r="848" spans="4:4">
      <c r="D848" s="317"/>
    </row>
    <row r="849" spans="4:4">
      <c r="D849" s="317"/>
    </row>
    <row r="850" spans="4:4">
      <c r="D850" s="317"/>
    </row>
    <row r="851" spans="4:4">
      <c r="D851" s="317"/>
    </row>
    <row r="852" spans="4:4">
      <c r="D852" s="317"/>
    </row>
    <row r="853" spans="4:4">
      <c r="D853" s="317"/>
    </row>
    <row r="854" spans="4:4">
      <c r="D854" s="317"/>
    </row>
    <row r="855" spans="4:4">
      <c r="D855" s="317"/>
    </row>
    <row r="856" spans="4:4">
      <c r="D856" s="317"/>
    </row>
    <row r="857" spans="4:4">
      <c r="D857" s="317"/>
    </row>
    <row r="858" spans="4:4">
      <c r="D858" s="317"/>
    </row>
    <row r="859" spans="4:4">
      <c r="D859" s="317"/>
    </row>
    <row r="860" spans="4:4">
      <c r="D860" s="317"/>
    </row>
    <row r="861" spans="4:4">
      <c r="D861" s="317"/>
    </row>
    <row r="862" spans="4:4">
      <c r="D862" s="317"/>
    </row>
    <row r="863" spans="4:4">
      <c r="D863" s="317"/>
    </row>
    <row r="864" spans="4:4">
      <c r="D864" s="317"/>
    </row>
    <row r="865" spans="4:4">
      <c r="D865" s="317"/>
    </row>
    <row r="866" spans="4:4">
      <c r="D866" s="317"/>
    </row>
    <row r="867" spans="4:4">
      <c r="D867" s="317"/>
    </row>
    <row r="868" spans="4:4">
      <c r="D868" s="317"/>
    </row>
    <row r="869" spans="4:4">
      <c r="D869" s="317"/>
    </row>
    <row r="870" spans="4:4">
      <c r="D870" s="317"/>
    </row>
    <row r="871" spans="4:4">
      <c r="D871" s="317"/>
    </row>
    <row r="872" spans="4:4">
      <c r="D872" s="317"/>
    </row>
    <row r="873" spans="4:4">
      <c r="D873" s="317"/>
    </row>
    <row r="874" spans="4:4">
      <c r="D874" s="317"/>
    </row>
    <row r="875" spans="4:4">
      <c r="D875" s="317"/>
    </row>
    <row r="876" spans="4:4">
      <c r="D876" s="317"/>
    </row>
    <row r="877" spans="4:4">
      <c r="D877" s="317"/>
    </row>
    <row r="878" spans="4:4">
      <c r="D878" s="317"/>
    </row>
    <row r="879" spans="4:4">
      <c r="D879" s="317"/>
    </row>
    <row r="880" spans="4:4">
      <c r="D880" s="317"/>
    </row>
    <row r="881" spans="4:4">
      <c r="D881" s="317"/>
    </row>
    <row r="882" spans="4:4">
      <c r="D882" s="317"/>
    </row>
    <row r="883" spans="4:4">
      <c r="D883" s="317"/>
    </row>
    <row r="884" spans="4:4">
      <c r="D884" s="317"/>
    </row>
    <row r="885" spans="4:4">
      <c r="D885" s="317"/>
    </row>
    <row r="886" spans="4:4">
      <c r="D886" s="317"/>
    </row>
    <row r="887" spans="4:4">
      <c r="D887" s="317"/>
    </row>
    <row r="888" spans="4:4">
      <c r="D888" s="317"/>
    </row>
    <row r="889" spans="4:4">
      <c r="D889" s="317"/>
    </row>
    <row r="890" spans="4:4">
      <c r="D890" s="317"/>
    </row>
    <row r="891" spans="4:4">
      <c r="D891" s="317"/>
    </row>
    <row r="892" spans="4:4">
      <c r="D892" s="317"/>
    </row>
    <row r="893" spans="4:4">
      <c r="D893" s="317"/>
    </row>
    <row r="894" spans="4:4">
      <c r="D894" s="317"/>
    </row>
    <row r="895" spans="4:4">
      <c r="D895" s="317"/>
    </row>
    <row r="896" spans="4:4">
      <c r="D896" s="317"/>
    </row>
    <row r="897" spans="4:4">
      <c r="D897" s="317"/>
    </row>
    <row r="898" spans="4:4">
      <c r="D898" s="317"/>
    </row>
    <row r="899" spans="4:4">
      <c r="D899" s="317"/>
    </row>
    <row r="900" spans="4:4">
      <c r="D900" s="317"/>
    </row>
    <row r="901" spans="4:4">
      <c r="D901" s="317"/>
    </row>
    <row r="902" spans="4:4">
      <c r="D902" s="317"/>
    </row>
    <row r="903" spans="4:4">
      <c r="D903" s="317"/>
    </row>
    <row r="904" spans="4:4">
      <c r="D904" s="317"/>
    </row>
    <row r="905" spans="4:4">
      <c r="D905" s="317"/>
    </row>
    <row r="906" spans="4:4">
      <c r="D906" s="317"/>
    </row>
    <row r="907" spans="4:4">
      <c r="D907" s="317"/>
    </row>
    <row r="908" spans="4:4">
      <c r="D908" s="317"/>
    </row>
    <row r="909" spans="4:4">
      <c r="D909" s="317"/>
    </row>
    <row r="910" spans="4:4">
      <c r="D910" s="317"/>
    </row>
    <row r="911" spans="4:4">
      <c r="D911" s="317"/>
    </row>
    <row r="912" spans="4:4">
      <c r="D912" s="317"/>
    </row>
    <row r="913" spans="4:4">
      <c r="D913" s="317"/>
    </row>
    <row r="914" spans="4:4">
      <c r="D914" s="317"/>
    </row>
    <row r="915" spans="4:4">
      <c r="D915" s="317"/>
    </row>
    <row r="916" spans="4:4">
      <c r="D916" s="317"/>
    </row>
    <row r="917" spans="4:4">
      <c r="D917" s="317"/>
    </row>
    <row r="918" spans="4:4">
      <c r="D918" s="317"/>
    </row>
    <row r="919" spans="4:4">
      <c r="D919" s="317"/>
    </row>
    <row r="920" spans="4:4">
      <c r="D920" s="317"/>
    </row>
    <row r="921" spans="4:4">
      <c r="D921" s="317"/>
    </row>
    <row r="922" spans="4:4">
      <c r="D922" s="317"/>
    </row>
    <row r="923" spans="4:4">
      <c r="D923" s="317"/>
    </row>
    <row r="924" spans="4:4">
      <c r="D924" s="317"/>
    </row>
    <row r="925" spans="4:4">
      <c r="D925" s="317"/>
    </row>
    <row r="926" spans="4:4">
      <c r="D926" s="317"/>
    </row>
    <row r="927" spans="4:4">
      <c r="D927" s="317"/>
    </row>
    <row r="928" spans="4:4">
      <c r="D928" s="317"/>
    </row>
    <row r="929" spans="4:4">
      <c r="D929" s="317"/>
    </row>
    <row r="930" spans="4:4">
      <c r="D930" s="317"/>
    </row>
    <row r="931" spans="4:4">
      <c r="D931" s="317"/>
    </row>
    <row r="932" spans="4:4">
      <c r="D932" s="317"/>
    </row>
    <row r="933" spans="4:4">
      <c r="D933" s="317"/>
    </row>
    <row r="934" spans="4:4">
      <c r="D934" s="317"/>
    </row>
    <row r="935" spans="4:4">
      <c r="D935" s="317"/>
    </row>
    <row r="936" spans="4:4">
      <c r="D936" s="317"/>
    </row>
    <row r="937" spans="4:4">
      <c r="D937" s="317"/>
    </row>
    <row r="938" spans="4:4">
      <c r="D938" s="317"/>
    </row>
    <row r="939" spans="4:4">
      <c r="D939" s="317"/>
    </row>
    <row r="940" spans="4:4">
      <c r="D940" s="317"/>
    </row>
    <row r="941" spans="4:4">
      <c r="D941" s="317"/>
    </row>
    <row r="942" spans="4:4">
      <c r="D942" s="317"/>
    </row>
    <row r="943" spans="4:4">
      <c r="D943" s="317"/>
    </row>
    <row r="944" spans="4:4">
      <c r="D944" s="317"/>
    </row>
    <row r="945" spans="4:4">
      <c r="D945" s="317"/>
    </row>
    <row r="946" spans="4:4">
      <c r="D946" s="317"/>
    </row>
    <row r="947" spans="4:4">
      <c r="D947" s="317"/>
    </row>
    <row r="948" spans="4:4">
      <c r="D948" s="317"/>
    </row>
    <row r="949" spans="4:4">
      <c r="D949" s="317"/>
    </row>
    <row r="950" spans="4:4">
      <c r="D950" s="317"/>
    </row>
    <row r="951" spans="4:4">
      <c r="D951" s="317"/>
    </row>
    <row r="952" spans="4:4">
      <c r="D952" s="317"/>
    </row>
    <row r="953" spans="4:4">
      <c r="D953" s="317"/>
    </row>
    <row r="954" spans="4:4">
      <c r="D954" s="317"/>
    </row>
    <row r="955" spans="4:4">
      <c r="D955" s="317"/>
    </row>
    <row r="956" spans="4:4">
      <c r="D956" s="317"/>
    </row>
    <row r="957" spans="4:4">
      <c r="D957" s="317"/>
    </row>
    <row r="958" spans="4:4">
      <c r="D958" s="317"/>
    </row>
    <row r="959" spans="4:4">
      <c r="D959" s="317"/>
    </row>
    <row r="960" spans="4:4">
      <c r="D960" s="317"/>
    </row>
    <row r="961" spans="4:4">
      <c r="D961" s="317"/>
    </row>
    <row r="962" spans="4:4">
      <c r="D962" s="317"/>
    </row>
    <row r="963" spans="4:4">
      <c r="D963" s="317"/>
    </row>
    <row r="964" spans="4:4">
      <c r="D964" s="317"/>
    </row>
    <row r="965" spans="4:4">
      <c r="D965" s="317"/>
    </row>
    <row r="966" spans="4:4">
      <c r="D966" s="317"/>
    </row>
    <row r="967" spans="4:4">
      <c r="D967" s="317"/>
    </row>
    <row r="968" spans="4:4">
      <c r="D968" s="317"/>
    </row>
    <row r="969" spans="4:4">
      <c r="D969" s="317"/>
    </row>
    <row r="970" spans="4:4">
      <c r="D970" s="317"/>
    </row>
    <row r="971" spans="4:4">
      <c r="D971" s="317"/>
    </row>
    <row r="972" spans="4:4">
      <c r="D972" s="317"/>
    </row>
    <row r="973" spans="4:4">
      <c r="D973" s="317"/>
    </row>
    <row r="974" spans="4:4">
      <c r="D974" s="317"/>
    </row>
    <row r="975" spans="4:4">
      <c r="D975" s="317"/>
    </row>
    <row r="976" spans="4:4">
      <c r="D976" s="317"/>
    </row>
    <row r="977" spans="4:4">
      <c r="D977" s="317"/>
    </row>
    <row r="978" spans="4:4">
      <c r="D978" s="317"/>
    </row>
    <row r="979" spans="4:4">
      <c r="D979" s="317"/>
    </row>
    <row r="980" spans="4:4">
      <c r="D980" s="317"/>
    </row>
    <row r="981" spans="4:4">
      <c r="D981" s="317"/>
    </row>
    <row r="982" spans="4:4">
      <c r="D982" s="317"/>
    </row>
    <row r="983" spans="4:4">
      <c r="D983" s="317"/>
    </row>
    <row r="984" spans="4:4">
      <c r="D984" s="317"/>
    </row>
    <row r="985" spans="4:4">
      <c r="D985" s="317"/>
    </row>
    <row r="986" spans="4:4">
      <c r="D986" s="317"/>
    </row>
    <row r="987" spans="4:4">
      <c r="D987" s="317"/>
    </row>
    <row r="988" spans="4:4">
      <c r="D988" s="317"/>
    </row>
    <row r="989" spans="4:4">
      <c r="D989" s="317"/>
    </row>
    <row r="990" spans="4:4">
      <c r="D990" s="317"/>
    </row>
    <row r="991" spans="4:4">
      <c r="D991" s="317"/>
    </row>
    <row r="992" spans="4:4">
      <c r="D992" s="317"/>
    </row>
    <row r="993" spans="4:4">
      <c r="D993" s="317"/>
    </row>
    <row r="994" spans="4:4">
      <c r="D994" s="317"/>
    </row>
    <row r="995" spans="4:4">
      <c r="D995" s="317"/>
    </row>
    <row r="996" spans="4:4">
      <c r="D996" s="317"/>
    </row>
    <row r="997" spans="4:4">
      <c r="D997" s="317"/>
    </row>
    <row r="998" spans="4:4">
      <c r="D998" s="317"/>
    </row>
    <row r="999" spans="4:4">
      <c r="D999" s="317"/>
    </row>
    <row r="1000" spans="4:4">
      <c r="D1000" s="317"/>
    </row>
    <row r="1001" spans="4:4">
      <c r="D1001" s="317"/>
    </row>
    <row r="1002" spans="4:4">
      <c r="D1002" s="317"/>
    </row>
    <row r="1003" spans="4:4">
      <c r="D1003" s="317"/>
    </row>
    <row r="1004" spans="4:4">
      <c r="D1004" s="317"/>
    </row>
    <row r="1005" spans="4:4">
      <c r="D1005" s="317"/>
    </row>
    <row r="1006" spans="4:4">
      <c r="D1006" s="317"/>
    </row>
    <row r="1007" spans="4:4">
      <c r="D1007" s="317"/>
    </row>
    <row r="1008" spans="4:4">
      <c r="D1008" s="317"/>
    </row>
    <row r="1009" spans="4:4">
      <c r="D1009" s="317"/>
    </row>
    <row r="1010" spans="4:4">
      <c r="D1010" s="317"/>
    </row>
    <row r="1011" spans="4:4">
      <c r="D1011" s="317"/>
    </row>
    <row r="1012" spans="4:4">
      <c r="D1012" s="317"/>
    </row>
    <row r="1013" spans="4:4">
      <c r="D1013" s="317"/>
    </row>
    <row r="1014" spans="4:4">
      <c r="D1014" s="317"/>
    </row>
    <row r="1015" spans="4:4">
      <c r="D1015" s="317"/>
    </row>
    <row r="1016" spans="4:4">
      <c r="D1016" s="317"/>
    </row>
    <row r="1017" spans="4:4">
      <c r="D1017" s="317"/>
    </row>
    <row r="1018" spans="4:4">
      <c r="D1018" s="317"/>
    </row>
    <row r="1019" spans="4:4">
      <c r="D1019" s="317"/>
    </row>
    <row r="1020" spans="4:4">
      <c r="D1020" s="317"/>
    </row>
    <row r="1021" spans="4:4">
      <c r="D1021" s="317"/>
    </row>
    <row r="1022" spans="4:4">
      <c r="D1022" s="317"/>
    </row>
    <row r="1023" spans="4:4">
      <c r="D1023" s="317"/>
    </row>
    <row r="1024" spans="4:4">
      <c r="D1024" s="317"/>
    </row>
    <row r="1025" spans="4:4">
      <c r="D1025" s="317"/>
    </row>
    <row r="1026" spans="4:4">
      <c r="D1026" s="317"/>
    </row>
    <row r="1027" spans="4:4">
      <c r="D1027" s="317"/>
    </row>
    <row r="1028" spans="4:4">
      <c r="D1028" s="317"/>
    </row>
    <row r="1029" spans="4:4">
      <c r="D1029" s="317"/>
    </row>
    <row r="1030" spans="4:4">
      <c r="D1030" s="317"/>
    </row>
    <row r="1031" spans="4:4">
      <c r="D1031" s="317"/>
    </row>
    <row r="1032" spans="4:4">
      <c r="D1032" s="317"/>
    </row>
    <row r="1033" spans="4:4">
      <c r="D1033" s="317"/>
    </row>
    <row r="1034" spans="4:4">
      <c r="D1034" s="317"/>
    </row>
    <row r="1035" spans="4:4">
      <c r="D1035" s="317"/>
    </row>
    <row r="1036" spans="4:4">
      <c r="D1036" s="317"/>
    </row>
    <row r="1037" spans="4:4">
      <c r="D1037" s="317"/>
    </row>
    <row r="1038" spans="4:4">
      <c r="D1038" s="317"/>
    </row>
    <row r="1039" spans="4:4">
      <c r="D1039" s="317"/>
    </row>
    <row r="1040" spans="4:4">
      <c r="D1040" s="317"/>
    </row>
    <row r="1041" spans="4:4">
      <c r="D1041" s="317"/>
    </row>
    <row r="1042" spans="4:4">
      <c r="D1042" s="317"/>
    </row>
    <row r="1043" spans="4:4">
      <c r="D1043" s="317"/>
    </row>
    <row r="1044" spans="4:4">
      <c r="D1044" s="317"/>
    </row>
    <row r="1045" spans="4:4">
      <c r="D1045" s="317"/>
    </row>
    <row r="1046" spans="4:4">
      <c r="D1046" s="317"/>
    </row>
    <row r="1047" spans="4:4">
      <c r="D1047" s="317"/>
    </row>
    <row r="1048" spans="4:4">
      <c r="D1048" s="317"/>
    </row>
    <row r="1049" spans="4:4">
      <c r="D1049" s="317"/>
    </row>
    <row r="1050" spans="4:4">
      <c r="D1050" s="317"/>
    </row>
    <row r="1051" spans="4:4">
      <c r="D1051" s="317"/>
    </row>
    <row r="1052" spans="4:4">
      <c r="D1052" s="317"/>
    </row>
    <row r="1053" spans="4:4">
      <c r="D1053" s="317"/>
    </row>
    <row r="1054" spans="4:4">
      <c r="D1054" s="317"/>
    </row>
    <row r="1055" spans="4:4">
      <c r="D1055" s="317"/>
    </row>
    <row r="1056" spans="4:4">
      <c r="D1056" s="317"/>
    </row>
    <row r="1057" spans="4:4">
      <c r="D1057" s="317"/>
    </row>
    <row r="1058" spans="4:4">
      <c r="D1058" s="317"/>
    </row>
    <row r="1059" spans="4:4">
      <c r="D1059" s="317"/>
    </row>
    <row r="1060" spans="4:4">
      <c r="D1060" s="317"/>
    </row>
    <row r="1061" spans="4:4">
      <c r="D1061" s="317"/>
    </row>
    <row r="1062" spans="4:4">
      <c r="D1062" s="317"/>
    </row>
    <row r="1063" spans="4:4">
      <c r="D1063" s="317"/>
    </row>
    <row r="1064" spans="4:4">
      <c r="D1064" s="317"/>
    </row>
    <row r="1065" spans="4:4">
      <c r="D1065" s="317"/>
    </row>
    <row r="1066" spans="4:4">
      <c r="D1066" s="317"/>
    </row>
    <row r="1067" spans="4:4">
      <c r="D1067" s="317"/>
    </row>
    <row r="1068" spans="4:4">
      <c r="D1068" s="317"/>
    </row>
    <row r="1069" spans="4:4">
      <c r="D1069" s="317"/>
    </row>
    <row r="1070" spans="4:4">
      <c r="D1070" s="317"/>
    </row>
    <row r="1071" spans="4:4">
      <c r="D1071" s="317"/>
    </row>
    <row r="1072" spans="4:4">
      <c r="D1072" s="317"/>
    </row>
    <row r="1073" spans="4:4">
      <c r="D1073" s="317"/>
    </row>
    <row r="1074" spans="4:4">
      <c r="D1074" s="317"/>
    </row>
    <row r="1075" spans="4:4">
      <c r="D1075" s="317"/>
    </row>
    <row r="1076" spans="4:4">
      <c r="D1076" s="317"/>
    </row>
    <row r="1077" spans="4:4">
      <c r="D1077" s="317"/>
    </row>
    <row r="1078" spans="4:4">
      <c r="D1078" s="317"/>
    </row>
    <row r="1079" spans="4:4">
      <c r="D1079" s="317"/>
    </row>
    <row r="1080" spans="4:4">
      <c r="D1080" s="317"/>
    </row>
    <row r="1081" spans="4:4">
      <c r="D1081" s="317"/>
    </row>
    <row r="1082" spans="4:4">
      <c r="D1082" s="317"/>
    </row>
    <row r="1083" spans="4:4">
      <c r="D1083" s="317"/>
    </row>
    <row r="1084" spans="4:4">
      <c r="D1084" s="317"/>
    </row>
    <row r="1085" spans="4:4">
      <c r="D1085" s="317"/>
    </row>
    <row r="1086" spans="4:4">
      <c r="D1086" s="317"/>
    </row>
    <row r="1087" spans="4:4">
      <c r="D1087" s="317"/>
    </row>
    <row r="1088" spans="4:4">
      <c r="D1088" s="317"/>
    </row>
    <row r="1089" spans="4:4">
      <c r="D1089" s="317"/>
    </row>
    <row r="1090" spans="4:4">
      <c r="D1090" s="317"/>
    </row>
    <row r="1091" spans="4:4">
      <c r="D1091" s="317"/>
    </row>
    <row r="1092" spans="4:4">
      <c r="D1092" s="317"/>
    </row>
    <row r="1093" spans="4:4">
      <c r="D1093" s="317"/>
    </row>
    <row r="1094" spans="4:4">
      <c r="D1094" s="317"/>
    </row>
    <row r="1095" spans="4:4">
      <c r="D1095" s="317"/>
    </row>
    <row r="1096" spans="4:4">
      <c r="D1096" s="317"/>
    </row>
    <row r="1097" spans="4:4">
      <c r="D1097" s="317"/>
    </row>
    <row r="1098" spans="4:4">
      <c r="D1098" s="317"/>
    </row>
    <row r="1099" spans="4:4">
      <c r="D1099" s="317"/>
    </row>
    <row r="1100" spans="4:4">
      <c r="D1100" s="317"/>
    </row>
    <row r="1101" spans="4:4">
      <c r="D1101" s="317"/>
    </row>
    <row r="1102" spans="4:4">
      <c r="D1102" s="317"/>
    </row>
    <row r="1103" spans="4:4">
      <c r="D1103" s="317"/>
    </row>
    <row r="1104" spans="4:4">
      <c r="D1104" s="317"/>
    </row>
    <row r="1105" spans="4:4">
      <c r="D1105" s="317"/>
    </row>
    <row r="1106" spans="4:4">
      <c r="D1106" s="317"/>
    </row>
    <row r="1107" spans="4:4">
      <c r="D1107" s="317"/>
    </row>
    <row r="1108" spans="4:4">
      <c r="D1108" s="317"/>
    </row>
    <row r="1109" spans="4:4">
      <c r="D1109" s="317"/>
    </row>
    <row r="1110" spans="4:4">
      <c r="D1110" s="317"/>
    </row>
    <row r="1111" spans="4:4">
      <c r="D1111" s="317"/>
    </row>
    <row r="1112" spans="4:4">
      <c r="D1112" s="317"/>
    </row>
    <row r="1113" spans="4:4">
      <c r="D1113" s="317"/>
    </row>
    <row r="1114" spans="4:4">
      <c r="D1114" s="317"/>
    </row>
    <row r="1115" spans="4:4">
      <c r="D1115" s="317"/>
    </row>
    <row r="1116" spans="4:4">
      <c r="D1116" s="317"/>
    </row>
    <row r="1117" spans="4:4">
      <c r="D1117" s="317"/>
    </row>
    <row r="1118" spans="4:4">
      <c r="D1118" s="317"/>
    </row>
    <row r="1119" spans="4:4">
      <c r="D1119" s="317"/>
    </row>
    <row r="1120" spans="4:4">
      <c r="D1120" s="317"/>
    </row>
    <row r="1121" spans="4:4">
      <c r="D1121" s="317"/>
    </row>
    <row r="1122" spans="4:4">
      <c r="D1122" s="317"/>
    </row>
    <row r="1123" spans="4:4">
      <c r="D1123" s="317"/>
    </row>
    <row r="1124" spans="4:4">
      <c r="D1124" s="317"/>
    </row>
    <row r="1125" spans="4:4">
      <c r="D1125" s="317"/>
    </row>
    <row r="1126" spans="4:4">
      <c r="D1126" s="317"/>
    </row>
    <row r="1127" spans="4:4">
      <c r="D1127" s="317"/>
    </row>
    <row r="1128" spans="4:4">
      <c r="D1128" s="317"/>
    </row>
    <row r="1129" spans="4:4">
      <c r="D1129" s="317"/>
    </row>
    <row r="1130" spans="4:4">
      <c r="D1130" s="317"/>
    </row>
    <row r="1131" spans="4:4">
      <c r="D1131" s="317"/>
    </row>
    <row r="1132" spans="4:4">
      <c r="D1132" s="317"/>
    </row>
    <row r="1133" spans="4:4">
      <c r="D1133" s="317"/>
    </row>
    <row r="1134" spans="4:4">
      <c r="D1134" s="317"/>
    </row>
    <row r="1135" spans="4:4">
      <c r="D1135" s="317"/>
    </row>
    <row r="1136" spans="4:4">
      <c r="D1136" s="317"/>
    </row>
    <row r="1137" spans="4:4">
      <c r="D1137" s="317"/>
    </row>
    <row r="1138" spans="4:4">
      <c r="D1138" s="317"/>
    </row>
    <row r="1139" spans="4:4">
      <c r="D1139" s="317"/>
    </row>
    <row r="1140" spans="4:4">
      <c r="D1140" s="317"/>
    </row>
    <row r="1141" spans="4:4">
      <c r="D1141" s="317"/>
    </row>
    <row r="1142" spans="4:4">
      <c r="D1142" s="317"/>
    </row>
    <row r="1143" spans="4:4">
      <c r="D1143" s="317"/>
    </row>
    <row r="1144" spans="4:4">
      <c r="D1144" s="317"/>
    </row>
    <row r="1145" spans="4:4">
      <c r="D1145" s="317"/>
    </row>
    <row r="1146" spans="4:4">
      <c r="D1146" s="317"/>
    </row>
    <row r="1147" spans="4:4">
      <c r="D1147" s="317"/>
    </row>
    <row r="1148" spans="4:4">
      <c r="D1148" s="317"/>
    </row>
    <row r="1149" spans="4:4">
      <c r="D1149" s="317"/>
    </row>
    <row r="1150" spans="4:4">
      <c r="D1150" s="317"/>
    </row>
    <row r="1151" spans="4:4">
      <c r="D1151" s="317"/>
    </row>
    <row r="1152" spans="4:4">
      <c r="D1152" s="317"/>
    </row>
    <row r="1153" spans="4:4">
      <c r="D1153" s="317"/>
    </row>
    <row r="1154" spans="4:4">
      <c r="D1154" s="317"/>
    </row>
    <row r="1155" spans="4:4">
      <c r="D1155" s="317"/>
    </row>
    <row r="1156" spans="4:4">
      <c r="D1156" s="317"/>
    </row>
    <row r="1157" spans="4:4">
      <c r="D1157" s="317"/>
    </row>
    <row r="1158" spans="4:4">
      <c r="D1158" s="317"/>
    </row>
    <row r="1159" spans="4:4">
      <c r="D1159" s="317"/>
    </row>
    <row r="1160" spans="4:4">
      <c r="D1160" s="317"/>
    </row>
    <row r="1161" spans="4:4">
      <c r="D1161" s="317"/>
    </row>
    <row r="1162" spans="4:4">
      <c r="D1162" s="317"/>
    </row>
    <row r="1163" spans="4:4">
      <c r="D1163" s="317"/>
    </row>
    <row r="1164" spans="4:4">
      <c r="D1164" s="317"/>
    </row>
    <row r="1165" spans="4:4">
      <c r="D1165" s="317"/>
    </row>
    <row r="1166" spans="4:4">
      <c r="D1166" s="317"/>
    </row>
    <row r="1167" spans="4:4">
      <c r="D1167" s="317"/>
    </row>
    <row r="1168" spans="4:4">
      <c r="D1168" s="317"/>
    </row>
    <row r="1169" spans="4:4">
      <c r="D1169" s="317"/>
    </row>
    <row r="1170" spans="4:4">
      <c r="D1170" s="317"/>
    </row>
    <row r="1171" spans="4:4">
      <c r="D1171" s="317"/>
    </row>
    <row r="1172" spans="4:4">
      <c r="D1172" s="317"/>
    </row>
    <row r="1173" spans="4:4">
      <c r="D1173" s="317"/>
    </row>
    <row r="1174" spans="4:4">
      <c r="D1174" s="317"/>
    </row>
    <row r="1175" spans="4:4">
      <c r="D1175" s="317"/>
    </row>
    <row r="1176" spans="4:4">
      <c r="D1176" s="317"/>
    </row>
    <row r="1177" spans="4:4">
      <c r="D1177" s="317"/>
    </row>
    <row r="1178" spans="4:4">
      <c r="D1178" s="317"/>
    </row>
    <row r="1179" spans="4:4">
      <c r="D1179" s="317"/>
    </row>
    <row r="1180" spans="4:4">
      <c r="D1180" s="317"/>
    </row>
    <row r="1181" spans="4:4">
      <c r="D1181" s="317"/>
    </row>
    <row r="1182" spans="4:4">
      <c r="D1182" s="317"/>
    </row>
    <row r="1183" spans="4:4">
      <c r="D1183" s="317"/>
    </row>
    <row r="1184" spans="4:4">
      <c r="D1184" s="317"/>
    </row>
    <row r="1185" spans="4:4">
      <c r="D1185" s="317"/>
    </row>
    <row r="1186" spans="4:4">
      <c r="D1186" s="317"/>
    </row>
    <row r="1187" spans="4:4">
      <c r="D1187" s="317"/>
    </row>
    <row r="1188" spans="4:4">
      <c r="D1188" s="317"/>
    </row>
    <row r="1189" spans="4:4">
      <c r="D1189" s="317"/>
    </row>
    <row r="1190" spans="4:4">
      <c r="D1190" s="317"/>
    </row>
    <row r="1191" spans="4:4">
      <c r="D1191" s="317"/>
    </row>
    <row r="1192" spans="4:4">
      <c r="D1192" s="317"/>
    </row>
    <row r="1193" spans="4:4">
      <c r="D1193" s="317"/>
    </row>
    <row r="1194" spans="4:4">
      <c r="D1194" s="317"/>
    </row>
    <row r="1195" spans="4:4">
      <c r="D1195" s="317"/>
    </row>
    <row r="1196" spans="4:4">
      <c r="D1196" s="317"/>
    </row>
    <row r="1197" spans="4:4">
      <c r="D1197" s="317"/>
    </row>
    <row r="1198" spans="4:4">
      <c r="D1198" s="317"/>
    </row>
    <row r="1199" spans="4:4">
      <c r="D1199" s="317"/>
    </row>
    <row r="1200" spans="4:4">
      <c r="D1200" s="317"/>
    </row>
    <row r="1201" spans="4:4">
      <c r="D1201" s="317"/>
    </row>
    <row r="1202" spans="4:4">
      <c r="D1202" s="317"/>
    </row>
    <row r="1203" spans="4:4">
      <c r="D1203" s="317"/>
    </row>
    <row r="1204" spans="4:4">
      <c r="D1204" s="317"/>
    </row>
    <row r="1205" spans="4:4">
      <c r="D1205" s="317"/>
    </row>
    <row r="1206" spans="4:4">
      <c r="D1206" s="317"/>
    </row>
    <row r="1207" spans="4:4">
      <c r="D1207" s="317"/>
    </row>
    <row r="1208" spans="4:4">
      <c r="D1208" s="317"/>
    </row>
    <row r="1209" spans="4:4">
      <c r="D1209" s="317"/>
    </row>
    <row r="1210" spans="4:4">
      <c r="D1210" s="317"/>
    </row>
    <row r="1211" spans="4:4">
      <c r="D1211" s="317"/>
    </row>
    <row r="1212" spans="4:4">
      <c r="D1212" s="317"/>
    </row>
    <row r="1213" spans="4:4">
      <c r="D1213" s="317"/>
    </row>
    <row r="1214" spans="4:4">
      <c r="D1214" s="317"/>
    </row>
    <row r="1215" spans="4:4">
      <c r="D1215" s="317"/>
    </row>
    <row r="1216" spans="4:4">
      <c r="D1216" s="317"/>
    </row>
    <row r="1217" spans="4:4">
      <c r="D1217" s="317"/>
    </row>
    <row r="1218" spans="4:4">
      <c r="D1218" s="317"/>
    </row>
    <row r="1219" spans="4:4">
      <c r="D1219" s="317"/>
    </row>
    <row r="1220" spans="4:4">
      <c r="D1220" s="317"/>
    </row>
    <row r="1221" spans="4:4">
      <c r="D1221" s="317"/>
    </row>
    <row r="1222" spans="4:4">
      <c r="D1222" s="317"/>
    </row>
    <row r="1223" spans="4:4">
      <c r="D1223" s="317"/>
    </row>
    <row r="1224" spans="4:4">
      <c r="D1224" s="317"/>
    </row>
    <row r="1225" spans="4:4">
      <c r="D1225" s="317"/>
    </row>
    <row r="1226" spans="4:4">
      <c r="D1226" s="317"/>
    </row>
    <row r="1227" spans="4:4">
      <c r="D1227" s="317"/>
    </row>
    <row r="1228" spans="4:4">
      <c r="D1228" s="317"/>
    </row>
    <row r="1229" spans="4:4">
      <c r="D1229" s="317"/>
    </row>
    <row r="1230" spans="4:4">
      <c r="D1230" s="317"/>
    </row>
    <row r="1231" spans="4:4">
      <c r="D1231" s="317"/>
    </row>
    <row r="1232" spans="4:4">
      <c r="D1232" s="317"/>
    </row>
    <row r="1233" spans="4:4">
      <c r="D1233" s="317"/>
    </row>
    <row r="1234" spans="4:4">
      <c r="D1234" s="317"/>
    </row>
    <row r="1235" spans="4:4">
      <c r="D1235" s="317"/>
    </row>
    <row r="1236" spans="4:4">
      <c r="D1236" s="317"/>
    </row>
    <row r="1237" spans="4:4">
      <c r="D1237" s="317"/>
    </row>
    <row r="1238" spans="4:4">
      <c r="D1238" s="317"/>
    </row>
    <row r="1239" spans="4:4">
      <c r="D1239" s="317"/>
    </row>
    <row r="1240" spans="4:4">
      <c r="D1240" s="317"/>
    </row>
    <row r="1241" spans="4:4">
      <c r="D1241" s="317"/>
    </row>
    <row r="1242" spans="4:4">
      <c r="D1242" s="317"/>
    </row>
    <row r="1243" spans="4:4">
      <c r="D1243" s="317"/>
    </row>
    <row r="1244" spans="4:4">
      <c r="D1244" s="317"/>
    </row>
    <row r="1245" spans="4:4">
      <c r="D1245" s="317"/>
    </row>
    <row r="1246" spans="4:4">
      <c r="D1246" s="317"/>
    </row>
    <row r="1247" spans="4:4">
      <c r="D1247" s="317"/>
    </row>
    <row r="1248" spans="4:4">
      <c r="D1248" s="317"/>
    </row>
    <row r="1249" spans="4:4">
      <c r="D1249" s="317"/>
    </row>
    <row r="1250" spans="4:4">
      <c r="D1250" s="317"/>
    </row>
    <row r="1251" spans="4:4">
      <c r="D1251" s="317"/>
    </row>
    <row r="1252" spans="4:4">
      <c r="D1252" s="317"/>
    </row>
    <row r="1253" spans="4:4">
      <c r="D1253" s="317"/>
    </row>
    <row r="1254" spans="4:4">
      <c r="D1254" s="317"/>
    </row>
    <row r="1255" spans="4:4">
      <c r="D1255" s="317"/>
    </row>
    <row r="1256" spans="4:4">
      <c r="D1256" s="317"/>
    </row>
    <row r="1257" spans="4:4">
      <c r="D1257" s="317"/>
    </row>
    <row r="1258" spans="4:4">
      <c r="D1258" s="317"/>
    </row>
    <row r="1259" spans="4:4">
      <c r="D1259" s="317"/>
    </row>
    <row r="1260" spans="4:4">
      <c r="D1260" s="317"/>
    </row>
    <row r="1261" spans="4:4">
      <c r="D1261" s="317"/>
    </row>
    <row r="1262" spans="4:4">
      <c r="D1262" s="317"/>
    </row>
    <row r="1263" spans="4:4">
      <c r="D1263" s="317"/>
    </row>
    <row r="1264" spans="4:4">
      <c r="D1264" s="317"/>
    </row>
    <row r="1265" spans="4:4">
      <c r="D1265" s="317"/>
    </row>
    <row r="1266" spans="4:4">
      <c r="D1266" s="317"/>
    </row>
    <row r="1267" spans="4:4">
      <c r="D1267" s="317"/>
    </row>
    <row r="1268" spans="4:4">
      <c r="D1268" s="317"/>
    </row>
    <row r="1269" spans="4:4">
      <c r="D1269" s="317"/>
    </row>
    <row r="1270" spans="4:4">
      <c r="D1270" s="317"/>
    </row>
    <row r="1271" spans="4:4">
      <c r="D1271" s="317"/>
    </row>
    <row r="1272" spans="4:4">
      <c r="D1272" s="317"/>
    </row>
    <row r="1273" spans="4:4">
      <c r="D1273" s="317"/>
    </row>
    <row r="1274" spans="4:4">
      <c r="D1274" s="317"/>
    </row>
    <row r="1275" spans="4:4">
      <c r="D1275" s="317"/>
    </row>
    <row r="1276" spans="4:4">
      <c r="D1276" s="317"/>
    </row>
    <row r="1277" spans="4:4">
      <c r="D1277" s="317"/>
    </row>
    <row r="1278" spans="4:4">
      <c r="D1278" s="317"/>
    </row>
    <row r="1279" spans="4:4">
      <c r="D1279" s="317"/>
    </row>
    <row r="1280" spans="4:4">
      <c r="D1280" s="317"/>
    </row>
    <row r="1281" spans="4:4">
      <c r="D1281" s="317"/>
    </row>
    <row r="1282" spans="4:4">
      <c r="D1282" s="317"/>
    </row>
    <row r="1283" spans="4:4">
      <c r="D1283" s="317"/>
    </row>
    <row r="1284" spans="4:4">
      <c r="D1284" s="317"/>
    </row>
    <row r="1285" spans="4:4">
      <c r="D1285" s="317"/>
    </row>
    <row r="1286" spans="4:4">
      <c r="D1286" s="317"/>
    </row>
    <row r="1287" spans="4:4">
      <c r="D1287" s="317"/>
    </row>
    <row r="1288" spans="4:4">
      <c r="D1288" s="317"/>
    </row>
    <row r="1289" spans="4:4">
      <c r="D1289" s="317"/>
    </row>
    <row r="1290" spans="4:4">
      <c r="D1290" s="317"/>
    </row>
    <row r="1291" spans="4:4">
      <c r="D1291" s="317"/>
    </row>
    <row r="1292" spans="4:4">
      <c r="D1292" s="317"/>
    </row>
    <row r="1293" spans="4:4">
      <c r="D1293" s="317"/>
    </row>
    <row r="1294" spans="4:4">
      <c r="D1294" s="317"/>
    </row>
    <row r="1295" spans="4:4">
      <c r="D1295" s="317"/>
    </row>
    <row r="1296" spans="4:4">
      <c r="D1296" s="317"/>
    </row>
    <row r="1297" spans="4:4">
      <c r="D1297" s="317"/>
    </row>
    <row r="1298" spans="4:4">
      <c r="D1298" s="317"/>
    </row>
    <row r="1299" spans="4:4">
      <c r="D1299" s="317"/>
    </row>
    <row r="1300" spans="4:4">
      <c r="D1300" s="317"/>
    </row>
    <row r="1301" spans="4:4">
      <c r="D1301" s="317"/>
    </row>
    <row r="1302" spans="4:4">
      <c r="D1302" s="317"/>
    </row>
    <row r="1303" spans="4:4">
      <c r="D1303" s="317"/>
    </row>
    <row r="1304" spans="4:4">
      <c r="D1304" s="317"/>
    </row>
    <row r="1305" spans="4:4">
      <c r="D1305" s="317"/>
    </row>
    <row r="1306" spans="4:4">
      <c r="D1306" s="317"/>
    </row>
    <row r="1307" spans="4:4">
      <c r="D1307" s="317"/>
    </row>
    <row r="1308" spans="4:4">
      <c r="D1308" s="317"/>
    </row>
    <row r="1309" spans="4:4">
      <c r="D1309" s="317"/>
    </row>
    <row r="1310" spans="4:4">
      <c r="D1310" s="317"/>
    </row>
    <row r="1311" spans="4:4">
      <c r="D1311" s="317"/>
    </row>
    <row r="1312" spans="4:4">
      <c r="D1312" s="317"/>
    </row>
    <row r="1313" spans="4:4">
      <c r="D1313" s="317"/>
    </row>
    <row r="1314" spans="4:4">
      <c r="D1314" s="317"/>
    </row>
    <row r="1315" spans="4:4">
      <c r="D1315" s="317"/>
    </row>
    <row r="1316" spans="4:4">
      <c r="D1316" s="317"/>
    </row>
    <row r="1317" spans="4:4">
      <c r="D1317" s="317"/>
    </row>
    <row r="1318" spans="4:4">
      <c r="D1318" s="317"/>
    </row>
    <row r="1319" spans="4:4">
      <c r="D1319" s="317"/>
    </row>
    <row r="1320" spans="4:4">
      <c r="D1320" s="317"/>
    </row>
    <row r="1321" spans="4:4">
      <c r="D1321" s="317"/>
    </row>
    <row r="1322" spans="4:4">
      <c r="D1322" s="317"/>
    </row>
    <row r="1323" spans="4:4">
      <c r="D1323" s="317"/>
    </row>
    <row r="1324" spans="4:4">
      <c r="D1324" s="317"/>
    </row>
    <row r="1325" spans="4:4">
      <c r="D1325" s="317"/>
    </row>
    <row r="1326" spans="4:4">
      <c r="D1326" s="317"/>
    </row>
    <row r="1327" spans="4:4">
      <c r="D1327" s="317"/>
    </row>
    <row r="1328" spans="4:4">
      <c r="D1328" s="317"/>
    </row>
    <row r="1329" spans="4:4">
      <c r="D1329" s="317"/>
    </row>
    <row r="1330" spans="4:4">
      <c r="D1330" s="317"/>
    </row>
    <row r="1331" spans="4:4">
      <c r="D1331" s="317"/>
    </row>
    <row r="1332" spans="4:4">
      <c r="D1332" s="317"/>
    </row>
    <row r="1333" spans="4:4">
      <c r="D1333" s="317"/>
    </row>
    <row r="1334" spans="4:4">
      <c r="D1334" s="317"/>
    </row>
    <row r="1335" spans="4:4">
      <c r="D1335" s="317"/>
    </row>
    <row r="1336" spans="4:4">
      <c r="D1336" s="317"/>
    </row>
    <row r="1337" spans="4:4">
      <c r="D1337" s="317"/>
    </row>
    <row r="1338" spans="4:4">
      <c r="D1338" s="317"/>
    </row>
    <row r="1339" spans="4:4">
      <c r="D1339" s="317"/>
    </row>
    <row r="1340" spans="4:4">
      <c r="D1340" s="317"/>
    </row>
    <row r="1341" spans="4:4">
      <c r="D1341" s="317"/>
    </row>
    <row r="1342" spans="4:4">
      <c r="D1342" s="317"/>
    </row>
    <row r="1343" spans="4:4">
      <c r="D1343" s="317"/>
    </row>
    <row r="1344" spans="4:4">
      <c r="D1344" s="317"/>
    </row>
    <row r="1345" spans="4:4">
      <c r="D1345" s="317"/>
    </row>
    <row r="1346" spans="4:4">
      <c r="D1346" s="317"/>
    </row>
    <row r="1347" spans="4:4">
      <c r="D1347" s="317"/>
    </row>
    <row r="1348" spans="4:4">
      <c r="D1348" s="317"/>
    </row>
    <row r="1349" spans="4:4">
      <c r="D1349" s="317"/>
    </row>
    <row r="1350" spans="4:4">
      <c r="D1350" s="317"/>
    </row>
    <row r="1351" spans="4:4">
      <c r="D1351" s="317"/>
    </row>
    <row r="1352" spans="4:4">
      <c r="D1352" s="317"/>
    </row>
    <row r="1353" spans="4:4">
      <c r="D1353" s="317"/>
    </row>
    <row r="1354" spans="4:4">
      <c r="D1354" s="317"/>
    </row>
    <row r="1355" spans="4:4">
      <c r="D1355" s="317"/>
    </row>
    <row r="1356" spans="4:4">
      <c r="D1356" s="317"/>
    </row>
    <row r="1357" spans="4:4">
      <c r="D1357" s="317"/>
    </row>
    <row r="1358" spans="4:4">
      <c r="D1358" s="317"/>
    </row>
    <row r="1359" spans="4:4">
      <c r="D1359" s="317"/>
    </row>
    <row r="1360" spans="4:4">
      <c r="D1360" s="317"/>
    </row>
    <row r="1361" spans="4:4">
      <c r="D1361" s="317"/>
    </row>
    <row r="1362" spans="4:4">
      <c r="D1362" s="317"/>
    </row>
    <row r="1363" spans="4:4">
      <c r="D1363" s="317"/>
    </row>
    <row r="1364" spans="4:4">
      <c r="D1364" s="317"/>
    </row>
    <row r="1365" spans="4:4">
      <c r="D1365" s="317"/>
    </row>
    <row r="1366" spans="4:4">
      <c r="D1366" s="317"/>
    </row>
    <row r="1367" spans="4:4">
      <c r="D1367" s="317"/>
    </row>
    <row r="1368" spans="4:4">
      <c r="D1368" s="317"/>
    </row>
    <row r="1369" spans="4:4">
      <c r="D1369" s="317"/>
    </row>
    <row r="1370" spans="4:4">
      <c r="D1370" s="317"/>
    </row>
    <row r="1371" spans="4:4">
      <c r="D1371" s="317"/>
    </row>
    <row r="1372" spans="4:4">
      <c r="D1372" s="317"/>
    </row>
    <row r="1373" spans="4:4">
      <c r="D1373" s="317"/>
    </row>
    <row r="1374" spans="4:4">
      <c r="D1374" s="317"/>
    </row>
    <row r="1375" spans="4:4">
      <c r="D1375" s="317"/>
    </row>
    <row r="1376" spans="4:4">
      <c r="D1376" s="317"/>
    </row>
    <row r="1377" spans="4:4">
      <c r="D1377" s="317"/>
    </row>
    <row r="1378" spans="4:4">
      <c r="D1378" s="317"/>
    </row>
    <row r="1379" spans="4:4">
      <c r="D1379" s="317"/>
    </row>
    <row r="1380" spans="4:4">
      <c r="D1380" s="317"/>
    </row>
    <row r="1381" spans="4:4">
      <c r="D1381" s="317"/>
    </row>
    <row r="1382" spans="4:4">
      <c r="D1382" s="317"/>
    </row>
    <row r="1383" spans="4:4">
      <c r="D1383" s="317"/>
    </row>
    <row r="1384" spans="4:4">
      <c r="D1384" s="317"/>
    </row>
    <row r="1385" spans="4:4">
      <c r="D1385" s="317"/>
    </row>
    <row r="1386" spans="4:4">
      <c r="D1386" s="317"/>
    </row>
    <row r="1387" spans="4:4">
      <c r="D1387" s="317"/>
    </row>
    <row r="1388" spans="4:4">
      <c r="D1388" s="317"/>
    </row>
    <row r="1389" spans="4:4">
      <c r="D1389" s="317"/>
    </row>
    <row r="1390" spans="4:4">
      <c r="D1390" s="317"/>
    </row>
    <row r="1391" spans="4:4">
      <c r="D1391" s="317"/>
    </row>
    <row r="1392" spans="4:4">
      <c r="D1392" s="317"/>
    </row>
    <row r="1393" spans="4:4">
      <c r="D1393" s="317"/>
    </row>
    <row r="1394" spans="4:4">
      <c r="D1394" s="317"/>
    </row>
    <row r="1395" spans="4:4">
      <c r="D1395" s="317"/>
    </row>
    <row r="1396" spans="4:4">
      <c r="D1396" s="317"/>
    </row>
    <row r="1397" spans="4:4">
      <c r="D1397" s="317"/>
    </row>
    <row r="1398" spans="4:4">
      <c r="D1398" s="317"/>
    </row>
    <row r="1399" spans="4:4">
      <c r="D1399" s="317"/>
    </row>
    <row r="1400" spans="4:4">
      <c r="D1400" s="317"/>
    </row>
    <row r="1401" spans="4:4">
      <c r="D1401" s="317"/>
    </row>
    <row r="1402" spans="4:4">
      <c r="D1402" s="317"/>
    </row>
    <row r="1403" spans="4:4">
      <c r="D1403" s="317"/>
    </row>
    <row r="1404" spans="4:4">
      <c r="D1404" s="317"/>
    </row>
    <row r="1405" spans="4:4">
      <c r="D1405" s="317"/>
    </row>
    <row r="1406" spans="4:4">
      <c r="D1406" s="317"/>
    </row>
    <row r="1407" spans="4:4">
      <c r="D1407" s="317"/>
    </row>
    <row r="1408" spans="4:4">
      <c r="D1408" s="317"/>
    </row>
    <row r="1409" spans="4:4">
      <c r="D1409" s="317"/>
    </row>
    <row r="1410" spans="4:4">
      <c r="D1410" s="317"/>
    </row>
    <row r="1411" spans="4:4">
      <c r="D1411" s="317"/>
    </row>
    <row r="1412" spans="4:4">
      <c r="D1412" s="317"/>
    </row>
    <row r="1413" spans="4:4">
      <c r="D1413" s="317"/>
    </row>
    <row r="1414" spans="4:4">
      <c r="D1414" s="317"/>
    </row>
    <row r="1415" spans="4:4">
      <c r="D1415" s="317"/>
    </row>
    <row r="1416" spans="4:4">
      <c r="D1416" s="317"/>
    </row>
    <row r="1417" spans="4:4">
      <c r="D1417" s="317"/>
    </row>
    <row r="1418" spans="4:4">
      <c r="D1418" s="317"/>
    </row>
    <row r="1419" spans="4:4">
      <c r="D1419" s="317"/>
    </row>
    <row r="1420" spans="4:4">
      <c r="D1420" s="317"/>
    </row>
    <row r="1421" spans="4:4">
      <c r="D1421" s="317"/>
    </row>
    <row r="1422" spans="4:4">
      <c r="D1422" s="317"/>
    </row>
    <row r="1423" spans="4:4">
      <c r="D1423" s="317"/>
    </row>
    <row r="1424" spans="4:4">
      <c r="D1424" s="317"/>
    </row>
    <row r="1425" spans="4:4">
      <c r="D1425" s="317"/>
    </row>
    <row r="1426" spans="4:4">
      <c r="D1426" s="317"/>
    </row>
    <row r="1427" spans="4:4">
      <c r="D1427" s="317"/>
    </row>
    <row r="1428" spans="4:4">
      <c r="D1428" s="317"/>
    </row>
    <row r="1429" spans="4:4">
      <c r="D1429" s="317"/>
    </row>
    <row r="1430" spans="4:4">
      <c r="D1430" s="317"/>
    </row>
    <row r="1431" spans="4:4">
      <c r="D1431" s="317"/>
    </row>
    <row r="1432" spans="4:4">
      <c r="D1432" s="317"/>
    </row>
    <row r="1433" spans="4:4">
      <c r="D1433" s="317"/>
    </row>
    <row r="1434" spans="4:4">
      <c r="D1434" s="317"/>
    </row>
    <row r="1435" spans="4:4">
      <c r="D1435" s="317"/>
    </row>
    <row r="1436" spans="4:4">
      <c r="D1436" s="317"/>
    </row>
    <row r="1437" spans="4:4">
      <c r="D1437" s="317"/>
    </row>
    <row r="1438" spans="4:4">
      <c r="D1438" s="317"/>
    </row>
    <row r="1439" spans="4:4">
      <c r="D1439" s="317"/>
    </row>
    <row r="1440" spans="4:4">
      <c r="D1440" s="317"/>
    </row>
    <row r="1441" spans="4:4">
      <c r="D1441" s="317"/>
    </row>
    <row r="1442" spans="4:4">
      <c r="D1442" s="317"/>
    </row>
    <row r="1443" spans="4:4">
      <c r="D1443" s="317"/>
    </row>
    <row r="1444" spans="4:4">
      <c r="D1444" s="317"/>
    </row>
    <row r="1445" spans="4:4">
      <c r="D1445" s="317"/>
    </row>
    <row r="1446" spans="4:4">
      <c r="D1446" s="317"/>
    </row>
    <row r="1447" spans="4:4">
      <c r="D1447" s="317"/>
    </row>
    <row r="1448" spans="4:4">
      <c r="D1448" s="317"/>
    </row>
    <row r="1449" spans="4:4">
      <c r="D1449" s="317"/>
    </row>
    <row r="1450" spans="4:4">
      <c r="D1450" s="317"/>
    </row>
    <row r="1451" spans="4:4">
      <c r="D1451" s="317"/>
    </row>
    <row r="1452" spans="4:4">
      <c r="D1452" s="317"/>
    </row>
    <row r="1453" spans="4:4">
      <c r="D1453" s="317"/>
    </row>
    <row r="1454" spans="4:4">
      <c r="D1454" s="317"/>
    </row>
    <row r="1455" spans="4:4">
      <c r="D1455" s="317"/>
    </row>
    <row r="1456" spans="4:4">
      <c r="D1456" s="317"/>
    </row>
    <row r="1457" spans="4:4">
      <c r="D1457" s="317"/>
    </row>
    <row r="1458" spans="4:4">
      <c r="D1458" s="317"/>
    </row>
    <row r="1459" spans="4:4">
      <c r="D1459" s="317"/>
    </row>
    <row r="1460" spans="4:4">
      <c r="D1460" s="317"/>
    </row>
    <row r="1461" spans="4:4">
      <c r="D1461" s="317"/>
    </row>
    <row r="1462" spans="4:4">
      <c r="D1462" s="317"/>
    </row>
    <row r="1463" spans="4:4">
      <c r="D1463" s="317"/>
    </row>
    <row r="1464" spans="4:4">
      <c r="D1464" s="317"/>
    </row>
    <row r="1465" spans="4:4">
      <c r="D1465" s="317"/>
    </row>
    <row r="1466" spans="4:4">
      <c r="D1466" s="317"/>
    </row>
    <row r="1467" spans="4:4">
      <c r="D1467" s="317"/>
    </row>
    <row r="1468" spans="4:4">
      <c r="D1468" s="317"/>
    </row>
    <row r="1469" spans="4:4">
      <c r="D1469" s="317"/>
    </row>
    <row r="1470" spans="4:4">
      <c r="D1470" s="317"/>
    </row>
    <row r="1471" spans="4:4">
      <c r="D1471" s="317"/>
    </row>
    <row r="1472" spans="4:4">
      <c r="D1472" s="317"/>
    </row>
    <row r="1473" spans="4:4">
      <c r="D1473" s="317"/>
    </row>
    <row r="1474" spans="4:4">
      <c r="D1474" s="317"/>
    </row>
    <row r="1475" spans="4:4">
      <c r="D1475" s="317"/>
    </row>
    <row r="1476" spans="4:4">
      <c r="D1476" s="317"/>
    </row>
    <row r="1477" spans="4:4">
      <c r="D1477" s="317"/>
    </row>
    <row r="1478" spans="4:4">
      <c r="D1478" s="317"/>
    </row>
    <row r="1479" spans="4:4">
      <c r="D1479" s="317"/>
    </row>
    <row r="1480" spans="4:4">
      <c r="D1480" s="317"/>
    </row>
    <row r="1481" spans="4:4">
      <c r="D1481" s="317"/>
    </row>
    <row r="1482" spans="4:4">
      <c r="D1482" s="317"/>
    </row>
    <row r="1483" spans="4:4">
      <c r="D1483" s="317"/>
    </row>
    <row r="1484" spans="4:4">
      <c r="D1484" s="317"/>
    </row>
    <row r="1485" spans="4:4">
      <c r="D1485" s="317"/>
    </row>
    <row r="1486" spans="4:4">
      <c r="D1486" s="317"/>
    </row>
    <row r="1487" spans="4:4">
      <c r="D1487" s="317"/>
    </row>
    <row r="1488" spans="4:4">
      <c r="D1488" s="317"/>
    </row>
    <row r="1489" spans="4:4">
      <c r="D1489" s="317"/>
    </row>
    <row r="1490" spans="4:4">
      <c r="D1490" s="317"/>
    </row>
    <row r="1491" spans="4:4">
      <c r="D1491" s="317"/>
    </row>
    <row r="1492" spans="4:4">
      <c r="D1492" s="317"/>
    </row>
    <row r="1493" spans="4:4">
      <c r="D1493" s="317"/>
    </row>
    <row r="1494" spans="4:4">
      <c r="D1494" s="317"/>
    </row>
    <row r="1495" spans="4:4">
      <c r="D1495" s="317"/>
    </row>
    <row r="1496" spans="4:4">
      <c r="D1496" s="317"/>
    </row>
    <row r="1497" spans="4:4">
      <c r="D1497" s="317"/>
    </row>
    <row r="1498" spans="4:4">
      <c r="D1498" s="317"/>
    </row>
    <row r="1499" spans="4:4">
      <c r="D1499" s="317"/>
    </row>
    <row r="1500" spans="4:4">
      <c r="D1500" s="317"/>
    </row>
    <row r="1501" spans="4:4">
      <c r="D1501" s="317"/>
    </row>
    <row r="1502" spans="4:4">
      <c r="D1502" s="317"/>
    </row>
    <row r="1503" spans="4:4">
      <c r="D1503" s="317"/>
    </row>
    <row r="1504" spans="4:4">
      <c r="D1504" s="317"/>
    </row>
    <row r="1505" spans="4:4">
      <c r="D1505" s="317"/>
    </row>
    <row r="1506" spans="4:4">
      <c r="D1506" s="317"/>
    </row>
    <row r="1507" spans="4:4">
      <c r="D1507" s="317"/>
    </row>
    <row r="1508" spans="4:4">
      <c r="D1508" s="317"/>
    </row>
    <row r="1509" spans="4:4">
      <c r="D1509" s="317"/>
    </row>
    <row r="1510" spans="4:4">
      <c r="D1510" s="317"/>
    </row>
    <row r="1511" spans="4:4">
      <c r="D1511" s="317"/>
    </row>
    <row r="1512" spans="4:4">
      <c r="D1512" s="317"/>
    </row>
    <row r="1513" spans="4:4">
      <c r="D1513" s="317"/>
    </row>
    <row r="1514" spans="4:4">
      <c r="D1514" s="317"/>
    </row>
    <row r="1515" spans="4:4">
      <c r="D1515" s="317"/>
    </row>
    <row r="1516" spans="4:4">
      <c r="D1516" s="317"/>
    </row>
    <row r="1517" spans="4:4">
      <c r="D1517" s="317"/>
    </row>
    <row r="1518" spans="4:4">
      <c r="D1518" s="317"/>
    </row>
    <row r="1519" spans="4:4">
      <c r="D1519" s="317"/>
    </row>
    <row r="1520" spans="4:4">
      <c r="D1520" s="317"/>
    </row>
    <row r="1521" spans="4:4">
      <c r="D1521" s="317"/>
    </row>
    <row r="1522" spans="4:4">
      <c r="D1522" s="317"/>
    </row>
    <row r="1523" spans="4:4">
      <c r="D1523" s="317"/>
    </row>
    <row r="1524" spans="4:4">
      <c r="D1524" s="317"/>
    </row>
    <row r="1525" spans="4:4">
      <c r="D1525" s="317"/>
    </row>
    <row r="1526" spans="4:4">
      <c r="D1526" s="317"/>
    </row>
    <row r="1527" spans="4:4">
      <c r="D1527" s="317"/>
    </row>
    <row r="1528" spans="4:4">
      <c r="D1528" s="317"/>
    </row>
    <row r="1529" spans="4:4">
      <c r="D1529" s="317"/>
    </row>
    <row r="1530" spans="4:4">
      <c r="D1530" s="317"/>
    </row>
    <row r="1531" spans="4:4">
      <c r="D1531" s="317"/>
    </row>
    <row r="1532" spans="4:4">
      <c r="D1532" s="317"/>
    </row>
    <row r="1533" spans="4:4">
      <c r="D1533" s="317"/>
    </row>
    <row r="1534" spans="4:4">
      <c r="D1534" s="317"/>
    </row>
    <row r="1535" spans="4:4">
      <c r="D1535" s="317"/>
    </row>
    <row r="1536" spans="4:4">
      <c r="D1536" s="317"/>
    </row>
    <row r="1537" spans="4:4">
      <c r="D1537" s="317"/>
    </row>
    <row r="1538" spans="4:4">
      <c r="D1538" s="317"/>
    </row>
    <row r="1539" spans="4:4">
      <c r="D1539" s="317"/>
    </row>
    <row r="1540" spans="4:4">
      <c r="D1540" s="317"/>
    </row>
    <row r="1541" spans="4:4">
      <c r="D1541" s="317"/>
    </row>
    <row r="1542" spans="4:4">
      <c r="D1542" s="317"/>
    </row>
    <row r="1543" spans="4:4">
      <c r="D1543" s="317"/>
    </row>
    <row r="1544" spans="4:4">
      <c r="D1544" s="317"/>
    </row>
    <row r="1545" spans="4:4">
      <c r="D1545" s="317"/>
    </row>
    <row r="1546" spans="4:4">
      <c r="D1546" s="317"/>
    </row>
    <row r="1547" spans="4:4">
      <c r="D1547" s="317"/>
    </row>
    <row r="1548" spans="4:4">
      <c r="D1548" s="317"/>
    </row>
    <row r="1549" spans="4:4">
      <c r="D1549" s="317"/>
    </row>
    <row r="1550" spans="4:4">
      <c r="D1550" s="317"/>
    </row>
    <row r="1551" spans="4:4">
      <c r="D1551" s="317"/>
    </row>
    <row r="1552" spans="4:4">
      <c r="D1552" s="317"/>
    </row>
    <row r="1553" spans="4:4">
      <c r="D1553" s="317"/>
    </row>
    <row r="1554" spans="4:4">
      <c r="D1554" s="317"/>
    </row>
    <row r="1555" spans="4:4">
      <c r="D1555" s="317"/>
    </row>
    <row r="1556" spans="4:4">
      <c r="D1556" s="317"/>
    </row>
    <row r="1557" spans="4:4">
      <c r="D1557" s="317"/>
    </row>
    <row r="1558" spans="4:4">
      <c r="D1558" s="317"/>
    </row>
    <row r="1559" spans="4:4">
      <c r="D1559" s="317"/>
    </row>
    <row r="1560" spans="4:4">
      <c r="D1560" s="317"/>
    </row>
    <row r="1561" spans="4:4">
      <c r="D1561" s="317"/>
    </row>
    <row r="1562" spans="4:4">
      <c r="D1562" s="317"/>
    </row>
    <row r="1563" spans="4:4">
      <c r="D1563" s="317"/>
    </row>
    <row r="1564" spans="4:4">
      <c r="D1564" s="317"/>
    </row>
    <row r="1565" spans="4:4">
      <c r="D1565" s="317"/>
    </row>
    <row r="1566" spans="4:4">
      <c r="D1566" s="317"/>
    </row>
    <row r="1567" spans="4:4">
      <c r="D1567" s="317"/>
    </row>
    <row r="1568" spans="4:4">
      <c r="D1568" s="317"/>
    </row>
    <row r="1569" spans="4:4">
      <c r="D1569" s="317"/>
    </row>
    <row r="1570" spans="4:4">
      <c r="D1570" s="317"/>
    </row>
    <row r="1571" spans="4:4">
      <c r="D1571" s="317"/>
    </row>
    <row r="1572" spans="4:4">
      <c r="D1572" s="317"/>
    </row>
    <row r="1573" spans="4:4">
      <c r="D1573" s="317"/>
    </row>
    <row r="1574" spans="4:4">
      <c r="D1574" s="317"/>
    </row>
    <row r="1575" spans="4:4">
      <c r="D1575" s="317"/>
    </row>
    <row r="1576" spans="4:4">
      <c r="D1576" s="317"/>
    </row>
    <row r="1577" spans="4:4">
      <c r="D1577" s="317"/>
    </row>
    <row r="1578" spans="4:4">
      <c r="D1578" s="317"/>
    </row>
    <row r="1579" spans="4:4">
      <c r="D1579" s="317"/>
    </row>
    <row r="1580" spans="4:4">
      <c r="D1580" s="317"/>
    </row>
    <row r="1581" spans="4:4">
      <c r="D1581" s="317"/>
    </row>
    <row r="1582" spans="4:4">
      <c r="D1582" s="317"/>
    </row>
    <row r="1583" spans="4:4">
      <c r="D1583" s="317"/>
    </row>
    <row r="1584" spans="4:4">
      <c r="D1584" s="317"/>
    </row>
    <row r="1585" spans="4:4">
      <c r="D1585" s="317"/>
    </row>
    <row r="1586" spans="4:4">
      <c r="D1586" s="317"/>
    </row>
    <row r="1587" spans="4:4">
      <c r="D1587" s="317"/>
    </row>
    <row r="1588" spans="4:4">
      <c r="D1588" s="317"/>
    </row>
    <row r="1589" spans="4:4">
      <c r="D1589" s="317"/>
    </row>
    <row r="1590" spans="4:4">
      <c r="D1590" s="317"/>
    </row>
    <row r="1591" spans="4:4">
      <c r="D1591" s="317"/>
    </row>
    <row r="1592" spans="4:4">
      <c r="D1592" s="317"/>
    </row>
    <row r="1593" spans="4:4">
      <c r="D1593" s="317"/>
    </row>
    <row r="1594" spans="4:4">
      <c r="D1594" s="317"/>
    </row>
    <row r="1595" spans="4:4">
      <c r="D1595" s="317"/>
    </row>
    <row r="1596" spans="4:4">
      <c r="D1596" s="317"/>
    </row>
    <row r="1597" spans="4:4">
      <c r="D1597" s="317"/>
    </row>
    <row r="1598" spans="4:4">
      <c r="D1598" s="317"/>
    </row>
    <row r="1599" spans="4:4">
      <c r="D1599" s="317"/>
    </row>
    <row r="1600" spans="4:4">
      <c r="D1600" s="317"/>
    </row>
    <row r="1601" spans="4:4">
      <c r="D1601" s="317"/>
    </row>
    <row r="1602" spans="4:4">
      <c r="D1602" s="317"/>
    </row>
    <row r="1603" spans="4:4">
      <c r="D1603" s="317"/>
    </row>
    <row r="1604" spans="4:4">
      <c r="D1604" s="317"/>
    </row>
    <row r="1605" spans="4:4">
      <c r="D1605" s="317"/>
    </row>
    <row r="1606" spans="4:4">
      <c r="D1606" s="317"/>
    </row>
    <row r="1607" spans="4:4">
      <c r="D1607" s="317"/>
    </row>
    <row r="1608" spans="4:4">
      <c r="D1608" s="317"/>
    </row>
    <row r="1609" spans="4:4">
      <c r="D1609" s="317"/>
    </row>
    <row r="1610" spans="4:4">
      <c r="D1610" s="317"/>
    </row>
    <row r="1611" spans="4:4">
      <c r="D1611" s="317"/>
    </row>
    <row r="1612" spans="4:4">
      <c r="D1612" s="317"/>
    </row>
    <row r="1613" spans="4:4">
      <c r="D1613" s="317"/>
    </row>
    <row r="1614" spans="4:4">
      <c r="D1614" s="317"/>
    </row>
    <row r="1615" spans="4:4">
      <c r="D1615" s="317"/>
    </row>
    <row r="1616" spans="4:4">
      <c r="D1616" s="317"/>
    </row>
    <row r="1617" spans="4:4">
      <c r="D1617" s="317"/>
    </row>
    <row r="1618" spans="4:4">
      <c r="D1618" s="317"/>
    </row>
    <row r="1619" spans="4:4">
      <c r="D1619" s="317"/>
    </row>
    <row r="1620" spans="4:4">
      <c r="D1620" s="317"/>
    </row>
    <row r="1621" spans="4:4">
      <c r="D1621" s="317"/>
    </row>
    <row r="1622" spans="4:4">
      <c r="D1622" s="317"/>
    </row>
    <row r="1623" spans="4:4">
      <c r="D1623" s="317"/>
    </row>
    <row r="1624" spans="4:4">
      <c r="D1624" s="317"/>
    </row>
    <row r="1625" spans="4:4">
      <c r="D1625" s="317"/>
    </row>
    <row r="1626" spans="4:4">
      <c r="D1626" s="317"/>
    </row>
    <row r="1627" spans="4:4">
      <c r="D1627" s="317"/>
    </row>
    <row r="1628" spans="4:4">
      <c r="D1628" s="317"/>
    </row>
    <row r="1629" spans="4:4">
      <c r="D1629" s="317"/>
    </row>
    <row r="1630" spans="4:4">
      <c r="D1630" s="317"/>
    </row>
    <row r="1631" spans="4:4">
      <c r="D1631" s="317"/>
    </row>
    <row r="1632" spans="4:4">
      <c r="D1632" s="317"/>
    </row>
    <row r="1633" spans="4:4">
      <c r="D1633" s="317"/>
    </row>
    <row r="1634" spans="4:4">
      <c r="D1634" s="317"/>
    </row>
    <row r="1635" spans="4:4">
      <c r="D1635" s="317"/>
    </row>
    <row r="1636" spans="4:4">
      <c r="D1636" s="317"/>
    </row>
    <row r="1637" spans="4:4">
      <c r="D1637" s="317"/>
    </row>
    <row r="1638" spans="4:4">
      <c r="D1638" s="317"/>
    </row>
    <row r="1639" spans="4:4">
      <c r="D1639" s="317"/>
    </row>
    <row r="1640" spans="4:4">
      <c r="D1640" s="317"/>
    </row>
    <row r="1641" spans="4:4">
      <c r="D1641" s="317"/>
    </row>
    <row r="1642" spans="4:4">
      <c r="D1642" s="317"/>
    </row>
    <row r="1643" spans="4:4">
      <c r="D1643" s="317"/>
    </row>
    <row r="1644" spans="4:4">
      <c r="D1644" s="317"/>
    </row>
    <row r="1645" spans="4:4">
      <c r="D1645" s="317"/>
    </row>
    <row r="1646" spans="4:4">
      <c r="D1646" s="317"/>
    </row>
    <row r="1647" spans="4:4">
      <c r="D1647" s="317"/>
    </row>
    <row r="1648" spans="4:4">
      <c r="D1648" s="317"/>
    </row>
    <row r="1649" spans="4:4">
      <c r="D1649" s="317"/>
    </row>
    <row r="1650" spans="4:4">
      <c r="D1650" s="317"/>
    </row>
    <row r="1651" spans="4:4">
      <c r="D1651" s="317"/>
    </row>
    <row r="1652" spans="4:4">
      <c r="D1652" s="317"/>
    </row>
    <row r="1653" spans="4:4">
      <c r="D1653" s="317"/>
    </row>
    <row r="1654" spans="4:4">
      <c r="D1654" s="317"/>
    </row>
    <row r="1655" spans="4:4">
      <c r="D1655" s="317"/>
    </row>
    <row r="1656" spans="4:4">
      <c r="D1656" s="317"/>
    </row>
    <row r="1657" spans="4:4">
      <c r="D1657" s="317"/>
    </row>
    <row r="1658" spans="4:4">
      <c r="D1658" s="317"/>
    </row>
    <row r="1659" spans="4:4">
      <c r="D1659" s="317"/>
    </row>
    <row r="1660" spans="4:4">
      <c r="D1660" s="317"/>
    </row>
    <row r="1661" spans="4:4">
      <c r="D1661" s="317"/>
    </row>
    <row r="1662" spans="4:4">
      <c r="D1662" s="317"/>
    </row>
    <row r="1663" spans="4:4">
      <c r="D1663" s="317"/>
    </row>
    <row r="1664" spans="4:4">
      <c r="D1664" s="317"/>
    </row>
    <row r="1665" spans="4:4">
      <c r="D1665" s="317"/>
    </row>
    <row r="1666" spans="4:4">
      <c r="D1666" s="317"/>
    </row>
    <row r="1667" spans="4:4">
      <c r="D1667" s="317"/>
    </row>
    <row r="1668" spans="4:4">
      <c r="D1668" s="317"/>
    </row>
    <row r="1669" spans="4:4">
      <c r="D1669" s="317"/>
    </row>
    <row r="1670" spans="4:4">
      <c r="D1670" s="317"/>
    </row>
    <row r="1671" spans="4:4">
      <c r="D1671" s="317"/>
    </row>
    <row r="1672" spans="4:4">
      <c r="D1672" s="317"/>
    </row>
    <row r="1673" spans="4:4">
      <c r="D1673" s="317"/>
    </row>
    <row r="1674" spans="4:4">
      <c r="D1674" s="317"/>
    </row>
    <row r="1675" spans="4:4">
      <c r="D1675" s="317"/>
    </row>
    <row r="1676" spans="4:4">
      <c r="D1676" s="317"/>
    </row>
    <row r="1677" spans="4:4">
      <c r="D1677" s="317"/>
    </row>
    <row r="1678" spans="4:4">
      <c r="D1678" s="317"/>
    </row>
    <row r="1679" spans="4:4">
      <c r="D1679" s="317"/>
    </row>
    <row r="1680" spans="4:4">
      <c r="D1680" s="317"/>
    </row>
    <row r="1681" spans="4:4">
      <c r="D1681" s="317"/>
    </row>
    <row r="1682" spans="4:4">
      <c r="D1682" s="317"/>
    </row>
    <row r="1683" spans="4:4">
      <c r="D1683" s="317"/>
    </row>
    <row r="1684" spans="4:4">
      <c r="D1684" s="317"/>
    </row>
    <row r="1685" spans="4:4">
      <c r="D1685" s="317"/>
    </row>
    <row r="1686" spans="4:4">
      <c r="D1686" s="317"/>
    </row>
    <row r="1687" spans="4:4">
      <c r="D1687" s="317"/>
    </row>
    <row r="1688" spans="4:4">
      <c r="D1688" s="317"/>
    </row>
    <row r="1689" spans="4:4">
      <c r="D1689" s="317"/>
    </row>
    <row r="1690" spans="4:4">
      <c r="D1690" s="317"/>
    </row>
    <row r="1691" spans="4:4">
      <c r="D1691" s="317"/>
    </row>
    <row r="1692" spans="4:4">
      <c r="D1692" s="317"/>
    </row>
    <row r="1693" spans="4:4">
      <c r="D1693" s="317"/>
    </row>
    <row r="1694" spans="4:4">
      <c r="D1694" s="317"/>
    </row>
    <row r="1695" spans="4:4">
      <c r="D1695" s="317"/>
    </row>
    <row r="1696" spans="4:4">
      <c r="D1696" s="317"/>
    </row>
    <row r="1697" spans="4:4">
      <c r="D1697" s="317"/>
    </row>
    <row r="1698" spans="4:4">
      <c r="D1698" s="317"/>
    </row>
    <row r="1699" spans="4:4">
      <c r="D1699" s="317"/>
    </row>
    <row r="1700" spans="4:4">
      <c r="D1700" s="317"/>
    </row>
    <row r="1701" spans="4:4">
      <c r="D1701" s="317"/>
    </row>
    <row r="1702" spans="4:4">
      <c r="D1702" s="317"/>
    </row>
    <row r="1703" spans="4:4">
      <c r="D1703" s="317"/>
    </row>
    <row r="1704" spans="4:4">
      <c r="D1704" s="317"/>
    </row>
    <row r="1705" spans="4:4">
      <c r="D1705" s="317"/>
    </row>
    <row r="1706" spans="4:4">
      <c r="D1706" s="317"/>
    </row>
    <row r="1707" spans="4:4">
      <c r="D1707" s="317"/>
    </row>
    <row r="1708" spans="4:4">
      <c r="D1708" s="317"/>
    </row>
    <row r="1709" spans="4:4">
      <c r="D1709" s="317"/>
    </row>
    <row r="1710" spans="4:4">
      <c r="D1710" s="317"/>
    </row>
    <row r="1711" spans="4:4">
      <c r="D1711" s="317"/>
    </row>
    <row r="1712" spans="4:4">
      <c r="D1712" s="317"/>
    </row>
    <row r="1713" spans="4:4">
      <c r="D1713" s="317"/>
    </row>
    <row r="1714" spans="4:4">
      <c r="D1714" s="317"/>
    </row>
    <row r="1715" spans="4:4">
      <c r="D1715" s="317"/>
    </row>
    <row r="1716" spans="4:4">
      <c r="D1716" s="317"/>
    </row>
    <row r="1717" spans="4:4">
      <c r="D1717" s="317"/>
    </row>
    <row r="1718" spans="4:4">
      <c r="D1718" s="317"/>
    </row>
    <row r="1719" spans="4:4">
      <c r="D1719" s="317"/>
    </row>
    <row r="1720" spans="4:4">
      <c r="D1720" s="317"/>
    </row>
    <row r="1721" spans="4:4">
      <c r="D1721" s="317"/>
    </row>
    <row r="1722" spans="4:4">
      <c r="D1722" s="317"/>
    </row>
    <row r="1723" spans="4:4">
      <c r="D1723" s="317"/>
    </row>
    <row r="1724" spans="4:4">
      <c r="D1724" s="317"/>
    </row>
    <row r="1725" spans="4:4">
      <c r="D1725" s="317"/>
    </row>
    <row r="1726" spans="4:4">
      <c r="D1726" s="317"/>
    </row>
    <row r="1727" spans="4:4">
      <c r="D1727" s="317"/>
    </row>
    <row r="1728" spans="4:4">
      <c r="D1728" s="317"/>
    </row>
    <row r="1729" spans="4:4">
      <c r="D1729" s="317"/>
    </row>
    <row r="1730" spans="4:4">
      <c r="D1730" s="317"/>
    </row>
    <row r="1731" spans="4:4">
      <c r="D1731" s="317"/>
    </row>
    <row r="1732" spans="4:4">
      <c r="D1732" s="317"/>
    </row>
    <row r="1733" spans="4:4">
      <c r="D1733" s="317"/>
    </row>
    <row r="1734" spans="4:4">
      <c r="D1734" s="317"/>
    </row>
    <row r="1735" spans="4:4">
      <c r="D1735" s="317"/>
    </row>
    <row r="1736" spans="4:4">
      <c r="D1736" s="317"/>
    </row>
    <row r="1737" spans="4:4">
      <c r="D1737" s="317"/>
    </row>
    <row r="1738" spans="4:4">
      <c r="D1738" s="317"/>
    </row>
    <row r="1739" spans="4:4">
      <c r="D1739" s="317"/>
    </row>
    <row r="1740" spans="4:4">
      <c r="D1740" s="317"/>
    </row>
    <row r="1741" spans="4:4">
      <c r="D1741" s="317"/>
    </row>
    <row r="1742" spans="4:4">
      <c r="D1742" s="317"/>
    </row>
    <row r="1743" spans="4:4">
      <c r="D1743" s="317"/>
    </row>
    <row r="1744" spans="4:4">
      <c r="D1744" s="317"/>
    </row>
    <row r="1745" spans="4:4">
      <c r="D1745" s="317"/>
    </row>
    <row r="1746" spans="4:4">
      <c r="D1746" s="317"/>
    </row>
    <row r="1747" spans="4:4">
      <c r="D1747" s="317"/>
    </row>
    <row r="1748" spans="4:4">
      <c r="D1748" s="317"/>
    </row>
    <row r="1749" spans="4:4">
      <c r="D1749" s="317"/>
    </row>
    <row r="1750" spans="4:4">
      <c r="D1750" s="317"/>
    </row>
    <row r="1751" spans="4:4">
      <c r="D1751" s="317"/>
    </row>
    <row r="1752" spans="4:4">
      <c r="D1752" s="317"/>
    </row>
    <row r="1753" spans="4:4">
      <c r="D1753" s="317"/>
    </row>
    <row r="1754" spans="4:4">
      <c r="D1754" s="317"/>
    </row>
    <row r="1755" spans="4:4">
      <c r="D1755" s="317"/>
    </row>
    <row r="1756" spans="4:4">
      <c r="D1756" s="317"/>
    </row>
    <row r="1757" spans="4:4">
      <c r="D1757" s="317"/>
    </row>
    <row r="1758" spans="4:4">
      <c r="D1758" s="317"/>
    </row>
    <row r="1759" spans="4:4">
      <c r="D1759" s="317"/>
    </row>
    <row r="1760" spans="4:4">
      <c r="D1760" s="317"/>
    </row>
    <row r="1761" spans="4:4">
      <c r="D1761" s="317"/>
    </row>
    <row r="1762" spans="4:4">
      <c r="D1762" s="317"/>
    </row>
    <row r="1763" spans="4:4">
      <c r="D1763" s="317"/>
    </row>
    <row r="1764" spans="4:4">
      <c r="D1764" s="317"/>
    </row>
    <row r="1765" spans="4:4">
      <c r="D1765" s="317"/>
    </row>
    <row r="1766" spans="4:4">
      <c r="D1766" s="317"/>
    </row>
    <row r="1767" spans="4:4">
      <c r="D1767" s="317"/>
    </row>
    <row r="1768" spans="4:4">
      <c r="D1768" s="317"/>
    </row>
    <row r="1769" spans="4:4">
      <c r="D1769" s="317"/>
    </row>
    <row r="1770" spans="4:4">
      <c r="D1770" s="317"/>
    </row>
    <row r="1771" spans="4:4">
      <c r="D1771" s="317"/>
    </row>
    <row r="1772" spans="4:4">
      <c r="D1772" s="317"/>
    </row>
    <row r="1773" spans="4:4">
      <c r="D1773" s="317"/>
    </row>
    <row r="1774" spans="4:4">
      <c r="D1774" s="317"/>
    </row>
    <row r="1775" spans="4:4">
      <c r="D1775" s="317"/>
    </row>
    <row r="1776" spans="4:4">
      <c r="D1776" s="317"/>
    </row>
    <row r="1777" spans="4:4">
      <c r="D1777" s="317"/>
    </row>
    <row r="1778" spans="4:4">
      <c r="D1778" s="317"/>
    </row>
    <row r="1779" spans="4:4">
      <c r="D1779" s="317"/>
    </row>
    <row r="1780" spans="4:4">
      <c r="D1780" s="317"/>
    </row>
    <row r="1781" spans="4:4">
      <c r="D1781" s="317"/>
    </row>
    <row r="1782" spans="4:4">
      <c r="D1782" s="317"/>
    </row>
    <row r="1783" spans="4:4">
      <c r="D1783" s="317"/>
    </row>
    <row r="1784" spans="4:4">
      <c r="D1784" s="317"/>
    </row>
    <row r="1785" spans="4:4">
      <c r="D1785" s="317"/>
    </row>
    <row r="1786" spans="4:4">
      <c r="D1786" s="317"/>
    </row>
    <row r="1787" spans="4:4">
      <c r="D1787" s="317"/>
    </row>
    <row r="1788" spans="4:4">
      <c r="D1788" s="317"/>
    </row>
    <row r="1789" spans="4:4">
      <c r="D1789" s="317"/>
    </row>
    <row r="1790" spans="4:4">
      <c r="D1790" s="317"/>
    </row>
    <row r="1791" spans="4:4">
      <c r="D1791" s="317"/>
    </row>
    <row r="1792" spans="4:4">
      <c r="D1792" s="317"/>
    </row>
    <row r="1793" spans="4:4">
      <c r="D1793" s="317"/>
    </row>
    <row r="1794" spans="4:4">
      <c r="D1794" s="317"/>
    </row>
    <row r="1795" spans="4:4">
      <c r="D1795" s="317"/>
    </row>
    <row r="1796" spans="4:4">
      <c r="D1796" s="317"/>
    </row>
    <row r="1797" spans="4:4">
      <c r="D1797" s="317"/>
    </row>
    <row r="1798" spans="4:4">
      <c r="D1798" s="317"/>
    </row>
    <row r="1799" spans="4:4">
      <c r="D1799" s="317"/>
    </row>
    <row r="1800" spans="4:4">
      <c r="D1800" s="317"/>
    </row>
    <row r="1801" spans="4:4">
      <c r="D1801" s="317"/>
    </row>
    <row r="1802" spans="4:4">
      <c r="D1802" s="317"/>
    </row>
    <row r="1803" spans="4:4">
      <c r="D1803" s="317"/>
    </row>
    <row r="1804" spans="4:4">
      <c r="D1804" s="317"/>
    </row>
    <row r="1805" spans="4:4">
      <c r="D1805" s="317"/>
    </row>
    <row r="1806" spans="4:4">
      <c r="D1806" s="317"/>
    </row>
    <row r="1807" spans="4:4">
      <c r="D1807" s="317"/>
    </row>
    <row r="1808" spans="4:4">
      <c r="D1808" s="317"/>
    </row>
    <row r="1809" spans="4:4">
      <c r="D1809" s="317"/>
    </row>
    <row r="1810" spans="4:4">
      <c r="D1810" s="317"/>
    </row>
    <row r="1811" spans="4:4">
      <c r="D1811" s="317"/>
    </row>
    <row r="1812" spans="4:4">
      <c r="D1812" s="317"/>
    </row>
    <row r="1813" spans="4:4">
      <c r="D1813" s="317"/>
    </row>
    <row r="1814" spans="4:4">
      <c r="D1814" s="317"/>
    </row>
    <row r="1815" spans="4:4">
      <c r="D1815" s="317"/>
    </row>
    <row r="1816" spans="4:4">
      <c r="D1816" s="317"/>
    </row>
    <row r="1817" spans="4:4">
      <c r="D1817" s="317"/>
    </row>
    <row r="1818" spans="4:4">
      <c r="D1818" s="317"/>
    </row>
    <row r="1819" spans="4:4">
      <c r="D1819" s="317"/>
    </row>
    <row r="1820" spans="4:4">
      <c r="D1820" s="317"/>
    </row>
    <row r="1821" spans="4:4">
      <c r="D1821" s="317"/>
    </row>
    <row r="1822" spans="4:4">
      <c r="D1822" s="317"/>
    </row>
    <row r="1823" spans="4:4">
      <c r="D1823" s="317"/>
    </row>
    <row r="1824" spans="4:4">
      <c r="D1824" s="317"/>
    </row>
    <row r="1825" spans="4:4">
      <c r="D1825" s="317"/>
    </row>
    <row r="1826" spans="4:4">
      <c r="D1826" s="317"/>
    </row>
    <row r="1827" spans="4:4">
      <c r="D1827" s="317"/>
    </row>
    <row r="1828" spans="4:4">
      <c r="D1828" s="317"/>
    </row>
    <row r="1829" spans="4:4">
      <c r="D1829" s="317"/>
    </row>
    <row r="1830" spans="4:4">
      <c r="D1830" s="317"/>
    </row>
    <row r="1831" spans="4:4">
      <c r="D1831" s="317"/>
    </row>
    <row r="1832" spans="4:4">
      <c r="D1832" s="317"/>
    </row>
    <row r="1833" spans="4:4">
      <c r="D1833" s="317"/>
    </row>
    <row r="1834" spans="4:4">
      <c r="D1834" s="317"/>
    </row>
    <row r="1835" spans="4:4">
      <c r="D1835" s="317"/>
    </row>
    <row r="1836" spans="4:4">
      <c r="D1836" s="317"/>
    </row>
    <row r="1837" spans="4:4">
      <c r="D1837" s="317"/>
    </row>
    <row r="1838" spans="4:4">
      <c r="D1838" s="317"/>
    </row>
    <row r="1839" spans="4:4">
      <c r="D1839" s="317"/>
    </row>
    <row r="1840" spans="4:4">
      <c r="D1840" s="317"/>
    </row>
    <row r="1841" spans="4:4">
      <c r="D1841" s="317"/>
    </row>
    <row r="1842" spans="4:4">
      <c r="D1842" s="317"/>
    </row>
    <row r="1843" spans="4:4">
      <c r="D1843" s="317"/>
    </row>
    <row r="1844" spans="4:4">
      <c r="D1844" s="317"/>
    </row>
    <row r="1845" spans="4:4">
      <c r="D1845" s="317"/>
    </row>
    <row r="1846" spans="4:4">
      <c r="D1846" s="317"/>
    </row>
    <row r="1847" spans="4:4">
      <c r="D1847" s="317"/>
    </row>
    <row r="1848" spans="4:4">
      <c r="D1848" s="317"/>
    </row>
    <row r="1849" spans="4:4">
      <c r="D1849" s="317"/>
    </row>
    <row r="1850" spans="4:4">
      <c r="D1850" s="317"/>
    </row>
    <row r="1851" spans="4:4">
      <c r="D1851" s="317"/>
    </row>
    <row r="1852" spans="4:4">
      <c r="D1852" s="317"/>
    </row>
    <row r="1853" spans="4:4">
      <c r="D1853" s="317"/>
    </row>
    <row r="1854" spans="4:4">
      <c r="D1854" s="317"/>
    </row>
    <row r="1855" spans="4:4">
      <c r="D1855" s="317"/>
    </row>
    <row r="1856" spans="4:4">
      <c r="D1856" s="317"/>
    </row>
    <row r="1857" spans="4:4">
      <c r="D1857" s="317"/>
    </row>
    <row r="1858" spans="4:4">
      <c r="D1858" s="317"/>
    </row>
    <row r="1859" spans="4:4">
      <c r="D1859" s="317"/>
    </row>
    <row r="1860" spans="4:4">
      <c r="D1860" s="317"/>
    </row>
    <row r="1861" spans="4:4">
      <c r="D1861" s="317"/>
    </row>
    <row r="1862" spans="4:4">
      <c r="D1862" s="317"/>
    </row>
    <row r="1863" spans="4:4">
      <c r="D1863" s="317"/>
    </row>
    <row r="1864" spans="4:4">
      <c r="D1864" s="317"/>
    </row>
    <row r="1865" spans="4:4">
      <c r="D1865" s="317"/>
    </row>
    <row r="1866" spans="4:4">
      <c r="D1866" s="317"/>
    </row>
    <row r="1867" spans="4:4">
      <c r="D1867" s="317"/>
    </row>
    <row r="1868" spans="4:4">
      <c r="D1868" s="317"/>
    </row>
    <row r="1869" spans="4:4">
      <c r="D1869" s="317"/>
    </row>
    <row r="1870" spans="4:4">
      <c r="D1870" s="317"/>
    </row>
    <row r="1871" spans="4:4">
      <c r="D1871" s="317"/>
    </row>
    <row r="1872" spans="4:4">
      <c r="D1872" s="317"/>
    </row>
    <row r="1873" spans="4:4">
      <c r="D1873" s="317"/>
    </row>
    <row r="1874" spans="4:4">
      <c r="D1874" s="317"/>
    </row>
    <row r="1875" spans="4:4">
      <c r="D1875" s="317"/>
    </row>
    <row r="1876" spans="4:4">
      <c r="D1876" s="317"/>
    </row>
    <row r="1877" spans="4:4">
      <c r="D1877" s="317"/>
    </row>
    <row r="1878" spans="4:4">
      <c r="D1878" s="317"/>
    </row>
    <row r="1879" spans="4:4">
      <c r="D1879" s="317"/>
    </row>
    <row r="1880" spans="4:4">
      <c r="D1880" s="317"/>
    </row>
    <row r="1881" spans="4:4">
      <c r="D1881" s="317"/>
    </row>
    <row r="1882" spans="4:4">
      <c r="D1882" s="317"/>
    </row>
    <row r="1883" spans="4:4">
      <c r="D1883" s="317"/>
    </row>
    <row r="1884" spans="4:4">
      <c r="D1884" s="317"/>
    </row>
    <row r="1885" spans="4:4">
      <c r="D1885" s="317"/>
    </row>
    <row r="1886" spans="4:4">
      <c r="D1886" s="317"/>
    </row>
    <row r="1887" spans="4:4">
      <c r="D1887" s="317"/>
    </row>
    <row r="1888" spans="4:4">
      <c r="D1888" s="317"/>
    </row>
    <row r="1889" spans="4:4">
      <c r="D1889" s="317"/>
    </row>
    <row r="1890" spans="4:4">
      <c r="D1890" s="317"/>
    </row>
    <row r="1891" spans="4:4">
      <c r="D1891" s="317"/>
    </row>
    <row r="1892" spans="4:4">
      <c r="D1892" s="317"/>
    </row>
    <row r="1893" spans="4:4">
      <c r="D1893" s="317"/>
    </row>
    <row r="1894" spans="4:4">
      <c r="D1894" s="317"/>
    </row>
    <row r="1895" spans="4:4">
      <c r="D1895" s="317"/>
    </row>
    <row r="1896" spans="4:4">
      <c r="D1896" s="317"/>
    </row>
    <row r="1897" spans="4:4">
      <c r="D1897" s="317"/>
    </row>
    <row r="1898" spans="4:4">
      <c r="D1898" s="317"/>
    </row>
    <row r="1899" spans="4:4">
      <c r="D1899" s="317"/>
    </row>
    <row r="1900" spans="4:4">
      <c r="D1900" s="317"/>
    </row>
    <row r="1901" spans="4:4">
      <c r="D1901" s="317"/>
    </row>
    <row r="1902" spans="4:4">
      <c r="D1902" s="317"/>
    </row>
    <row r="1903" spans="4:4">
      <c r="D1903" s="317"/>
    </row>
    <row r="1904" spans="4:4">
      <c r="D1904" s="317"/>
    </row>
    <row r="1905" spans="4:4">
      <c r="D1905" s="317"/>
    </row>
    <row r="1906" spans="4:4">
      <c r="D1906" s="317"/>
    </row>
    <row r="1907" spans="4:4">
      <c r="D1907" s="317"/>
    </row>
    <row r="1908" spans="4:4">
      <c r="D1908" s="317"/>
    </row>
    <row r="1909" spans="4:4">
      <c r="D1909" s="317"/>
    </row>
    <row r="1910" spans="4:4">
      <c r="D1910" s="317"/>
    </row>
    <row r="1911" spans="4:4">
      <c r="D1911" s="317"/>
    </row>
    <row r="1912" spans="4:4">
      <c r="D1912" s="317"/>
    </row>
    <row r="1913" spans="4:4">
      <c r="D1913" s="317"/>
    </row>
    <row r="1914" spans="4:4">
      <c r="D1914" s="317"/>
    </row>
    <row r="1915" spans="4:4">
      <c r="D1915" s="317"/>
    </row>
    <row r="1916" spans="4:4">
      <c r="D1916" s="317"/>
    </row>
    <row r="1917" spans="4:4">
      <c r="D1917" s="317"/>
    </row>
    <row r="1918" spans="4:4">
      <c r="D1918" s="317"/>
    </row>
    <row r="1919" spans="4:4">
      <c r="D1919" s="317"/>
    </row>
    <row r="1920" spans="4:4">
      <c r="D1920" s="317"/>
    </row>
    <row r="1921" spans="4:4">
      <c r="D1921" s="317"/>
    </row>
    <row r="1922" spans="4:4">
      <c r="D1922" s="317"/>
    </row>
    <row r="1923" spans="4:4">
      <c r="D1923" s="317"/>
    </row>
    <row r="1924" spans="4:4">
      <c r="D1924" s="317"/>
    </row>
    <row r="1925" spans="4:4">
      <c r="D1925" s="317"/>
    </row>
    <row r="1926" spans="4:4">
      <c r="D1926" s="317"/>
    </row>
    <row r="1927" spans="4:4">
      <c r="D1927" s="317"/>
    </row>
    <row r="1928" spans="4:4">
      <c r="D1928" s="317"/>
    </row>
    <row r="1929" spans="4:4">
      <c r="D1929" s="317"/>
    </row>
    <row r="1930" spans="4:4">
      <c r="D1930" s="317"/>
    </row>
    <row r="1931" spans="4:4">
      <c r="D1931" s="317"/>
    </row>
    <row r="1932" spans="4:4">
      <c r="D1932" s="317"/>
    </row>
    <row r="1933" spans="4:4">
      <c r="D1933" s="317"/>
    </row>
    <row r="1934" spans="4:4">
      <c r="D1934" s="317"/>
    </row>
    <row r="1935" spans="4:4">
      <c r="D1935" s="317"/>
    </row>
    <row r="1936" spans="4:4">
      <c r="D1936" s="317"/>
    </row>
    <row r="1937" spans="4:4">
      <c r="D1937" s="317"/>
    </row>
    <row r="1938" spans="4:4">
      <c r="D1938" s="317"/>
    </row>
    <row r="1939" spans="4:4">
      <c r="D1939" s="317"/>
    </row>
    <row r="1940" spans="4:4">
      <c r="D1940" s="317"/>
    </row>
    <row r="1941" spans="4:4">
      <c r="D1941" s="317"/>
    </row>
    <row r="1942" spans="4:4">
      <c r="D1942" s="317"/>
    </row>
    <row r="1943" spans="4:4">
      <c r="D1943" s="317"/>
    </row>
    <row r="1944" spans="4:4">
      <c r="D1944" s="317"/>
    </row>
    <row r="1945" spans="4:4">
      <c r="D1945" s="317"/>
    </row>
    <row r="1946" spans="4:4">
      <c r="D1946" s="317"/>
    </row>
    <row r="1947" spans="4:4">
      <c r="D1947" s="317"/>
    </row>
    <row r="1948" spans="4:4">
      <c r="D1948" s="317"/>
    </row>
    <row r="1949" spans="4:4">
      <c r="D1949" s="317"/>
    </row>
    <row r="1950" spans="4:4">
      <c r="D1950" s="317"/>
    </row>
    <row r="1951" spans="4:4">
      <c r="D1951" s="317"/>
    </row>
    <row r="1952" spans="4:4">
      <c r="D1952" s="317"/>
    </row>
    <row r="1953" spans="4:4">
      <c r="D1953" s="317"/>
    </row>
    <row r="1954" spans="4:4">
      <c r="D1954" s="317"/>
    </row>
    <row r="1955" spans="4:4">
      <c r="D1955" s="317"/>
    </row>
    <row r="1956" spans="4:4">
      <c r="D1956" s="317"/>
    </row>
    <row r="1957" spans="4:4">
      <c r="D1957" s="317"/>
    </row>
    <row r="1958" spans="4:4">
      <c r="D1958" s="317"/>
    </row>
    <row r="1959" spans="4:4">
      <c r="D1959" s="317"/>
    </row>
    <row r="1960" spans="4:4">
      <c r="D1960" s="317"/>
    </row>
    <row r="1961" spans="4:4">
      <c r="D1961" s="317"/>
    </row>
    <row r="1962" spans="4:4">
      <c r="D1962" s="317"/>
    </row>
    <row r="1963" spans="4:4">
      <c r="D1963" s="317"/>
    </row>
    <row r="1964" spans="4:4">
      <c r="D1964" s="317"/>
    </row>
    <row r="1965" spans="4:4">
      <c r="D1965" s="317"/>
    </row>
    <row r="1966" spans="4:4">
      <c r="D1966" s="317"/>
    </row>
    <row r="1967" spans="4:4">
      <c r="D1967" s="317"/>
    </row>
    <row r="1968" spans="4:4">
      <c r="D1968" s="317"/>
    </row>
    <row r="1969" spans="4:4">
      <c r="D1969" s="317"/>
    </row>
    <row r="1970" spans="4:4">
      <c r="D1970" s="317"/>
    </row>
    <row r="1971" spans="4:4">
      <c r="D1971" s="317"/>
    </row>
    <row r="1972" spans="4:4">
      <c r="D1972" s="317"/>
    </row>
    <row r="1973" spans="4:4">
      <c r="D1973" s="317"/>
    </row>
    <row r="1974" spans="4:4">
      <c r="D1974" s="317"/>
    </row>
    <row r="1975" spans="4:4">
      <c r="D1975" s="317"/>
    </row>
    <row r="1976" spans="4:4">
      <c r="D1976" s="317"/>
    </row>
    <row r="1977" spans="4:4">
      <c r="D1977" s="317"/>
    </row>
    <row r="1978" spans="4:4">
      <c r="D1978" s="317"/>
    </row>
    <row r="1979" spans="4:4">
      <c r="D1979" s="317"/>
    </row>
    <row r="1980" spans="4:4">
      <c r="D1980" s="317"/>
    </row>
    <row r="1981" spans="4:4">
      <c r="D1981" s="317"/>
    </row>
    <row r="1982" spans="4:4">
      <c r="D1982" s="317"/>
    </row>
    <row r="1983" spans="4:4">
      <c r="D1983" s="317"/>
    </row>
    <row r="1984" spans="4:4">
      <c r="D1984" s="317"/>
    </row>
    <row r="1985" spans="4:4">
      <c r="D1985" s="317"/>
    </row>
    <row r="1986" spans="4:4">
      <c r="D1986" s="317"/>
    </row>
    <row r="1987" spans="4:4">
      <c r="D1987" s="317"/>
    </row>
    <row r="1988" spans="4:4">
      <c r="D1988" s="317"/>
    </row>
    <row r="1989" spans="4:4">
      <c r="D1989" s="317"/>
    </row>
    <row r="1990" spans="4:4">
      <c r="D1990" s="317"/>
    </row>
    <row r="1991" spans="4:4">
      <c r="D1991" s="317"/>
    </row>
    <row r="1992" spans="4:4">
      <c r="D1992" s="317"/>
    </row>
    <row r="1993" spans="4:4">
      <c r="D1993" s="317"/>
    </row>
    <row r="1994" spans="4:4">
      <c r="D1994" s="317"/>
    </row>
    <row r="1995" spans="4:4">
      <c r="D1995" s="317"/>
    </row>
    <row r="1996" spans="4:4">
      <c r="D1996" s="317"/>
    </row>
    <row r="1997" spans="4:4">
      <c r="D1997" s="317"/>
    </row>
    <row r="1998" spans="4:4">
      <c r="D1998" s="317"/>
    </row>
    <row r="1999" spans="4:4">
      <c r="D1999" s="317"/>
    </row>
    <row r="2000" spans="4:4">
      <c r="D2000" s="317"/>
    </row>
    <row r="2001" spans="4:4">
      <c r="D2001" s="317"/>
    </row>
    <row r="2002" spans="4:4">
      <c r="D2002" s="317"/>
    </row>
    <row r="2003" spans="4:4">
      <c r="D2003" s="317"/>
    </row>
    <row r="2004" spans="4:4">
      <c r="D2004" s="317"/>
    </row>
    <row r="2005" spans="4:4">
      <c r="D2005" s="317"/>
    </row>
    <row r="2006" spans="4:4">
      <c r="D2006" s="317"/>
    </row>
    <row r="2007" spans="4:4">
      <c r="D2007" s="317"/>
    </row>
    <row r="2008" spans="4:4">
      <c r="D2008" s="317"/>
    </row>
    <row r="2009" spans="4:4">
      <c r="D2009" s="317"/>
    </row>
    <row r="2010" spans="4:4">
      <c r="D2010" s="317"/>
    </row>
    <row r="2011" spans="4:4">
      <c r="D2011" s="317"/>
    </row>
    <row r="2012" spans="4:4">
      <c r="D2012" s="317"/>
    </row>
    <row r="2013" spans="4:4">
      <c r="D2013" s="317"/>
    </row>
    <row r="2014" spans="4:4">
      <c r="D2014" s="317"/>
    </row>
    <row r="2015" spans="4:4">
      <c r="D2015" s="317"/>
    </row>
    <row r="2016" spans="4:4">
      <c r="D2016" s="317"/>
    </row>
    <row r="2017" spans="4:4">
      <c r="D2017" s="317"/>
    </row>
    <row r="2018" spans="4:4">
      <c r="D2018" s="317"/>
    </row>
    <row r="2019" spans="4:4">
      <c r="D2019" s="317"/>
    </row>
    <row r="2020" spans="4:4">
      <c r="D2020" s="317"/>
    </row>
    <row r="2021" spans="4:4">
      <c r="D2021" s="317"/>
    </row>
    <row r="2022" spans="4:4">
      <c r="D2022" s="317"/>
    </row>
    <row r="2023" spans="4:4">
      <c r="D2023" s="317"/>
    </row>
    <row r="2024" spans="4:4">
      <c r="D2024" s="317"/>
    </row>
    <row r="2025" spans="4:4">
      <c r="D2025" s="317"/>
    </row>
    <row r="2026" spans="4:4">
      <c r="D2026" s="317"/>
    </row>
    <row r="2027" spans="4:4">
      <c r="D2027" s="317"/>
    </row>
    <row r="2028" spans="4:4">
      <c r="D2028" s="317"/>
    </row>
    <row r="2029" spans="4:4">
      <c r="D2029" s="317"/>
    </row>
    <row r="2030" spans="4:4">
      <c r="D2030" s="317"/>
    </row>
    <row r="2031" spans="4:4">
      <c r="D2031" s="317"/>
    </row>
    <row r="2032" spans="4:4">
      <c r="D2032" s="317"/>
    </row>
    <row r="2033" spans="4:4">
      <c r="D2033" s="317"/>
    </row>
    <row r="2034" spans="4:4">
      <c r="D2034" s="317"/>
    </row>
    <row r="2035" spans="4:4">
      <c r="D2035" s="317"/>
    </row>
    <row r="2036" spans="4:4">
      <c r="D2036" s="317"/>
    </row>
    <row r="2037" spans="4:4">
      <c r="D2037" s="317"/>
    </row>
    <row r="2038" spans="4:4">
      <c r="D2038" s="317"/>
    </row>
    <row r="2039" spans="4:4">
      <c r="D2039" s="317"/>
    </row>
    <row r="2040" spans="4:4">
      <c r="D2040" s="317"/>
    </row>
    <row r="2041" spans="4:4">
      <c r="D2041" s="317"/>
    </row>
    <row r="2042" spans="4:4">
      <c r="D2042" s="317"/>
    </row>
    <row r="2043" spans="4:4">
      <c r="D2043" s="317"/>
    </row>
    <row r="2044" spans="4:4">
      <c r="D2044" s="317"/>
    </row>
    <row r="2045" spans="4:4">
      <c r="D2045" s="317"/>
    </row>
    <row r="2046" spans="4:4">
      <c r="D2046" s="317"/>
    </row>
    <row r="2047" spans="4:4">
      <c r="D2047" s="317"/>
    </row>
    <row r="2048" spans="4:4">
      <c r="D2048" s="317"/>
    </row>
    <row r="2049" spans="4:4">
      <c r="D2049" s="317"/>
    </row>
    <row r="2050" spans="4:4">
      <c r="D2050" s="317"/>
    </row>
    <row r="2051" spans="4:4">
      <c r="D2051" s="317"/>
    </row>
    <row r="2052" spans="4:4">
      <c r="D2052" s="317"/>
    </row>
    <row r="2053" spans="4:4">
      <c r="D2053" s="317"/>
    </row>
    <row r="2054" spans="4:4">
      <c r="D2054" s="317"/>
    </row>
    <row r="2055" spans="4:4">
      <c r="D2055" s="317"/>
    </row>
    <row r="2056" spans="4:4">
      <c r="D2056" s="317"/>
    </row>
    <row r="2057" spans="4:4">
      <c r="D2057" s="317"/>
    </row>
    <row r="2058" spans="4:4">
      <c r="D2058" s="317"/>
    </row>
    <row r="2059" spans="4:4">
      <c r="D2059" s="317"/>
    </row>
    <row r="2060" spans="4:4">
      <c r="D2060" s="317"/>
    </row>
    <row r="2061" spans="4:4">
      <c r="D2061" s="317"/>
    </row>
    <row r="2062" spans="4:4">
      <c r="D2062" s="317"/>
    </row>
    <row r="2063" spans="4:4">
      <c r="D2063" s="317"/>
    </row>
    <row r="2064" spans="4:4">
      <c r="D2064" s="317"/>
    </row>
    <row r="2065" spans="4:4">
      <c r="D2065" s="317"/>
    </row>
    <row r="2066" spans="4:4">
      <c r="D2066" s="317"/>
    </row>
    <row r="2067" spans="4:4">
      <c r="D2067" s="317"/>
    </row>
    <row r="2068" spans="4:4">
      <c r="D2068" s="317"/>
    </row>
    <row r="2069" spans="4:4">
      <c r="D2069" s="317"/>
    </row>
    <row r="2070" spans="4:4">
      <c r="D2070" s="317"/>
    </row>
    <row r="2071" spans="4:4">
      <c r="D2071" s="317"/>
    </row>
    <row r="2072" spans="4:4">
      <c r="D2072" s="317"/>
    </row>
    <row r="2073" spans="4:4">
      <c r="D2073" s="317"/>
    </row>
    <row r="2074" spans="4:4">
      <c r="D2074" s="317"/>
    </row>
    <row r="2075" spans="4:4">
      <c r="D2075" s="317"/>
    </row>
    <row r="2076" spans="4:4">
      <c r="D2076" s="317"/>
    </row>
    <row r="2077" spans="4:4">
      <c r="D2077" s="317"/>
    </row>
    <row r="2078" spans="4:4">
      <c r="D2078" s="317"/>
    </row>
    <row r="2079" spans="4:4">
      <c r="D2079" s="317"/>
    </row>
    <row r="2080" spans="4:4">
      <c r="D2080" s="317"/>
    </row>
    <row r="2081" spans="4:4">
      <c r="D2081" s="317"/>
    </row>
    <row r="2082" spans="4:4">
      <c r="D2082" s="317"/>
    </row>
    <row r="2083" spans="4:4">
      <c r="D2083" s="317"/>
    </row>
    <row r="2084" spans="4:4">
      <c r="D2084" s="317"/>
    </row>
    <row r="2085" spans="4:4">
      <c r="D2085" s="317"/>
    </row>
    <row r="2086" spans="4:4">
      <c r="D2086" s="317"/>
    </row>
    <row r="2087" spans="4:4">
      <c r="D2087" s="317"/>
    </row>
    <row r="2088" spans="4:4">
      <c r="D2088" s="317"/>
    </row>
    <row r="2089" spans="4:4">
      <c r="D2089" s="317"/>
    </row>
    <row r="2090" spans="4:4">
      <c r="D2090" s="317"/>
    </row>
    <row r="2091" spans="4:4">
      <c r="D2091" s="317"/>
    </row>
    <row r="2092" spans="4:4">
      <c r="D2092" s="317"/>
    </row>
    <row r="2093" spans="4:4">
      <c r="D2093" s="317"/>
    </row>
    <row r="2094" spans="4:4">
      <c r="D2094" s="317"/>
    </row>
    <row r="2095" spans="4:4">
      <c r="D2095" s="317"/>
    </row>
    <row r="2096" spans="4:4">
      <c r="D2096" s="317"/>
    </row>
    <row r="2097" spans="4:4">
      <c r="D2097" s="317"/>
    </row>
    <row r="2098" spans="4:4">
      <c r="D2098" s="317"/>
    </row>
    <row r="2099" spans="4:4">
      <c r="D2099" s="317"/>
    </row>
    <row r="2100" spans="4:4">
      <c r="D2100" s="317"/>
    </row>
    <row r="2101" spans="4:4">
      <c r="D2101" s="317"/>
    </row>
    <row r="2102" spans="4:4">
      <c r="D2102" s="317"/>
    </row>
    <row r="2103" spans="4:4">
      <c r="D2103" s="317"/>
    </row>
    <row r="2104" spans="4:4">
      <c r="D2104" s="317"/>
    </row>
    <row r="2105" spans="4:4">
      <c r="D2105" s="317"/>
    </row>
    <row r="2106" spans="4:4">
      <c r="D2106" s="317"/>
    </row>
    <row r="2107" spans="4:4">
      <c r="D2107" s="317"/>
    </row>
    <row r="2108" spans="4:4">
      <c r="D2108" s="317"/>
    </row>
    <row r="2109" spans="4:4">
      <c r="D2109" s="317"/>
    </row>
    <row r="2110" spans="4:4">
      <c r="D2110" s="317"/>
    </row>
    <row r="2111" spans="4:4">
      <c r="D2111" s="317"/>
    </row>
    <row r="2112" spans="4:4">
      <c r="D2112" s="317"/>
    </row>
    <row r="2113" spans="4:4">
      <c r="D2113" s="317"/>
    </row>
    <row r="2114" spans="4:4">
      <c r="D2114" s="317"/>
    </row>
    <row r="2115" spans="4:4">
      <c r="D2115" s="317"/>
    </row>
    <row r="2116" spans="4:4">
      <c r="D2116" s="317"/>
    </row>
    <row r="2117" spans="4:4">
      <c r="D2117" s="317"/>
    </row>
    <row r="2118" spans="4:4">
      <c r="D2118" s="317"/>
    </row>
    <row r="2119" spans="4:4">
      <c r="D2119" s="317"/>
    </row>
    <row r="2120" spans="4:4">
      <c r="D2120" s="317"/>
    </row>
    <row r="2121" spans="4:4">
      <c r="D2121" s="317"/>
    </row>
    <row r="2122" spans="4:4">
      <c r="D2122" s="317"/>
    </row>
    <row r="2123" spans="4:4">
      <c r="D2123" s="317"/>
    </row>
    <row r="2124" spans="4:4">
      <c r="D2124" s="317"/>
    </row>
    <row r="2125" spans="4:4">
      <c r="D2125" s="317"/>
    </row>
    <row r="2126" spans="4:4">
      <c r="D2126" s="317"/>
    </row>
    <row r="2127" spans="4:4">
      <c r="D2127" s="317"/>
    </row>
    <row r="2128" spans="4:4">
      <c r="D2128" s="317"/>
    </row>
    <row r="2129" spans="4:4">
      <c r="D2129" s="317"/>
    </row>
    <row r="2130" spans="4:4">
      <c r="D2130" s="317"/>
    </row>
    <row r="2131" spans="4:4">
      <c r="D2131" s="317"/>
    </row>
    <row r="2132" spans="4:4">
      <c r="D2132" s="317"/>
    </row>
    <row r="2133" spans="4:4">
      <c r="D2133" s="317"/>
    </row>
    <row r="2134" spans="4:4">
      <c r="D2134" s="317"/>
    </row>
    <row r="2135" spans="4:4">
      <c r="D2135" s="317"/>
    </row>
    <row r="2136" spans="4:4">
      <c r="D2136" s="317"/>
    </row>
    <row r="2137" spans="4:4">
      <c r="D2137" s="317"/>
    </row>
    <row r="2138" spans="4:4">
      <c r="D2138" s="317"/>
    </row>
    <row r="2139" spans="4:4">
      <c r="D2139" s="317"/>
    </row>
    <row r="2140" spans="4:4">
      <c r="D2140" s="317"/>
    </row>
    <row r="2141" spans="4:4">
      <c r="D2141" s="317"/>
    </row>
    <row r="2142" spans="4:4">
      <c r="D2142" s="317"/>
    </row>
    <row r="2143" spans="4:4">
      <c r="D2143" s="317"/>
    </row>
    <row r="2144" spans="4:4">
      <c r="D2144" s="317"/>
    </row>
    <row r="2145" spans="4:4">
      <c r="D2145" s="317"/>
    </row>
    <row r="2146" spans="4:4">
      <c r="D2146" s="317"/>
    </row>
    <row r="2147" spans="4:4">
      <c r="D2147" s="317"/>
    </row>
    <row r="2148" spans="4:4">
      <c r="D2148" s="317"/>
    </row>
    <row r="2149" spans="4:4">
      <c r="D2149" s="317"/>
    </row>
    <row r="2150" spans="4:4">
      <c r="D2150" s="317"/>
    </row>
    <row r="2151" spans="4:4">
      <c r="D2151" s="317"/>
    </row>
    <row r="2152" spans="4:4">
      <c r="D2152" s="317"/>
    </row>
    <row r="2153" spans="4:4">
      <c r="D2153" s="317"/>
    </row>
    <row r="2154" spans="4:4">
      <c r="D2154" s="317"/>
    </row>
    <row r="2155" spans="4:4">
      <c r="D2155" s="317"/>
    </row>
    <row r="2156" spans="4:4">
      <c r="D2156" s="317"/>
    </row>
    <row r="2157" spans="4:4">
      <c r="D2157" s="317"/>
    </row>
    <row r="2158" spans="4:4">
      <c r="D2158" s="317"/>
    </row>
    <row r="2159" spans="4:4">
      <c r="D2159" s="317"/>
    </row>
    <row r="2160" spans="4:4">
      <c r="D2160" s="317"/>
    </row>
    <row r="2161" spans="4:4">
      <c r="D2161" s="317"/>
    </row>
    <row r="2162" spans="4:4">
      <c r="D2162" s="317"/>
    </row>
    <row r="2163" spans="4:4">
      <c r="D2163" s="317"/>
    </row>
    <row r="2164" spans="4:4">
      <c r="D2164" s="317"/>
    </row>
    <row r="2165" spans="4:4">
      <c r="D2165" s="317"/>
    </row>
    <row r="2166" spans="4:4">
      <c r="D2166" s="317"/>
    </row>
    <row r="2167" spans="4:4">
      <c r="D2167" s="317"/>
    </row>
    <row r="2168" spans="4:4">
      <c r="D2168" s="317"/>
    </row>
    <row r="2169" spans="4:4">
      <c r="D2169" s="317"/>
    </row>
    <row r="2170" spans="4:4">
      <c r="D2170" s="317"/>
    </row>
    <row r="2171" spans="4:4">
      <c r="D2171" s="317"/>
    </row>
    <row r="2172" spans="4:4">
      <c r="D2172" s="317"/>
    </row>
    <row r="2173" spans="4:4">
      <c r="D2173" s="317"/>
    </row>
    <row r="2174" spans="4:4">
      <c r="D2174" s="317"/>
    </row>
    <row r="2175" spans="4:4">
      <c r="D2175" s="317"/>
    </row>
    <row r="2176" spans="4:4">
      <c r="D2176" s="317"/>
    </row>
    <row r="2177" spans="4:4">
      <c r="D2177" s="317"/>
    </row>
    <row r="2178" spans="4:4">
      <c r="D2178" s="317"/>
    </row>
    <row r="2179" spans="4:4">
      <c r="D2179" s="317"/>
    </row>
    <row r="2180" spans="4:4">
      <c r="D2180" s="317"/>
    </row>
    <row r="2181" spans="4:4">
      <c r="D2181" s="317"/>
    </row>
    <row r="2182" spans="4:4">
      <c r="D2182" s="317"/>
    </row>
    <row r="2183" spans="4:4">
      <c r="D2183" s="317"/>
    </row>
    <row r="2184" spans="4:4">
      <c r="D2184" s="317"/>
    </row>
    <row r="2185" spans="4:4">
      <c r="D2185" s="317"/>
    </row>
    <row r="2186" spans="4:4">
      <c r="D2186" s="317"/>
    </row>
    <row r="2187" spans="4:4">
      <c r="D2187" s="317"/>
    </row>
    <row r="2188" spans="4:4">
      <c r="D2188" s="317"/>
    </row>
    <row r="2189" spans="4:4">
      <c r="D2189" s="317"/>
    </row>
    <row r="2190" spans="4:4">
      <c r="D2190" s="317"/>
    </row>
    <row r="2191" spans="4:4">
      <c r="D2191" s="317"/>
    </row>
    <row r="2192" spans="4:4">
      <c r="D2192" s="317"/>
    </row>
    <row r="2193" spans="4:4">
      <c r="D2193" s="317"/>
    </row>
    <row r="2194" spans="4:4">
      <c r="D2194" s="317"/>
    </row>
    <row r="2195" spans="4:4">
      <c r="D2195" s="317"/>
    </row>
    <row r="2196" spans="4:4">
      <c r="D2196" s="317"/>
    </row>
    <row r="2197" spans="4:4">
      <c r="D2197" s="317"/>
    </row>
    <row r="2198" spans="4:4">
      <c r="D2198" s="317"/>
    </row>
    <row r="2199" spans="4:4">
      <c r="D2199" s="317"/>
    </row>
    <row r="2200" spans="4:4">
      <c r="D2200" s="317"/>
    </row>
    <row r="2201" spans="4:4">
      <c r="D2201" s="317"/>
    </row>
    <row r="2202" spans="4:4">
      <c r="D2202" s="317"/>
    </row>
    <row r="2203" spans="4:4">
      <c r="D2203" s="317"/>
    </row>
    <row r="2204" spans="4:4">
      <c r="D2204" s="317"/>
    </row>
    <row r="2205" spans="4:4">
      <c r="D2205" s="317"/>
    </row>
    <row r="2206" spans="4:4">
      <c r="D2206" s="317"/>
    </row>
    <row r="2207" spans="4:4">
      <c r="D2207" s="317"/>
    </row>
    <row r="2208" spans="4:4">
      <c r="D2208" s="317"/>
    </row>
    <row r="2209" spans="4:4">
      <c r="D2209" s="317"/>
    </row>
    <row r="2210" spans="4:4">
      <c r="D2210" s="317"/>
    </row>
    <row r="2211" spans="4:4">
      <c r="D2211" s="317"/>
    </row>
    <row r="2212" spans="4:4">
      <c r="D2212" s="317"/>
    </row>
    <row r="2213" spans="4:4">
      <c r="D2213" s="317"/>
    </row>
    <row r="2214" spans="4:4">
      <c r="D2214" s="317"/>
    </row>
    <row r="2215" spans="4:4">
      <c r="D2215" s="317"/>
    </row>
    <row r="2216" spans="4:4">
      <c r="D2216" s="317"/>
    </row>
    <row r="2217" spans="4:4">
      <c r="D2217" s="317"/>
    </row>
    <row r="2218" spans="4:4">
      <c r="D2218" s="317"/>
    </row>
    <row r="2219" spans="4:4">
      <c r="D2219" s="317"/>
    </row>
    <row r="2220" spans="4:4">
      <c r="D2220" s="317"/>
    </row>
    <row r="2221" spans="4:4">
      <c r="D2221" s="317"/>
    </row>
    <row r="2222" spans="4:4">
      <c r="D2222" s="317"/>
    </row>
    <row r="2223" spans="4:4">
      <c r="D2223" s="317"/>
    </row>
    <row r="2224" spans="4:4">
      <c r="D2224" s="317"/>
    </row>
    <row r="2225" spans="4:4">
      <c r="D2225" s="317"/>
    </row>
    <row r="2226" spans="4:4">
      <c r="D2226" s="317"/>
    </row>
    <row r="2227" spans="4:4">
      <c r="D2227" s="317"/>
    </row>
    <row r="2228" spans="4:4">
      <c r="D2228" s="317"/>
    </row>
    <row r="2229" spans="4:4">
      <c r="D2229" s="317"/>
    </row>
    <row r="2230" spans="4:4">
      <c r="D2230" s="317"/>
    </row>
    <row r="2231" spans="4:4">
      <c r="D2231" s="317"/>
    </row>
    <row r="2232" spans="4:4">
      <c r="D2232" s="317"/>
    </row>
    <row r="2233" spans="4:4">
      <c r="D2233" s="317"/>
    </row>
    <row r="2234" spans="4:4">
      <c r="D2234" s="317"/>
    </row>
    <row r="2235" spans="4:4">
      <c r="D2235" s="317"/>
    </row>
    <row r="2236" spans="4:4">
      <c r="D2236" s="317"/>
    </row>
    <row r="2237" spans="4:4">
      <c r="D2237" s="317"/>
    </row>
    <row r="2238" spans="4:4">
      <c r="D2238" s="317"/>
    </row>
    <row r="2239" spans="4:4">
      <c r="D2239" s="317"/>
    </row>
    <row r="2240" spans="4:4">
      <c r="D2240" s="317"/>
    </row>
    <row r="2241" spans="4:4">
      <c r="D2241" s="317"/>
    </row>
    <row r="2242" spans="4:4">
      <c r="D2242" s="317"/>
    </row>
    <row r="2243" spans="4:4">
      <c r="D2243" s="317"/>
    </row>
    <row r="2244" spans="4:4">
      <c r="D2244" s="317"/>
    </row>
    <row r="2245" spans="4:4">
      <c r="D2245" s="317"/>
    </row>
    <row r="2246" spans="4:4">
      <c r="D2246" s="317"/>
    </row>
    <row r="2247" spans="4:4">
      <c r="D2247" s="317"/>
    </row>
    <row r="2248" spans="4:4">
      <c r="D2248" s="317"/>
    </row>
    <row r="2249" spans="4:4">
      <c r="D2249" s="317"/>
    </row>
    <row r="2250" spans="4:4">
      <c r="D2250" s="317"/>
    </row>
    <row r="2251" spans="4:4">
      <c r="D2251" s="317"/>
    </row>
    <row r="2252" spans="4:4">
      <c r="D2252" s="317"/>
    </row>
    <row r="2253" spans="4:4">
      <c r="D2253" s="317"/>
    </row>
    <row r="2254" spans="4:4">
      <c r="D2254" s="317"/>
    </row>
    <row r="2255" spans="4:4">
      <c r="D2255" s="317"/>
    </row>
    <row r="2256" spans="4:4">
      <c r="D2256" s="317"/>
    </row>
    <row r="2257" spans="4:4">
      <c r="D2257" s="317"/>
    </row>
    <row r="2258" spans="4:4">
      <c r="D2258" s="317"/>
    </row>
    <row r="2259" spans="4:4">
      <c r="D2259" s="317"/>
    </row>
    <row r="2260" spans="4:4">
      <c r="D2260" s="317"/>
    </row>
    <row r="2261" spans="4:4">
      <c r="D2261" s="317"/>
    </row>
    <row r="2262" spans="4:4">
      <c r="D2262" s="317"/>
    </row>
    <row r="2263" spans="4:4">
      <c r="D2263" s="317"/>
    </row>
    <row r="2264" spans="4:4">
      <c r="D2264" s="317"/>
    </row>
    <row r="2265" spans="4:4">
      <c r="D2265" s="317"/>
    </row>
    <row r="2266" spans="4:4">
      <c r="D2266" s="317"/>
    </row>
    <row r="2267" spans="4:4">
      <c r="D2267" s="317"/>
    </row>
    <row r="2268" spans="4:4">
      <c r="D2268" s="317"/>
    </row>
    <row r="2269" spans="4:4">
      <c r="D2269" s="317"/>
    </row>
    <row r="2270" spans="4:4">
      <c r="D2270" s="317"/>
    </row>
    <row r="2271" spans="4:4">
      <c r="D2271" s="317"/>
    </row>
    <row r="2272" spans="4:4">
      <c r="D2272" s="317"/>
    </row>
    <row r="2273" spans="4:4">
      <c r="D2273" s="317"/>
    </row>
    <row r="2274" spans="4:4">
      <c r="D2274" s="317"/>
    </row>
    <row r="2275" spans="4:4">
      <c r="D2275" s="317"/>
    </row>
    <row r="2276" spans="4:4">
      <c r="D2276" s="317"/>
    </row>
    <row r="2277" spans="4:4">
      <c r="D2277" s="317"/>
    </row>
    <row r="2278" spans="4:4">
      <c r="D2278" s="317"/>
    </row>
    <row r="2279" spans="4:4">
      <c r="D2279" s="317"/>
    </row>
    <row r="2280" spans="4:4">
      <c r="D2280" s="317"/>
    </row>
    <row r="2281" spans="4:4">
      <c r="D2281" s="317"/>
    </row>
    <row r="2282" spans="4:4">
      <c r="D2282" s="317"/>
    </row>
    <row r="2283" spans="4:4">
      <c r="D2283" s="317"/>
    </row>
    <row r="2284" spans="4:4">
      <c r="D2284" s="317"/>
    </row>
    <row r="2285" spans="4:4">
      <c r="D2285" s="317"/>
    </row>
    <row r="2286" spans="4:4">
      <c r="D2286" s="317"/>
    </row>
    <row r="2287" spans="4:4">
      <c r="D2287" s="317"/>
    </row>
    <row r="2288" spans="4:4">
      <c r="D2288" s="317"/>
    </row>
    <row r="2289" spans="4:4">
      <c r="D2289" s="317"/>
    </row>
    <row r="2290" spans="4:4">
      <c r="D2290" s="317"/>
    </row>
    <row r="2291" spans="4:4">
      <c r="D2291" s="317"/>
    </row>
    <row r="2292" spans="4:4">
      <c r="D2292" s="317"/>
    </row>
    <row r="2293" spans="4:4">
      <c r="D2293" s="317"/>
    </row>
    <row r="2294" spans="4:4">
      <c r="D2294" s="317"/>
    </row>
    <row r="2295" spans="4:4">
      <c r="D2295" s="317"/>
    </row>
    <row r="2296" spans="4:4">
      <c r="D2296" s="317"/>
    </row>
    <row r="2297" spans="4:4">
      <c r="D2297" s="317"/>
    </row>
    <row r="2298" spans="4:4">
      <c r="D2298" s="317"/>
    </row>
    <row r="2299" spans="4:4">
      <c r="D2299" s="317"/>
    </row>
    <row r="2300" spans="4:4">
      <c r="D2300" s="317"/>
    </row>
    <row r="2301" spans="4:4">
      <c r="D2301" s="317"/>
    </row>
    <row r="2302" spans="4:4">
      <c r="D2302" s="317"/>
    </row>
    <row r="2303" spans="4:4">
      <c r="D2303" s="317"/>
    </row>
    <row r="2304" spans="4:4">
      <c r="D2304" s="317"/>
    </row>
    <row r="2305" spans="4:4">
      <c r="D2305" s="317"/>
    </row>
    <row r="2306" spans="4:4">
      <c r="D2306" s="317"/>
    </row>
    <row r="2307" spans="4:4">
      <c r="D2307" s="317"/>
    </row>
    <row r="2308" spans="4:4">
      <c r="D2308" s="317"/>
    </row>
    <row r="2309" spans="4:4">
      <c r="D2309" s="317"/>
    </row>
    <row r="2310" spans="4:4">
      <c r="D2310" s="317"/>
    </row>
    <row r="2311" spans="4:4">
      <c r="D2311" s="317"/>
    </row>
    <row r="2312" spans="4:4">
      <c r="D2312" s="317"/>
    </row>
    <row r="2313" spans="4:4">
      <c r="D2313" s="317"/>
    </row>
    <row r="2314" spans="4:4">
      <c r="D2314" s="317"/>
    </row>
    <row r="2315" spans="4:4">
      <c r="D2315" s="317"/>
    </row>
    <row r="2316" spans="4:4">
      <c r="D2316" s="317"/>
    </row>
    <row r="2317" spans="4:4">
      <c r="D2317" s="317"/>
    </row>
    <row r="2318" spans="4:4">
      <c r="D2318" s="317"/>
    </row>
    <row r="2319" spans="4:4">
      <c r="D2319" s="317"/>
    </row>
    <row r="2320" spans="4:4">
      <c r="D2320" s="317"/>
    </row>
    <row r="2321" spans="4:4">
      <c r="D2321" s="317"/>
    </row>
    <row r="2322" spans="4:4">
      <c r="D2322" s="317"/>
    </row>
    <row r="2323" spans="4:4">
      <c r="D2323" s="317"/>
    </row>
    <row r="2324" spans="4:4">
      <c r="D2324" s="317"/>
    </row>
    <row r="2325" spans="4:4">
      <c r="D2325" s="317"/>
    </row>
    <row r="2326" spans="4:4">
      <c r="D2326" s="317"/>
    </row>
    <row r="2327" spans="4:4">
      <c r="D2327" s="317"/>
    </row>
    <row r="2328" spans="4:4">
      <c r="D2328" s="317"/>
    </row>
    <row r="2329" spans="4:4">
      <c r="D2329" s="317"/>
    </row>
    <row r="2330" spans="4:4">
      <c r="D2330" s="317"/>
    </row>
    <row r="2331" spans="4:4">
      <c r="D2331" s="317"/>
    </row>
    <row r="2332" spans="4:4">
      <c r="D2332" s="317"/>
    </row>
    <row r="2333" spans="4:4">
      <c r="D2333" s="317"/>
    </row>
    <row r="2334" spans="4:4">
      <c r="D2334" s="317"/>
    </row>
    <row r="2335" spans="4:4">
      <c r="D2335" s="317"/>
    </row>
    <row r="2336" spans="4:4">
      <c r="D2336" s="317"/>
    </row>
    <row r="2337" spans="4:4">
      <c r="D2337" s="317"/>
    </row>
    <row r="2338" spans="4:4">
      <c r="D2338" s="317"/>
    </row>
    <row r="2339" spans="4:4">
      <c r="D2339" s="317"/>
    </row>
    <row r="2340" spans="4:4">
      <c r="D2340" s="317"/>
    </row>
    <row r="2341" spans="4:4">
      <c r="D2341" s="317"/>
    </row>
    <row r="2342" spans="4:4">
      <c r="D2342" s="317"/>
    </row>
    <row r="2343" spans="4:4">
      <c r="D2343" s="317"/>
    </row>
    <row r="2344" spans="4:4">
      <c r="D2344" s="317"/>
    </row>
    <row r="2345" spans="4:4">
      <c r="D2345" s="317"/>
    </row>
    <row r="2346" spans="4:4">
      <c r="D2346" s="317"/>
    </row>
    <row r="2347" spans="4:4">
      <c r="D2347" s="317"/>
    </row>
    <row r="2348" spans="4:4">
      <c r="D2348" s="317"/>
    </row>
    <row r="2349" spans="4:4">
      <c r="D2349" s="317"/>
    </row>
    <row r="2350" spans="4:4">
      <c r="D2350" s="317"/>
    </row>
    <row r="2351" spans="4:4">
      <c r="D2351" s="317"/>
    </row>
    <row r="2352" spans="4:4">
      <c r="D2352" s="317"/>
    </row>
    <row r="2353" spans="4:4">
      <c r="D2353" s="317"/>
    </row>
    <row r="2354" spans="4:4">
      <c r="D2354" s="317"/>
    </row>
    <row r="2355" spans="4:4">
      <c r="D2355" s="317"/>
    </row>
    <row r="2356" spans="4:4">
      <c r="D2356" s="317"/>
    </row>
    <row r="2357" spans="4:4">
      <c r="D2357" s="317"/>
    </row>
    <row r="2358" spans="4:4">
      <c r="D2358" s="317"/>
    </row>
    <row r="2359" spans="4:4">
      <c r="D2359" s="317"/>
    </row>
    <row r="2360" spans="4:4">
      <c r="D2360" s="317"/>
    </row>
    <row r="2361" spans="4:4">
      <c r="D2361" s="317"/>
    </row>
    <row r="2362" spans="4:4">
      <c r="D2362" s="317"/>
    </row>
    <row r="2363" spans="4:4">
      <c r="D2363" s="317"/>
    </row>
    <row r="2364" spans="4:4">
      <c r="D2364" s="317"/>
    </row>
    <row r="2365" spans="4:4">
      <c r="D2365" s="317"/>
    </row>
    <row r="2366" spans="4:4">
      <c r="D2366" s="317"/>
    </row>
    <row r="2367" spans="4:4">
      <c r="D2367" s="317"/>
    </row>
    <row r="2368" spans="4:4">
      <c r="D2368" s="317"/>
    </row>
    <row r="2369" spans="4:4">
      <c r="D2369" s="317"/>
    </row>
    <row r="2370" spans="4:4">
      <c r="D2370" s="317"/>
    </row>
    <row r="2371" spans="4:4">
      <c r="D2371" s="317"/>
    </row>
    <row r="2372" spans="4:4">
      <c r="D2372" s="317"/>
    </row>
    <row r="2373" spans="4:4">
      <c r="D2373" s="317"/>
    </row>
    <row r="2374" spans="4:4">
      <c r="D2374" s="317"/>
    </row>
    <row r="2375" spans="4:4">
      <c r="D2375" s="317"/>
    </row>
    <row r="2376" spans="4:4">
      <c r="D2376" s="317"/>
    </row>
    <row r="2377" spans="4:4">
      <c r="D2377" s="317"/>
    </row>
    <row r="2378" spans="4:4">
      <c r="D2378" s="317"/>
    </row>
    <row r="2379" spans="4:4">
      <c r="D2379" s="317"/>
    </row>
    <row r="2380" spans="4:4">
      <c r="D2380" s="317"/>
    </row>
    <row r="2381" spans="4:4">
      <c r="D2381" s="317"/>
    </row>
    <row r="2382" spans="4:4">
      <c r="D2382" s="317"/>
    </row>
    <row r="2383" spans="4:4">
      <c r="D2383" s="317"/>
    </row>
    <row r="2384" spans="4:4">
      <c r="D2384" s="317"/>
    </row>
    <row r="2385" spans="4:4">
      <c r="D2385" s="317"/>
    </row>
    <row r="2386" spans="4:4">
      <c r="D2386" s="317"/>
    </row>
    <row r="2387" spans="4:4">
      <c r="D2387" s="317"/>
    </row>
    <row r="2388" spans="4:4">
      <c r="D2388" s="317"/>
    </row>
    <row r="2389" spans="4:4">
      <c r="D2389" s="317"/>
    </row>
    <row r="2390" spans="4:4">
      <c r="D2390" s="317"/>
    </row>
    <row r="2391" spans="4:4">
      <c r="D2391" s="317"/>
    </row>
    <row r="2392" spans="4:4">
      <c r="D2392" s="317"/>
    </row>
    <row r="2393" spans="4:4">
      <c r="D2393" s="317"/>
    </row>
    <row r="2394" spans="4:4">
      <c r="D2394" s="317"/>
    </row>
    <row r="2395" spans="4:4">
      <c r="D2395" s="317"/>
    </row>
    <row r="2396" spans="4:4">
      <c r="D2396" s="317"/>
    </row>
    <row r="2397" spans="4:4">
      <c r="D2397" s="317"/>
    </row>
    <row r="2398" spans="4:4">
      <c r="D2398" s="317"/>
    </row>
    <row r="2399" spans="4:4">
      <c r="D2399" s="317"/>
    </row>
    <row r="2400" spans="4:4">
      <c r="D2400" s="317"/>
    </row>
    <row r="2401" spans="4:4">
      <c r="D2401" s="317"/>
    </row>
    <row r="2402" spans="4:4">
      <c r="D2402" s="317"/>
    </row>
    <row r="2403" spans="4:4">
      <c r="D2403" s="317"/>
    </row>
    <row r="2404" spans="4:4">
      <c r="D2404" s="317"/>
    </row>
    <row r="2405" spans="4:4">
      <c r="D2405" s="317"/>
    </row>
    <row r="2406" spans="4:4">
      <c r="D2406" s="317"/>
    </row>
    <row r="2407" spans="4:4">
      <c r="D2407" s="317"/>
    </row>
    <row r="2408" spans="4:4">
      <c r="D2408" s="317"/>
    </row>
    <row r="2409" spans="4:4">
      <c r="D2409" s="317"/>
    </row>
    <row r="2410" spans="4:4">
      <c r="D2410" s="317"/>
    </row>
    <row r="2411" spans="4:4">
      <c r="D2411" s="317"/>
    </row>
    <row r="2412" spans="4:4">
      <c r="D2412" s="317"/>
    </row>
    <row r="2413" spans="4:4">
      <c r="D2413" s="317"/>
    </row>
    <row r="2414" spans="4:4">
      <c r="D2414" s="317"/>
    </row>
    <row r="2415" spans="4:4">
      <c r="D2415" s="317"/>
    </row>
    <row r="2416" spans="4:4">
      <c r="D2416" s="317"/>
    </row>
    <row r="2417" spans="4:4">
      <c r="D2417" s="317"/>
    </row>
    <row r="2418" spans="4:4">
      <c r="D2418" s="317"/>
    </row>
    <row r="2419" spans="4:4">
      <c r="D2419" s="317"/>
    </row>
    <row r="2420" spans="4:4">
      <c r="D2420" s="317"/>
    </row>
    <row r="2421" spans="4:4">
      <c r="D2421" s="317"/>
    </row>
    <row r="2422" spans="4:4">
      <c r="D2422" s="317"/>
    </row>
    <row r="2423" spans="4:4">
      <c r="D2423" s="317"/>
    </row>
    <row r="2424" spans="4:4">
      <c r="D2424" s="317"/>
    </row>
    <row r="2425" spans="4:4">
      <c r="D2425" s="317"/>
    </row>
    <row r="2426" spans="4:4">
      <c r="D2426" s="317"/>
    </row>
    <row r="2427" spans="4:4">
      <c r="D2427" s="317"/>
    </row>
    <row r="2428" spans="4:4">
      <c r="D2428" s="317"/>
    </row>
    <row r="2429" spans="4:4">
      <c r="D2429" s="317"/>
    </row>
    <row r="2430" spans="4:4">
      <c r="D2430" s="317"/>
    </row>
    <row r="2431" spans="4:4">
      <c r="D2431" s="317"/>
    </row>
    <row r="2432" spans="4:4">
      <c r="D2432" s="317"/>
    </row>
    <row r="2433" spans="4:4">
      <c r="D2433" s="317"/>
    </row>
    <row r="2434" spans="4:4">
      <c r="D2434" s="317"/>
    </row>
    <row r="2435" spans="4:4">
      <c r="D2435" s="317"/>
    </row>
    <row r="2436" spans="4:4">
      <c r="D2436" s="317"/>
    </row>
    <row r="2437" spans="4:4">
      <c r="D2437" s="317"/>
    </row>
    <row r="2438" spans="4:4">
      <c r="D2438" s="317"/>
    </row>
    <row r="2439" spans="4:4">
      <c r="D2439" s="317"/>
    </row>
    <row r="2440" spans="4:4">
      <c r="D2440" s="317"/>
    </row>
    <row r="2441" spans="4:4">
      <c r="D2441" s="317"/>
    </row>
    <row r="2442" spans="4:4">
      <c r="D2442" s="317"/>
    </row>
    <row r="2443" spans="4:4">
      <c r="D2443" s="317"/>
    </row>
    <row r="2444" spans="4:4">
      <c r="D2444" s="317"/>
    </row>
    <row r="2445" spans="4:4">
      <c r="D2445" s="317"/>
    </row>
    <row r="2446" spans="4:4">
      <c r="D2446" s="317"/>
    </row>
    <row r="2447" spans="4:4">
      <c r="D2447" s="317"/>
    </row>
    <row r="2448" spans="4:4">
      <c r="D2448" s="317"/>
    </row>
    <row r="2449" spans="4:4">
      <c r="D2449" s="317"/>
    </row>
    <row r="2450" spans="4:4">
      <c r="D2450" s="317"/>
    </row>
    <row r="2451" spans="4:4">
      <c r="D2451" s="317"/>
    </row>
    <row r="2452" spans="4:4">
      <c r="D2452" s="317"/>
    </row>
    <row r="2453" spans="4:4">
      <c r="D2453" s="317"/>
    </row>
    <row r="2454" spans="4:4">
      <c r="D2454" s="317"/>
    </row>
    <row r="2455" spans="4:4">
      <c r="D2455" s="317"/>
    </row>
    <row r="2456" spans="4:4">
      <c r="D2456" s="317"/>
    </row>
    <row r="2457" spans="4:4">
      <c r="D2457" s="317"/>
    </row>
    <row r="2458" spans="4:4">
      <c r="D2458" s="317"/>
    </row>
    <row r="2459" spans="4:4">
      <c r="D2459" s="317"/>
    </row>
    <row r="2460" spans="4:4">
      <c r="D2460" s="317"/>
    </row>
    <row r="2461" spans="4:4">
      <c r="D2461" s="317"/>
    </row>
    <row r="2462" spans="4:4">
      <c r="D2462" s="317"/>
    </row>
    <row r="2463" spans="4:4">
      <c r="D2463" s="317"/>
    </row>
    <row r="2464" spans="4:4">
      <c r="D2464" s="317"/>
    </row>
    <row r="2465" spans="4:4">
      <c r="D2465" s="317"/>
    </row>
    <row r="2466" spans="4:4">
      <c r="D2466" s="317"/>
    </row>
    <row r="2467" spans="4:4">
      <c r="D2467" s="317"/>
    </row>
    <row r="2468" spans="4:4">
      <c r="D2468" s="317"/>
    </row>
    <row r="2469" spans="4:4">
      <c r="D2469" s="317"/>
    </row>
    <row r="2470" spans="4:4">
      <c r="D2470" s="317"/>
    </row>
    <row r="2471" spans="4:4">
      <c r="D2471" s="317"/>
    </row>
    <row r="2472" spans="4:4">
      <c r="D2472" s="317"/>
    </row>
    <row r="2473" spans="4:4">
      <c r="D2473" s="317"/>
    </row>
    <row r="2474" spans="4:4">
      <c r="D2474" s="317"/>
    </row>
    <row r="2475" spans="4:4">
      <c r="D2475" s="317"/>
    </row>
    <row r="2476" spans="4:4">
      <c r="D2476" s="317"/>
    </row>
    <row r="2477" spans="4:4">
      <c r="D2477" s="317"/>
    </row>
    <row r="2478" spans="4:4">
      <c r="D2478" s="317"/>
    </row>
    <row r="2479" spans="4:4">
      <c r="D2479" s="317"/>
    </row>
    <row r="2480" spans="4:4">
      <c r="D2480" s="317"/>
    </row>
    <row r="2481" spans="4:4">
      <c r="D2481" s="317"/>
    </row>
    <row r="2482" spans="4:4">
      <c r="D2482" s="317"/>
    </row>
    <row r="2483" spans="4:4">
      <c r="D2483" s="317"/>
    </row>
    <row r="2484" spans="4:4">
      <c r="D2484" s="317"/>
    </row>
    <row r="2485" spans="4:4">
      <c r="D2485" s="317"/>
    </row>
    <row r="2486" spans="4:4">
      <c r="D2486" s="317"/>
    </row>
    <row r="2487" spans="4:4">
      <c r="D2487" s="317"/>
    </row>
    <row r="2488" spans="4:4">
      <c r="D2488" s="317"/>
    </row>
    <row r="2489" spans="4:4">
      <c r="D2489" s="317"/>
    </row>
    <row r="2490" spans="4:4">
      <c r="D2490" s="317"/>
    </row>
    <row r="2491" spans="4:4">
      <c r="D2491" s="317"/>
    </row>
    <row r="2492" spans="4:4">
      <c r="D2492" s="317"/>
    </row>
    <row r="2493" spans="4:4">
      <c r="D2493" s="317"/>
    </row>
    <row r="2494" spans="4:4">
      <c r="D2494" s="317"/>
    </row>
    <row r="2495" spans="4:4">
      <c r="D2495" s="317"/>
    </row>
    <row r="2496" spans="4:4">
      <c r="D2496" s="317"/>
    </row>
    <row r="2497" spans="4:4">
      <c r="D2497" s="317"/>
    </row>
    <row r="2498" spans="4:4">
      <c r="D2498" s="317"/>
    </row>
    <row r="2499" spans="4:4">
      <c r="D2499" s="317"/>
    </row>
    <row r="2500" spans="4:4">
      <c r="D2500" s="317"/>
    </row>
    <row r="2501" spans="4:4">
      <c r="D2501" s="317"/>
    </row>
    <row r="2502" spans="4:4">
      <c r="D2502" s="317"/>
    </row>
    <row r="2503" spans="4:4">
      <c r="D2503" s="317"/>
    </row>
    <row r="2504" spans="4:4">
      <c r="D2504" s="317"/>
    </row>
    <row r="2505" spans="4:4">
      <c r="D2505" s="317"/>
    </row>
    <row r="2506" spans="4:4">
      <c r="D2506" s="317"/>
    </row>
    <row r="2507" spans="4:4">
      <c r="D2507" s="317"/>
    </row>
    <row r="2508" spans="4:4">
      <c r="D2508" s="317"/>
    </row>
    <row r="2509" spans="4:4">
      <c r="D2509" s="317"/>
    </row>
    <row r="2510" spans="4:4">
      <c r="D2510" s="317"/>
    </row>
    <row r="2511" spans="4:4">
      <c r="D2511" s="317"/>
    </row>
    <row r="2512" spans="4:4">
      <c r="D2512" s="317"/>
    </row>
    <row r="2513" spans="4:4">
      <c r="D2513" s="317"/>
    </row>
    <row r="2514" spans="4:4">
      <c r="D2514" s="317"/>
    </row>
    <row r="2515" spans="4:4">
      <c r="D2515" s="317"/>
    </row>
    <row r="2516" spans="4:4">
      <c r="D2516" s="317"/>
    </row>
    <row r="2517" spans="4:4">
      <c r="D2517" s="317"/>
    </row>
    <row r="2518" spans="4:4">
      <c r="D2518" s="317"/>
    </row>
    <row r="2519" spans="4:4">
      <c r="D2519" s="317"/>
    </row>
    <row r="2520" spans="4:4">
      <c r="D2520" s="317"/>
    </row>
    <row r="2521" spans="4:4">
      <c r="D2521" s="317"/>
    </row>
    <row r="2522" spans="4:4">
      <c r="D2522" s="317"/>
    </row>
    <row r="2523" spans="4:4">
      <c r="D2523" s="317"/>
    </row>
    <row r="2524" spans="4:4">
      <c r="D2524" s="317"/>
    </row>
    <row r="2525" spans="4:4">
      <c r="D2525" s="317"/>
    </row>
    <row r="2526" spans="4:4">
      <c r="D2526" s="317"/>
    </row>
    <row r="2527" spans="4:4">
      <c r="D2527" s="317"/>
    </row>
    <row r="2528" spans="4:4">
      <c r="D2528" s="317"/>
    </row>
    <row r="2529" spans="4:4">
      <c r="D2529" s="317"/>
    </row>
    <row r="2530" spans="4:4">
      <c r="D2530" s="317"/>
    </row>
    <row r="2531" spans="4:4">
      <c r="D2531" s="317"/>
    </row>
    <row r="2532" spans="4:4">
      <c r="D2532" s="317"/>
    </row>
    <row r="2533" spans="4:4">
      <c r="D2533" s="317"/>
    </row>
    <row r="2534" spans="4:4">
      <c r="D2534" s="317"/>
    </row>
    <row r="2535" spans="4:4">
      <c r="D2535" s="317"/>
    </row>
    <row r="2536" spans="4:4">
      <c r="D2536" s="317"/>
    </row>
    <row r="2537" spans="4:4">
      <c r="D2537" s="317"/>
    </row>
    <row r="2538" spans="4:4">
      <c r="D2538" s="317"/>
    </row>
    <row r="2539" spans="4:4">
      <c r="D2539" s="317"/>
    </row>
    <row r="2540" spans="4:4">
      <c r="D2540" s="317"/>
    </row>
    <row r="2541" spans="4:4">
      <c r="D2541" s="317"/>
    </row>
    <row r="2542" spans="4:4">
      <c r="D2542" s="317"/>
    </row>
    <row r="2543" spans="4:4">
      <c r="D2543" s="317"/>
    </row>
    <row r="2544" spans="4:4">
      <c r="D2544" s="317"/>
    </row>
    <row r="2545" spans="4:4">
      <c r="D2545" s="317"/>
    </row>
    <row r="2546" spans="4:4">
      <c r="D2546" s="317"/>
    </row>
    <row r="2547" spans="4:4">
      <c r="D2547" s="317"/>
    </row>
    <row r="2548" spans="4:4">
      <c r="D2548" s="317"/>
    </row>
    <row r="2549" spans="4:4">
      <c r="D2549" s="317"/>
    </row>
    <row r="2550" spans="4:4">
      <c r="D2550" s="317"/>
    </row>
    <row r="2551" spans="4:4">
      <c r="D2551" s="317"/>
    </row>
    <row r="2552" spans="4:4">
      <c r="D2552" s="317"/>
    </row>
    <row r="2553" spans="4:4">
      <c r="D2553" s="317"/>
    </row>
    <row r="2554" spans="4:4">
      <c r="D2554" s="317"/>
    </row>
    <row r="2555" spans="4:4">
      <c r="D2555" s="317"/>
    </row>
    <row r="2556" spans="4:4">
      <c r="D2556" s="317"/>
    </row>
    <row r="2557" spans="4:4">
      <c r="D2557" s="317"/>
    </row>
    <row r="2558" spans="4:4">
      <c r="D2558" s="317"/>
    </row>
    <row r="2559" spans="4:4">
      <c r="D2559" s="317"/>
    </row>
    <row r="2560" spans="4:4">
      <c r="D2560" s="317"/>
    </row>
    <row r="2561" spans="4:4">
      <c r="D2561" s="317"/>
    </row>
    <row r="2562" spans="4:4">
      <c r="D2562" s="317"/>
    </row>
    <row r="2563" spans="4:4">
      <c r="D2563" s="317"/>
    </row>
    <row r="2564" spans="4:4">
      <c r="D2564" s="317"/>
    </row>
    <row r="2565" spans="4:4">
      <c r="D2565" s="317"/>
    </row>
    <row r="2566" spans="4:4">
      <c r="D2566" s="317"/>
    </row>
    <row r="2567" spans="4:4">
      <c r="D2567" s="317"/>
    </row>
    <row r="2568" spans="4:4">
      <c r="D2568" s="317"/>
    </row>
    <row r="2569" spans="4:4">
      <c r="D2569" s="317"/>
    </row>
    <row r="2570" spans="4:4">
      <c r="D2570" s="317"/>
    </row>
    <row r="2571" spans="4:4">
      <c r="D2571" s="317"/>
    </row>
    <row r="2572" spans="4:4">
      <c r="D2572" s="317"/>
    </row>
    <row r="2573" spans="4:4">
      <c r="D2573" s="317"/>
    </row>
    <row r="2574" spans="4:4">
      <c r="D2574" s="317"/>
    </row>
    <row r="2575" spans="4:4">
      <c r="D2575" s="317"/>
    </row>
    <row r="2576" spans="4:4">
      <c r="D2576" s="317"/>
    </row>
    <row r="2577" spans="4:4">
      <c r="D2577" s="317"/>
    </row>
    <row r="2578" spans="4:4">
      <c r="D2578" s="317"/>
    </row>
    <row r="2579" spans="4:4">
      <c r="D2579" s="317"/>
    </row>
    <row r="2580" spans="4:4">
      <c r="D2580" s="317"/>
    </row>
    <row r="2581" spans="4:4">
      <c r="D2581" s="317"/>
    </row>
    <row r="2582" spans="4:4">
      <c r="D2582" s="317"/>
    </row>
    <row r="2583" spans="4:4">
      <c r="D2583" s="317"/>
    </row>
    <row r="2584" spans="4:4">
      <c r="D2584" s="317"/>
    </row>
    <row r="2585" spans="4:4">
      <c r="D2585" s="317"/>
    </row>
    <row r="2586" spans="4:4">
      <c r="D2586" s="317"/>
    </row>
    <row r="2587" spans="4:4">
      <c r="D2587" s="317"/>
    </row>
    <row r="2588" spans="4:4">
      <c r="D2588" s="317"/>
    </row>
    <row r="2589" spans="4:4">
      <c r="D2589" s="317"/>
    </row>
    <row r="2590" spans="4:4">
      <c r="D2590" s="317"/>
    </row>
    <row r="2591" spans="4:4">
      <c r="D2591" s="317"/>
    </row>
    <row r="2592" spans="4:4">
      <c r="D2592" s="317"/>
    </row>
    <row r="2593" spans="4:4">
      <c r="D2593" s="317"/>
    </row>
    <row r="2594" spans="4:4">
      <c r="D2594" s="317"/>
    </row>
    <row r="2595" spans="4:4">
      <c r="D2595" s="317"/>
    </row>
    <row r="2596" spans="4:4">
      <c r="D2596" s="317"/>
    </row>
    <row r="2597" spans="4:4">
      <c r="D2597" s="317"/>
    </row>
    <row r="2598" spans="4:4">
      <c r="D2598" s="317"/>
    </row>
    <row r="2599" spans="4:4">
      <c r="D2599" s="317"/>
    </row>
    <row r="2600" spans="4:4">
      <c r="D2600" s="317"/>
    </row>
    <row r="2601" spans="4:4">
      <c r="D2601" s="317"/>
    </row>
    <row r="2602" spans="4:4">
      <c r="D2602" s="317"/>
    </row>
    <row r="2603" spans="4:4">
      <c r="D2603" s="317"/>
    </row>
    <row r="2604" spans="4:4">
      <c r="D2604" s="317"/>
    </row>
    <row r="2605" spans="4:4">
      <c r="D2605" s="317"/>
    </row>
    <row r="2606" spans="4:4">
      <c r="D2606" s="317"/>
    </row>
    <row r="2607" spans="4:4">
      <c r="D2607" s="317"/>
    </row>
    <row r="2608" spans="4:4">
      <c r="D2608" s="317"/>
    </row>
    <row r="2609" spans="4:4">
      <c r="D2609" s="317"/>
    </row>
    <row r="2610" spans="4:4">
      <c r="D2610" s="317"/>
    </row>
    <row r="2611" spans="4:4">
      <c r="D2611" s="317"/>
    </row>
    <row r="2612" spans="4:4">
      <c r="D2612" s="317"/>
    </row>
    <row r="2613" spans="4:4">
      <c r="D2613" s="317"/>
    </row>
    <row r="2614" spans="4:4">
      <c r="D2614" s="317"/>
    </row>
    <row r="2615" spans="4:4">
      <c r="D2615" s="317"/>
    </row>
    <row r="2616" spans="4:4">
      <c r="D2616" s="317"/>
    </row>
    <row r="2617" spans="4:4">
      <c r="D2617" s="317"/>
    </row>
    <row r="2618" spans="4:4">
      <c r="D2618" s="317"/>
    </row>
    <row r="2619" spans="4:4">
      <c r="D2619" s="317"/>
    </row>
    <row r="2620" spans="4:4">
      <c r="D2620" s="317"/>
    </row>
    <row r="2621" spans="4:4">
      <c r="D2621" s="317"/>
    </row>
    <row r="2622" spans="4:4">
      <c r="D2622" s="317"/>
    </row>
    <row r="2623" spans="4:4">
      <c r="D2623" s="317"/>
    </row>
    <row r="2624" spans="4:4">
      <c r="D2624" s="317"/>
    </row>
    <row r="2625" spans="4:4">
      <c r="D2625" s="317"/>
    </row>
    <row r="2626" spans="4:4">
      <c r="D2626" s="317"/>
    </row>
    <row r="2627" spans="4:4">
      <c r="D2627" s="317"/>
    </row>
    <row r="2628" spans="4:4">
      <c r="D2628" s="317"/>
    </row>
    <row r="2629" spans="4:4">
      <c r="D2629" s="317"/>
    </row>
    <row r="2630" spans="4:4">
      <c r="D2630" s="317"/>
    </row>
    <row r="2631" spans="4:4">
      <c r="D2631" s="317"/>
    </row>
    <row r="2632" spans="4:4">
      <c r="D2632" s="317"/>
    </row>
    <row r="2633" spans="4:4">
      <c r="D2633" s="317"/>
    </row>
    <row r="2634" spans="4:4">
      <c r="D2634" s="317"/>
    </row>
    <row r="2635" spans="4:4">
      <c r="D2635" s="317"/>
    </row>
    <row r="2636" spans="4:4">
      <c r="D2636" s="317"/>
    </row>
    <row r="2637" spans="4:4">
      <c r="D2637" s="317"/>
    </row>
    <row r="2638" spans="4:4">
      <c r="D2638" s="317"/>
    </row>
    <row r="2639" spans="4:4">
      <c r="D2639" s="317"/>
    </row>
    <row r="2640" spans="4:4">
      <c r="D2640" s="317"/>
    </row>
    <row r="2641" spans="4:4">
      <c r="D2641" s="317"/>
    </row>
    <row r="2642" spans="4:4">
      <c r="D2642" s="317"/>
    </row>
    <row r="2643" spans="4:4">
      <c r="D2643" s="317"/>
    </row>
    <row r="2644" spans="4:4">
      <c r="D2644" s="317"/>
    </row>
    <row r="2645" spans="4:4">
      <c r="D2645" s="317"/>
    </row>
    <row r="2646" spans="4:4">
      <c r="D2646" s="317"/>
    </row>
    <row r="2647" spans="4:4">
      <c r="D2647" s="317"/>
    </row>
    <row r="2648" spans="4:4">
      <c r="D2648" s="317"/>
    </row>
    <row r="2649" spans="4:4">
      <c r="D2649" s="317"/>
    </row>
    <row r="2650" spans="4:4">
      <c r="D2650" s="317"/>
    </row>
    <row r="2651" spans="4:4">
      <c r="D2651" s="317"/>
    </row>
    <row r="2652" spans="4:4">
      <c r="D2652" s="317"/>
    </row>
    <row r="2653" spans="4:4">
      <c r="D2653" s="317"/>
    </row>
    <row r="2654" spans="4:4">
      <c r="D2654" s="317"/>
    </row>
    <row r="2655" spans="4:4">
      <c r="D2655" s="317"/>
    </row>
    <row r="2656" spans="4:4">
      <c r="D2656" s="317"/>
    </row>
    <row r="2657" spans="4:4">
      <c r="D2657" s="317"/>
    </row>
    <row r="2658" spans="4:4">
      <c r="D2658" s="317"/>
    </row>
    <row r="2659" spans="4:4">
      <c r="D2659" s="317"/>
    </row>
    <row r="2660" spans="4:4">
      <c r="D2660" s="317"/>
    </row>
    <row r="2661" spans="4:4">
      <c r="D2661" s="317"/>
    </row>
    <row r="2662" spans="4:4">
      <c r="D2662" s="317"/>
    </row>
    <row r="2663" spans="4:4">
      <c r="D2663" s="317"/>
    </row>
    <row r="2664" spans="4:4">
      <c r="D2664" s="317"/>
    </row>
    <row r="2665" spans="4:4">
      <c r="D2665" s="317"/>
    </row>
    <row r="2666" spans="4:4">
      <c r="D2666" s="317"/>
    </row>
    <row r="2667" spans="4:4">
      <c r="D2667" s="317"/>
    </row>
    <row r="2668" spans="4:4">
      <c r="D2668" s="317"/>
    </row>
    <row r="2669" spans="4:4">
      <c r="D2669" s="317"/>
    </row>
    <row r="2670" spans="4:4">
      <c r="D2670" s="317"/>
    </row>
    <row r="2671" spans="4:4">
      <c r="D2671" s="317"/>
    </row>
    <row r="2672" spans="4:4">
      <c r="D2672" s="317"/>
    </row>
    <row r="2673" spans="4:4">
      <c r="D2673" s="317"/>
    </row>
    <row r="2674" spans="4:4">
      <c r="D2674" s="317"/>
    </row>
    <row r="2675" spans="4:4">
      <c r="D2675" s="317"/>
    </row>
    <row r="2676" spans="4:4">
      <c r="D2676" s="317"/>
    </row>
    <row r="2677" spans="4:4">
      <c r="D2677" s="317"/>
    </row>
    <row r="2678" spans="4:4">
      <c r="D2678" s="317"/>
    </row>
    <row r="2679" spans="4:4">
      <c r="D2679" s="317"/>
    </row>
    <row r="2680" spans="4:4">
      <c r="D2680" s="317"/>
    </row>
    <row r="2681" spans="4:4">
      <c r="D2681" s="317"/>
    </row>
    <row r="2682" spans="4:4">
      <c r="D2682" s="317"/>
    </row>
    <row r="2683" spans="4:4">
      <c r="D2683" s="317"/>
    </row>
    <row r="2684" spans="4:4">
      <c r="D2684" s="317"/>
    </row>
    <row r="2685" spans="4:4">
      <c r="D2685" s="317"/>
    </row>
    <row r="2686" spans="4:4">
      <c r="D2686" s="317"/>
    </row>
    <row r="2687" spans="4:4">
      <c r="D2687" s="317"/>
    </row>
    <row r="2688" spans="4:4">
      <c r="D2688" s="317"/>
    </row>
    <row r="2689" spans="4:4">
      <c r="D2689" s="317"/>
    </row>
    <row r="2690" spans="4:4">
      <c r="D2690" s="317"/>
    </row>
    <row r="2691" spans="4:4">
      <c r="D2691" s="317"/>
    </row>
    <row r="2692" spans="4:4">
      <c r="D2692" s="317"/>
    </row>
    <row r="2693" spans="4:4">
      <c r="D2693" s="317"/>
    </row>
    <row r="2694" spans="4:4">
      <c r="D2694" s="317"/>
    </row>
    <row r="2695" spans="4:4">
      <c r="D2695" s="317"/>
    </row>
    <row r="2696" spans="4:4">
      <c r="D2696" s="317"/>
    </row>
    <row r="2697" spans="4:4">
      <c r="D2697" s="317"/>
    </row>
    <row r="2698" spans="4:4">
      <c r="D2698" s="317"/>
    </row>
    <row r="2699" spans="4:4">
      <c r="D2699" s="317"/>
    </row>
    <row r="2700" spans="4:4">
      <c r="D2700" s="317"/>
    </row>
    <row r="2701" spans="4:4">
      <c r="D2701" s="317"/>
    </row>
    <row r="2702" spans="4:4">
      <c r="D2702" s="317"/>
    </row>
    <row r="2703" spans="4:4">
      <c r="D2703" s="317"/>
    </row>
    <row r="2704" spans="4:4">
      <c r="D2704" s="317"/>
    </row>
    <row r="2705" spans="4:4">
      <c r="D2705" s="317"/>
    </row>
    <row r="2706" spans="4:4">
      <c r="D2706" s="317"/>
    </row>
    <row r="2707" spans="4:4">
      <c r="D2707" s="317"/>
    </row>
    <row r="2708" spans="4:4">
      <c r="D2708" s="317"/>
    </row>
    <row r="2709" spans="4:4">
      <c r="D2709" s="317"/>
    </row>
    <row r="2710" spans="4:4">
      <c r="D2710" s="317"/>
    </row>
    <row r="2711" spans="4:4">
      <c r="D2711" s="317"/>
    </row>
    <row r="2712" spans="4:4">
      <c r="D2712" s="317"/>
    </row>
    <row r="2713" spans="4:4">
      <c r="D2713" s="317"/>
    </row>
    <row r="2714" spans="4:4">
      <c r="D2714" s="317"/>
    </row>
    <row r="2715" spans="4:4">
      <c r="D2715" s="317"/>
    </row>
    <row r="2716" spans="4:4">
      <c r="D2716" s="317"/>
    </row>
    <row r="2717" spans="4:4">
      <c r="D2717" s="317"/>
    </row>
    <row r="2718" spans="4:4">
      <c r="D2718" s="317"/>
    </row>
    <row r="2719" spans="4:4">
      <c r="D2719" s="317"/>
    </row>
    <row r="2720" spans="4:4">
      <c r="D2720" s="317"/>
    </row>
    <row r="2721" spans="4:4">
      <c r="D2721" s="317"/>
    </row>
    <row r="2722" spans="4:4">
      <c r="D2722" s="317"/>
    </row>
    <row r="2723" spans="4:4">
      <c r="D2723" s="317"/>
    </row>
    <row r="2724" spans="4:4">
      <c r="D2724" s="317"/>
    </row>
    <row r="2725" spans="4:4">
      <c r="D2725" s="317"/>
    </row>
    <row r="2726" spans="4:4">
      <c r="D2726" s="317"/>
    </row>
    <row r="2727" spans="4:4">
      <c r="D2727" s="317"/>
    </row>
    <row r="2728" spans="4:4">
      <c r="D2728" s="317"/>
    </row>
    <row r="2729" spans="4:4">
      <c r="D2729" s="317"/>
    </row>
    <row r="2730" spans="4:4">
      <c r="D2730" s="317"/>
    </row>
    <row r="2731" spans="4:4">
      <c r="D2731" s="317"/>
    </row>
    <row r="2732" spans="4:4">
      <c r="D2732" s="317"/>
    </row>
    <row r="2733" spans="4:4">
      <c r="D2733" s="317"/>
    </row>
    <row r="2734" spans="4:4">
      <c r="D2734" s="317"/>
    </row>
    <row r="2735" spans="4:4">
      <c r="D2735" s="317"/>
    </row>
    <row r="2736" spans="4:4">
      <c r="D2736" s="317"/>
    </row>
    <row r="2737" spans="4:4">
      <c r="D2737" s="317"/>
    </row>
    <row r="2738" spans="4:4">
      <c r="D2738" s="317"/>
    </row>
    <row r="2739" spans="4:4">
      <c r="D2739" s="317"/>
    </row>
    <row r="2740" spans="4:4">
      <c r="D2740" s="317"/>
    </row>
    <row r="2741" spans="4:4">
      <c r="D2741" s="317"/>
    </row>
    <row r="2742" spans="4:4">
      <c r="D2742" s="317"/>
    </row>
    <row r="2743" spans="4:4">
      <c r="D2743" s="317"/>
    </row>
    <row r="2744" spans="4:4">
      <c r="D2744" s="317"/>
    </row>
    <row r="2745" spans="4:4">
      <c r="D2745" s="317"/>
    </row>
    <row r="2746" spans="4:4">
      <c r="D2746" s="317"/>
    </row>
    <row r="2747" spans="4:4">
      <c r="D2747" s="317"/>
    </row>
    <row r="2748" spans="4:4">
      <c r="D2748" s="317"/>
    </row>
    <row r="2749" spans="4:4">
      <c r="D2749" s="317"/>
    </row>
    <row r="2750" spans="4:4">
      <c r="D2750" s="317"/>
    </row>
    <row r="2751" spans="4:4">
      <c r="D2751" s="317"/>
    </row>
    <row r="2752" spans="4:4">
      <c r="D2752" s="317"/>
    </row>
    <row r="2753" spans="4:4">
      <c r="D2753" s="317"/>
    </row>
    <row r="2754" spans="4:4">
      <c r="D2754" s="317"/>
    </row>
    <row r="2755" spans="4:4">
      <c r="D2755" s="317"/>
    </row>
    <row r="2756" spans="4:4">
      <c r="D2756" s="317"/>
    </row>
    <row r="2757" spans="4:4">
      <c r="D2757" s="317"/>
    </row>
    <row r="2758" spans="4:4">
      <c r="D2758" s="317"/>
    </row>
    <row r="2759" spans="4:4">
      <c r="D2759" s="317"/>
    </row>
    <row r="2760" spans="4:4">
      <c r="D2760" s="317"/>
    </row>
    <row r="2761" spans="4:4">
      <c r="D2761" s="317"/>
    </row>
    <row r="2762" spans="4:4">
      <c r="D2762" s="317"/>
    </row>
    <row r="2763" spans="4:4">
      <c r="D2763" s="317"/>
    </row>
    <row r="2764" spans="4:4">
      <c r="D2764" s="317"/>
    </row>
    <row r="2765" spans="4:4">
      <c r="D2765" s="317"/>
    </row>
    <row r="2766" spans="4:4">
      <c r="D2766" s="317"/>
    </row>
    <row r="2767" spans="4:4">
      <c r="D2767" s="317"/>
    </row>
    <row r="2768" spans="4:4">
      <c r="D2768" s="317"/>
    </row>
    <row r="2769" spans="4:4">
      <c r="D2769" s="317"/>
    </row>
    <row r="2770" spans="4:4">
      <c r="D2770" s="317"/>
    </row>
    <row r="2771" spans="4:4">
      <c r="D2771" s="317"/>
    </row>
    <row r="2772" spans="4:4">
      <c r="D2772" s="317"/>
    </row>
    <row r="2773" spans="4:4">
      <c r="D2773" s="317"/>
    </row>
    <row r="2774" spans="4:4">
      <c r="D2774" s="317"/>
    </row>
    <row r="2775" spans="4:4">
      <c r="D2775" s="317"/>
    </row>
    <row r="2776" spans="4:4">
      <c r="D2776" s="317"/>
    </row>
    <row r="2777" spans="4:4">
      <c r="D2777" s="317"/>
    </row>
    <row r="2778" spans="4:4">
      <c r="D2778" s="317"/>
    </row>
    <row r="2779" spans="4:4">
      <c r="D2779" s="317"/>
    </row>
    <row r="2780" spans="4:4">
      <c r="D2780" s="317"/>
    </row>
    <row r="2781" spans="4:4">
      <c r="D2781" s="317"/>
    </row>
    <row r="2782" spans="4:4">
      <c r="D2782" s="317"/>
    </row>
    <row r="2783" spans="4:4">
      <c r="D2783" s="317"/>
    </row>
    <row r="2784" spans="4:4">
      <c r="D2784" s="317"/>
    </row>
    <row r="2785" spans="4:4">
      <c r="D2785" s="317"/>
    </row>
    <row r="2786" spans="4:4">
      <c r="D2786" s="317"/>
    </row>
    <row r="2787" spans="4:4">
      <c r="D2787" s="317"/>
    </row>
    <row r="2788" spans="4:4">
      <c r="D2788" s="317"/>
    </row>
    <row r="2789" spans="4:4">
      <c r="D2789" s="317"/>
    </row>
    <row r="2790" spans="4:4">
      <c r="D2790" s="317"/>
    </row>
    <row r="2791" spans="4:4">
      <c r="D2791" s="317"/>
    </row>
    <row r="2792" spans="4:4">
      <c r="D2792" s="317"/>
    </row>
    <row r="2793" spans="4:4">
      <c r="D2793" s="317"/>
    </row>
    <row r="2794" spans="4:4">
      <c r="D2794" s="317"/>
    </row>
    <row r="2795" spans="4:4">
      <c r="D2795" s="317"/>
    </row>
    <row r="2796" spans="4:4">
      <c r="D2796" s="317"/>
    </row>
    <row r="2797" spans="4:4">
      <c r="D2797" s="317"/>
    </row>
    <row r="2798" spans="4:4">
      <c r="D2798" s="317"/>
    </row>
    <row r="2799" spans="4:4">
      <c r="D2799" s="317"/>
    </row>
    <row r="2800" spans="4:4">
      <c r="D2800" s="317"/>
    </row>
    <row r="2801" spans="4:4">
      <c r="D2801" s="317"/>
    </row>
    <row r="2802" spans="4:4">
      <c r="D2802" s="317"/>
    </row>
    <row r="2803" spans="4:4">
      <c r="D2803" s="317"/>
    </row>
    <row r="2804" spans="4:4">
      <c r="D2804" s="317"/>
    </row>
    <row r="2805" spans="4:4">
      <c r="D2805" s="317"/>
    </row>
    <row r="2806" spans="4:4">
      <c r="D2806" s="317"/>
    </row>
    <row r="2807" spans="4:4">
      <c r="D2807" s="317"/>
    </row>
    <row r="2808" spans="4:4">
      <c r="D2808" s="317"/>
    </row>
    <row r="2809" spans="4:4">
      <c r="D2809" s="317"/>
    </row>
    <row r="2810" spans="4:4">
      <c r="D2810" s="317"/>
    </row>
    <row r="2811" spans="4:4">
      <c r="D2811" s="317"/>
    </row>
    <row r="2812" spans="4:4">
      <c r="D2812" s="317"/>
    </row>
    <row r="2813" spans="4:4">
      <c r="D2813" s="317"/>
    </row>
    <row r="2814" spans="4:4">
      <c r="D2814" s="317"/>
    </row>
    <row r="2815" spans="4:4">
      <c r="D2815" s="317"/>
    </row>
    <row r="2816" spans="4:4">
      <c r="D2816" s="317"/>
    </row>
    <row r="2817" spans="4:4">
      <c r="D2817" s="317"/>
    </row>
    <row r="2818" spans="4:4">
      <c r="D2818" s="317"/>
    </row>
    <row r="2819" spans="4:4">
      <c r="D2819" s="317"/>
    </row>
    <row r="2820" spans="4:4">
      <c r="D2820" s="317"/>
    </row>
    <row r="2821" spans="4:4">
      <c r="D2821" s="317"/>
    </row>
    <row r="2822" spans="4:4">
      <c r="D2822" s="317"/>
    </row>
    <row r="2823" spans="4:4">
      <c r="D2823" s="317"/>
    </row>
    <row r="2824" spans="4:4">
      <c r="D2824" s="317"/>
    </row>
    <row r="2825" spans="4:4">
      <c r="D2825" s="317"/>
    </row>
    <row r="2826" spans="4:4">
      <c r="D2826" s="317"/>
    </row>
    <row r="2827" spans="4:4">
      <c r="D2827" s="317"/>
    </row>
    <row r="2828" spans="4:4">
      <c r="D2828" s="317"/>
    </row>
    <row r="2829" spans="4:4">
      <c r="D2829" s="317"/>
    </row>
    <row r="2830" spans="4:4">
      <c r="D2830" s="317"/>
    </row>
    <row r="2831" spans="4:4">
      <c r="D2831" s="317"/>
    </row>
    <row r="2832" spans="4:4">
      <c r="D2832" s="317"/>
    </row>
    <row r="2833" spans="4:4">
      <c r="D2833" s="317"/>
    </row>
    <row r="2834" spans="4:4">
      <c r="D2834" s="317"/>
    </row>
    <row r="2835" spans="4:4">
      <c r="D2835" s="317"/>
    </row>
    <row r="2836" spans="4:4">
      <c r="D2836" s="317"/>
    </row>
    <row r="2837" spans="4:4">
      <c r="D2837" s="317"/>
    </row>
    <row r="2838" spans="4:4">
      <c r="D2838" s="317"/>
    </row>
    <row r="2839" spans="4:4">
      <c r="D2839" s="317"/>
    </row>
    <row r="2840" spans="4:4">
      <c r="D2840" s="317"/>
    </row>
    <row r="2841" spans="4:4">
      <c r="D2841" s="317"/>
    </row>
    <row r="2842" spans="4:4">
      <c r="D2842" s="317"/>
    </row>
    <row r="2843" spans="4:4">
      <c r="D2843" s="317"/>
    </row>
    <row r="2844" spans="4:4">
      <c r="D2844" s="317"/>
    </row>
    <row r="2845" spans="4:4">
      <c r="D2845" s="317"/>
    </row>
    <row r="2846" spans="4:4">
      <c r="D2846" s="317"/>
    </row>
    <row r="2847" spans="4:4">
      <c r="D2847" s="317"/>
    </row>
    <row r="2848" spans="4:4">
      <c r="D2848" s="317"/>
    </row>
    <row r="2849" spans="4:4">
      <c r="D2849" s="317"/>
    </row>
    <row r="2850" spans="4:4">
      <c r="D2850" s="317"/>
    </row>
    <row r="2851" spans="4:4">
      <c r="D2851" s="317"/>
    </row>
    <row r="2852" spans="4:4">
      <c r="D2852" s="317"/>
    </row>
    <row r="2853" spans="4:4">
      <c r="D2853" s="317"/>
    </row>
    <row r="2854" spans="4:4">
      <c r="D2854" s="317"/>
    </row>
    <row r="2855" spans="4:4">
      <c r="D2855" s="317"/>
    </row>
    <row r="2856" spans="4:4">
      <c r="D2856" s="317"/>
    </row>
    <row r="2857" spans="4:4">
      <c r="D2857" s="317"/>
    </row>
    <row r="2858" spans="4:4">
      <c r="D2858" s="317"/>
    </row>
    <row r="2859" spans="4:4">
      <c r="D2859" s="317"/>
    </row>
    <row r="2860" spans="4:4">
      <c r="D2860" s="317"/>
    </row>
    <row r="2861" spans="4:4">
      <c r="D2861" s="317"/>
    </row>
    <row r="2862" spans="4:4">
      <c r="D2862" s="317"/>
    </row>
    <row r="2863" spans="4:4">
      <c r="D2863" s="317"/>
    </row>
    <row r="2864" spans="4:4">
      <c r="D2864" s="317"/>
    </row>
    <row r="2865" spans="4:4">
      <c r="D2865" s="317"/>
    </row>
    <row r="2866" spans="4:4">
      <c r="D2866" s="317"/>
    </row>
    <row r="2867" spans="4:4">
      <c r="D2867" s="317"/>
    </row>
    <row r="2868" spans="4:4">
      <c r="D2868" s="317"/>
    </row>
    <row r="2869" spans="4:4">
      <c r="D2869" s="317"/>
    </row>
    <row r="2870" spans="4:4">
      <c r="D2870" s="317"/>
    </row>
    <row r="2871" spans="4:4">
      <c r="D2871" s="317"/>
    </row>
    <row r="2872" spans="4:4">
      <c r="D2872" s="317"/>
    </row>
    <row r="2873" spans="4:4">
      <c r="D2873" s="317"/>
    </row>
    <row r="2874" spans="4:4">
      <c r="D2874" s="317"/>
    </row>
    <row r="2875" spans="4:4">
      <c r="D2875" s="317"/>
    </row>
    <row r="2876" spans="4:4">
      <c r="D2876" s="317"/>
    </row>
    <row r="2877" spans="4:4">
      <c r="D2877" s="317"/>
    </row>
    <row r="2878" spans="4:4">
      <c r="D2878" s="317"/>
    </row>
    <row r="2879" spans="4:4">
      <c r="D2879" s="317"/>
    </row>
    <row r="2880" spans="4:4">
      <c r="D2880" s="317"/>
    </row>
    <row r="2881" spans="4:4">
      <c r="D2881" s="317"/>
    </row>
    <row r="2882" spans="4:4">
      <c r="D2882" s="317"/>
    </row>
    <row r="2883" spans="4:4">
      <c r="D2883" s="317"/>
    </row>
    <row r="2884" spans="4:4">
      <c r="D2884" s="317"/>
    </row>
    <row r="2885" spans="4:4">
      <c r="D2885" s="317"/>
    </row>
    <row r="2886" spans="4:4">
      <c r="D2886" s="317"/>
    </row>
    <row r="2887" spans="4:4">
      <c r="D2887" s="317"/>
    </row>
    <row r="2888" spans="4:4">
      <c r="D2888" s="317"/>
    </row>
    <row r="2889" spans="4:4">
      <c r="D2889" s="317"/>
    </row>
    <row r="2890" spans="4:4">
      <c r="D2890" s="317"/>
    </row>
    <row r="2891" spans="4:4">
      <c r="D2891" s="317"/>
    </row>
    <row r="2892" spans="4:4">
      <c r="D2892" s="317"/>
    </row>
    <row r="2893" spans="4:4">
      <c r="D2893" s="317"/>
    </row>
    <row r="2894" spans="4:4">
      <c r="D2894" s="317"/>
    </row>
    <row r="2895" spans="4:4">
      <c r="D2895" s="317"/>
    </row>
    <row r="2896" spans="4:4">
      <c r="D2896" s="317"/>
    </row>
    <row r="2897" spans="4:4">
      <c r="D2897" s="317"/>
    </row>
    <row r="2898" spans="4:4">
      <c r="D2898" s="317"/>
    </row>
    <row r="2899" spans="4:4">
      <c r="D2899" s="317"/>
    </row>
    <row r="2900" spans="4:4">
      <c r="D2900" s="317"/>
    </row>
    <row r="2901" spans="4:4">
      <c r="D2901" s="317"/>
    </row>
    <row r="2902" spans="4:4">
      <c r="D2902" s="317"/>
    </row>
    <row r="2903" spans="4:4">
      <c r="D2903" s="317"/>
    </row>
    <row r="2904" spans="4:4">
      <c r="D2904" s="317"/>
    </row>
    <row r="2905" spans="4:4">
      <c r="D2905" s="317"/>
    </row>
    <row r="2906" spans="4:4">
      <c r="D2906" s="317"/>
    </row>
    <row r="2907" spans="4:4">
      <c r="D2907" s="317"/>
    </row>
    <row r="2908" spans="4:4">
      <c r="D2908" s="317"/>
    </row>
    <row r="2909" spans="4:4">
      <c r="D2909" s="317"/>
    </row>
    <row r="2910" spans="4:4">
      <c r="D2910" s="317"/>
    </row>
    <row r="2911" spans="4:4">
      <c r="D2911" s="317"/>
    </row>
    <row r="2912" spans="4:4">
      <c r="D2912" s="317"/>
    </row>
    <row r="2913" spans="4:4">
      <c r="D2913" s="317"/>
    </row>
    <row r="2914" spans="4:4">
      <c r="D2914" s="317"/>
    </row>
    <row r="2915" spans="4:4">
      <c r="D2915" s="317"/>
    </row>
    <row r="2916" spans="4:4">
      <c r="D2916" s="317"/>
    </row>
    <row r="2917" spans="4:4">
      <c r="D2917" s="317"/>
    </row>
    <row r="2918" spans="4:4">
      <c r="D2918" s="317"/>
    </row>
    <row r="2919" spans="4:4">
      <c r="D2919" s="317"/>
    </row>
    <row r="2920" spans="4:4">
      <c r="D2920" s="317"/>
    </row>
    <row r="2921" spans="4:4">
      <c r="D2921" s="317"/>
    </row>
    <row r="2922" spans="4:4">
      <c r="D2922" s="317"/>
    </row>
    <row r="2923" spans="4:4">
      <c r="D2923" s="317"/>
    </row>
    <row r="2924" spans="4:4">
      <c r="D2924" s="317"/>
    </row>
    <row r="2925" spans="4:4">
      <c r="D2925" s="317"/>
    </row>
    <row r="2926" spans="4:4">
      <c r="D2926" s="317"/>
    </row>
    <row r="2927" spans="4:4">
      <c r="D2927" s="317"/>
    </row>
    <row r="2928" spans="4:4">
      <c r="D2928" s="317"/>
    </row>
    <row r="2929" spans="4:4">
      <c r="D2929" s="317"/>
    </row>
    <row r="2930" spans="4:4">
      <c r="D2930" s="317"/>
    </row>
    <row r="2931" spans="4:4">
      <c r="D2931" s="317"/>
    </row>
    <row r="2932" spans="4:4">
      <c r="D2932" s="317"/>
    </row>
    <row r="2933" spans="4:4">
      <c r="D2933" s="317"/>
    </row>
    <row r="2934" spans="4:4">
      <c r="D2934" s="317"/>
    </row>
    <row r="2935" spans="4:4">
      <c r="D2935" s="317"/>
    </row>
    <row r="2936" spans="4:4">
      <c r="D2936" s="317"/>
    </row>
    <row r="2937" spans="4:4">
      <c r="D2937" s="317"/>
    </row>
    <row r="2938" spans="4:4">
      <c r="D2938" s="317"/>
    </row>
    <row r="2939" spans="4:4">
      <c r="D2939" s="317"/>
    </row>
    <row r="2940" spans="4:4">
      <c r="D2940" s="317"/>
    </row>
    <row r="2941" spans="4:4">
      <c r="D2941" s="317"/>
    </row>
    <row r="2942" spans="4:4">
      <c r="D2942" s="317"/>
    </row>
    <row r="2943" spans="4:4">
      <c r="D2943" s="317"/>
    </row>
    <row r="2944" spans="4:4">
      <c r="D2944" s="317"/>
    </row>
    <row r="2945" spans="4:4">
      <c r="D2945" s="317"/>
    </row>
    <row r="2946" spans="4:4">
      <c r="D2946" s="317"/>
    </row>
    <row r="2947" spans="4:4">
      <c r="D2947" s="317"/>
    </row>
    <row r="2948" spans="4:4">
      <c r="D2948" s="317"/>
    </row>
    <row r="2949" spans="4:4">
      <c r="D2949" s="317"/>
    </row>
    <row r="2950" spans="4:4">
      <c r="D2950" s="317"/>
    </row>
    <row r="2951" spans="4:4">
      <c r="D2951" s="317"/>
    </row>
    <row r="2952" spans="4:4">
      <c r="D2952" s="317"/>
    </row>
    <row r="2953" spans="4:4">
      <c r="D2953" s="317"/>
    </row>
    <row r="2954" spans="4:4">
      <c r="D2954" s="317"/>
    </row>
    <row r="2955" spans="4:4">
      <c r="D2955" s="317"/>
    </row>
    <row r="2956" spans="4:4">
      <c r="D2956" s="317"/>
    </row>
    <row r="2957" spans="4:4">
      <c r="D2957" s="317"/>
    </row>
    <row r="2958" spans="4:4">
      <c r="D2958" s="317"/>
    </row>
    <row r="2959" spans="4:4">
      <c r="D2959" s="317"/>
    </row>
    <row r="2960" spans="4:4">
      <c r="D2960" s="317"/>
    </row>
    <row r="2961" spans="4:4">
      <c r="D2961" s="317"/>
    </row>
    <row r="2962" spans="4:4">
      <c r="D2962" s="317"/>
    </row>
    <row r="2963" spans="4:4">
      <c r="D2963" s="317"/>
    </row>
    <row r="2964" spans="4:4">
      <c r="D2964" s="317"/>
    </row>
    <row r="2965" spans="4:4">
      <c r="D2965" s="317"/>
    </row>
    <row r="2966" spans="4:4">
      <c r="D2966" s="317"/>
    </row>
    <row r="2967" spans="4:4">
      <c r="D2967" s="317"/>
    </row>
    <row r="2968" spans="4:4">
      <c r="D2968" s="317"/>
    </row>
    <row r="2969" spans="4:4">
      <c r="D2969" s="317"/>
    </row>
    <row r="2970" spans="4:4">
      <c r="D2970" s="317"/>
    </row>
    <row r="2971" spans="4:4">
      <c r="D2971" s="317"/>
    </row>
    <row r="2972" spans="4:4">
      <c r="D2972" s="317"/>
    </row>
    <row r="2973" spans="4:4">
      <c r="D2973" s="317"/>
    </row>
    <row r="2974" spans="4:4">
      <c r="D2974" s="317"/>
    </row>
    <row r="2975" spans="4:4">
      <c r="D2975" s="317"/>
    </row>
    <row r="2976" spans="4:4">
      <c r="D2976" s="317"/>
    </row>
    <row r="2977" spans="4:4">
      <c r="D2977" s="317"/>
    </row>
    <row r="2978" spans="4:4">
      <c r="D2978" s="317"/>
    </row>
    <row r="2979" spans="4:4">
      <c r="D2979" s="317"/>
    </row>
    <row r="2980" spans="4:4">
      <c r="D2980" s="317"/>
    </row>
    <row r="2981" spans="4:4">
      <c r="D2981" s="317"/>
    </row>
    <row r="2982" spans="4:4">
      <c r="D2982" s="317"/>
    </row>
    <row r="2983" spans="4:4">
      <c r="D2983" s="317"/>
    </row>
    <row r="2984" spans="4:4">
      <c r="D2984" s="317"/>
    </row>
    <row r="2985" spans="4:4">
      <c r="D2985" s="317"/>
    </row>
    <row r="2986" spans="4:4">
      <c r="D2986" s="317"/>
    </row>
    <row r="2987" spans="4:4">
      <c r="D2987" s="317"/>
    </row>
    <row r="2988" spans="4:4">
      <c r="D2988" s="317"/>
    </row>
    <row r="2989" spans="4:4">
      <c r="D2989" s="317"/>
    </row>
    <row r="2990" spans="4:4">
      <c r="D2990" s="317"/>
    </row>
    <row r="2991" spans="4:4">
      <c r="D2991" s="317"/>
    </row>
    <row r="2992" spans="4:4">
      <c r="D2992" s="317"/>
    </row>
    <row r="2993" spans="4:4">
      <c r="D2993" s="317"/>
    </row>
    <row r="2994" spans="4:4">
      <c r="D2994" s="317"/>
    </row>
    <row r="2995" spans="4:4">
      <c r="D2995" s="317"/>
    </row>
    <row r="2996" spans="4:4">
      <c r="D2996" s="317"/>
    </row>
    <row r="2997" spans="4:4">
      <c r="D2997" s="317"/>
    </row>
    <row r="2998" spans="4:4">
      <c r="D2998" s="317"/>
    </row>
    <row r="2999" spans="4:4">
      <c r="D2999" s="317"/>
    </row>
    <row r="3000" spans="4:4">
      <c r="D3000" s="317"/>
    </row>
    <row r="3001" spans="4:4">
      <c r="D3001" s="317"/>
    </row>
    <row r="3002" spans="4:4">
      <c r="D3002" s="317"/>
    </row>
    <row r="3003" spans="4:4">
      <c r="D3003" s="317"/>
    </row>
    <row r="3004" spans="4:4">
      <c r="D3004" s="317"/>
    </row>
    <row r="3005" spans="4:4">
      <c r="D3005" s="317"/>
    </row>
    <row r="3006" spans="4:4">
      <c r="D3006" s="317"/>
    </row>
    <row r="3007" spans="4:4">
      <c r="D3007" s="317"/>
    </row>
    <row r="3008" spans="4:4">
      <c r="D3008" s="317"/>
    </row>
    <row r="3009" spans="4:4">
      <c r="D3009" s="317"/>
    </row>
    <row r="3010" spans="4:4">
      <c r="D3010" s="317"/>
    </row>
    <row r="3011" spans="4:4">
      <c r="D3011" s="317"/>
    </row>
    <row r="3012" spans="4:4">
      <c r="D3012" s="317"/>
    </row>
    <row r="3013" spans="4:4">
      <c r="D3013" s="317"/>
    </row>
    <row r="3014" spans="4:4">
      <c r="D3014" s="317"/>
    </row>
    <row r="3015" spans="4:4">
      <c r="D3015" s="317"/>
    </row>
    <row r="3016" spans="4:4">
      <c r="D3016" s="317"/>
    </row>
    <row r="3017" spans="4:4">
      <c r="D3017" s="317"/>
    </row>
    <row r="3018" spans="4:4">
      <c r="D3018" s="317"/>
    </row>
    <row r="3019" spans="4:4">
      <c r="D3019" s="317"/>
    </row>
    <row r="3020" spans="4:4">
      <c r="D3020" s="317"/>
    </row>
    <row r="3021" spans="4:4">
      <c r="D3021" s="317"/>
    </row>
    <row r="3022" spans="4:4">
      <c r="D3022" s="317"/>
    </row>
    <row r="3023" spans="4:4">
      <c r="D3023" s="317"/>
    </row>
    <row r="3024" spans="4:4">
      <c r="D3024" s="317"/>
    </row>
    <row r="3025" spans="4:4">
      <c r="D3025" s="317"/>
    </row>
    <row r="3026" spans="4:4">
      <c r="D3026" s="317"/>
    </row>
    <row r="3027" spans="4:4">
      <c r="D3027" s="317"/>
    </row>
    <row r="3028" spans="4:4">
      <c r="D3028" s="317"/>
    </row>
    <row r="3029" spans="4:4">
      <c r="D3029" s="317"/>
    </row>
    <row r="3030" spans="4:4">
      <c r="D3030" s="317"/>
    </row>
    <row r="3031" spans="4:4">
      <c r="D3031" s="317"/>
    </row>
    <row r="3032" spans="4:4">
      <c r="D3032" s="317"/>
    </row>
    <row r="3033" spans="4:4">
      <c r="D3033" s="317"/>
    </row>
    <row r="3034" spans="4:4">
      <c r="D3034" s="317"/>
    </row>
    <row r="3035" spans="4:4">
      <c r="D3035" s="317"/>
    </row>
    <row r="3036" spans="4:4">
      <c r="D3036" s="317"/>
    </row>
    <row r="3037" spans="4:4">
      <c r="D3037" s="317"/>
    </row>
    <row r="3038" spans="4:4">
      <c r="D3038" s="317"/>
    </row>
    <row r="3039" spans="4:4">
      <c r="D3039" s="317"/>
    </row>
    <row r="3040" spans="4:4">
      <c r="D3040" s="317"/>
    </row>
    <row r="3041" spans="4:4">
      <c r="D3041" s="317"/>
    </row>
    <row r="3042" spans="4:4">
      <c r="D3042" s="317"/>
    </row>
    <row r="3043" spans="4:4">
      <c r="D3043" s="317"/>
    </row>
    <row r="3044" spans="4:4">
      <c r="D3044" s="317"/>
    </row>
    <row r="3045" spans="4:4">
      <c r="D3045" s="317"/>
    </row>
    <row r="3046" spans="4:4">
      <c r="D3046" s="317"/>
    </row>
    <row r="3047" spans="4:4">
      <c r="D3047" s="317"/>
    </row>
    <row r="3048" spans="4:4">
      <c r="D3048" s="317"/>
    </row>
    <row r="3049" spans="4:4">
      <c r="D3049" s="317"/>
    </row>
    <row r="3050" spans="4:4">
      <c r="D3050" s="317"/>
    </row>
    <row r="3051" spans="4:4">
      <c r="D3051" s="317"/>
    </row>
    <row r="3052" spans="4:4">
      <c r="D3052" s="317"/>
    </row>
    <row r="3053" spans="4:4">
      <c r="D3053" s="317"/>
    </row>
    <row r="3054" spans="4:4">
      <c r="D3054" s="317"/>
    </row>
    <row r="3055" spans="4:4">
      <c r="D3055" s="317"/>
    </row>
    <row r="3056" spans="4:4">
      <c r="D3056" s="317"/>
    </row>
    <row r="3057" spans="4:4">
      <c r="D3057" s="317"/>
    </row>
    <row r="3058" spans="4:4">
      <c r="D3058" s="317"/>
    </row>
    <row r="3059" spans="4:4">
      <c r="D3059" s="317"/>
    </row>
    <row r="3060" spans="4:4">
      <c r="D3060" s="317"/>
    </row>
    <row r="3061" spans="4:4">
      <c r="D3061" s="317"/>
    </row>
    <row r="3062" spans="4:4">
      <c r="D3062" s="317"/>
    </row>
    <row r="3063" spans="4:4">
      <c r="D3063" s="317"/>
    </row>
    <row r="3064" spans="4:4">
      <c r="D3064" s="317"/>
    </row>
    <row r="3065" spans="4:4">
      <c r="D3065" s="317"/>
    </row>
    <row r="3066" spans="4:4">
      <c r="D3066" s="317"/>
    </row>
    <row r="3067" spans="4:4">
      <c r="D3067" s="317"/>
    </row>
    <row r="3068" spans="4:4">
      <c r="D3068" s="317"/>
    </row>
    <row r="3069" spans="4:4">
      <c r="D3069" s="317"/>
    </row>
    <row r="3070" spans="4:4">
      <c r="D3070" s="317"/>
    </row>
    <row r="3071" spans="4:4">
      <c r="D3071" s="317"/>
    </row>
    <row r="3072" spans="4:4">
      <c r="D3072" s="317"/>
    </row>
    <row r="3073" spans="4:4">
      <c r="D3073" s="317"/>
    </row>
    <row r="3074" spans="4:4">
      <c r="D3074" s="317"/>
    </row>
    <row r="3075" spans="4:4">
      <c r="D3075" s="317"/>
    </row>
    <row r="3076" spans="4:4">
      <c r="D3076" s="317"/>
    </row>
    <row r="3077" spans="4:4">
      <c r="D3077" s="317"/>
    </row>
    <row r="3078" spans="4:4">
      <c r="D3078" s="317"/>
    </row>
    <row r="3079" spans="4:4">
      <c r="D3079" s="317"/>
    </row>
    <row r="3080" spans="4:4">
      <c r="D3080" s="317"/>
    </row>
    <row r="3081" spans="4:4">
      <c r="D3081" s="317"/>
    </row>
    <row r="3082" spans="4:4">
      <c r="D3082" s="317"/>
    </row>
    <row r="3083" spans="4:4">
      <c r="D3083" s="317"/>
    </row>
    <row r="3084" spans="4:4">
      <c r="D3084" s="317"/>
    </row>
    <row r="3085" spans="4:4">
      <c r="D3085" s="317"/>
    </row>
    <row r="3086" spans="4:4">
      <c r="D3086" s="317"/>
    </row>
    <row r="3087" spans="4:4">
      <c r="D3087" s="317"/>
    </row>
    <row r="3088" spans="4:4">
      <c r="D3088" s="317"/>
    </row>
    <row r="3089" spans="4:4">
      <c r="D3089" s="317"/>
    </row>
    <row r="3090" spans="4:4">
      <c r="D3090" s="317"/>
    </row>
    <row r="3091" spans="4:4">
      <c r="D3091" s="317"/>
    </row>
    <row r="3092" spans="4:4">
      <c r="D3092" s="317"/>
    </row>
    <row r="3093" spans="4:4">
      <c r="D3093" s="317"/>
    </row>
    <row r="3094" spans="4:4">
      <c r="D3094" s="317"/>
    </row>
    <row r="3095" spans="4:4">
      <c r="D3095" s="317"/>
    </row>
    <row r="3096" spans="4:4">
      <c r="D3096" s="317"/>
    </row>
    <row r="3097" spans="4:4">
      <c r="D3097" s="317"/>
    </row>
    <row r="3098" spans="4:4">
      <c r="D3098" s="317"/>
    </row>
    <row r="3099" spans="4:4">
      <c r="D3099" s="317"/>
    </row>
    <row r="3100" spans="4:4">
      <c r="D3100" s="317"/>
    </row>
    <row r="3101" spans="4:4">
      <c r="D3101" s="317"/>
    </row>
    <row r="3102" spans="4:4">
      <c r="D3102" s="317"/>
    </row>
    <row r="3103" spans="4:4">
      <c r="D3103" s="317"/>
    </row>
    <row r="3104" spans="4:4">
      <c r="D3104" s="317"/>
    </row>
    <row r="3105" spans="4:4">
      <c r="D3105" s="317"/>
    </row>
    <row r="3106" spans="4:4">
      <c r="D3106" s="317"/>
    </row>
    <row r="3107" spans="4:4">
      <c r="D3107" s="317"/>
    </row>
    <row r="3108" spans="4:4">
      <c r="D3108" s="317"/>
    </row>
    <row r="3109" spans="4:4">
      <c r="D3109" s="317"/>
    </row>
    <row r="3110" spans="4:4">
      <c r="D3110" s="317"/>
    </row>
    <row r="3111" spans="4:4">
      <c r="D3111" s="317"/>
    </row>
    <row r="3112" spans="4:4">
      <c r="D3112" s="317"/>
    </row>
    <row r="3113" spans="4:4">
      <c r="D3113" s="317"/>
    </row>
    <row r="3114" spans="4:4">
      <c r="D3114" s="317"/>
    </row>
    <row r="3115" spans="4:4">
      <c r="D3115" s="317"/>
    </row>
    <row r="3116" spans="4:4">
      <c r="D3116" s="317"/>
    </row>
    <row r="3117" spans="4:4">
      <c r="D3117" s="317"/>
    </row>
    <row r="3118" spans="4:4">
      <c r="D3118" s="317"/>
    </row>
    <row r="3119" spans="4:4">
      <c r="D3119" s="317"/>
    </row>
    <row r="3120" spans="4:4">
      <c r="D3120" s="317"/>
    </row>
    <row r="3121" spans="4:4">
      <c r="D3121" s="317"/>
    </row>
    <row r="3122" spans="4:4">
      <c r="D3122" s="317"/>
    </row>
    <row r="3123" spans="4:4">
      <c r="D3123" s="317"/>
    </row>
    <row r="3124" spans="4:4">
      <c r="D3124" s="317"/>
    </row>
    <row r="3125" spans="4:4">
      <c r="D3125" s="317"/>
    </row>
    <row r="3126" spans="4:4">
      <c r="D3126" s="317"/>
    </row>
    <row r="3127" spans="4:4">
      <c r="D3127" s="317"/>
    </row>
    <row r="3128" spans="4:4">
      <c r="D3128" s="317"/>
    </row>
    <row r="3129" spans="4:4">
      <c r="D3129" s="317"/>
    </row>
    <row r="3130" spans="4:4">
      <c r="D3130" s="317"/>
    </row>
    <row r="3131" spans="4:4">
      <c r="D3131" s="317"/>
    </row>
    <row r="3132" spans="4:4">
      <c r="D3132" s="317"/>
    </row>
    <row r="3133" spans="4:4">
      <c r="D3133" s="317"/>
    </row>
    <row r="3134" spans="4:4">
      <c r="D3134" s="317"/>
    </row>
    <row r="3135" spans="4:4">
      <c r="D3135" s="317"/>
    </row>
    <row r="3136" spans="4:4">
      <c r="D3136" s="317"/>
    </row>
    <row r="3137" spans="4:4">
      <c r="D3137" s="317"/>
    </row>
    <row r="3138" spans="4:4">
      <c r="D3138" s="317"/>
    </row>
    <row r="3139" spans="4:4">
      <c r="D3139" s="317"/>
    </row>
    <row r="3140" spans="4:4">
      <c r="D3140" s="317"/>
    </row>
    <row r="3141" spans="4:4">
      <c r="D3141" s="317"/>
    </row>
    <row r="3142" spans="4:4">
      <c r="D3142" s="317"/>
    </row>
    <row r="3143" spans="4:4">
      <c r="D3143" s="317"/>
    </row>
    <row r="3144" spans="4:4">
      <c r="D3144" s="317"/>
    </row>
    <row r="3145" spans="4:4">
      <c r="D3145" s="317"/>
    </row>
    <row r="3146" spans="4:4">
      <c r="D3146" s="317"/>
    </row>
    <row r="3147" spans="4:4">
      <c r="D3147" s="317"/>
    </row>
    <row r="3148" spans="4:4">
      <c r="D3148" s="317"/>
    </row>
    <row r="3149" spans="4:4">
      <c r="D3149" s="317"/>
    </row>
    <row r="3150" spans="4:4">
      <c r="D3150" s="317"/>
    </row>
    <row r="3151" spans="4:4">
      <c r="D3151" s="317"/>
    </row>
    <row r="3152" spans="4:4">
      <c r="D3152" s="317"/>
    </row>
    <row r="3153" spans="4:4">
      <c r="D3153" s="317"/>
    </row>
    <row r="3154" spans="4:4">
      <c r="D3154" s="317"/>
    </row>
    <row r="3155" spans="4:4">
      <c r="D3155" s="317"/>
    </row>
    <row r="3156" spans="4:4">
      <c r="D3156" s="317"/>
    </row>
    <row r="3157" spans="4:4">
      <c r="D3157" s="317"/>
    </row>
    <row r="3158" spans="4:4">
      <c r="D3158" s="317"/>
    </row>
    <row r="3159" spans="4:4">
      <c r="D3159" s="317"/>
    </row>
    <row r="3160" spans="4:4">
      <c r="D3160" s="317"/>
    </row>
    <row r="3161" spans="4:4">
      <c r="D3161" s="317"/>
    </row>
    <row r="3162" spans="4:4">
      <c r="D3162" s="317"/>
    </row>
    <row r="3163" spans="4:4">
      <c r="D3163" s="317"/>
    </row>
    <row r="3164" spans="4:4">
      <c r="D3164" s="317"/>
    </row>
    <row r="3165" spans="4:4">
      <c r="D3165" s="317"/>
    </row>
    <row r="3166" spans="4:4">
      <c r="D3166" s="317"/>
    </row>
    <row r="3167" spans="4:4">
      <c r="D3167" s="317"/>
    </row>
    <row r="3168" spans="4:4">
      <c r="D3168" s="317"/>
    </row>
    <row r="3169" spans="4:4">
      <c r="D3169" s="317"/>
    </row>
    <row r="3170" spans="4:4">
      <c r="D3170" s="317"/>
    </row>
    <row r="3171" spans="4:4">
      <c r="D3171" s="317"/>
    </row>
    <row r="3172" spans="4:4">
      <c r="D3172" s="317"/>
    </row>
    <row r="3173" spans="4:4">
      <c r="D3173" s="317"/>
    </row>
    <row r="3174" spans="4:4">
      <c r="D3174" s="317"/>
    </row>
    <row r="3175" spans="4:4">
      <c r="D3175" s="317"/>
    </row>
    <row r="3176" spans="4:4">
      <c r="D3176" s="317"/>
    </row>
    <row r="3177" spans="4:4">
      <c r="D3177" s="317"/>
    </row>
    <row r="3178" spans="4:4">
      <c r="D3178" s="317"/>
    </row>
    <row r="3179" spans="4:4">
      <c r="D3179" s="317"/>
    </row>
    <row r="3180" spans="4:4">
      <c r="D3180" s="317"/>
    </row>
    <row r="3181" spans="4:4">
      <c r="D3181" s="317"/>
    </row>
    <row r="3182" spans="4:4">
      <c r="D3182" s="317"/>
    </row>
    <row r="3183" spans="4:4">
      <c r="D3183" s="317"/>
    </row>
    <row r="3184" spans="4:4">
      <c r="D3184" s="317"/>
    </row>
    <row r="3185" spans="4:4">
      <c r="D3185" s="317"/>
    </row>
    <row r="3186" spans="4:4">
      <c r="D3186" s="317"/>
    </row>
    <row r="3187" spans="4:4">
      <c r="D3187" s="317"/>
    </row>
    <row r="3188" spans="4:4">
      <c r="D3188" s="317"/>
    </row>
    <row r="3189" spans="4:4">
      <c r="D3189" s="317"/>
    </row>
    <row r="3190" spans="4:4">
      <c r="D3190" s="317"/>
    </row>
    <row r="3191" spans="4:4">
      <c r="D3191" s="317"/>
    </row>
    <row r="3192" spans="4:4">
      <c r="D3192" s="317"/>
    </row>
    <row r="3193" spans="4:4">
      <c r="D3193" s="317"/>
    </row>
    <row r="3194" spans="4:4">
      <c r="D3194" s="317"/>
    </row>
    <row r="3195" spans="4:4">
      <c r="D3195" s="317"/>
    </row>
    <row r="3196" spans="4:4">
      <c r="D3196" s="317"/>
    </row>
    <row r="3197" spans="4:4">
      <c r="D3197" s="317"/>
    </row>
    <row r="3198" spans="4:4">
      <c r="D3198" s="317"/>
    </row>
    <row r="3199" spans="4:4">
      <c r="D3199" s="317"/>
    </row>
    <row r="3200" spans="4:4">
      <c r="D3200" s="317"/>
    </row>
    <row r="3201" spans="4:4">
      <c r="D3201" s="317"/>
    </row>
    <row r="3202" spans="4:4">
      <c r="D3202" s="317"/>
    </row>
    <row r="3203" spans="4:4">
      <c r="D3203" s="317"/>
    </row>
    <row r="3204" spans="4:4">
      <c r="D3204" s="317"/>
    </row>
    <row r="3205" spans="4:4">
      <c r="D3205" s="317"/>
    </row>
    <row r="3206" spans="4:4">
      <c r="D3206" s="317"/>
    </row>
    <row r="3207" spans="4:4">
      <c r="D3207" s="317"/>
    </row>
    <row r="3208" spans="4:4">
      <c r="D3208" s="317"/>
    </row>
    <row r="3209" spans="4:4">
      <c r="D3209" s="317"/>
    </row>
    <row r="3210" spans="4:4">
      <c r="D3210" s="317"/>
    </row>
    <row r="3211" spans="4:4">
      <c r="D3211" s="317"/>
    </row>
    <row r="3212" spans="4:4">
      <c r="D3212" s="317"/>
    </row>
    <row r="3213" spans="4:4">
      <c r="D3213" s="317"/>
    </row>
    <row r="3214" spans="4:4">
      <c r="D3214" s="317"/>
    </row>
    <row r="3215" spans="4:4">
      <c r="D3215" s="317"/>
    </row>
    <row r="3216" spans="4:4">
      <c r="D3216" s="317"/>
    </row>
    <row r="3217" spans="4:4">
      <c r="D3217" s="317"/>
    </row>
    <row r="3218" spans="4:4">
      <c r="D3218" s="317"/>
    </row>
    <row r="3219" spans="4:4">
      <c r="D3219" s="317"/>
    </row>
    <row r="3220" spans="4:4">
      <c r="D3220" s="317"/>
    </row>
    <row r="3221" spans="4:4">
      <c r="D3221" s="317"/>
    </row>
    <row r="3222" spans="4:4">
      <c r="D3222" s="317"/>
    </row>
    <row r="3223" spans="4:4">
      <c r="D3223" s="317"/>
    </row>
    <row r="3224" spans="4:4">
      <c r="D3224" s="317"/>
    </row>
    <row r="3225" spans="4:4">
      <c r="D3225" s="317"/>
    </row>
    <row r="3226" spans="4:4">
      <c r="D3226" s="317"/>
    </row>
    <row r="3227" spans="4:4">
      <c r="D3227" s="317"/>
    </row>
    <row r="3228" spans="4:4">
      <c r="D3228" s="317"/>
    </row>
    <row r="3229" spans="4:4">
      <c r="D3229" s="317"/>
    </row>
    <row r="3230" spans="4:4">
      <c r="D3230" s="317"/>
    </row>
    <row r="3231" spans="4:4">
      <c r="D3231" s="317"/>
    </row>
    <row r="3232" spans="4:4">
      <c r="D3232" s="317"/>
    </row>
    <row r="3233" spans="4:4">
      <c r="D3233" s="317"/>
    </row>
    <row r="3234" spans="4:4">
      <c r="D3234" s="317"/>
    </row>
    <row r="3235" spans="4:4">
      <c r="D3235" s="317"/>
    </row>
    <row r="3236" spans="4:4">
      <c r="D3236" s="317"/>
    </row>
    <row r="3237" spans="4:4">
      <c r="D3237" s="317"/>
    </row>
    <row r="3238" spans="4:4">
      <c r="D3238" s="317"/>
    </row>
    <row r="3239" spans="4:4">
      <c r="D3239" s="317"/>
    </row>
    <row r="3240" spans="4:4">
      <c r="D3240" s="317"/>
    </row>
    <row r="3241" spans="4:4">
      <c r="D3241" s="317"/>
    </row>
    <row r="3242" spans="4:4">
      <c r="D3242" s="317"/>
    </row>
    <row r="3243" spans="4:4">
      <c r="D3243" s="317"/>
    </row>
    <row r="3244" spans="4:4">
      <c r="D3244" s="317"/>
    </row>
    <row r="3245" spans="4:4">
      <c r="D3245" s="317"/>
    </row>
    <row r="3246" spans="4:4">
      <c r="D3246" s="317"/>
    </row>
    <row r="3247" spans="4:4">
      <c r="D3247" s="317"/>
    </row>
    <row r="3248" spans="4:4">
      <c r="D3248" s="317"/>
    </row>
    <row r="3249" spans="4:4">
      <c r="D3249" s="317"/>
    </row>
    <row r="3250" spans="4:4">
      <c r="D3250" s="317"/>
    </row>
    <row r="3251" spans="4:4">
      <c r="D3251" s="317"/>
    </row>
    <row r="3252" spans="4:4">
      <c r="D3252" s="317"/>
    </row>
    <row r="3253" spans="4:4">
      <c r="D3253" s="317"/>
    </row>
    <row r="3254" spans="4:4">
      <c r="D3254" s="317"/>
    </row>
    <row r="3255" spans="4:4">
      <c r="D3255" s="317"/>
    </row>
    <row r="3256" spans="4:4">
      <c r="D3256" s="317"/>
    </row>
    <row r="3257" spans="4:4">
      <c r="D3257" s="317"/>
    </row>
    <row r="3258" spans="4:4">
      <c r="D3258" s="317"/>
    </row>
    <row r="3259" spans="4:4">
      <c r="D3259" s="317"/>
    </row>
    <row r="3260" spans="4:4">
      <c r="D3260" s="317"/>
    </row>
    <row r="3261" spans="4:4">
      <c r="D3261" s="317"/>
    </row>
    <row r="3262" spans="4:4">
      <c r="D3262" s="317"/>
    </row>
    <row r="3263" spans="4:4">
      <c r="D3263" s="317"/>
    </row>
    <row r="3264" spans="4:4">
      <c r="D3264" s="317"/>
    </row>
    <row r="3265" spans="4:4">
      <c r="D3265" s="317"/>
    </row>
    <row r="3266" spans="4:4">
      <c r="D3266" s="317"/>
    </row>
    <row r="3267" spans="4:4">
      <c r="D3267" s="317"/>
    </row>
    <row r="3268" spans="4:4">
      <c r="D3268" s="317"/>
    </row>
    <row r="3269" spans="4:4">
      <c r="D3269" s="317"/>
    </row>
    <row r="3270" spans="4:4">
      <c r="D3270" s="317"/>
    </row>
    <row r="3271" spans="4:4">
      <c r="D3271" s="317"/>
    </row>
    <row r="3272" spans="4:4">
      <c r="D3272" s="317"/>
    </row>
    <row r="3273" spans="4:4">
      <c r="D3273" s="317"/>
    </row>
    <row r="3274" spans="4:4">
      <c r="D3274" s="317"/>
    </row>
    <row r="3275" spans="4:4">
      <c r="D3275" s="317"/>
    </row>
    <row r="3276" spans="4:4">
      <c r="D3276" s="317"/>
    </row>
    <row r="3277" spans="4:4">
      <c r="D3277" s="317"/>
    </row>
    <row r="3278" spans="4:4">
      <c r="D3278" s="317"/>
    </row>
    <row r="3279" spans="4:4">
      <c r="D3279" s="317"/>
    </row>
    <row r="3280" spans="4:4">
      <c r="D3280" s="317"/>
    </row>
    <row r="3281" spans="4:4">
      <c r="D3281" s="317"/>
    </row>
    <row r="3282" spans="4:4">
      <c r="D3282" s="317"/>
    </row>
    <row r="3283" spans="4:4">
      <c r="D3283" s="317"/>
    </row>
    <row r="3284" spans="4:4">
      <c r="D3284" s="317"/>
    </row>
    <row r="3285" spans="4:4">
      <c r="D3285" s="317"/>
    </row>
    <row r="3286" spans="4:4">
      <c r="D3286" s="317"/>
    </row>
    <row r="3287" spans="4:4">
      <c r="D3287" s="317"/>
    </row>
    <row r="3288" spans="4:4">
      <c r="D3288" s="317"/>
    </row>
    <row r="3289" spans="4:4">
      <c r="D3289" s="317"/>
    </row>
    <row r="3290" spans="4:4">
      <c r="D3290" s="317"/>
    </row>
    <row r="3291" spans="4:4">
      <c r="D3291" s="317"/>
    </row>
    <row r="3292" spans="4:4">
      <c r="D3292" s="317"/>
    </row>
    <row r="3293" spans="4:4">
      <c r="D3293" s="317"/>
    </row>
    <row r="3294" spans="4:4">
      <c r="D3294" s="317"/>
    </row>
    <row r="3295" spans="4:4">
      <c r="D3295" s="317"/>
    </row>
    <row r="3296" spans="4:4">
      <c r="D3296" s="317"/>
    </row>
    <row r="3297" spans="4:4">
      <c r="D3297" s="317"/>
    </row>
    <row r="3298" spans="4:4">
      <c r="D3298" s="317"/>
    </row>
    <row r="3299" spans="4:4">
      <c r="D3299" s="317"/>
    </row>
    <row r="3300" spans="4:4">
      <c r="D3300" s="317"/>
    </row>
    <row r="3301" spans="4:4">
      <c r="D3301" s="317"/>
    </row>
    <row r="3302" spans="4:4">
      <c r="D3302" s="317"/>
    </row>
    <row r="3303" spans="4:4">
      <c r="D3303" s="317"/>
    </row>
    <row r="3304" spans="4:4">
      <c r="D3304" s="317"/>
    </row>
    <row r="3305" spans="4:4">
      <c r="D3305" s="317"/>
    </row>
    <row r="3306" spans="4:4">
      <c r="D3306" s="317"/>
    </row>
    <row r="3307" spans="4:4">
      <c r="D3307" s="317"/>
    </row>
    <row r="3308" spans="4:4">
      <c r="D3308" s="317"/>
    </row>
    <row r="3309" spans="4:4">
      <c r="D3309" s="317"/>
    </row>
    <row r="3310" spans="4:4">
      <c r="D3310" s="317"/>
    </row>
    <row r="3311" spans="4:4">
      <c r="D3311" s="317"/>
    </row>
    <row r="3312" spans="4:4">
      <c r="D3312" s="317"/>
    </row>
    <row r="3313" spans="4:4">
      <c r="D3313" s="317"/>
    </row>
    <row r="3314" spans="4:4">
      <c r="D3314" s="317"/>
    </row>
    <row r="3315" spans="4:4">
      <c r="D3315" s="317"/>
    </row>
    <row r="3316" spans="4:4">
      <c r="D3316" s="317"/>
    </row>
    <row r="3317" spans="4:4">
      <c r="D3317" s="317"/>
    </row>
    <row r="3318" spans="4:4">
      <c r="D3318" s="317"/>
    </row>
    <row r="3319" spans="4:4">
      <c r="D3319" s="317"/>
    </row>
    <row r="3320" spans="4:4">
      <c r="D3320" s="317"/>
    </row>
    <row r="3321" spans="4:4">
      <c r="D3321" s="317"/>
    </row>
    <row r="3322" spans="4:4">
      <c r="D3322" s="317"/>
    </row>
    <row r="3323" spans="4:4">
      <c r="D3323" s="317"/>
    </row>
    <row r="3324" spans="4:4">
      <c r="D3324" s="317"/>
    </row>
    <row r="3325" spans="4:4">
      <c r="D3325" s="317"/>
    </row>
    <row r="3326" spans="4:4">
      <c r="D3326" s="317"/>
    </row>
    <row r="3327" spans="4:4">
      <c r="D3327" s="317"/>
    </row>
    <row r="3328" spans="4:4">
      <c r="D3328" s="317"/>
    </row>
    <row r="3329" spans="4:4">
      <c r="D3329" s="317"/>
    </row>
    <row r="3330" spans="4:4">
      <c r="D3330" s="317"/>
    </row>
    <row r="3331" spans="4:4">
      <c r="D3331" s="317"/>
    </row>
    <row r="3332" spans="4:4">
      <c r="D3332" s="317"/>
    </row>
    <row r="3333" spans="4:4">
      <c r="D3333" s="317"/>
    </row>
    <row r="3334" spans="4:4">
      <c r="D3334" s="317"/>
    </row>
    <row r="3335" spans="4:4">
      <c r="D3335" s="317"/>
    </row>
    <row r="3336" spans="4:4">
      <c r="D3336" s="317"/>
    </row>
    <row r="3337" spans="4:4">
      <c r="D3337" s="317"/>
    </row>
    <row r="3338" spans="4:4">
      <c r="D3338" s="317"/>
    </row>
    <row r="3339" spans="4:4">
      <c r="D3339" s="317"/>
    </row>
    <row r="3340" spans="4:4">
      <c r="D3340" s="317"/>
    </row>
    <row r="3341" spans="4:4">
      <c r="D3341" s="317"/>
    </row>
    <row r="3342" spans="4:4">
      <c r="D3342" s="317"/>
    </row>
    <row r="3343" spans="4:4">
      <c r="D3343" s="317"/>
    </row>
    <row r="3344" spans="4:4">
      <c r="D3344" s="317"/>
    </row>
    <row r="3345" spans="4:4">
      <c r="D3345" s="317"/>
    </row>
    <row r="3346" spans="4:4">
      <c r="D3346" s="317"/>
    </row>
    <row r="3347" spans="4:4">
      <c r="D3347" s="317"/>
    </row>
    <row r="3348" spans="4:4">
      <c r="D3348" s="317"/>
    </row>
    <row r="3349" spans="4:4">
      <c r="D3349" s="317"/>
    </row>
    <row r="3350" spans="4:4">
      <c r="D3350" s="317"/>
    </row>
    <row r="3351" spans="4:4">
      <c r="D3351" s="317"/>
    </row>
    <row r="3352" spans="4:4">
      <c r="D3352" s="317"/>
    </row>
    <row r="3353" spans="4:4">
      <c r="D3353" s="317"/>
    </row>
    <row r="3354" spans="4:4">
      <c r="D3354" s="317"/>
    </row>
    <row r="3355" spans="4:4">
      <c r="D3355" s="317"/>
    </row>
    <row r="3356" spans="4:4">
      <c r="D3356" s="317"/>
    </row>
    <row r="3357" spans="4:4">
      <c r="D3357" s="317"/>
    </row>
    <row r="3358" spans="4:4">
      <c r="D3358" s="317"/>
    </row>
    <row r="3359" spans="4:4">
      <c r="D3359" s="317"/>
    </row>
    <row r="3360" spans="4:4">
      <c r="D3360" s="317"/>
    </row>
    <row r="3361" spans="4:4">
      <c r="D3361" s="317"/>
    </row>
    <row r="3362" spans="4:4">
      <c r="D3362" s="317"/>
    </row>
    <row r="3363" spans="4:4">
      <c r="D3363" s="317"/>
    </row>
    <row r="3364" spans="4:4">
      <c r="D3364" s="317"/>
    </row>
    <row r="3365" spans="4:4">
      <c r="D3365" s="317"/>
    </row>
    <row r="3366" spans="4:4">
      <c r="D3366" s="317"/>
    </row>
    <row r="3367" spans="4:4">
      <c r="D3367" s="317"/>
    </row>
    <row r="3368" spans="4:4">
      <c r="D3368" s="317"/>
    </row>
    <row r="3369" spans="4:4">
      <c r="D3369" s="317"/>
    </row>
    <row r="3370" spans="4:4">
      <c r="D3370" s="317"/>
    </row>
    <row r="3371" spans="4:4">
      <c r="D3371" s="317"/>
    </row>
    <row r="3372" spans="4:4">
      <c r="D3372" s="317"/>
    </row>
    <row r="3373" spans="4:4">
      <c r="D3373" s="317"/>
    </row>
    <row r="3374" spans="4:4">
      <c r="D3374" s="317"/>
    </row>
    <row r="3375" spans="4:4">
      <c r="D3375" s="317"/>
    </row>
    <row r="3376" spans="4:4">
      <c r="D3376" s="317"/>
    </row>
    <row r="3377" spans="4:4">
      <c r="D3377" s="317"/>
    </row>
    <row r="3378" spans="4:4">
      <c r="D3378" s="317"/>
    </row>
    <row r="3379" spans="4:4">
      <c r="D3379" s="317"/>
    </row>
    <row r="3380" spans="4:4">
      <c r="D3380" s="317"/>
    </row>
    <row r="3381" spans="4:4">
      <c r="D3381" s="317"/>
    </row>
    <row r="3382" spans="4:4">
      <c r="D3382" s="317"/>
    </row>
    <row r="3383" spans="4:4">
      <c r="D3383" s="317"/>
    </row>
    <row r="3384" spans="4:4">
      <c r="D3384" s="317"/>
    </row>
    <row r="3385" spans="4:4">
      <c r="D3385" s="317"/>
    </row>
    <row r="3386" spans="4:4">
      <c r="D3386" s="317"/>
    </row>
    <row r="3387" spans="4:4">
      <c r="D3387" s="317"/>
    </row>
    <row r="3388" spans="4:4">
      <c r="D3388" s="317"/>
    </row>
    <row r="3389" spans="4:4">
      <c r="D3389" s="317"/>
    </row>
    <row r="3390" spans="4:4">
      <c r="D3390" s="317"/>
    </row>
    <row r="3391" spans="4:4">
      <c r="D3391" s="317"/>
    </row>
    <row r="3392" spans="4:4">
      <c r="D3392" s="317"/>
    </row>
    <row r="3393" spans="4:4">
      <c r="D3393" s="317"/>
    </row>
    <row r="3394" spans="4:4">
      <c r="D3394" s="317"/>
    </row>
    <row r="3395" spans="4:4">
      <c r="D3395" s="317"/>
    </row>
    <row r="3396" spans="4:4">
      <c r="D3396" s="317"/>
    </row>
    <row r="3397" spans="4:4">
      <c r="D3397" s="317"/>
    </row>
    <row r="3398" spans="4:4">
      <c r="D3398" s="317"/>
    </row>
    <row r="3399" spans="4:4">
      <c r="D3399" s="317"/>
    </row>
    <row r="3400" spans="4:4">
      <c r="D3400" s="317"/>
    </row>
    <row r="3401" spans="4:4">
      <c r="D3401" s="317"/>
    </row>
    <row r="3402" spans="4:4">
      <c r="D3402" s="317"/>
    </row>
    <row r="3403" spans="4:4">
      <c r="D3403" s="317"/>
    </row>
    <row r="3404" spans="4:4">
      <c r="D3404" s="317"/>
    </row>
    <row r="3405" spans="4:4">
      <c r="D3405" s="317"/>
    </row>
    <row r="3406" spans="4:4">
      <c r="D3406" s="317"/>
    </row>
    <row r="3407" spans="4:4">
      <c r="D3407" s="317"/>
    </row>
    <row r="3408" spans="4:4">
      <c r="D3408" s="317"/>
    </row>
    <row r="3409" spans="4:4">
      <c r="D3409" s="317"/>
    </row>
    <row r="3410" spans="4:4">
      <c r="D3410" s="317"/>
    </row>
    <row r="3411" spans="4:4">
      <c r="D3411" s="317"/>
    </row>
    <row r="3412" spans="4:4">
      <c r="D3412" s="317"/>
    </row>
    <row r="3413" spans="4:4">
      <c r="D3413" s="317"/>
    </row>
    <row r="3414" spans="4:4">
      <c r="D3414" s="317"/>
    </row>
    <row r="3415" spans="4:4">
      <c r="D3415" s="317"/>
    </row>
    <row r="3416" spans="4:4">
      <c r="D3416" s="317"/>
    </row>
    <row r="3417" spans="4:4">
      <c r="D3417" s="317"/>
    </row>
    <row r="3418" spans="4:4">
      <c r="D3418" s="317"/>
    </row>
    <row r="3419" spans="4:4">
      <c r="D3419" s="317"/>
    </row>
    <row r="3420" spans="4:4">
      <c r="D3420" s="317"/>
    </row>
    <row r="3421" spans="4:4">
      <c r="D3421" s="317"/>
    </row>
    <row r="3422" spans="4:4">
      <c r="D3422" s="317"/>
    </row>
    <row r="3423" spans="4:4">
      <c r="D3423" s="317"/>
    </row>
    <row r="3424" spans="4:4">
      <c r="D3424" s="317"/>
    </row>
    <row r="3425" spans="4:4">
      <c r="D3425" s="317"/>
    </row>
    <row r="3426" spans="4:4">
      <c r="D3426" s="317"/>
    </row>
    <row r="3427" spans="4:4">
      <c r="D3427" s="317"/>
    </row>
    <row r="3428" spans="4:4">
      <c r="D3428" s="317"/>
    </row>
    <row r="3429" spans="4:4">
      <c r="D3429" s="317"/>
    </row>
    <row r="3430" spans="4:4">
      <c r="D3430" s="317"/>
    </row>
    <row r="3431" spans="4:4">
      <c r="D3431" s="317"/>
    </row>
    <row r="3432" spans="4:4">
      <c r="D3432" s="317"/>
    </row>
    <row r="3433" spans="4:4">
      <c r="D3433" s="317"/>
    </row>
    <row r="3434" spans="4:4">
      <c r="D3434" s="317"/>
    </row>
    <row r="3435" spans="4:4">
      <c r="D3435" s="317"/>
    </row>
    <row r="3436" spans="4:4">
      <c r="D3436" s="317"/>
    </row>
    <row r="3437" spans="4:4">
      <c r="D3437" s="317"/>
    </row>
    <row r="3438" spans="4:4">
      <c r="D3438" s="317"/>
    </row>
    <row r="3439" spans="4:4">
      <c r="D3439" s="317"/>
    </row>
    <row r="3440" spans="4:4">
      <c r="D3440" s="317"/>
    </row>
    <row r="3441" spans="4:4">
      <c r="D3441" s="317"/>
    </row>
    <row r="3442" spans="4:4">
      <c r="D3442" s="317"/>
    </row>
    <row r="3443" spans="4:4">
      <c r="D3443" s="317"/>
    </row>
    <row r="3444" spans="4:4">
      <c r="D3444" s="317"/>
    </row>
    <row r="3445" spans="4:4">
      <c r="D3445" s="317"/>
    </row>
    <row r="3446" spans="4:4">
      <c r="D3446" s="317"/>
    </row>
    <row r="3447" spans="4:4">
      <c r="D3447" s="317"/>
    </row>
    <row r="3448" spans="4:4">
      <c r="D3448" s="317"/>
    </row>
    <row r="3449" spans="4:4">
      <c r="D3449" s="317"/>
    </row>
    <row r="3450" spans="4:4">
      <c r="D3450" s="317"/>
    </row>
    <row r="3451" spans="4:4">
      <c r="D3451" s="317"/>
    </row>
    <row r="3452" spans="4:4">
      <c r="D3452" s="317"/>
    </row>
    <row r="3453" spans="4:4">
      <c r="D3453" s="317"/>
    </row>
    <row r="3454" spans="4:4">
      <c r="D3454" s="317"/>
    </row>
    <row r="3455" spans="4:4">
      <c r="D3455" s="317"/>
    </row>
    <row r="3456" spans="4:4">
      <c r="D3456" s="317"/>
    </row>
    <row r="3457" spans="4:4">
      <c r="D3457" s="317"/>
    </row>
    <row r="3458" spans="4:4">
      <c r="D3458" s="317"/>
    </row>
    <row r="3459" spans="4:4">
      <c r="D3459" s="317"/>
    </row>
    <row r="3460" spans="4:4">
      <c r="D3460" s="317"/>
    </row>
    <row r="3461" spans="4:4">
      <c r="D3461" s="317"/>
    </row>
    <row r="3462" spans="4:4">
      <c r="D3462" s="317"/>
    </row>
    <row r="3463" spans="4:4">
      <c r="D3463" s="317"/>
    </row>
    <row r="3464" spans="4:4">
      <c r="D3464" s="317"/>
    </row>
    <row r="3465" spans="4:4">
      <c r="D3465" s="317"/>
    </row>
    <row r="3466" spans="4:4">
      <c r="D3466" s="317"/>
    </row>
    <row r="3467" spans="4:4">
      <c r="D3467" s="317"/>
    </row>
    <row r="3468" spans="4:4">
      <c r="D3468" s="317"/>
    </row>
    <row r="3469" spans="4:4">
      <c r="D3469" s="317"/>
    </row>
    <row r="3470" spans="4:4">
      <c r="D3470" s="317"/>
    </row>
    <row r="3471" spans="4:4">
      <c r="D3471" s="317"/>
    </row>
    <row r="3472" spans="4:4">
      <c r="D3472" s="317"/>
    </row>
    <row r="3473" spans="4:4">
      <c r="D3473" s="317"/>
    </row>
    <row r="3474" spans="4:4">
      <c r="D3474" s="317"/>
    </row>
    <row r="3475" spans="4:4">
      <c r="D3475" s="317"/>
    </row>
    <row r="3476" spans="4:4">
      <c r="D3476" s="317"/>
    </row>
    <row r="3477" spans="4:4">
      <c r="D3477" s="317"/>
    </row>
    <row r="3478" spans="4:4">
      <c r="D3478" s="317"/>
    </row>
    <row r="3479" spans="4:4">
      <c r="D3479" s="317"/>
    </row>
    <row r="3480" spans="4:4">
      <c r="D3480" s="317"/>
    </row>
    <row r="3481" spans="4:4">
      <c r="D3481" s="317"/>
    </row>
    <row r="3482" spans="4:4">
      <c r="D3482" s="317"/>
    </row>
    <row r="3483" spans="4:4">
      <c r="D3483" s="317"/>
    </row>
    <row r="3484" spans="4:4">
      <c r="D3484" s="317"/>
    </row>
    <row r="3485" spans="4:4">
      <c r="D3485" s="317"/>
    </row>
    <row r="3486" spans="4:4">
      <c r="D3486" s="317"/>
    </row>
    <row r="3487" spans="4:4">
      <c r="D3487" s="317"/>
    </row>
    <row r="3488" spans="4:4">
      <c r="D3488" s="317"/>
    </row>
    <row r="3489" spans="4:4">
      <c r="D3489" s="317"/>
    </row>
    <row r="3490" spans="4:4">
      <c r="D3490" s="317"/>
    </row>
    <row r="3491" spans="4:4">
      <c r="D3491" s="317"/>
    </row>
    <row r="3492" spans="4:4">
      <c r="D3492" s="317"/>
    </row>
    <row r="3493" spans="4:4">
      <c r="D3493" s="317"/>
    </row>
    <row r="3494" spans="4:4">
      <c r="D3494" s="317"/>
    </row>
    <row r="3495" spans="4:4">
      <c r="D3495" s="317"/>
    </row>
    <row r="3496" spans="4:4">
      <c r="D3496" s="317"/>
    </row>
    <row r="3497" spans="4:4">
      <c r="D3497" s="317"/>
    </row>
    <row r="3498" spans="4:4">
      <c r="D3498" s="317"/>
    </row>
    <row r="3499" spans="4:4">
      <c r="D3499" s="317"/>
    </row>
    <row r="3500" spans="4:4">
      <c r="D3500" s="317"/>
    </row>
    <row r="3501" spans="4:4">
      <c r="D3501" s="317"/>
    </row>
    <row r="3502" spans="4:4">
      <c r="D3502" s="317"/>
    </row>
    <row r="3503" spans="4:4">
      <c r="D3503" s="317"/>
    </row>
    <row r="3504" spans="4:4">
      <c r="D3504" s="317"/>
    </row>
    <row r="3505" spans="4:4">
      <c r="D3505" s="317"/>
    </row>
    <row r="3506" spans="4:4">
      <c r="D3506" s="317"/>
    </row>
    <row r="3507" spans="4:4">
      <c r="D3507" s="317"/>
    </row>
    <row r="3508" spans="4:4">
      <c r="D3508" s="317"/>
    </row>
    <row r="3509" spans="4:4">
      <c r="D3509" s="317"/>
    </row>
    <row r="3510" spans="4:4">
      <c r="D3510" s="317"/>
    </row>
    <row r="3511" spans="4:4">
      <c r="D3511" s="317"/>
    </row>
    <row r="3512" spans="4:4">
      <c r="D3512" s="317"/>
    </row>
    <row r="3513" spans="4:4">
      <c r="D3513" s="317"/>
    </row>
    <row r="3514" spans="4:4">
      <c r="D3514" s="317"/>
    </row>
    <row r="3515" spans="4:4">
      <c r="D3515" s="317"/>
    </row>
    <row r="3516" spans="4:4">
      <c r="D3516" s="317"/>
    </row>
    <row r="3517" spans="4:4">
      <c r="D3517" s="317"/>
    </row>
    <row r="3518" spans="4:4">
      <c r="D3518" s="317"/>
    </row>
    <row r="3519" spans="4:4">
      <c r="D3519" s="317"/>
    </row>
    <row r="3520" spans="4:4">
      <c r="D3520" s="317"/>
    </row>
    <row r="3521" spans="4:4">
      <c r="D3521" s="317"/>
    </row>
    <row r="3522" spans="4:4">
      <c r="D3522" s="317"/>
    </row>
    <row r="3523" spans="4:4">
      <c r="D3523" s="317"/>
    </row>
    <row r="3524" spans="4:4">
      <c r="D3524" s="317"/>
    </row>
    <row r="3525" spans="4:4">
      <c r="D3525" s="317"/>
    </row>
    <row r="3526" spans="4:4">
      <c r="D3526" s="317"/>
    </row>
    <row r="3527" spans="4:4">
      <c r="D3527" s="317"/>
    </row>
    <row r="3528" spans="4:4">
      <c r="D3528" s="317"/>
    </row>
    <row r="3529" spans="4:4">
      <c r="D3529" s="317"/>
    </row>
    <row r="3530" spans="4:4">
      <c r="D3530" s="317"/>
    </row>
    <row r="3531" spans="4:4">
      <c r="D3531" s="317"/>
    </row>
    <row r="3532" spans="4:4">
      <c r="D3532" s="317"/>
    </row>
    <row r="3533" spans="4:4">
      <c r="D3533" s="317"/>
    </row>
    <row r="3534" spans="4:4">
      <c r="D3534" s="317"/>
    </row>
    <row r="3535" spans="4:4">
      <c r="D3535" s="317"/>
    </row>
    <row r="3536" spans="4:4">
      <c r="D3536" s="317"/>
    </row>
    <row r="3537" spans="4:4">
      <c r="D3537" s="317"/>
    </row>
    <row r="3538" spans="4:4">
      <c r="D3538" s="317"/>
    </row>
    <row r="3539" spans="4:4">
      <c r="D3539" s="317"/>
    </row>
    <row r="3540" spans="4:4">
      <c r="D3540" s="317"/>
    </row>
    <row r="3541" spans="4:4">
      <c r="D3541" s="317"/>
    </row>
    <row r="3542" spans="4:4">
      <c r="D3542" s="317"/>
    </row>
    <row r="3543" spans="4:4">
      <c r="D3543" s="317"/>
    </row>
    <row r="3544" spans="4:4">
      <c r="D3544" s="317"/>
    </row>
    <row r="3545" spans="4:4">
      <c r="D3545" s="317"/>
    </row>
    <row r="3546" spans="4:4">
      <c r="D3546" s="317"/>
    </row>
    <row r="3547" spans="4:4">
      <c r="D3547" s="317"/>
    </row>
    <row r="3548" spans="4:4">
      <c r="D3548" s="317"/>
    </row>
    <row r="3549" spans="4:4">
      <c r="D3549" s="317"/>
    </row>
    <row r="3550" spans="4:4">
      <c r="D3550" s="317"/>
    </row>
    <row r="3551" spans="4:4">
      <c r="D3551" s="317"/>
    </row>
    <row r="3552" spans="4:4">
      <c r="D3552" s="317"/>
    </row>
    <row r="3553" spans="4:4">
      <c r="D3553" s="317"/>
    </row>
    <row r="3554" spans="4:4">
      <c r="D3554" s="317"/>
    </row>
    <row r="3555" spans="4:4">
      <c r="D3555" s="317"/>
    </row>
    <row r="3556" spans="4:4">
      <c r="D3556" s="317"/>
    </row>
    <row r="3557" spans="4:4">
      <c r="D3557" s="317"/>
    </row>
    <row r="3558" spans="4:4">
      <c r="D3558" s="317"/>
    </row>
    <row r="3559" spans="4:4">
      <c r="D3559" s="317"/>
    </row>
    <row r="3560" spans="4:4">
      <c r="D3560" s="317"/>
    </row>
    <row r="3561" spans="4:4">
      <c r="D3561" s="317"/>
    </row>
    <row r="3562" spans="4:4">
      <c r="D3562" s="317"/>
    </row>
    <row r="3563" spans="4:4">
      <c r="D3563" s="317"/>
    </row>
    <row r="3564" spans="4:4">
      <c r="D3564" s="317"/>
    </row>
    <row r="3565" spans="4:4">
      <c r="D3565" s="317"/>
    </row>
    <row r="3566" spans="4:4">
      <c r="D3566" s="317"/>
    </row>
    <row r="3567" spans="4:4">
      <c r="D3567" s="317"/>
    </row>
    <row r="3568" spans="4:4">
      <c r="D3568" s="317"/>
    </row>
    <row r="3569" spans="4:4">
      <c r="D3569" s="317"/>
    </row>
    <row r="3570" spans="4:4">
      <c r="D3570" s="317"/>
    </row>
    <row r="3571" spans="4:4">
      <c r="D3571" s="317"/>
    </row>
    <row r="3572" spans="4:4">
      <c r="D3572" s="317"/>
    </row>
    <row r="3573" spans="4:4">
      <c r="D3573" s="317"/>
    </row>
    <row r="3574" spans="4:4">
      <c r="D3574" s="317"/>
    </row>
    <row r="3575" spans="4:4">
      <c r="D3575" s="317"/>
    </row>
    <row r="3576" spans="4:4">
      <c r="D3576" s="317"/>
    </row>
    <row r="3577" spans="4:4">
      <c r="D3577" s="317"/>
    </row>
    <row r="3578" spans="4:4">
      <c r="D3578" s="317"/>
    </row>
    <row r="3579" spans="4:4">
      <c r="D3579" s="317"/>
    </row>
    <row r="3580" spans="4:4">
      <c r="D3580" s="317"/>
    </row>
    <row r="3581" spans="4:4">
      <c r="D3581" s="317"/>
    </row>
    <row r="3582" spans="4:4">
      <c r="D3582" s="317"/>
    </row>
    <row r="3583" spans="4:4">
      <c r="D3583" s="317"/>
    </row>
    <row r="3584" spans="4:4">
      <c r="D3584" s="317"/>
    </row>
    <row r="3585" spans="4:4">
      <c r="D3585" s="317"/>
    </row>
    <row r="3586" spans="4:4">
      <c r="D3586" s="317"/>
    </row>
    <row r="3587" spans="4:4">
      <c r="D3587" s="317"/>
    </row>
    <row r="3588" spans="4:4">
      <c r="D3588" s="317"/>
    </row>
    <row r="3589" spans="4:4">
      <c r="D3589" s="317"/>
    </row>
    <row r="3590" spans="4:4">
      <c r="D3590" s="317"/>
    </row>
    <row r="3591" spans="4:4">
      <c r="D3591" s="317"/>
    </row>
    <row r="3592" spans="4:4">
      <c r="D3592" s="317"/>
    </row>
    <row r="3593" spans="4:4">
      <c r="D3593" s="317"/>
    </row>
    <row r="3594" spans="4:4">
      <c r="D3594" s="317"/>
    </row>
    <row r="3595" spans="4:4">
      <c r="D3595" s="317"/>
    </row>
    <row r="3596" spans="4:4">
      <c r="D3596" s="317"/>
    </row>
    <row r="3597" spans="4:4">
      <c r="D3597" s="317"/>
    </row>
    <row r="3598" spans="4:4">
      <c r="D3598" s="317"/>
    </row>
    <row r="3599" spans="4:4">
      <c r="D3599" s="317"/>
    </row>
    <row r="3600" spans="4:4">
      <c r="D3600" s="317"/>
    </row>
    <row r="3601" spans="4:4">
      <c r="D3601" s="317"/>
    </row>
    <row r="3602" spans="4:4">
      <c r="D3602" s="317"/>
    </row>
    <row r="3603" spans="4:4">
      <c r="D3603" s="317"/>
    </row>
    <row r="3604" spans="4:4">
      <c r="D3604" s="317"/>
    </row>
    <row r="3605" spans="4:4">
      <c r="D3605" s="317"/>
    </row>
    <row r="3606" spans="4:4">
      <c r="D3606" s="317"/>
    </row>
    <row r="3607" spans="4:4">
      <c r="D3607" s="317"/>
    </row>
    <row r="3608" spans="4:4">
      <c r="D3608" s="317"/>
    </row>
    <row r="3609" spans="4:4">
      <c r="D3609" s="317"/>
    </row>
    <row r="3610" spans="4:4">
      <c r="D3610" s="317"/>
    </row>
    <row r="3611" spans="4:4">
      <c r="D3611" s="317"/>
    </row>
    <row r="3612" spans="4:4">
      <c r="D3612" s="317"/>
    </row>
    <row r="3613" spans="4:4">
      <c r="D3613" s="317"/>
    </row>
    <row r="3614" spans="4:4">
      <c r="D3614" s="317"/>
    </row>
    <row r="3615" spans="4:4">
      <c r="D3615" s="317"/>
    </row>
    <row r="3616" spans="4:4">
      <c r="D3616" s="317"/>
    </row>
    <row r="3617" spans="4:4">
      <c r="D3617" s="317"/>
    </row>
    <row r="3618" spans="4:4">
      <c r="D3618" s="317"/>
    </row>
    <row r="3619" spans="4:4">
      <c r="D3619" s="317"/>
    </row>
    <row r="3620" spans="4:4">
      <c r="D3620" s="317"/>
    </row>
    <row r="3621" spans="4:4">
      <c r="D3621" s="317"/>
    </row>
    <row r="3622" spans="4:4">
      <c r="D3622" s="317"/>
    </row>
    <row r="3623" spans="4:4">
      <c r="D3623" s="317"/>
    </row>
    <row r="3624" spans="4:4">
      <c r="D3624" s="317"/>
    </row>
    <row r="3625" spans="4:4">
      <c r="D3625" s="317"/>
    </row>
    <row r="3626" spans="4:4">
      <c r="D3626" s="317"/>
    </row>
    <row r="3627" spans="4:4">
      <c r="D3627" s="317"/>
    </row>
    <row r="3628" spans="4:4">
      <c r="D3628" s="317"/>
    </row>
    <row r="3629" spans="4:4">
      <c r="D3629" s="317"/>
    </row>
    <row r="3630" spans="4:4">
      <c r="D3630" s="317"/>
    </row>
    <row r="3631" spans="4:4">
      <c r="D3631" s="317"/>
    </row>
    <row r="3632" spans="4:4">
      <c r="D3632" s="317"/>
    </row>
    <row r="3633" spans="4:4">
      <c r="D3633" s="317"/>
    </row>
    <row r="3634" spans="4:4">
      <c r="D3634" s="317"/>
    </row>
    <row r="3635" spans="4:4">
      <c r="D3635" s="317"/>
    </row>
    <row r="3636" spans="4:4">
      <c r="D3636" s="317"/>
    </row>
    <row r="3637" spans="4:4">
      <c r="D3637" s="317"/>
    </row>
    <row r="3638" spans="4:4">
      <c r="D3638" s="317"/>
    </row>
    <row r="3639" spans="4:4">
      <c r="D3639" s="317"/>
    </row>
    <row r="3640" spans="4:4">
      <c r="D3640" s="317"/>
    </row>
    <row r="3641" spans="4:4">
      <c r="D3641" s="317"/>
    </row>
    <row r="3642" spans="4:4">
      <c r="D3642" s="317"/>
    </row>
    <row r="3643" spans="4:4">
      <c r="D3643" s="317"/>
    </row>
    <row r="3644" spans="4:4">
      <c r="D3644" s="317"/>
    </row>
    <row r="3645" spans="4:4">
      <c r="D3645" s="317"/>
    </row>
    <row r="3646" spans="4:4">
      <c r="D3646" s="317"/>
    </row>
    <row r="3647" spans="4:4">
      <c r="D3647" s="317"/>
    </row>
    <row r="3648" spans="4:4">
      <c r="D3648" s="317"/>
    </row>
    <row r="3649" spans="4:4">
      <c r="D3649" s="317"/>
    </row>
    <row r="3650" spans="4:4">
      <c r="D3650" s="317"/>
    </row>
    <row r="3651" spans="4:4">
      <c r="D3651" s="317"/>
    </row>
    <row r="3652" spans="4:4">
      <c r="D3652" s="317"/>
    </row>
    <row r="3653" spans="4:4">
      <c r="D3653" s="317"/>
    </row>
    <row r="3654" spans="4:4">
      <c r="D3654" s="317"/>
    </row>
    <row r="3655" spans="4:4">
      <c r="D3655" s="317"/>
    </row>
    <row r="3656" spans="4:4">
      <c r="D3656" s="317"/>
    </row>
    <row r="3657" spans="4:4">
      <c r="D3657" s="317"/>
    </row>
    <row r="3658" spans="4:4">
      <c r="D3658" s="317"/>
    </row>
    <row r="3659" spans="4:4">
      <c r="D3659" s="317"/>
    </row>
    <row r="3660" spans="4:4">
      <c r="D3660" s="317"/>
    </row>
    <row r="3661" spans="4:4">
      <c r="D3661" s="317"/>
    </row>
    <row r="3662" spans="4:4">
      <c r="D3662" s="317"/>
    </row>
    <row r="3663" spans="4:4">
      <c r="D3663" s="317"/>
    </row>
    <row r="3664" spans="4:4">
      <c r="D3664" s="317"/>
    </row>
    <row r="3665" spans="4:4">
      <c r="D3665" s="317"/>
    </row>
    <row r="3666" spans="4:4">
      <c r="D3666" s="317"/>
    </row>
    <row r="3667" spans="4:4">
      <c r="D3667" s="317"/>
    </row>
    <row r="3668" spans="4:4">
      <c r="D3668" s="317"/>
    </row>
    <row r="3669" spans="4:4">
      <c r="D3669" s="317"/>
    </row>
    <row r="3670" spans="4:4">
      <c r="D3670" s="317"/>
    </row>
    <row r="3671" spans="4:4">
      <c r="D3671" s="317"/>
    </row>
    <row r="3672" spans="4:4">
      <c r="D3672" s="317"/>
    </row>
    <row r="3673" spans="4:4">
      <c r="D3673" s="317"/>
    </row>
    <row r="3674" spans="4:4">
      <c r="D3674" s="317"/>
    </row>
    <row r="3675" spans="4:4">
      <c r="D3675" s="317"/>
    </row>
    <row r="3676" spans="4:4">
      <c r="D3676" s="317"/>
    </row>
    <row r="3677" spans="4:4">
      <c r="D3677" s="317"/>
    </row>
    <row r="3678" spans="4:4">
      <c r="D3678" s="317"/>
    </row>
    <row r="3679" spans="4:4">
      <c r="D3679" s="317"/>
    </row>
    <row r="3680" spans="4:4">
      <c r="D3680" s="317"/>
    </row>
    <row r="3681" spans="4:4">
      <c r="D3681" s="317"/>
    </row>
    <row r="3682" spans="4:4">
      <c r="D3682" s="317"/>
    </row>
    <row r="3683" spans="4:4">
      <c r="D3683" s="317"/>
    </row>
    <row r="3684" spans="4:4">
      <c r="D3684" s="317"/>
    </row>
    <row r="3685" spans="4:4">
      <c r="D3685" s="317"/>
    </row>
    <row r="3686" spans="4:4">
      <c r="D3686" s="317"/>
    </row>
    <row r="3687" spans="4:4">
      <c r="D3687" s="317"/>
    </row>
    <row r="3688" spans="4:4">
      <c r="D3688" s="317"/>
    </row>
    <row r="3689" spans="4:4">
      <c r="D3689" s="317"/>
    </row>
    <row r="3690" spans="4:4">
      <c r="D3690" s="317"/>
    </row>
    <row r="3691" spans="4:4">
      <c r="D3691" s="317"/>
    </row>
    <row r="3692" spans="4:4">
      <c r="D3692" s="317"/>
    </row>
    <row r="3693" spans="4:4">
      <c r="D3693" s="317"/>
    </row>
    <row r="3694" spans="4:4">
      <c r="D3694" s="317"/>
    </row>
    <row r="3695" spans="4:4">
      <c r="D3695" s="317"/>
    </row>
    <row r="3696" spans="4:4">
      <c r="D3696" s="317"/>
    </row>
    <row r="3697" spans="4:4">
      <c r="D3697" s="317"/>
    </row>
    <row r="3698" spans="4:4">
      <c r="D3698" s="317"/>
    </row>
    <row r="3699" spans="4:4">
      <c r="D3699" s="317"/>
    </row>
    <row r="3700" spans="4:4">
      <c r="D3700" s="317"/>
    </row>
    <row r="3701" spans="4:4">
      <c r="D3701" s="317"/>
    </row>
    <row r="3702" spans="4:4">
      <c r="D3702" s="317"/>
    </row>
    <row r="3703" spans="4:4">
      <c r="D3703" s="317"/>
    </row>
    <row r="3704" spans="4:4">
      <c r="D3704" s="317"/>
    </row>
    <row r="3705" spans="4:4">
      <c r="D3705" s="317"/>
    </row>
    <row r="3706" spans="4:4">
      <c r="D3706" s="317"/>
    </row>
    <row r="3707" spans="4:4">
      <c r="D3707" s="317"/>
    </row>
    <row r="3708" spans="4:4">
      <c r="D3708" s="317"/>
    </row>
    <row r="3709" spans="4:4">
      <c r="D3709" s="317"/>
    </row>
    <row r="3710" spans="4:4">
      <c r="D3710" s="317"/>
    </row>
    <row r="3711" spans="4:4">
      <c r="D3711" s="317"/>
    </row>
    <row r="3712" spans="4:4">
      <c r="D3712" s="317"/>
    </row>
    <row r="3713" spans="4:4">
      <c r="D3713" s="317"/>
    </row>
    <row r="3714" spans="4:4">
      <c r="D3714" s="317"/>
    </row>
    <row r="3715" spans="4:4">
      <c r="D3715" s="317"/>
    </row>
    <row r="3716" spans="4:4">
      <c r="D3716" s="317"/>
    </row>
    <row r="3717" spans="4:4">
      <c r="D3717" s="317"/>
    </row>
    <row r="3718" spans="4:4">
      <c r="D3718" s="317"/>
    </row>
    <row r="3719" spans="4:4">
      <c r="D3719" s="317"/>
    </row>
    <row r="3720" spans="4:4">
      <c r="D3720" s="317"/>
    </row>
    <row r="3721" spans="4:4">
      <c r="D3721" s="317"/>
    </row>
    <row r="3722" spans="4:4">
      <c r="D3722" s="317"/>
    </row>
    <row r="3723" spans="4:4">
      <c r="D3723" s="317"/>
    </row>
    <row r="3724" spans="4:4">
      <c r="D3724" s="317"/>
    </row>
    <row r="3725" spans="4:4">
      <c r="D3725" s="317"/>
    </row>
    <row r="3726" spans="4:4">
      <c r="D3726" s="317"/>
    </row>
    <row r="3727" spans="4:4">
      <c r="D3727" s="317"/>
    </row>
    <row r="3728" spans="4:4">
      <c r="D3728" s="317"/>
    </row>
    <row r="3729" spans="4:4">
      <c r="D3729" s="317"/>
    </row>
    <row r="3730" spans="4:4">
      <c r="D3730" s="317"/>
    </row>
    <row r="3731" spans="4:4">
      <c r="D3731" s="317"/>
    </row>
    <row r="3732" spans="4:4">
      <c r="D3732" s="317"/>
    </row>
    <row r="3733" spans="4:4">
      <c r="D3733" s="317"/>
    </row>
    <row r="3734" spans="4:4">
      <c r="D3734" s="317"/>
    </row>
    <row r="3735" spans="4:4">
      <c r="D3735" s="317"/>
    </row>
    <row r="3736" spans="4:4">
      <c r="D3736" s="317"/>
    </row>
    <row r="3737" spans="4:4">
      <c r="D3737" s="317"/>
    </row>
    <row r="3738" spans="4:4">
      <c r="D3738" s="317"/>
    </row>
    <row r="3739" spans="4:4">
      <c r="D3739" s="317"/>
    </row>
    <row r="3740" spans="4:4">
      <c r="D3740" s="317"/>
    </row>
    <row r="3741" spans="4:4">
      <c r="D3741" s="317"/>
    </row>
    <row r="3742" spans="4:4">
      <c r="D3742" s="317"/>
    </row>
    <row r="3743" spans="4:4">
      <c r="D3743" s="317"/>
    </row>
    <row r="3744" spans="4:4">
      <c r="D3744" s="317"/>
    </row>
    <row r="3745" spans="4:4">
      <c r="D3745" s="317"/>
    </row>
    <row r="3746" spans="4:4">
      <c r="D3746" s="317"/>
    </row>
    <row r="3747" spans="4:4">
      <c r="D3747" s="317"/>
    </row>
    <row r="3748" spans="4:4">
      <c r="D3748" s="317"/>
    </row>
    <row r="3749" spans="4:4">
      <c r="D3749" s="317"/>
    </row>
    <row r="3750" spans="4:4">
      <c r="D3750" s="317"/>
    </row>
    <row r="3751" spans="4:4">
      <c r="D3751" s="317"/>
    </row>
    <row r="3752" spans="4:4">
      <c r="D3752" s="317"/>
    </row>
    <row r="3753" spans="4:4">
      <c r="D3753" s="317"/>
    </row>
    <row r="3754" spans="4:4">
      <c r="D3754" s="317"/>
    </row>
    <row r="3755" spans="4:4">
      <c r="D3755" s="317"/>
    </row>
    <row r="3756" spans="4:4">
      <c r="D3756" s="317"/>
    </row>
    <row r="3757" spans="4:4">
      <c r="D3757" s="317"/>
    </row>
    <row r="3758" spans="4:4">
      <c r="D3758" s="317"/>
    </row>
    <row r="3759" spans="4:4">
      <c r="D3759" s="317"/>
    </row>
    <row r="3760" spans="4:4">
      <c r="D3760" s="317"/>
    </row>
    <row r="3761" spans="4:4">
      <c r="D3761" s="317"/>
    </row>
    <row r="3762" spans="4:4">
      <c r="D3762" s="317"/>
    </row>
    <row r="3763" spans="4:4">
      <c r="D3763" s="317"/>
    </row>
    <row r="3764" spans="4:4">
      <c r="D3764" s="317"/>
    </row>
    <row r="3765" spans="4:4">
      <c r="D3765" s="317"/>
    </row>
    <row r="3766" spans="4:4">
      <c r="D3766" s="317"/>
    </row>
    <row r="3767" spans="4:4">
      <c r="D3767" s="317"/>
    </row>
    <row r="3768" spans="4:4">
      <c r="D3768" s="317"/>
    </row>
    <row r="3769" spans="4:4">
      <c r="D3769" s="317"/>
    </row>
    <row r="3770" spans="4:4">
      <c r="D3770" s="317"/>
    </row>
    <row r="3771" spans="4:4">
      <c r="D3771" s="317"/>
    </row>
    <row r="3772" spans="4:4">
      <c r="D3772" s="317"/>
    </row>
    <row r="3773" spans="4:4">
      <c r="D3773" s="317"/>
    </row>
    <row r="3774" spans="4:4">
      <c r="D3774" s="317"/>
    </row>
    <row r="3775" spans="4:4">
      <c r="D3775" s="317"/>
    </row>
    <row r="3776" spans="4:4">
      <c r="D3776" s="317"/>
    </row>
    <row r="3777" spans="4:4">
      <c r="D3777" s="317"/>
    </row>
    <row r="3778" spans="4:4">
      <c r="D3778" s="317"/>
    </row>
    <row r="3779" spans="4:4">
      <c r="D3779" s="317"/>
    </row>
    <row r="3780" spans="4:4">
      <c r="D3780" s="317"/>
    </row>
    <row r="3781" spans="4:4">
      <c r="D3781" s="317"/>
    </row>
    <row r="3782" spans="4:4">
      <c r="D3782" s="317"/>
    </row>
    <row r="3783" spans="4:4">
      <c r="D3783" s="317"/>
    </row>
    <row r="3784" spans="4:4">
      <c r="D3784" s="317"/>
    </row>
    <row r="3785" spans="4:4">
      <c r="D3785" s="317"/>
    </row>
    <row r="3786" spans="4:4">
      <c r="D3786" s="317"/>
    </row>
    <row r="3787" spans="4:4">
      <c r="D3787" s="317"/>
    </row>
    <row r="3788" spans="4:4">
      <c r="D3788" s="317"/>
    </row>
    <row r="3789" spans="4:4">
      <c r="D3789" s="317"/>
    </row>
    <row r="3790" spans="4:4">
      <c r="D3790" s="317"/>
    </row>
    <row r="3791" spans="4:4">
      <c r="D3791" s="317"/>
    </row>
    <row r="3792" spans="4:4">
      <c r="D3792" s="317"/>
    </row>
    <row r="3793" spans="4:4">
      <c r="D3793" s="317"/>
    </row>
    <row r="3794" spans="4:4">
      <c r="D3794" s="317"/>
    </row>
    <row r="3795" spans="4:4">
      <c r="D3795" s="317"/>
    </row>
    <row r="3796" spans="4:4">
      <c r="D3796" s="317"/>
    </row>
    <row r="3797" spans="4:4">
      <c r="D3797" s="317"/>
    </row>
    <row r="3798" spans="4:4">
      <c r="D3798" s="317"/>
    </row>
    <row r="3799" spans="4:4">
      <c r="D3799" s="317"/>
    </row>
    <row r="3800" spans="4:4">
      <c r="D3800" s="317"/>
    </row>
    <row r="3801" spans="4:4">
      <c r="D3801" s="317"/>
    </row>
    <row r="3802" spans="4:4">
      <c r="D3802" s="317"/>
    </row>
    <row r="3803" spans="4:4">
      <c r="D3803" s="317"/>
    </row>
    <row r="3804" spans="4:4">
      <c r="D3804" s="317"/>
    </row>
    <row r="3805" spans="4:4">
      <c r="D3805" s="317"/>
    </row>
    <row r="3806" spans="4:4">
      <c r="D3806" s="317"/>
    </row>
    <row r="3807" spans="4:4">
      <c r="D3807" s="317"/>
    </row>
    <row r="3808" spans="4:4">
      <c r="D3808" s="317"/>
    </row>
    <row r="3809" spans="4:4">
      <c r="D3809" s="317"/>
    </row>
    <row r="3810" spans="4:4">
      <c r="D3810" s="317"/>
    </row>
    <row r="3811" spans="4:4">
      <c r="D3811" s="317"/>
    </row>
    <row r="3812" spans="4:4">
      <c r="D3812" s="317"/>
    </row>
    <row r="3813" spans="4:4">
      <c r="D3813" s="317"/>
    </row>
    <row r="3814" spans="4:4">
      <c r="D3814" s="317"/>
    </row>
    <row r="3815" spans="4:4">
      <c r="D3815" s="317"/>
    </row>
    <row r="3816" spans="4:4">
      <c r="D3816" s="317"/>
    </row>
    <row r="3817" spans="4:4">
      <c r="D3817" s="317"/>
    </row>
    <row r="3818" spans="4:4">
      <c r="D3818" s="317"/>
    </row>
    <row r="3819" spans="4:4">
      <c r="D3819" s="317"/>
    </row>
    <row r="3820" spans="4:4">
      <c r="D3820" s="317"/>
    </row>
    <row r="3821" spans="4:4">
      <c r="D3821" s="317"/>
    </row>
    <row r="3822" spans="4:4">
      <c r="D3822" s="317"/>
    </row>
    <row r="3823" spans="4:4">
      <c r="D3823" s="317"/>
    </row>
    <row r="3824" spans="4:4">
      <c r="D3824" s="317"/>
    </row>
    <row r="3825" spans="4:4">
      <c r="D3825" s="317"/>
    </row>
    <row r="3826" spans="4:4">
      <c r="D3826" s="317"/>
    </row>
    <row r="3827" spans="4:4">
      <c r="D3827" s="317"/>
    </row>
    <row r="3828" spans="4:4">
      <c r="D3828" s="317"/>
    </row>
    <row r="3829" spans="4:4">
      <c r="D3829" s="317"/>
    </row>
    <row r="3830" spans="4:4">
      <c r="D3830" s="317"/>
    </row>
    <row r="3831" spans="4:4">
      <c r="D3831" s="317"/>
    </row>
    <row r="3832" spans="4:4">
      <c r="D3832" s="317"/>
    </row>
    <row r="3833" spans="4:4">
      <c r="D3833" s="317"/>
    </row>
    <row r="3834" spans="4:4">
      <c r="D3834" s="317"/>
    </row>
    <row r="3835" spans="4:4">
      <c r="D3835" s="317"/>
    </row>
    <row r="3836" spans="4:4">
      <c r="D3836" s="317"/>
    </row>
    <row r="3837" spans="4:4">
      <c r="D3837" s="317"/>
    </row>
    <row r="3838" spans="4:4">
      <c r="D3838" s="317"/>
    </row>
    <row r="3839" spans="4:4">
      <c r="D3839" s="317"/>
    </row>
    <row r="3840" spans="4:4">
      <c r="D3840" s="317"/>
    </row>
    <row r="3841" spans="4:4">
      <c r="D3841" s="317"/>
    </row>
    <row r="3842" spans="4:4">
      <c r="D3842" s="317"/>
    </row>
    <row r="3843" spans="4:4">
      <c r="D3843" s="317"/>
    </row>
    <row r="3844" spans="4:4">
      <c r="D3844" s="317"/>
    </row>
    <row r="3845" spans="4:4">
      <c r="D3845" s="317"/>
    </row>
    <row r="3846" spans="4:4">
      <c r="D3846" s="317"/>
    </row>
    <row r="3847" spans="4:4">
      <c r="D3847" s="317"/>
    </row>
    <row r="3848" spans="4:4">
      <c r="D3848" s="317"/>
    </row>
    <row r="3849" spans="4:4">
      <c r="D3849" s="317"/>
    </row>
    <row r="3850" spans="4:4">
      <c r="D3850" s="317"/>
    </row>
    <row r="3851" spans="4:4">
      <c r="D3851" s="317"/>
    </row>
    <row r="3852" spans="4:4">
      <c r="D3852" s="317"/>
    </row>
    <row r="3853" spans="4:4">
      <c r="D3853" s="317"/>
    </row>
    <row r="3854" spans="4:4">
      <c r="D3854" s="317"/>
    </row>
    <row r="3855" spans="4:4">
      <c r="D3855" s="317"/>
    </row>
    <row r="3856" spans="4:4">
      <c r="D3856" s="317"/>
    </row>
    <row r="3857" spans="4:4">
      <c r="D3857" s="317"/>
    </row>
    <row r="3858" spans="4:4">
      <c r="D3858" s="317"/>
    </row>
    <row r="3859" spans="4:4">
      <c r="D3859" s="317"/>
    </row>
    <row r="3860" spans="4:4">
      <c r="D3860" s="317"/>
    </row>
    <row r="3861" spans="4:4">
      <c r="D3861" s="317"/>
    </row>
    <row r="3862" spans="4:4">
      <c r="D3862" s="317"/>
    </row>
    <row r="3863" spans="4:4">
      <c r="D3863" s="317"/>
    </row>
    <row r="3864" spans="4:4">
      <c r="D3864" s="317"/>
    </row>
    <row r="3865" spans="4:4">
      <c r="D3865" s="317"/>
    </row>
    <row r="3866" spans="4:4">
      <c r="D3866" s="317"/>
    </row>
    <row r="3867" spans="4:4">
      <c r="D3867" s="317"/>
    </row>
    <row r="3868" spans="4:4">
      <c r="D3868" s="317"/>
    </row>
    <row r="3869" spans="4:4">
      <c r="D3869" s="317"/>
    </row>
    <row r="3870" spans="4:4">
      <c r="D3870" s="317"/>
    </row>
    <row r="3871" spans="4:4">
      <c r="D3871" s="317"/>
    </row>
    <row r="3872" spans="4:4">
      <c r="D3872" s="317"/>
    </row>
    <row r="3873" spans="4:4">
      <c r="D3873" s="317"/>
    </row>
    <row r="3874" spans="4:4">
      <c r="D3874" s="317"/>
    </row>
    <row r="3875" spans="4:4">
      <c r="D3875" s="317"/>
    </row>
    <row r="3876" spans="4:4">
      <c r="D3876" s="317"/>
    </row>
    <row r="3877" spans="4:4">
      <c r="D3877" s="317"/>
    </row>
    <row r="3878" spans="4:4">
      <c r="D3878" s="317"/>
    </row>
    <row r="3879" spans="4:4">
      <c r="D3879" s="317"/>
    </row>
    <row r="3880" spans="4:4">
      <c r="D3880" s="317"/>
    </row>
    <row r="3881" spans="4:4">
      <c r="D3881" s="317"/>
    </row>
    <row r="3882" spans="4:4">
      <c r="D3882" s="317"/>
    </row>
    <row r="3883" spans="4:4">
      <c r="D3883" s="317"/>
    </row>
    <row r="3884" spans="4:4">
      <c r="D3884" s="317"/>
    </row>
    <row r="3885" spans="4:4">
      <c r="D3885" s="317"/>
    </row>
    <row r="3886" spans="4:4">
      <c r="D3886" s="317"/>
    </row>
    <row r="3887" spans="4:4">
      <c r="D3887" s="317"/>
    </row>
    <row r="3888" spans="4:4">
      <c r="D3888" s="317"/>
    </row>
    <row r="3889" spans="4:4">
      <c r="D3889" s="317"/>
    </row>
    <row r="3890" spans="4:4">
      <c r="D3890" s="317"/>
    </row>
    <row r="3891" spans="4:4">
      <c r="D3891" s="317"/>
    </row>
    <row r="3892" spans="4:4">
      <c r="D3892" s="317"/>
    </row>
    <row r="3893" spans="4:4">
      <c r="D3893" s="317"/>
    </row>
    <row r="3894" spans="4:4">
      <c r="D3894" s="317"/>
    </row>
    <row r="3895" spans="4:4">
      <c r="D3895" s="317"/>
    </row>
    <row r="3896" spans="4:4">
      <c r="D3896" s="317"/>
    </row>
    <row r="3897" spans="4:4">
      <c r="D3897" s="317"/>
    </row>
    <row r="3898" spans="4:4">
      <c r="D3898" s="317"/>
    </row>
    <row r="3899" spans="4:4">
      <c r="D3899" s="317"/>
    </row>
    <row r="3900" spans="4:4">
      <c r="D3900" s="317"/>
    </row>
    <row r="3901" spans="4:4">
      <c r="D3901" s="317"/>
    </row>
    <row r="3902" spans="4:4">
      <c r="D3902" s="317"/>
    </row>
    <row r="3903" spans="4:4">
      <c r="D3903" s="317"/>
    </row>
    <row r="3904" spans="4:4">
      <c r="D3904" s="317"/>
    </row>
    <row r="3905" spans="4:4">
      <c r="D3905" s="317"/>
    </row>
    <row r="3906" spans="4:4">
      <c r="D3906" s="317"/>
    </row>
    <row r="3907" spans="4:4">
      <c r="D3907" s="317"/>
    </row>
    <row r="3908" spans="4:4">
      <c r="D3908" s="317"/>
    </row>
    <row r="3909" spans="4:4">
      <c r="D3909" s="317"/>
    </row>
    <row r="3910" spans="4:4">
      <c r="D3910" s="317"/>
    </row>
    <row r="3911" spans="4:4">
      <c r="D3911" s="317"/>
    </row>
    <row r="3912" spans="4:4">
      <c r="D3912" s="317"/>
    </row>
    <row r="3913" spans="4:4">
      <c r="D3913" s="317"/>
    </row>
    <row r="3914" spans="4:4">
      <c r="D3914" s="317"/>
    </row>
    <row r="3915" spans="4:4">
      <c r="D3915" s="317"/>
    </row>
    <row r="3916" spans="4:4">
      <c r="D3916" s="317"/>
    </row>
    <row r="3917" spans="4:4">
      <c r="D3917" s="317"/>
    </row>
    <row r="3918" spans="4:4">
      <c r="D3918" s="317"/>
    </row>
    <row r="3919" spans="4:4">
      <c r="D3919" s="317"/>
    </row>
    <row r="3920" spans="4:4">
      <c r="D3920" s="317"/>
    </row>
    <row r="3921" spans="4:4">
      <c r="D3921" s="317"/>
    </row>
    <row r="3922" spans="4:4">
      <c r="D3922" s="317"/>
    </row>
    <row r="3923" spans="4:4">
      <c r="D3923" s="317"/>
    </row>
    <row r="3924" spans="4:4">
      <c r="D3924" s="317"/>
    </row>
    <row r="3925" spans="4:4">
      <c r="D3925" s="317"/>
    </row>
    <row r="3926" spans="4:4">
      <c r="D3926" s="317"/>
    </row>
    <row r="3927" spans="4:4">
      <c r="D3927" s="317"/>
    </row>
    <row r="3928" spans="4:4">
      <c r="D3928" s="317"/>
    </row>
    <row r="3929" spans="4:4">
      <c r="D3929" s="317"/>
    </row>
    <row r="3930" spans="4:4">
      <c r="D3930" s="317"/>
    </row>
    <row r="3931" spans="4:4">
      <c r="D3931" s="317"/>
    </row>
    <row r="3932" spans="4:4">
      <c r="D3932" s="317"/>
    </row>
    <row r="3933" spans="4:4">
      <c r="D3933" s="317"/>
    </row>
    <row r="3934" spans="4:4">
      <c r="D3934" s="317"/>
    </row>
    <row r="3935" spans="4:4">
      <c r="D3935" s="317"/>
    </row>
    <row r="3936" spans="4:4">
      <c r="D3936" s="317"/>
    </row>
    <row r="3937" spans="4:4">
      <c r="D3937" s="317"/>
    </row>
    <row r="3938" spans="4:4">
      <c r="D3938" s="317"/>
    </row>
    <row r="3939" spans="4:4">
      <c r="D3939" s="317"/>
    </row>
    <row r="3940" spans="4:4">
      <c r="D3940" s="317"/>
    </row>
    <row r="3941" spans="4:4">
      <c r="D3941" s="317"/>
    </row>
    <row r="3942" spans="4:4">
      <c r="D3942" s="317"/>
    </row>
    <row r="3943" spans="4:4">
      <c r="D3943" s="317"/>
    </row>
    <row r="3944" spans="4:4">
      <c r="D3944" s="317"/>
    </row>
    <row r="3945" spans="4:4">
      <c r="D3945" s="317"/>
    </row>
    <row r="3946" spans="4:4">
      <c r="D3946" s="317"/>
    </row>
    <row r="3947" spans="4:4">
      <c r="D3947" s="317"/>
    </row>
    <row r="3948" spans="4:4">
      <c r="D3948" s="317"/>
    </row>
    <row r="3949" spans="4:4">
      <c r="D3949" s="317"/>
    </row>
    <row r="3950" spans="4:4">
      <c r="D3950" s="317"/>
    </row>
    <row r="3951" spans="4:4">
      <c r="D3951" s="317"/>
    </row>
    <row r="3952" spans="4:4">
      <c r="D3952" s="317"/>
    </row>
    <row r="3953" spans="4:4">
      <c r="D3953" s="317"/>
    </row>
    <row r="3954" spans="4:4">
      <c r="D3954" s="317"/>
    </row>
    <row r="3955" spans="4:4">
      <c r="D3955" s="317"/>
    </row>
    <row r="3956" spans="4:4">
      <c r="D3956" s="317"/>
    </row>
    <row r="3957" spans="4:4">
      <c r="D3957" s="317"/>
    </row>
    <row r="3958" spans="4:4">
      <c r="D3958" s="317"/>
    </row>
    <row r="3959" spans="4:4">
      <c r="D3959" s="317"/>
    </row>
    <row r="3960" spans="4:4">
      <c r="D3960" s="317"/>
    </row>
    <row r="3961" spans="4:4">
      <c r="D3961" s="317"/>
    </row>
    <row r="3962" spans="4:4">
      <c r="D3962" s="317"/>
    </row>
    <row r="3963" spans="4:4">
      <c r="D3963" s="317"/>
    </row>
    <row r="3964" spans="4:4">
      <c r="D3964" s="317"/>
    </row>
    <row r="3965" spans="4:4">
      <c r="D3965" s="317"/>
    </row>
    <row r="3966" spans="4:4">
      <c r="D3966" s="317"/>
    </row>
    <row r="3967" spans="4:4">
      <c r="D3967" s="317"/>
    </row>
    <row r="3968" spans="4:4">
      <c r="D3968" s="317"/>
    </row>
    <row r="3969" spans="4:4">
      <c r="D3969" s="317"/>
    </row>
    <row r="3970" spans="4:4">
      <c r="D3970" s="317"/>
    </row>
    <row r="3971" spans="4:4">
      <c r="D3971" s="317"/>
    </row>
    <row r="3972" spans="4:4">
      <c r="D3972" s="317"/>
    </row>
    <row r="3973" spans="4:4">
      <c r="D3973" s="317"/>
    </row>
    <row r="3974" spans="4:4">
      <c r="D3974" s="317"/>
    </row>
    <row r="3975" spans="4:4">
      <c r="D3975" s="317"/>
    </row>
    <row r="3976" spans="4:4">
      <c r="D3976" s="317"/>
    </row>
    <row r="3977" spans="4:4">
      <c r="D3977" s="317"/>
    </row>
    <row r="3978" spans="4:4">
      <c r="D3978" s="317"/>
    </row>
    <row r="3979" spans="4:4">
      <c r="D3979" s="317"/>
    </row>
    <row r="3980" spans="4:4">
      <c r="D3980" s="317"/>
    </row>
    <row r="3981" spans="4:4">
      <c r="D3981" s="317"/>
    </row>
    <row r="3982" spans="4:4">
      <c r="D3982" s="317"/>
    </row>
    <row r="3983" spans="4:4">
      <c r="D3983" s="317"/>
    </row>
    <row r="3984" spans="4:4">
      <c r="D3984" s="317"/>
    </row>
    <row r="3985" spans="4:4">
      <c r="D3985" s="317"/>
    </row>
    <row r="3986" spans="4:4">
      <c r="D3986" s="317"/>
    </row>
    <row r="3987" spans="4:4">
      <c r="D3987" s="317"/>
    </row>
    <row r="3988" spans="4:4">
      <c r="D3988" s="317"/>
    </row>
    <row r="3989" spans="4:4">
      <c r="D3989" s="317"/>
    </row>
    <row r="3990" spans="4:4">
      <c r="D3990" s="317"/>
    </row>
    <row r="3991" spans="4:4">
      <c r="D3991" s="317"/>
    </row>
    <row r="3992" spans="4:4">
      <c r="D3992" s="317"/>
    </row>
    <row r="3993" spans="4:4">
      <c r="D3993" s="317"/>
    </row>
    <row r="3994" spans="4:4">
      <c r="D3994" s="317"/>
    </row>
    <row r="3995" spans="4:4">
      <c r="D3995" s="317"/>
    </row>
    <row r="3996" spans="4:4">
      <c r="D3996" s="317"/>
    </row>
    <row r="3997" spans="4:4">
      <c r="D3997" s="317"/>
    </row>
    <row r="3998" spans="4:4">
      <c r="D3998" s="317"/>
    </row>
    <row r="3999" spans="4:4">
      <c r="D3999" s="317"/>
    </row>
    <row r="4000" spans="4:4">
      <c r="D4000" s="317"/>
    </row>
    <row r="4001" spans="4:4">
      <c r="D4001" s="317"/>
    </row>
    <row r="4002" spans="4:4">
      <c r="D4002" s="317"/>
    </row>
    <row r="4003" spans="4:4">
      <c r="D4003" s="317"/>
    </row>
    <row r="4004" spans="4:4">
      <c r="D4004" s="317"/>
    </row>
    <row r="4005" spans="4:4">
      <c r="D4005" s="317"/>
    </row>
    <row r="4006" spans="4:4">
      <c r="D4006" s="317"/>
    </row>
    <row r="4007" spans="4:4">
      <c r="D4007" s="317"/>
    </row>
    <row r="4008" spans="4:4">
      <c r="D4008" s="317"/>
    </row>
    <row r="4009" spans="4:4">
      <c r="D4009" s="317"/>
    </row>
    <row r="4010" spans="4:4">
      <c r="D4010" s="317"/>
    </row>
    <row r="4011" spans="4:4">
      <c r="D4011" s="317"/>
    </row>
    <row r="4012" spans="4:4">
      <c r="D4012" s="317"/>
    </row>
    <row r="4013" spans="4:4">
      <c r="D4013" s="317"/>
    </row>
    <row r="4014" spans="4:4">
      <c r="D4014" s="317"/>
    </row>
    <row r="4015" spans="4:4">
      <c r="D4015" s="317"/>
    </row>
    <row r="4016" spans="4:4">
      <c r="D4016" s="317"/>
    </row>
    <row r="4017" spans="4:4">
      <c r="D4017" s="317"/>
    </row>
    <row r="4018" spans="4:4">
      <c r="D4018" s="317"/>
    </row>
    <row r="4019" spans="4:4">
      <c r="D4019" s="317"/>
    </row>
    <row r="4020" spans="4:4">
      <c r="D4020" s="317"/>
    </row>
    <row r="4021" spans="4:4">
      <c r="D4021" s="317"/>
    </row>
    <row r="4022" spans="4:4">
      <c r="D4022" s="317"/>
    </row>
    <row r="4023" spans="4:4">
      <c r="D4023" s="317"/>
    </row>
    <row r="4024" spans="4:4">
      <c r="D4024" s="317"/>
    </row>
    <row r="4025" spans="4:4">
      <c r="D4025" s="317"/>
    </row>
    <row r="4026" spans="4:4">
      <c r="D4026" s="317"/>
    </row>
    <row r="4027" spans="4:4">
      <c r="D4027" s="317"/>
    </row>
    <row r="4028" spans="4:4">
      <c r="D4028" s="317"/>
    </row>
    <row r="4029" spans="4:4">
      <c r="D4029" s="317"/>
    </row>
    <row r="4030" spans="4:4">
      <c r="D4030" s="317"/>
    </row>
    <row r="4031" spans="4:4">
      <c r="D4031" s="317"/>
    </row>
    <row r="4032" spans="4:4">
      <c r="D4032" s="317"/>
    </row>
    <row r="4033" spans="4:4">
      <c r="D4033" s="317"/>
    </row>
    <row r="4034" spans="4:4">
      <c r="D4034" s="317"/>
    </row>
    <row r="4035" spans="4:4">
      <c r="D4035" s="317"/>
    </row>
    <row r="4036" spans="4:4">
      <c r="D4036" s="317"/>
    </row>
    <row r="4037" spans="4:4">
      <c r="D4037" s="317"/>
    </row>
    <row r="4038" spans="4:4">
      <c r="D4038" s="317"/>
    </row>
    <row r="4039" spans="4:4">
      <c r="D4039" s="317"/>
    </row>
    <row r="4040" spans="4:4">
      <c r="D4040" s="317"/>
    </row>
    <row r="4041" spans="4:4">
      <c r="D4041" s="317"/>
    </row>
    <row r="4042" spans="4:4">
      <c r="D4042" s="317"/>
    </row>
    <row r="4043" spans="4:4">
      <c r="D4043" s="317"/>
    </row>
    <row r="4044" spans="4:4">
      <c r="D4044" s="317"/>
    </row>
    <row r="4045" spans="4:4">
      <c r="D4045" s="317"/>
    </row>
    <row r="4046" spans="4:4">
      <c r="D4046" s="317"/>
    </row>
    <row r="4047" spans="4:4">
      <c r="D4047" s="317"/>
    </row>
    <row r="4048" spans="4:4">
      <c r="D4048" s="317"/>
    </row>
    <row r="4049" spans="4:4">
      <c r="D4049" s="317"/>
    </row>
    <row r="4050" spans="4:4">
      <c r="D4050" s="317"/>
    </row>
    <row r="4051" spans="4:4">
      <c r="D4051" s="317"/>
    </row>
    <row r="4052" spans="4:4">
      <c r="D4052" s="317"/>
    </row>
    <row r="4053" spans="4:4">
      <c r="D4053" s="317"/>
    </row>
    <row r="4054" spans="4:4">
      <c r="D4054" s="317"/>
    </row>
    <row r="4055" spans="4:4">
      <c r="D4055" s="317"/>
    </row>
    <row r="4056" spans="4:4">
      <c r="D4056" s="317"/>
    </row>
    <row r="4057" spans="4:4">
      <c r="D4057" s="317"/>
    </row>
    <row r="4058" spans="4:4">
      <c r="D4058" s="317"/>
    </row>
    <row r="4059" spans="4:4">
      <c r="D4059" s="317"/>
    </row>
    <row r="4060" spans="4:4">
      <c r="D4060" s="317"/>
    </row>
    <row r="4061" spans="4:4">
      <c r="D4061" s="317"/>
    </row>
    <row r="4062" spans="4:4">
      <c r="D4062" s="317"/>
    </row>
    <row r="4063" spans="4:4">
      <c r="D4063" s="317"/>
    </row>
    <row r="4064" spans="4:4">
      <c r="D4064" s="317"/>
    </row>
    <row r="4065" spans="4:4">
      <c r="D4065" s="317"/>
    </row>
    <row r="4066" spans="4:4">
      <c r="D4066" s="317"/>
    </row>
    <row r="4067" spans="4:4">
      <c r="D4067" s="317"/>
    </row>
    <row r="4068" spans="4:4">
      <c r="D4068" s="317"/>
    </row>
    <row r="4069" spans="4:4">
      <c r="D4069" s="317"/>
    </row>
    <row r="4070" spans="4:4">
      <c r="D4070" s="317"/>
    </row>
    <row r="4071" spans="4:4">
      <c r="D4071" s="317"/>
    </row>
    <row r="4072" spans="4:4">
      <c r="D4072" s="317"/>
    </row>
    <row r="4073" spans="4:4">
      <c r="D4073" s="317"/>
    </row>
    <row r="4074" spans="4:4">
      <c r="D4074" s="317"/>
    </row>
    <row r="4075" spans="4:4">
      <c r="D4075" s="317"/>
    </row>
    <row r="4076" spans="4:4">
      <c r="D4076" s="317"/>
    </row>
    <row r="4077" spans="4:4">
      <c r="D4077" s="317"/>
    </row>
    <row r="4078" spans="4:4">
      <c r="D4078" s="317"/>
    </row>
    <row r="4079" spans="4:4">
      <c r="D4079" s="317"/>
    </row>
    <row r="4080" spans="4:4">
      <c r="D4080" s="317"/>
    </row>
    <row r="4081" spans="4:4">
      <c r="D4081" s="317"/>
    </row>
    <row r="4082" spans="4:4">
      <c r="D4082" s="317"/>
    </row>
    <row r="4083" spans="4:4">
      <c r="D4083" s="317"/>
    </row>
    <row r="4084" spans="4:4">
      <c r="D4084" s="317"/>
    </row>
    <row r="4085" spans="4:4">
      <c r="D4085" s="317"/>
    </row>
    <row r="4086" spans="4:4">
      <c r="D4086" s="317"/>
    </row>
    <row r="4087" spans="4:4">
      <c r="D4087" s="317"/>
    </row>
    <row r="4088" spans="4:4">
      <c r="D4088" s="317"/>
    </row>
    <row r="4089" spans="4:4">
      <c r="D4089" s="317"/>
    </row>
    <row r="4090" spans="4:4">
      <c r="D4090" s="317"/>
    </row>
    <row r="4091" spans="4:4">
      <c r="D4091" s="317"/>
    </row>
    <row r="4092" spans="4:4">
      <c r="D4092" s="317"/>
    </row>
    <row r="4093" spans="4:4">
      <c r="D4093" s="317"/>
    </row>
    <row r="4094" spans="4:4">
      <c r="D4094" s="317"/>
    </row>
    <row r="4095" spans="4:4">
      <c r="D4095" s="317"/>
    </row>
    <row r="4096" spans="4:4">
      <c r="D4096" s="317"/>
    </row>
    <row r="4097" spans="4:4">
      <c r="D4097" s="317"/>
    </row>
    <row r="4098" spans="4:4">
      <c r="D4098" s="317"/>
    </row>
    <row r="4099" spans="4:4">
      <c r="D4099" s="317"/>
    </row>
    <row r="4100" spans="4:4">
      <c r="D4100" s="317"/>
    </row>
    <row r="4101" spans="4:4">
      <c r="D4101" s="317"/>
    </row>
    <row r="4102" spans="4:4">
      <c r="D4102" s="317"/>
    </row>
    <row r="4103" spans="4:4">
      <c r="D4103" s="317"/>
    </row>
    <row r="4104" spans="4:4">
      <c r="D4104" s="317"/>
    </row>
    <row r="4105" spans="4:4">
      <c r="D4105" s="317"/>
    </row>
    <row r="4106" spans="4:4">
      <c r="D4106" s="317"/>
    </row>
    <row r="4107" spans="4:4">
      <c r="D4107" s="317"/>
    </row>
    <row r="4108" spans="4:4">
      <c r="D4108" s="317"/>
    </row>
    <row r="4109" spans="4:4">
      <c r="D4109" s="317"/>
    </row>
    <row r="4110" spans="4:4">
      <c r="D4110" s="317"/>
    </row>
    <row r="4111" spans="4:4">
      <c r="D4111" s="317"/>
    </row>
    <row r="4112" spans="4:4">
      <c r="D4112" s="317"/>
    </row>
    <row r="4113" spans="4:4">
      <c r="D4113" s="317"/>
    </row>
    <row r="4114" spans="4:4">
      <c r="D4114" s="317"/>
    </row>
    <row r="4115" spans="4:4">
      <c r="D4115" s="317"/>
    </row>
    <row r="4116" spans="4:4">
      <c r="D4116" s="317"/>
    </row>
    <row r="4117" spans="4:4">
      <c r="D4117" s="317"/>
    </row>
    <row r="4118" spans="4:4">
      <c r="D4118" s="317"/>
    </row>
    <row r="4119" spans="4:4">
      <c r="D4119" s="317"/>
    </row>
    <row r="4120" spans="4:4">
      <c r="D4120" s="317"/>
    </row>
    <row r="4121" spans="4:4">
      <c r="D4121" s="317"/>
    </row>
    <row r="4122" spans="4:4">
      <c r="D4122" s="317"/>
    </row>
    <row r="4123" spans="4:4">
      <c r="D4123" s="317"/>
    </row>
    <row r="4124" spans="4:4">
      <c r="D4124" s="317"/>
    </row>
    <row r="4125" spans="4:4">
      <c r="D4125" s="317"/>
    </row>
    <row r="4126" spans="4:4">
      <c r="D4126" s="317"/>
    </row>
    <row r="4127" spans="4:4">
      <c r="D4127" s="317"/>
    </row>
    <row r="4128" spans="4:4">
      <c r="D4128" s="317"/>
    </row>
    <row r="4129" spans="4:4">
      <c r="D4129" s="317"/>
    </row>
    <row r="4130" spans="4:4">
      <c r="D4130" s="317"/>
    </row>
    <row r="4131" spans="4:4">
      <c r="D4131" s="317"/>
    </row>
    <row r="4132" spans="4:4">
      <c r="D4132" s="317"/>
    </row>
    <row r="4133" spans="4:4">
      <c r="D4133" s="317"/>
    </row>
    <row r="4134" spans="4:4">
      <c r="D4134" s="317"/>
    </row>
    <row r="4135" spans="4:4">
      <c r="D4135" s="317"/>
    </row>
    <row r="4136" spans="4:4">
      <c r="D4136" s="317"/>
    </row>
    <row r="4137" spans="4:4">
      <c r="D4137" s="317"/>
    </row>
    <row r="4138" spans="4:4">
      <c r="D4138" s="317"/>
    </row>
    <row r="4139" spans="4:4">
      <c r="D4139" s="317"/>
    </row>
    <row r="4140" spans="4:4">
      <c r="D4140" s="317"/>
    </row>
    <row r="4141" spans="4:4">
      <c r="D4141" s="317"/>
    </row>
    <row r="4142" spans="4:4">
      <c r="D4142" s="317"/>
    </row>
    <row r="4143" spans="4:4">
      <c r="D4143" s="317"/>
    </row>
    <row r="4144" spans="4:4">
      <c r="D4144" s="317"/>
    </row>
    <row r="4145" spans="4:4">
      <c r="D4145" s="317"/>
    </row>
    <row r="4146" spans="4:4">
      <c r="D4146" s="317"/>
    </row>
    <row r="4147" spans="4:4">
      <c r="D4147" s="317"/>
    </row>
    <row r="4148" spans="4:4">
      <c r="D4148" s="317"/>
    </row>
    <row r="4149" spans="4:4">
      <c r="D4149" s="317"/>
    </row>
    <row r="4150" spans="4:4">
      <c r="D4150" s="317"/>
    </row>
    <row r="4151" spans="4:4">
      <c r="D4151" s="317"/>
    </row>
    <row r="4152" spans="4:4">
      <c r="D4152" s="317"/>
    </row>
    <row r="4153" spans="4:4">
      <c r="D4153" s="317"/>
    </row>
    <row r="4154" spans="4:4">
      <c r="D4154" s="317"/>
    </row>
    <row r="4155" spans="4:4">
      <c r="D4155" s="317"/>
    </row>
    <row r="4156" spans="4:4">
      <c r="D4156" s="317"/>
    </row>
    <row r="4157" spans="4:4">
      <c r="D4157" s="317"/>
    </row>
    <row r="4158" spans="4:4">
      <c r="D4158" s="317"/>
    </row>
    <row r="4159" spans="4:4">
      <c r="D4159" s="317"/>
    </row>
    <row r="4160" spans="4:4">
      <c r="D4160" s="317"/>
    </row>
    <row r="4161" spans="4:4">
      <c r="D4161" s="317"/>
    </row>
    <row r="4162" spans="4:4">
      <c r="D4162" s="317"/>
    </row>
    <row r="4163" spans="4:4">
      <c r="D4163" s="317"/>
    </row>
    <row r="4164" spans="4:4">
      <c r="D4164" s="317"/>
    </row>
    <row r="4165" spans="4:4">
      <c r="D4165" s="317"/>
    </row>
    <row r="4166" spans="4:4">
      <c r="D4166" s="317"/>
    </row>
    <row r="4167" spans="4:4">
      <c r="D4167" s="317"/>
    </row>
    <row r="4168" spans="4:4">
      <c r="D4168" s="317"/>
    </row>
    <row r="4169" spans="4:4">
      <c r="D4169" s="317"/>
    </row>
    <row r="4170" spans="4:4">
      <c r="D4170" s="317"/>
    </row>
    <row r="4171" spans="4:4">
      <c r="D4171" s="317"/>
    </row>
    <row r="4172" spans="4:4">
      <c r="D4172" s="317"/>
    </row>
    <row r="4173" spans="4:4">
      <c r="D4173" s="317"/>
    </row>
    <row r="4174" spans="4:4">
      <c r="D4174" s="317"/>
    </row>
    <row r="4175" spans="4:4">
      <c r="D4175" s="317"/>
    </row>
    <row r="4176" spans="4:4">
      <c r="D4176" s="317"/>
    </row>
    <row r="4177" spans="4:4">
      <c r="D4177" s="317"/>
    </row>
    <row r="4178" spans="4:4">
      <c r="D4178" s="317"/>
    </row>
    <row r="4179" spans="4:4">
      <c r="D4179" s="317"/>
    </row>
    <row r="4180" spans="4:4">
      <c r="D4180" s="317"/>
    </row>
    <row r="4181" spans="4:4">
      <c r="D4181" s="317"/>
    </row>
    <row r="4182" spans="4:4">
      <c r="D4182" s="317"/>
    </row>
    <row r="4183" spans="4:4">
      <c r="D4183" s="317"/>
    </row>
    <row r="4184" spans="4:4">
      <c r="D4184" s="317"/>
    </row>
    <row r="4185" spans="4:4">
      <c r="D4185" s="317"/>
    </row>
    <row r="4186" spans="4:4">
      <c r="D4186" s="317"/>
    </row>
    <row r="4187" spans="4:4">
      <c r="D4187" s="317"/>
    </row>
    <row r="4188" spans="4:4">
      <c r="D4188" s="317"/>
    </row>
    <row r="4189" spans="4:4">
      <c r="D4189" s="317"/>
    </row>
    <row r="4190" spans="4:4">
      <c r="D4190" s="317"/>
    </row>
    <row r="4191" spans="4:4">
      <c r="D4191" s="317"/>
    </row>
    <row r="4192" spans="4:4">
      <c r="D4192" s="317"/>
    </row>
    <row r="4193" spans="4:4">
      <c r="D4193" s="317"/>
    </row>
    <row r="4194" spans="4:4">
      <c r="D4194" s="317"/>
    </row>
    <row r="4195" spans="4:4">
      <c r="D4195" s="317"/>
    </row>
    <row r="4196" spans="4:4">
      <c r="D4196" s="317"/>
    </row>
    <row r="4197" spans="4:4">
      <c r="D4197" s="317"/>
    </row>
    <row r="4198" spans="4:4">
      <c r="D4198" s="317"/>
    </row>
    <row r="4199" spans="4:4">
      <c r="D4199" s="317"/>
    </row>
    <row r="4200" spans="4:4">
      <c r="D4200" s="317"/>
    </row>
    <row r="4201" spans="4:4">
      <c r="D4201" s="317"/>
    </row>
    <row r="4202" spans="4:4">
      <c r="D4202" s="317"/>
    </row>
    <row r="4203" spans="4:4">
      <c r="D4203" s="317"/>
    </row>
    <row r="4204" spans="4:4">
      <c r="D4204" s="317"/>
    </row>
    <row r="4205" spans="4:4">
      <c r="D4205" s="317"/>
    </row>
    <row r="4206" spans="4:4">
      <c r="D4206" s="317"/>
    </row>
    <row r="4207" spans="4:4">
      <c r="D4207" s="317"/>
    </row>
    <row r="4208" spans="4:4">
      <c r="D4208" s="317"/>
    </row>
    <row r="4209" spans="4:4">
      <c r="D4209" s="317"/>
    </row>
    <row r="4210" spans="4:4">
      <c r="D4210" s="317"/>
    </row>
    <row r="4211" spans="4:4">
      <c r="D4211" s="317"/>
    </row>
    <row r="4212" spans="4:4">
      <c r="D4212" s="317"/>
    </row>
    <row r="4213" spans="4:4">
      <c r="D4213" s="317"/>
    </row>
    <row r="4214" spans="4:4">
      <c r="D4214" s="317"/>
    </row>
    <row r="4215" spans="4:4">
      <c r="D4215" s="317"/>
    </row>
    <row r="4216" spans="4:4">
      <c r="D4216" s="317"/>
    </row>
    <row r="4217" spans="4:4">
      <c r="D4217" s="317"/>
    </row>
    <row r="4218" spans="4:4">
      <c r="D4218" s="317"/>
    </row>
    <row r="4219" spans="4:4">
      <c r="D4219" s="317"/>
    </row>
    <row r="4220" spans="4:4">
      <c r="D4220" s="317"/>
    </row>
    <row r="4221" spans="4:4">
      <c r="D4221" s="317"/>
    </row>
    <row r="4222" spans="4:4">
      <c r="D4222" s="317"/>
    </row>
    <row r="4223" spans="4:4">
      <c r="D4223" s="317"/>
    </row>
    <row r="4224" spans="4:4">
      <c r="D4224" s="317"/>
    </row>
    <row r="4225" spans="4:4">
      <c r="D4225" s="317"/>
    </row>
    <row r="4226" spans="4:4">
      <c r="D4226" s="317"/>
    </row>
    <row r="4227" spans="4:4">
      <c r="D4227" s="317"/>
    </row>
    <row r="4228" spans="4:4">
      <c r="D4228" s="317"/>
    </row>
    <row r="4229" spans="4:4">
      <c r="D4229" s="317"/>
    </row>
    <row r="4230" spans="4:4">
      <c r="D4230" s="317"/>
    </row>
    <row r="4231" spans="4:4">
      <c r="D4231" s="317"/>
    </row>
    <row r="4232" spans="4:4">
      <c r="D4232" s="317"/>
    </row>
    <row r="4233" spans="4:4">
      <c r="D4233" s="317"/>
    </row>
    <row r="4234" spans="4:4">
      <c r="D4234" s="317"/>
    </row>
    <row r="4235" spans="4:4">
      <c r="D4235" s="317"/>
    </row>
    <row r="4236" spans="4:4">
      <c r="D4236" s="317"/>
    </row>
    <row r="4237" spans="4:4">
      <c r="D4237" s="317"/>
    </row>
    <row r="4238" spans="4:4">
      <c r="D4238" s="317"/>
    </row>
    <row r="4239" spans="4:4">
      <c r="D4239" s="317"/>
    </row>
    <row r="4240" spans="4:4">
      <c r="D4240" s="317"/>
    </row>
    <row r="4241" spans="4:4">
      <c r="D4241" s="317"/>
    </row>
    <row r="4242" spans="4:4">
      <c r="D4242" s="317"/>
    </row>
    <row r="4243" spans="4:4">
      <c r="D4243" s="317"/>
    </row>
    <row r="4244" spans="4:4">
      <c r="D4244" s="317"/>
    </row>
    <row r="4245" spans="4:4">
      <c r="D4245" s="317"/>
    </row>
    <row r="4246" spans="4:4">
      <c r="D4246" s="317"/>
    </row>
    <row r="4247" spans="4:4">
      <c r="D4247" s="317"/>
    </row>
    <row r="4248" spans="4:4">
      <c r="D4248" s="317"/>
    </row>
    <row r="4249" spans="4:4">
      <c r="D4249" s="317"/>
    </row>
    <row r="4250" spans="4:4">
      <c r="D4250" s="317"/>
    </row>
    <row r="4251" spans="4:4">
      <c r="D4251" s="317"/>
    </row>
    <row r="4252" spans="4:4">
      <c r="D4252" s="317"/>
    </row>
    <row r="4253" spans="4:4">
      <c r="D4253" s="317"/>
    </row>
    <row r="4254" spans="4:4">
      <c r="D4254" s="317"/>
    </row>
    <row r="4255" spans="4:4">
      <c r="D4255" s="317"/>
    </row>
    <row r="4256" spans="4:4">
      <c r="D4256" s="317"/>
    </row>
    <row r="4257" spans="4:4">
      <c r="D4257" s="317"/>
    </row>
    <row r="4258" spans="4:4">
      <c r="D4258" s="317"/>
    </row>
    <row r="4259" spans="4:4">
      <c r="D4259" s="317"/>
    </row>
    <row r="4260" spans="4:4">
      <c r="D4260" s="317"/>
    </row>
    <row r="4261" spans="4:4">
      <c r="D4261" s="317"/>
    </row>
    <row r="4262" spans="4:4">
      <c r="D4262" s="317"/>
    </row>
    <row r="4263" spans="4:4">
      <c r="D4263" s="317"/>
    </row>
    <row r="4264" spans="4:4">
      <c r="D4264" s="317"/>
    </row>
    <row r="4265" spans="4:4">
      <c r="D4265" s="317"/>
    </row>
    <row r="4266" spans="4:4">
      <c r="D4266" s="317"/>
    </row>
    <row r="4267" spans="4:4">
      <c r="D4267" s="317"/>
    </row>
    <row r="4268" spans="4:4">
      <c r="D4268" s="317"/>
    </row>
    <row r="4269" spans="4:4">
      <c r="D4269" s="317"/>
    </row>
    <row r="4270" spans="4:4">
      <c r="D4270" s="317"/>
    </row>
    <row r="4271" spans="4:4">
      <c r="D4271" s="317"/>
    </row>
    <row r="4272" spans="4:4">
      <c r="D4272" s="317"/>
    </row>
    <row r="4273" spans="4:4">
      <c r="D4273" s="317"/>
    </row>
    <row r="4274" spans="4:4">
      <c r="D4274" s="317"/>
    </row>
    <row r="4275" spans="4:4">
      <c r="D4275" s="317"/>
    </row>
    <row r="4276" spans="4:4">
      <c r="D4276" s="317"/>
    </row>
    <row r="4277" spans="4:4">
      <c r="D4277" s="317"/>
    </row>
    <row r="4278" spans="4:4">
      <c r="D4278" s="317"/>
    </row>
    <row r="4279" spans="4:4">
      <c r="D4279" s="317"/>
    </row>
    <row r="4280" spans="4:4">
      <c r="D4280" s="317"/>
    </row>
    <row r="4281" spans="4:4">
      <c r="D4281" s="317"/>
    </row>
    <row r="4282" spans="4:4">
      <c r="D4282" s="317"/>
    </row>
    <row r="4283" spans="4:4">
      <c r="D4283" s="317"/>
    </row>
    <row r="4284" spans="4:4">
      <c r="D4284" s="317"/>
    </row>
    <row r="4285" spans="4:4">
      <c r="D4285" s="317"/>
    </row>
    <row r="4286" spans="4:4">
      <c r="D4286" s="317"/>
    </row>
    <row r="4287" spans="4:4">
      <c r="D4287" s="317"/>
    </row>
    <row r="4288" spans="4:4">
      <c r="D4288" s="317"/>
    </row>
    <row r="4289" spans="4:4">
      <c r="D4289" s="317"/>
    </row>
    <row r="4290" spans="4:4">
      <c r="D4290" s="317"/>
    </row>
    <row r="4291" spans="4:4">
      <c r="D4291" s="317"/>
    </row>
    <row r="4292" spans="4:4">
      <c r="D4292" s="317"/>
    </row>
    <row r="4293" spans="4:4">
      <c r="D4293" s="317"/>
    </row>
    <row r="4294" spans="4:4">
      <c r="D4294" s="317"/>
    </row>
    <row r="4295" spans="4:4">
      <c r="D4295" s="317"/>
    </row>
    <row r="4296" spans="4:4">
      <c r="D4296" s="317"/>
    </row>
    <row r="4297" spans="4:4">
      <c r="D4297" s="317"/>
    </row>
    <row r="4298" spans="4:4">
      <c r="D4298" s="317"/>
    </row>
    <row r="4299" spans="4:4">
      <c r="D4299" s="317"/>
    </row>
    <row r="4300" spans="4:4">
      <c r="D4300" s="317"/>
    </row>
    <row r="4301" spans="4:4">
      <c r="D4301" s="317"/>
    </row>
    <row r="4302" spans="4:4">
      <c r="D4302" s="317"/>
    </row>
    <row r="4303" spans="4:4">
      <c r="D4303" s="317"/>
    </row>
    <row r="4304" spans="4:4">
      <c r="D4304" s="317"/>
    </row>
    <row r="4305" spans="4:4">
      <c r="D4305" s="317"/>
    </row>
    <row r="4306" spans="4:4">
      <c r="D4306" s="317"/>
    </row>
    <row r="4307" spans="4:4">
      <c r="D4307" s="317"/>
    </row>
    <row r="4308" spans="4:4">
      <c r="D4308" s="317"/>
    </row>
    <row r="4309" spans="4:4">
      <c r="D4309" s="317"/>
    </row>
    <row r="4310" spans="4:4">
      <c r="D4310" s="317"/>
    </row>
    <row r="4311" spans="4:4">
      <c r="D4311" s="317"/>
    </row>
    <row r="4312" spans="4:4">
      <c r="D4312" s="317"/>
    </row>
    <row r="4313" spans="4:4">
      <c r="D4313" s="317"/>
    </row>
    <row r="4314" spans="4:4">
      <c r="D4314" s="317"/>
    </row>
    <row r="4315" spans="4:4">
      <c r="D4315" s="317"/>
    </row>
    <row r="4316" spans="4:4">
      <c r="D4316" s="317"/>
    </row>
    <row r="4317" spans="4:4">
      <c r="D4317" s="317"/>
    </row>
    <row r="4318" spans="4:4">
      <c r="D4318" s="317"/>
    </row>
    <row r="4319" spans="4:4">
      <c r="D4319" s="317"/>
    </row>
    <row r="4320" spans="4:4">
      <c r="D4320" s="317"/>
    </row>
    <row r="4321" spans="4:4">
      <c r="D4321" s="317"/>
    </row>
    <row r="4322" spans="4:4">
      <c r="D4322" s="317"/>
    </row>
    <row r="4323" spans="4:4">
      <c r="D4323" s="317"/>
    </row>
    <row r="4324" spans="4:4">
      <c r="D4324" s="317"/>
    </row>
    <row r="4325" spans="4:4">
      <c r="D4325" s="317"/>
    </row>
    <row r="4326" spans="4:4">
      <c r="D4326" s="317"/>
    </row>
    <row r="4327" spans="4:4">
      <c r="D4327" s="317"/>
    </row>
    <row r="4328" spans="4:4">
      <c r="D4328" s="317"/>
    </row>
    <row r="4329" spans="4:4">
      <c r="D4329" s="317"/>
    </row>
    <row r="4330" spans="4:4">
      <c r="D4330" s="317"/>
    </row>
    <row r="4331" spans="4:4">
      <c r="D4331" s="317"/>
    </row>
    <row r="4332" spans="4:4">
      <c r="D4332" s="317"/>
    </row>
    <row r="4333" spans="4:4">
      <c r="D4333" s="317"/>
    </row>
    <row r="4334" spans="4:4">
      <c r="D4334" s="317"/>
    </row>
    <row r="4335" spans="4:4">
      <c r="D4335" s="317"/>
    </row>
    <row r="4336" spans="4:4">
      <c r="D4336" s="317"/>
    </row>
    <row r="4337" spans="4:4">
      <c r="D4337" s="317"/>
    </row>
    <row r="4338" spans="4:4">
      <c r="D4338" s="317"/>
    </row>
    <row r="4339" spans="4:4">
      <c r="D4339" s="317"/>
    </row>
    <row r="4340" spans="4:4">
      <c r="D4340" s="317"/>
    </row>
    <row r="4341" spans="4:4">
      <c r="D4341" s="317"/>
    </row>
    <row r="4342" spans="4:4">
      <c r="D4342" s="317"/>
    </row>
    <row r="4343" spans="4:4">
      <c r="D4343" s="317"/>
    </row>
    <row r="4344" spans="4:4">
      <c r="D4344" s="317"/>
    </row>
    <row r="4345" spans="4:4">
      <c r="D4345" s="317"/>
    </row>
    <row r="4346" spans="4:4">
      <c r="D4346" s="317"/>
    </row>
    <row r="4347" spans="4:4">
      <c r="D4347" s="317"/>
    </row>
    <row r="4348" spans="4:4">
      <c r="D4348" s="317"/>
    </row>
    <row r="4349" spans="4:4">
      <c r="D4349" s="317"/>
    </row>
    <row r="4350" spans="4:4">
      <c r="D4350" s="317"/>
    </row>
    <row r="4351" spans="4:4">
      <c r="D4351" s="317"/>
    </row>
    <row r="4352" spans="4:4">
      <c r="D4352" s="317"/>
    </row>
    <row r="4353" spans="4:4">
      <c r="D4353" s="317"/>
    </row>
    <row r="4354" spans="4:4">
      <c r="D4354" s="317"/>
    </row>
    <row r="4355" spans="4:4">
      <c r="D4355" s="317"/>
    </row>
    <row r="4356" spans="4:4">
      <c r="D4356" s="317"/>
    </row>
    <row r="4357" spans="4:4">
      <c r="D4357" s="317"/>
    </row>
    <row r="4358" spans="4:4">
      <c r="D4358" s="317"/>
    </row>
    <row r="4359" spans="4:4">
      <c r="D4359" s="317"/>
    </row>
    <row r="4360" spans="4:4">
      <c r="D4360" s="317"/>
    </row>
    <row r="4361" spans="4:4">
      <c r="D4361" s="317"/>
    </row>
    <row r="4362" spans="4:4">
      <c r="D4362" s="317"/>
    </row>
    <row r="4363" spans="4:4">
      <c r="D4363" s="317"/>
    </row>
    <row r="4364" spans="4:4">
      <c r="D4364" s="317"/>
    </row>
    <row r="4365" spans="4:4">
      <c r="D4365" s="317"/>
    </row>
    <row r="4366" spans="4:4">
      <c r="D4366" s="317"/>
    </row>
    <row r="4367" spans="4:4">
      <c r="D4367" s="317"/>
    </row>
    <row r="4368" spans="4:4">
      <c r="D4368" s="317"/>
    </row>
    <row r="4369" spans="4:4">
      <c r="D4369" s="317"/>
    </row>
    <row r="4370" spans="4:4">
      <c r="D4370" s="317"/>
    </row>
    <row r="4371" spans="4:4">
      <c r="D4371" s="317"/>
    </row>
    <row r="4372" spans="4:4">
      <c r="D4372" s="317"/>
    </row>
    <row r="4373" spans="4:4">
      <c r="D4373" s="317"/>
    </row>
    <row r="4374" spans="4:4">
      <c r="D4374" s="317"/>
    </row>
    <row r="4375" spans="4:4">
      <c r="D4375" s="317"/>
    </row>
    <row r="4376" spans="4:4">
      <c r="D4376" s="317"/>
    </row>
    <row r="4377" spans="4:4">
      <c r="D4377" s="317"/>
    </row>
    <row r="4378" spans="4:4">
      <c r="D4378" s="317"/>
    </row>
    <row r="4379" spans="4:4">
      <c r="D4379" s="317"/>
    </row>
    <row r="4380" spans="4:4">
      <c r="D4380" s="317"/>
    </row>
    <row r="4381" spans="4:4">
      <c r="D4381" s="317"/>
    </row>
    <row r="4382" spans="4:4">
      <c r="D4382" s="317"/>
    </row>
    <row r="4383" spans="4:4">
      <c r="D4383" s="317"/>
    </row>
    <row r="4384" spans="4:4">
      <c r="D4384" s="317"/>
    </row>
    <row r="4385" spans="4:4">
      <c r="D4385" s="317"/>
    </row>
    <row r="4386" spans="4:4">
      <c r="D4386" s="317"/>
    </row>
    <row r="4387" spans="4:4">
      <c r="D4387" s="317"/>
    </row>
    <row r="4388" spans="4:4">
      <c r="D4388" s="317"/>
    </row>
    <row r="4389" spans="4:4">
      <c r="D4389" s="317"/>
    </row>
    <row r="4390" spans="4:4">
      <c r="D4390" s="317"/>
    </row>
    <row r="4391" spans="4:4">
      <c r="D4391" s="317"/>
    </row>
    <row r="4392" spans="4:4">
      <c r="D4392" s="317"/>
    </row>
    <row r="4393" spans="4:4">
      <c r="D4393" s="317"/>
    </row>
    <row r="4394" spans="4:4">
      <c r="D4394" s="317"/>
    </row>
    <row r="4395" spans="4:4">
      <c r="D4395" s="317"/>
    </row>
    <row r="4396" spans="4:4">
      <c r="D4396" s="317"/>
    </row>
    <row r="4397" spans="4:4">
      <c r="D4397" s="317"/>
    </row>
    <row r="4398" spans="4:4">
      <c r="D4398" s="317"/>
    </row>
    <row r="4399" spans="4:4">
      <c r="D4399" s="317"/>
    </row>
    <row r="4400" spans="4:4">
      <c r="D4400" s="317"/>
    </row>
    <row r="4401" spans="4:4">
      <c r="D4401" s="317"/>
    </row>
    <row r="4402" spans="4:4">
      <c r="D4402" s="317"/>
    </row>
    <row r="4403" spans="4:4">
      <c r="D4403" s="317"/>
    </row>
    <row r="4404" spans="4:4">
      <c r="D4404" s="317"/>
    </row>
    <row r="4405" spans="4:4">
      <c r="D4405" s="317"/>
    </row>
    <row r="4406" spans="4:4">
      <c r="D4406" s="317"/>
    </row>
    <row r="4407" spans="4:4">
      <c r="D4407" s="317"/>
    </row>
    <row r="4408" spans="4:4">
      <c r="D4408" s="317"/>
    </row>
    <row r="4409" spans="4:4">
      <c r="D4409" s="317"/>
    </row>
    <row r="4410" spans="4:4">
      <c r="D4410" s="317"/>
    </row>
    <row r="4411" spans="4:4">
      <c r="D4411" s="317"/>
    </row>
    <row r="4412" spans="4:4">
      <c r="D4412" s="317"/>
    </row>
    <row r="4413" spans="4:4">
      <c r="D4413" s="317"/>
    </row>
    <row r="4414" spans="4:4">
      <c r="D4414" s="317"/>
    </row>
    <row r="4415" spans="4:4">
      <c r="D4415" s="317"/>
    </row>
    <row r="4416" spans="4:4">
      <c r="D4416" s="317"/>
    </row>
    <row r="4417" spans="4:4">
      <c r="D4417" s="317"/>
    </row>
    <row r="4418" spans="4:4">
      <c r="D4418" s="317"/>
    </row>
    <row r="4419" spans="4:4">
      <c r="D4419" s="317"/>
    </row>
    <row r="4420" spans="4:4">
      <c r="D4420" s="317"/>
    </row>
    <row r="4421" spans="4:4">
      <c r="D4421" s="317"/>
    </row>
    <row r="4422" spans="4:4">
      <c r="D4422" s="317"/>
    </row>
    <row r="4423" spans="4:4">
      <c r="D4423" s="317"/>
    </row>
    <row r="4424" spans="4:4">
      <c r="D4424" s="317"/>
    </row>
    <row r="4425" spans="4:4">
      <c r="D4425" s="317"/>
    </row>
    <row r="4426" spans="4:4">
      <c r="D4426" s="317"/>
    </row>
    <row r="4427" spans="4:4">
      <c r="D4427" s="317"/>
    </row>
    <row r="4428" spans="4:4">
      <c r="D4428" s="317"/>
    </row>
    <row r="4429" spans="4:4">
      <c r="D4429" s="317"/>
    </row>
    <row r="4430" spans="4:4">
      <c r="D4430" s="317"/>
    </row>
    <row r="4431" spans="4:4">
      <c r="D4431" s="317"/>
    </row>
    <row r="4432" spans="4:4">
      <c r="D4432" s="317"/>
    </row>
    <row r="4433" spans="4:4">
      <c r="D4433" s="317"/>
    </row>
    <row r="4434" spans="4:4">
      <c r="D4434" s="317"/>
    </row>
    <row r="4435" spans="4:4">
      <c r="D4435" s="317"/>
    </row>
    <row r="4436" spans="4:4">
      <c r="D4436" s="317"/>
    </row>
    <row r="4437" spans="4:4">
      <c r="D4437" s="317"/>
    </row>
    <row r="4438" spans="4:4">
      <c r="D4438" s="317"/>
    </row>
    <row r="4439" spans="4:4">
      <c r="D4439" s="317"/>
    </row>
    <row r="4440" spans="4:4">
      <c r="D4440" s="317"/>
    </row>
    <row r="4441" spans="4:4">
      <c r="D4441" s="317"/>
    </row>
    <row r="4442" spans="4:4">
      <c r="D4442" s="317"/>
    </row>
    <row r="4443" spans="4:4">
      <c r="D4443" s="317"/>
    </row>
    <row r="4444" spans="4:4">
      <c r="D4444" s="317"/>
    </row>
    <row r="4445" spans="4:4">
      <c r="D4445" s="317"/>
    </row>
    <row r="4446" spans="4:4">
      <c r="D4446" s="317"/>
    </row>
    <row r="4447" spans="4:4">
      <c r="D4447" s="317"/>
    </row>
    <row r="4448" spans="4:4">
      <c r="D4448" s="317"/>
    </row>
    <row r="4449" spans="4:4">
      <c r="D4449" s="317"/>
    </row>
    <row r="4450" spans="4:4">
      <c r="D4450" s="317"/>
    </row>
    <row r="4451" spans="4:4">
      <c r="D4451" s="317"/>
    </row>
    <row r="4452" spans="4:4">
      <c r="D4452" s="317"/>
    </row>
    <row r="4453" spans="4:4">
      <c r="D4453" s="317"/>
    </row>
    <row r="4454" spans="4:4">
      <c r="D4454" s="317"/>
    </row>
    <row r="4455" spans="4:4">
      <c r="D4455" s="317"/>
    </row>
    <row r="4456" spans="4:4">
      <c r="D4456" s="317"/>
    </row>
    <row r="4457" spans="4:4">
      <c r="D4457" s="317"/>
    </row>
    <row r="4458" spans="4:4">
      <c r="D4458" s="317"/>
    </row>
    <row r="4459" spans="4:4">
      <c r="D4459" s="317"/>
    </row>
    <row r="4460" spans="4:4">
      <c r="D4460" s="317"/>
    </row>
    <row r="4461" spans="4:4">
      <c r="D4461" s="317"/>
    </row>
    <row r="4462" spans="4:4">
      <c r="D4462" s="317"/>
    </row>
    <row r="4463" spans="4:4">
      <c r="D4463" s="317"/>
    </row>
    <row r="4464" spans="4:4">
      <c r="D4464" s="317"/>
    </row>
    <row r="4465" spans="4:4">
      <c r="D4465" s="317"/>
    </row>
    <row r="4466" spans="4:4">
      <c r="D4466" s="317"/>
    </row>
    <row r="4467" spans="4:4">
      <c r="D4467" s="317"/>
    </row>
    <row r="4468" spans="4:4">
      <c r="D4468" s="317"/>
    </row>
    <row r="4469" spans="4:4">
      <c r="D4469" s="317"/>
    </row>
    <row r="4470" spans="4:4">
      <c r="D4470" s="317"/>
    </row>
    <row r="4471" spans="4:4">
      <c r="D4471" s="317"/>
    </row>
    <row r="4472" spans="4:4">
      <c r="D4472" s="317"/>
    </row>
    <row r="4473" spans="4:4">
      <c r="D4473" s="317"/>
    </row>
    <row r="4474" spans="4:4">
      <c r="D4474" s="317"/>
    </row>
    <row r="4475" spans="4:4">
      <c r="D4475" s="317"/>
    </row>
    <row r="4476" spans="4:4">
      <c r="D4476" s="317"/>
    </row>
    <row r="4477" spans="4:4">
      <c r="D4477" s="317"/>
    </row>
    <row r="4478" spans="4:4">
      <c r="D4478" s="317"/>
    </row>
    <row r="4479" spans="4:4">
      <c r="D4479" s="317"/>
    </row>
    <row r="4480" spans="4:4">
      <c r="D4480" s="317"/>
    </row>
    <row r="4481" spans="4:4">
      <c r="D4481" s="317"/>
    </row>
    <row r="4482" spans="4:4">
      <c r="D4482" s="317"/>
    </row>
    <row r="4483" spans="4:4">
      <c r="D4483" s="317"/>
    </row>
    <row r="4484" spans="4:4">
      <c r="D4484" s="317"/>
    </row>
    <row r="4485" spans="4:4">
      <c r="D4485" s="317"/>
    </row>
    <row r="4486" spans="4:4">
      <c r="D4486" s="317"/>
    </row>
    <row r="4487" spans="4:4">
      <c r="D4487" s="317"/>
    </row>
    <row r="4488" spans="4:4">
      <c r="D4488" s="317"/>
    </row>
    <row r="4489" spans="4:4">
      <c r="D4489" s="317"/>
    </row>
    <row r="4490" spans="4:4">
      <c r="D4490" s="317"/>
    </row>
    <row r="4491" spans="4:4">
      <c r="D4491" s="317"/>
    </row>
    <row r="4492" spans="4:4">
      <c r="D4492" s="317"/>
    </row>
    <row r="4493" spans="4:4">
      <c r="D4493" s="317"/>
    </row>
    <row r="4494" spans="4:4">
      <c r="D4494" s="317"/>
    </row>
    <row r="4495" spans="4:4">
      <c r="D4495" s="317"/>
    </row>
    <row r="4496" spans="4:4">
      <c r="D4496" s="317"/>
    </row>
    <row r="4497" spans="4:4">
      <c r="D4497" s="317"/>
    </row>
    <row r="4498" spans="4:4">
      <c r="D4498" s="317"/>
    </row>
    <row r="4499" spans="4:4">
      <c r="D4499" s="317"/>
    </row>
    <row r="4500" spans="4:4">
      <c r="D4500" s="317"/>
    </row>
    <row r="4501" spans="4:4">
      <c r="D4501" s="317"/>
    </row>
    <row r="4502" spans="4:4">
      <c r="D4502" s="317"/>
    </row>
    <row r="4503" spans="4:4">
      <c r="D4503" s="317"/>
    </row>
    <row r="4504" spans="4:4">
      <c r="D4504" s="317"/>
    </row>
    <row r="4505" spans="4:4">
      <c r="D4505" s="317"/>
    </row>
    <row r="4506" spans="4:4">
      <c r="D4506" s="317"/>
    </row>
    <row r="4507" spans="4:4">
      <c r="D4507" s="317"/>
    </row>
    <row r="4508" spans="4:4">
      <c r="D4508" s="317"/>
    </row>
    <row r="4509" spans="4:4">
      <c r="D4509" s="317"/>
    </row>
    <row r="4510" spans="4:4">
      <c r="D4510" s="317"/>
    </row>
    <row r="4511" spans="4:4">
      <c r="D4511" s="317"/>
    </row>
    <row r="4512" spans="4:4">
      <c r="D4512" s="317"/>
    </row>
    <row r="4513" spans="4:4">
      <c r="D4513" s="317"/>
    </row>
    <row r="4514" spans="4:4">
      <c r="D4514" s="317"/>
    </row>
    <row r="4515" spans="4:4">
      <c r="D4515" s="317"/>
    </row>
    <row r="4516" spans="4:4">
      <c r="D4516" s="317"/>
    </row>
    <row r="4517" spans="4:4">
      <c r="D4517" s="317"/>
    </row>
    <row r="4518" spans="4:4">
      <c r="D4518" s="317"/>
    </row>
    <row r="4519" spans="4:4">
      <c r="D4519" s="317"/>
    </row>
    <row r="4520" spans="4:4">
      <c r="D4520" s="317"/>
    </row>
    <row r="4521" spans="4:4">
      <c r="D4521" s="317"/>
    </row>
    <row r="4522" spans="4:4">
      <c r="D4522" s="317"/>
    </row>
    <row r="4523" spans="4:4">
      <c r="D4523" s="317"/>
    </row>
    <row r="4524" spans="4:4">
      <c r="D4524" s="317"/>
    </row>
    <row r="4525" spans="4:4">
      <c r="D4525" s="317"/>
    </row>
    <row r="4526" spans="4:4">
      <c r="D4526" s="317"/>
    </row>
    <row r="4527" spans="4:4">
      <c r="D4527" s="317"/>
    </row>
    <row r="4528" spans="4:4">
      <c r="D4528" s="317"/>
    </row>
    <row r="4529" spans="4:4">
      <c r="D4529" s="317"/>
    </row>
    <row r="4530" spans="4:4">
      <c r="D4530" s="317"/>
    </row>
    <row r="4531" spans="4:4">
      <c r="D4531" s="317"/>
    </row>
    <row r="4532" spans="4:4">
      <c r="D4532" s="317"/>
    </row>
    <row r="4533" spans="4:4">
      <c r="D4533" s="317"/>
    </row>
    <row r="4534" spans="4:4">
      <c r="D4534" s="317"/>
    </row>
    <row r="4535" spans="4:4">
      <c r="D4535" s="317"/>
    </row>
    <row r="4536" spans="4:4">
      <c r="D4536" s="317"/>
    </row>
    <row r="4537" spans="4:4">
      <c r="D4537" s="317"/>
    </row>
    <row r="4538" spans="4:4">
      <c r="D4538" s="317"/>
    </row>
    <row r="4539" spans="4:4">
      <c r="D4539" s="317"/>
    </row>
    <row r="4540" spans="4:4">
      <c r="D4540" s="317"/>
    </row>
    <row r="4541" spans="4:4">
      <c r="D4541" s="317"/>
    </row>
    <row r="4542" spans="4:4">
      <c r="D4542" s="317"/>
    </row>
    <row r="4543" spans="4:4">
      <c r="D4543" s="317"/>
    </row>
    <row r="4544" spans="4:4">
      <c r="D4544" s="317"/>
    </row>
    <row r="4545" spans="4:4">
      <c r="D4545" s="317"/>
    </row>
    <row r="4546" spans="4:4">
      <c r="D4546" s="317"/>
    </row>
    <row r="4547" spans="4:4">
      <c r="D4547" s="317"/>
    </row>
    <row r="4548" spans="4:4">
      <c r="D4548" s="317"/>
    </row>
    <row r="4549" spans="4:4">
      <c r="D4549" s="317"/>
    </row>
    <row r="4550" spans="4:4">
      <c r="D4550" s="317"/>
    </row>
    <row r="4551" spans="4:4">
      <c r="D4551" s="317"/>
    </row>
    <row r="4552" spans="4:4">
      <c r="D4552" s="317"/>
    </row>
    <row r="4553" spans="4:4">
      <c r="D4553" s="317"/>
    </row>
    <row r="4554" spans="4:4">
      <c r="D4554" s="317"/>
    </row>
    <row r="4555" spans="4:4">
      <c r="D4555" s="317"/>
    </row>
    <row r="4556" spans="4:4">
      <c r="D4556" s="317"/>
    </row>
    <row r="4557" spans="4:4">
      <c r="D4557" s="317"/>
    </row>
    <row r="4558" spans="4:4">
      <c r="D4558" s="317"/>
    </row>
    <row r="4559" spans="4:4">
      <c r="D4559" s="317"/>
    </row>
    <row r="4560" spans="4:4">
      <c r="D4560" s="317"/>
    </row>
    <row r="4561" spans="4:4">
      <c r="D4561" s="317"/>
    </row>
    <row r="4562" spans="4:4">
      <c r="D4562" s="317"/>
    </row>
    <row r="4563" spans="4:4">
      <c r="D4563" s="317"/>
    </row>
    <row r="4564" spans="4:4">
      <c r="D4564" s="317"/>
    </row>
    <row r="4565" spans="4:4">
      <c r="D4565" s="317"/>
    </row>
    <row r="4566" spans="4:4">
      <c r="D4566" s="317"/>
    </row>
    <row r="4567" spans="4:4">
      <c r="D4567" s="317"/>
    </row>
    <row r="4568" spans="4:4">
      <c r="D4568" s="317"/>
    </row>
    <row r="4569" spans="4:4">
      <c r="D4569" s="317"/>
    </row>
    <row r="4570" spans="4:4">
      <c r="D4570" s="317"/>
    </row>
    <row r="4571" spans="4:4">
      <c r="D4571" s="317"/>
    </row>
    <row r="4572" spans="4:4">
      <c r="D4572" s="317"/>
    </row>
    <row r="4573" spans="4:4">
      <c r="D4573" s="317"/>
    </row>
    <row r="4574" spans="4:4">
      <c r="D4574" s="317"/>
    </row>
    <row r="4575" spans="4:4">
      <c r="D4575" s="317"/>
    </row>
    <row r="4576" spans="4:4">
      <c r="D4576" s="317"/>
    </row>
    <row r="4577" spans="4:4">
      <c r="D4577" s="317"/>
    </row>
    <row r="4578" spans="4:4">
      <c r="D4578" s="317"/>
    </row>
    <row r="4579" spans="4:4">
      <c r="D4579" s="317"/>
    </row>
    <row r="4580" spans="4:4">
      <c r="D4580" s="317"/>
    </row>
    <row r="4581" spans="4:4">
      <c r="D4581" s="317"/>
    </row>
    <row r="4582" spans="4:4">
      <c r="D4582" s="317"/>
    </row>
    <row r="4583" spans="4:4">
      <c r="D4583" s="317"/>
    </row>
    <row r="4584" spans="4:4">
      <c r="D4584" s="317"/>
    </row>
    <row r="4585" spans="4:4">
      <c r="D4585" s="317"/>
    </row>
    <row r="4586" spans="4:4">
      <c r="D4586" s="317"/>
    </row>
    <row r="4587" spans="4:4">
      <c r="D4587" s="317"/>
    </row>
    <row r="4588" spans="4:4">
      <c r="D4588" s="317"/>
    </row>
    <row r="4589" spans="4:4">
      <c r="D4589" s="317"/>
    </row>
    <row r="4590" spans="4:4">
      <c r="D4590" s="317"/>
    </row>
    <row r="4591" spans="4:4">
      <c r="D4591" s="317"/>
    </row>
    <row r="4592" spans="4:4">
      <c r="D4592" s="317"/>
    </row>
    <row r="4593" spans="4:4">
      <c r="D4593" s="317"/>
    </row>
    <row r="4594" spans="4:4">
      <c r="D4594" s="317"/>
    </row>
    <row r="4595" spans="4:4">
      <c r="D4595" s="317"/>
    </row>
    <row r="4596" spans="4:4">
      <c r="D4596" s="317"/>
    </row>
    <row r="4597" spans="4:4">
      <c r="D4597" s="317"/>
    </row>
    <row r="4598" spans="4:4">
      <c r="D4598" s="317"/>
    </row>
    <row r="4599" spans="4:4">
      <c r="D4599" s="317"/>
    </row>
    <row r="4600" spans="4:4">
      <c r="D4600" s="317"/>
    </row>
    <row r="4601" spans="4:4">
      <c r="D4601" s="317"/>
    </row>
    <row r="4602" spans="4:4">
      <c r="D4602" s="317"/>
    </row>
    <row r="4603" spans="4:4">
      <c r="D4603" s="317"/>
    </row>
    <row r="4604" spans="4:4">
      <c r="D4604" s="317"/>
    </row>
    <row r="4605" spans="4:4">
      <c r="D4605" s="317"/>
    </row>
    <row r="4606" spans="4:4">
      <c r="D4606" s="317"/>
    </row>
    <row r="4607" spans="4:4">
      <c r="D4607" s="317"/>
    </row>
    <row r="4608" spans="4:4">
      <c r="D4608" s="317"/>
    </row>
    <row r="4609" spans="4:4">
      <c r="D4609" s="317"/>
    </row>
    <row r="4610" spans="4:4">
      <c r="D4610" s="317"/>
    </row>
    <row r="4611" spans="4:4">
      <c r="D4611" s="317"/>
    </row>
    <row r="4612" spans="4:4">
      <c r="D4612" s="317"/>
    </row>
    <row r="4613" spans="4:4">
      <c r="D4613" s="317"/>
    </row>
    <row r="4614" spans="4:4">
      <c r="D4614" s="317"/>
    </row>
    <row r="4615" spans="4:4">
      <c r="D4615" s="317"/>
    </row>
    <row r="4616" spans="4:4">
      <c r="D4616" s="317"/>
    </row>
    <row r="4617" spans="4:4">
      <c r="D4617" s="317"/>
    </row>
    <row r="4618" spans="4:4">
      <c r="D4618" s="317"/>
    </row>
    <row r="4619" spans="4:4">
      <c r="D4619" s="317"/>
    </row>
    <row r="4620" spans="4:4">
      <c r="D4620" s="317"/>
    </row>
    <row r="4621" spans="4:4">
      <c r="D4621" s="317"/>
    </row>
    <row r="4622" spans="4:4">
      <c r="D4622" s="317"/>
    </row>
    <row r="4623" spans="4:4">
      <c r="D4623" s="317"/>
    </row>
    <row r="4624" spans="4:4">
      <c r="D4624" s="317"/>
    </row>
    <row r="4625" spans="4:4">
      <c r="D4625" s="317"/>
    </row>
    <row r="4626" spans="4:4">
      <c r="D4626" s="317"/>
    </row>
    <row r="4627" spans="4:4">
      <c r="D4627" s="317"/>
    </row>
    <row r="4628" spans="4:4">
      <c r="D4628" s="317"/>
    </row>
    <row r="4629" spans="4:4">
      <c r="D4629" s="317"/>
    </row>
    <row r="4630" spans="4:4">
      <c r="D4630" s="317"/>
    </row>
    <row r="4631" spans="4:4">
      <c r="D4631" s="317"/>
    </row>
    <row r="4632" spans="4:4">
      <c r="D4632" s="317"/>
    </row>
    <row r="4633" spans="4:4">
      <c r="D4633" s="317"/>
    </row>
    <row r="4634" spans="4:4">
      <c r="D4634" s="317"/>
    </row>
    <row r="4635" spans="4:4">
      <c r="D4635" s="317"/>
    </row>
    <row r="4636" spans="4:4">
      <c r="D4636" s="317"/>
    </row>
    <row r="4637" spans="4:4">
      <c r="D4637" s="317"/>
    </row>
    <row r="4638" spans="4:4">
      <c r="D4638" s="317"/>
    </row>
    <row r="4639" spans="4:4">
      <c r="D4639" s="317"/>
    </row>
    <row r="4640" spans="4:4">
      <c r="D4640" s="317"/>
    </row>
    <row r="4641" spans="4:4">
      <c r="D4641" s="317"/>
    </row>
    <row r="4642" spans="4:4">
      <c r="D4642" s="317"/>
    </row>
    <row r="4643" spans="4:4">
      <c r="D4643" s="317"/>
    </row>
    <row r="4644" spans="4:4">
      <c r="D4644" s="317"/>
    </row>
    <row r="4645" spans="4:4">
      <c r="D4645" s="317"/>
    </row>
    <row r="4646" spans="4:4">
      <c r="D4646" s="317"/>
    </row>
    <row r="4647" spans="4:4">
      <c r="D4647" s="317"/>
    </row>
    <row r="4648" spans="4:4">
      <c r="D4648" s="317"/>
    </row>
    <row r="4649" spans="4:4">
      <c r="D4649" s="317"/>
    </row>
    <row r="4650" spans="4:4">
      <c r="D4650" s="317"/>
    </row>
    <row r="4651" spans="4:4">
      <c r="D4651" s="317"/>
    </row>
    <row r="4652" spans="4:4">
      <c r="D4652" s="317"/>
    </row>
    <row r="4653" spans="4:4">
      <c r="D4653" s="317"/>
    </row>
    <row r="4654" spans="4:4">
      <c r="D4654" s="317"/>
    </row>
    <row r="4655" spans="4:4">
      <c r="D4655" s="317"/>
    </row>
    <row r="4656" spans="4:4">
      <c r="D4656" s="317"/>
    </row>
    <row r="4657" spans="4:4">
      <c r="D4657" s="317"/>
    </row>
    <row r="4658" spans="4:4">
      <c r="D4658" s="317"/>
    </row>
    <row r="4659" spans="4:4">
      <c r="D4659" s="317"/>
    </row>
    <row r="4660" spans="4:4">
      <c r="D4660" s="317"/>
    </row>
    <row r="4661" spans="4:4">
      <c r="D4661" s="317"/>
    </row>
    <row r="4662" spans="4:4">
      <c r="D4662" s="317"/>
    </row>
    <row r="4663" spans="4:4">
      <c r="D4663" s="317"/>
    </row>
    <row r="4664" spans="4:4">
      <c r="D4664" s="317"/>
    </row>
    <row r="4665" spans="4:4">
      <c r="D4665" s="317"/>
    </row>
    <row r="4666" spans="4:4">
      <c r="D4666" s="317"/>
    </row>
    <row r="4667" spans="4:4">
      <c r="D4667" s="317"/>
    </row>
    <row r="4668" spans="4:4">
      <c r="D4668" s="317"/>
    </row>
    <row r="4669" spans="4:4">
      <c r="D4669" s="317"/>
    </row>
    <row r="4670" spans="4:4">
      <c r="D4670" s="317"/>
    </row>
    <row r="4671" spans="4:4">
      <c r="D4671" s="317"/>
    </row>
    <row r="4672" spans="4:4">
      <c r="D4672" s="317"/>
    </row>
    <row r="4673" spans="4:4">
      <c r="D4673" s="317"/>
    </row>
    <row r="4674" spans="4:4">
      <c r="D4674" s="317"/>
    </row>
    <row r="4675" spans="4:4">
      <c r="D4675" s="317"/>
    </row>
    <row r="4676" spans="4:4">
      <c r="D4676" s="317"/>
    </row>
    <row r="4677" spans="4:4">
      <c r="D4677" s="317"/>
    </row>
    <row r="4678" spans="4:4">
      <c r="D4678" s="317"/>
    </row>
    <row r="4679" spans="4:4">
      <c r="D4679" s="317"/>
    </row>
    <row r="4680" spans="4:4">
      <c r="D4680" s="317"/>
    </row>
    <row r="4681" spans="4:4">
      <c r="D4681" s="317"/>
    </row>
    <row r="4682" spans="4:4">
      <c r="D4682" s="317"/>
    </row>
    <row r="4683" spans="4:4">
      <c r="D4683" s="317"/>
    </row>
    <row r="4684" spans="4:4">
      <c r="D4684" s="317"/>
    </row>
    <row r="4685" spans="4:4">
      <c r="D4685" s="317"/>
    </row>
    <row r="4686" spans="4:4">
      <c r="D4686" s="317"/>
    </row>
    <row r="4687" spans="4:4">
      <c r="D4687" s="317"/>
    </row>
    <row r="4688" spans="4:4">
      <c r="D4688" s="317"/>
    </row>
    <row r="4689" spans="4:4">
      <c r="D4689" s="317"/>
    </row>
    <row r="4690" spans="4:4">
      <c r="D4690" s="317"/>
    </row>
    <row r="4691" spans="4:4">
      <c r="D4691" s="317"/>
    </row>
    <row r="4692" spans="4:4">
      <c r="D4692" s="317"/>
    </row>
    <row r="4693" spans="4:4">
      <c r="D4693" s="317"/>
    </row>
    <row r="4694" spans="4:4">
      <c r="D4694" s="317"/>
    </row>
    <row r="4695" spans="4:4">
      <c r="D4695" s="317"/>
    </row>
    <row r="4696" spans="4:4">
      <c r="D4696" s="317"/>
    </row>
    <row r="4697" spans="4:4">
      <c r="D4697" s="317"/>
    </row>
    <row r="4698" spans="4:4">
      <c r="D4698" s="317"/>
    </row>
    <row r="4699" spans="4:4">
      <c r="D4699" s="317"/>
    </row>
    <row r="4700" spans="4:4">
      <c r="D4700" s="317"/>
    </row>
    <row r="4701" spans="4:4">
      <c r="D4701" s="317"/>
    </row>
    <row r="4702" spans="4:4">
      <c r="D4702" s="317"/>
    </row>
    <row r="4703" spans="4:4">
      <c r="D4703" s="317"/>
    </row>
    <row r="4704" spans="4:4">
      <c r="D4704" s="317"/>
    </row>
    <row r="4705" spans="4:4">
      <c r="D4705" s="317"/>
    </row>
    <row r="4706" spans="4:4">
      <c r="D4706" s="317"/>
    </row>
    <row r="4707" spans="4:4">
      <c r="D4707" s="317"/>
    </row>
    <row r="4708" spans="4:4">
      <c r="D4708" s="317"/>
    </row>
    <row r="4709" spans="4:4">
      <c r="D4709" s="317"/>
    </row>
    <row r="4710" spans="4:4">
      <c r="D4710" s="317"/>
    </row>
    <row r="4711" spans="4:4">
      <c r="D4711" s="317"/>
    </row>
    <row r="4712" spans="4:4">
      <c r="D4712" s="317"/>
    </row>
    <row r="4713" spans="4:4">
      <c r="D4713" s="317"/>
    </row>
    <row r="4714" spans="4:4">
      <c r="D4714" s="317"/>
    </row>
    <row r="4715" spans="4:4">
      <c r="D4715" s="317"/>
    </row>
    <row r="4716" spans="4:4">
      <c r="D4716" s="317"/>
    </row>
    <row r="4717" spans="4:4">
      <c r="D4717" s="317"/>
    </row>
    <row r="4718" spans="4:4">
      <c r="D4718" s="317"/>
    </row>
    <row r="4719" spans="4:4">
      <c r="D4719" s="317"/>
    </row>
    <row r="4720" spans="4:4">
      <c r="D4720" s="317"/>
    </row>
    <row r="4721" spans="4:4">
      <c r="D4721" s="317"/>
    </row>
    <row r="4722" spans="4:4">
      <c r="D4722" s="317"/>
    </row>
    <row r="4723" spans="4:4">
      <c r="D4723" s="317"/>
    </row>
    <row r="4724" spans="4:4">
      <c r="D4724" s="317"/>
    </row>
    <row r="4725" spans="4:4">
      <c r="D4725" s="317"/>
    </row>
    <row r="4726" spans="4:4">
      <c r="D4726" s="317"/>
    </row>
    <row r="4727" spans="4:4">
      <c r="D4727" s="317"/>
    </row>
    <row r="4728" spans="4:4">
      <c r="D4728" s="317"/>
    </row>
    <row r="4729" spans="4:4">
      <c r="D4729" s="317"/>
    </row>
    <row r="4730" spans="4:4">
      <c r="D4730" s="317"/>
    </row>
    <row r="4731" spans="4:4">
      <c r="D4731" s="317"/>
    </row>
    <row r="4732" spans="4:4">
      <c r="D4732" s="317"/>
    </row>
    <row r="4733" spans="4:4">
      <c r="D4733" s="317"/>
    </row>
    <row r="4734" spans="4:4">
      <c r="D4734" s="317"/>
    </row>
    <row r="4735" spans="4:4">
      <c r="D4735" s="317"/>
    </row>
    <row r="4736" spans="4:4">
      <c r="D4736" s="317"/>
    </row>
    <row r="4737" spans="4:4">
      <c r="D4737" s="317"/>
    </row>
    <row r="4738" spans="4:4">
      <c r="D4738" s="317"/>
    </row>
    <row r="4739" spans="4:4">
      <c r="D4739" s="317"/>
    </row>
    <row r="4740" spans="4:4">
      <c r="D4740" s="317"/>
    </row>
    <row r="4741" spans="4:4">
      <c r="D4741" s="317"/>
    </row>
    <row r="4742" spans="4:4">
      <c r="D4742" s="317"/>
    </row>
    <row r="4743" spans="4:4">
      <c r="D4743" s="317"/>
    </row>
    <row r="4744" spans="4:4">
      <c r="D4744" s="317"/>
    </row>
    <row r="4745" spans="4:4">
      <c r="D4745" s="317"/>
    </row>
    <row r="4746" spans="4:4">
      <c r="D4746" s="317"/>
    </row>
    <row r="4747" spans="4:4">
      <c r="D4747" s="317"/>
    </row>
    <row r="4748" spans="4:4">
      <c r="D4748" s="317"/>
    </row>
    <row r="4749" spans="4:4">
      <c r="D4749" s="317"/>
    </row>
    <row r="4750" spans="4:4">
      <c r="D4750" s="317"/>
    </row>
    <row r="4751" spans="4:4">
      <c r="D4751" s="317"/>
    </row>
    <row r="4752" spans="4:4">
      <c r="D4752" s="317"/>
    </row>
    <row r="4753" spans="4:4">
      <c r="D4753" s="317"/>
    </row>
    <row r="4754" spans="4:4">
      <c r="D4754" s="317"/>
    </row>
    <row r="4755" spans="4:4">
      <c r="D4755" s="317"/>
    </row>
    <row r="4756" spans="4:4">
      <c r="D4756" s="317"/>
    </row>
    <row r="4757" spans="4:4">
      <c r="D4757" s="317"/>
    </row>
    <row r="4758" spans="4:4">
      <c r="D4758" s="317"/>
    </row>
    <row r="4759" spans="4:4">
      <c r="D4759" s="317"/>
    </row>
    <row r="4760" spans="4:4">
      <c r="D4760" s="317"/>
    </row>
    <row r="4761" spans="4:4">
      <c r="D4761" s="317"/>
    </row>
    <row r="4762" spans="4:4">
      <c r="D4762" s="317"/>
    </row>
    <row r="4763" spans="4:4">
      <c r="D4763" s="317"/>
    </row>
    <row r="4764" spans="4:4">
      <c r="D4764" s="317"/>
    </row>
    <row r="4765" spans="4:4">
      <c r="D4765" s="317"/>
    </row>
    <row r="4766" spans="4:4">
      <c r="D4766" s="317"/>
    </row>
    <row r="4767" spans="4:4">
      <c r="D4767" s="317"/>
    </row>
    <row r="4768" spans="4:4">
      <c r="D4768" s="317"/>
    </row>
    <row r="4769" spans="4:4">
      <c r="D4769" s="317"/>
    </row>
    <row r="4770" spans="4:4">
      <c r="D4770" s="317"/>
    </row>
    <row r="4771" spans="4:4">
      <c r="D4771" s="317"/>
    </row>
    <row r="4772" spans="4:4">
      <c r="D4772" s="317"/>
    </row>
    <row r="4773" spans="4:4">
      <c r="D4773" s="317"/>
    </row>
    <row r="4774" spans="4:4">
      <c r="D4774" s="317"/>
    </row>
    <row r="4775" spans="4:4">
      <c r="D4775" s="317"/>
    </row>
    <row r="4776" spans="4:4">
      <c r="D4776" s="317"/>
    </row>
    <row r="4777" spans="4:4">
      <c r="D4777" s="317"/>
    </row>
    <row r="4778" spans="4:4">
      <c r="D4778" s="317"/>
    </row>
    <row r="4779" spans="4:4">
      <c r="D4779" s="317"/>
    </row>
    <row r="4780" spans="4:4">
      <c r="D4780" s="317"/>
    </row>
    <row r="4781" spans="4:4">
      <c r="D4781" s="317"/>
    </row>
    <row r="4782" spans="4:4">
      <c r="D4782" s="317"/>
    </row>
    <row r="4783" spans="4:4">
      <c r="D4783" s="317"/>
    </row>
    <row r="4784" spans="4:4">
      <c r="D4784" s="317"/>
    </row>
    <row r="4785" spans="4:4">
      <c r="D4785" s="317"/>
    </row>
    <row r="4786" spans="4:4">
      <c r="D4786" s="317"/>
    </row>
    <row r="4787" spans="4:4">
      <c r="D4787" s="317"/>
    </row>
    <row r="4788" spans="4:4">
      <c r="D4788" s="317"/>
    </row>
    <row r="4789" spans="4:4">
      <c r="D4789" s="317"/>
    </row>
    <row r="4790" spans="4:4">
      <c r="D4790" s="317"/>
    </row>
    <row r="4791" spans="4:4">
      <c r="D4791" s="317"/>
    </row>
    <row r="4792" spans="4:4">
      <c r="D4792" s="317"/>
    </row>
    <row r="4793" spans="4:4">
      <c r="D4793" s="317"/>
    </row>
    <row r="4794" spans="4:4">
      <c r="D4794" s="317"/>
    </row>
    <row r="4795" spans="4:4">
      <c r="D4795" s="317"/>
    </row>
    <row r="4796" spans="4:4">
      <c r="D4796" s="317"/>
    </row>
    <row r="4797" spans="4:4">
      <c r="D4797" s="317"/>
    </row>
    <row r="4798" spans="4:4">
      <c r="D4798" s="317"/>
    </row>
    <row r="4799" spans="4:4">
      <c r="D4799" s="317"/>
    </row>
    <row r="4800" spans="4:4">
      <c r="D4800" s="317"/>
    </row>
    <row r="4801" spans="4:4">
      <c r="D4801" s="317"/>
    </row>
    <row r="4802" spans="4:4">
      <c r="D4802" s="317"/>
    </row>
    <row r="4803" spans="4:4">
      <c r="D4803" s="317"/>
    </row>
    <row r="4804" spans="4:4">
      <c r="D4804" s="317"/>
    </row>
    <row r="4805" spans="4:4">
      <c r="D4805" s="317"/>
    </row>
    <row r="4806" spans="4:4">
      <c r="D4806" s="317"/>
    </row>
    <row r="4807" spans="4:4">
      <c r="D4807" s="317"/>
    </row>
    <row r="4808" spans="4:4">
      <c r="D4808" s="317"/>
    </row>
    <row r="4809" spans="4:4">
      <c r="D4809" s="317"/>
    </row>
    <row r="4810" spans="4:4">
      <c r="D4810" s="317"/>
    </row>
    <row r="4811" spans="4:4">
      <c r="D4811" s="317"/>
    </row>
    <row r="4812" spans="4:4">
      <c r="D4812" s="317"/>
    </row>
    <row r="4813" spans="4:4">
      <c r="D4813" s="317"/>
    </row>
    <row r="4814" spans="4:4">
      <c r="D4814" s="317"/>
    </row>
    <row r="4815" spans="4:4">
      <c r="D4815" s="317"/>
    </row>
    <row r="4816" spans="4:4">
      <c r="D4816" s="317"/>
    </row>
    <row r="4817" spans="4:4">
      <c r="D4817" s="317"/>
    </row>
    <row r="4818" spans="4:4">
      <c r="D4818" s="317"/>
    </row>
    <row r="4819" spans="4:4">
      <c r="D4819" s="317"/>
    </row>
    <row r="4820" spans="4:4">
      <c r="D4820" s="317"/>
    </row>
    <row r="4821" spans="4:4">
      <c r="D4821" s="317"/>
    </row>
    <row r="4822" spans="4:4">
      <c r="D4822" s="317"/>
    </row>
    <row r="4823" spans="4:4">
      <c r="D4823" s="317"/>
    </row>
    <row r="4824" spans="4:4">
      <c r="D4824" s="317"/>
    </row>
    <row r="4825" spans="4:4">
      <c r="D4825" s="317"/>
    </row>
    <row r="4826" spans="4:4">
      <c r="D4826" s="317"/>
    </row>
    <row r="4827" spans="4:4">
      <c r="D4827" s="317"/>
    </row>
    <row r="4828" spans="4:4">
      <c r="D4828" s="317"/>
    </row>
    <row r="4829" spans="4:4">
      <c r="D4829" s="317"/>
    </row>
    <row r="4830" spans="4:4">
      <c r="D4830" s="317"/>
    </row>
    <row r="4831" spans="4:4">
      <c r="D4831" s="317"/>
    </row>
    <row r="4832" spans="4:4">
      <c r="D4832" s="317"/>
    </row>
    <row r="4833" spans="4:4">
      <c r="D4833" s="317"/>
    </row>
    <row r="4834" spans="4:4">
      <c r="D4834" s="317"/>
    </row>
    <row r="4835" spans="4:4">
      <c r="D4835" s="317"/>
    </row>
    <row r="4836" spans="4:4">
      <c r="D4836" s="317"/>
    </row>
    <row r="4837" spans="4:4">
      <c r="D4837" s="317"/>
    </row>
    <row r="4838" spans="4:4">
      <c r="D4838" s="317"/>
    </row>
    <row r="4839" spans="4:4">
      <c r="D4839" s="317"/>
    </row>
    <row r="4840" spans="4:4">
      <c r="D4840" s="317"/>
    </row>
    <row r="4841" spans="4:4">
      <c r="D4841" s="317"/>
    </row>
    <row r="4842" spans="4:4">
      <c r="D4842" s="317"/>
    </row>
    <row r="4843" spans="4:4">
      <c r="D4843" s="317"/>
    </row>
    <row r="4844" spans="4:4">
      <c r="D4844" s="317"/>
    </row>
    <row r="4845" spans="4:4">
      <c r="D4845" s="317"/>
    </row>
    <row r="4846" spans="4:4">
      <c r="D4846" s="317"/>
    </row>
    <row r="4847" spans="4:4">
      <c r="D4847" s="317"/>
    </row>
    <row r="4848" spans="4:4">
      <c r="D4848" s="317"/>
    </row>
    <row r="4849" spans="4:4">
      <c r="D4849" s="317"/>
    </row>
    <row r="4850" spans="4:4">
      <c r="D4850" s="317"/>
    </row>
    <row r="4851" spans="4:4">
      <c r="D4851" s="317"/>
    </row>
    <row r="4852" spans="4:4">
      <c r="D4852" s="317"/>
    </row>
    <row r="4853" spans="4:4">
      <c r="D4853" s="317"/>
    </row>
    <row r="4854" spans="4:4">
      <c r="D4854" s="317"/>
    </row>
    <row r="4855" spans="4:4">
      <c r="D4855" s="317"/>
    </row>
    <row r="4856" spans="4:4">
      <c r="D4856" s="317"/>
    </row>
    <row r="4857" spans="4:4">
      <c r="D4857" s="317"/>
    </row>
    <row r="4858" spans="4:4">
      <c r="D4858" s="317"/>
    </row>
    <row r="4859" spans="4:4">
      <c r="D4859" s="317"/>
    </row>
    <row r="4860" spans="4:4">
      <c r="D4860" s="317"/>
    </row>
    <row r="4861" spans="4:4">
      <c r="D4861" s="317"/>
    </row>
    <row r="4862" spans="4:4">
      <c r="D4862" s="317"/>
    </row>
    <row r="4863" spans="4:4">
      <c r="D4863" s="317"/>
    </row>
    <row r="4864" spans="4:4">
      <c r="D4864" s="317"/>
    </row>
    <row r="4865" spans="4:4">
      <c r="D4865" s="317"/>
    </row>
    <row r="4866" spans="4:4">
      <c r="D4866" s="317"/>
    </row>
    <row r="4867" spans="4:4">
      <c r="D4867" s="317"/>
    </row>
    <row r="4868" spans="4:4">
      <c r="D4868" s="317"/>
    </row>
    <row r="4869" spans="4:4">
      <c r="D4869" s="317"/>
    </row>
    <row r="4870" spans="4:4">
      <c r="D4870" s="317"/>
    </row>
    <row r="4871" spans="4:4">
      <c r="D4871" s="317"/>
    </row>
    <row r="4872" spans="4:4">
      <c r="D4872" s="317"/>
    </row>
    <row r="4873" spans="4:4">
      <c r="D4873" s="317"/>
    </row>
    <row r="4874" spans="4:4">
      <c r="D4874" s="317"/>
    </row>
    <row r="4875" spans="4:4">
      <c r="D4875" s="317"/>
    </row>
    <row r="4876" spans="4:4">
      <c r="D4876" s="317"/>
    </row>
    <row r="4877" spans="4:4">
      <c r="D4877" s="317"/>
    </row>
    <row r="4878" spans="4:4">
      <c r="D4878" s="317"/>
    </row>
    <row r="4879" spans="4:4">
      <c r="D4879" s="317"/>
    </row>
    <row r="4880" spans="4:4">
      <c r="D4880" s="317"/>
    </row>
    <row r="4881" spans="4:4">
      <c r="D4881" s="317"/>
    </row>
    <row r="4882" spans="4:4">
      <c r="D4882" s="317"/>
    </row>
    <row r="4883" spans="4:4">
      <c r="D4883" s="317"/>
    </row>
    <row r="4884" spans="4:4">
      <c r="D4884" s="317"/>
    </row>
    <row r="4885" spans="4:4">
      <c r="D4885" s="317"/>
    </row>
    <row r="4886" spans="4:4">
      <c r="D4886" s="317"/>
    </row>
    <row r="4887" spans="4:4">
      <c r="D4887" s="317"/>
    </row>
    <row r="4888" spans="4:4">
      <c r="D4888" s="317"/>
    </row>
    <row r="4889" spans="4:4">
      <c r="D4889" s="317"/>
    </row>
    <row r="4890" spans="4:4">
      <c r="D4890" s="317"/>
    </row>
    <row r="4891" spans="4:4">
      <c r="D4891" s="317"/>
    </row>
    <row r="4892" spans="4:4">
      <c r="D4892" s="317"/>
    </row>
    <row r="4893" spans="4:4">
      <c r="D4893" s="317"/>
    </row>
    <row r="4894" spans="4:4">
      <c r="D4894" s="317"/>
    </row>
    <row r="4895" spans="4:4">
      <c r="D4895" s="317"/>
    </row>
    <row r="4896" spans="4:4">
      <c r="D4896" s="317"/>
    </row>
    <row r="4897" spans="4:4">
      <c r="D4897" s="317"/>
    </row>
    <row r="4898" spans="4:4">
      <c r="D4898" s="317"/>
    </row>
    <row r="4899" spans="4:4">
      <c r="D4899" s="317"/>
    </row>
    <row r="4900" spans="4:4">
      <c r="D4900" s="317"/>
    </row>
    <row r="4901" spans="4:4">
      <c r="D4901" s="317"/>
    </row>
    <row r="4902" spans="4:4">
      <c r="D4902" s="317"/>
    </row>
    <row r="4903" spans="4:4">
      <c r="D4903" s="317"/>
    </row>
    <row r="4904" spans="4:4">
      <c r="D4904" s="317"/>
    </row>
    <row r="4905" spans="4:4">
      <c r="D4905" s="317"/>
    </row>
    <row r="4906" spans="4:4">
      <c r="D4906" s="317"/>
    </row>
    <row r="4907" spans="4:4">
      <c r="D4907" s="317"/>
    </row>
    <row r="4908" spans="4:4">
      <c r="D4908" s="317"/>
    </row>
    <row r="4909" spans="4:4">
      <c r="D4909" s="317"/>
    </row>
    <row r="4910" spans="4:4">
      <c r="D4910" s="317"/>
    </row>
    <row r="4911" spans="4:4">
      <c r="D4911" s="317"/>
    </row>
    <row r="4912" spans="4:4">
      <c r="D4912" s="317"/>
    </row>
    <row r="4913" spans="4:4">
      <c r="D4913" s="317"/>
    </row>
    <row r="4914" spans="4:4">
      <c r="D4914" s="317"/>
    </row>
    <row r="4915" spans="4:4">
      <c r="D4915" s="317"/>
    </row>
    <row r="4916" spans="4:4">
      <c r="D4916" s="317"/>
    </row>
    <row r="4917" spans="4:4">
      <c r="D4917" s="317"/>
    </row>
    <row r="4918" spans="4:4">
      <c r="D4918" s="317"/>
    </row>
    <row r="4919" spans="4:4">
      <c r="D4919" s="317"/>
    </row>
    <row r="4920" spans="4:4">
      <c r="D4920" s="317"/>
    </row>
    <row r="4921" spans="4:4">
      <c r="D4921" s="317"/>
    </row>
    <row r="4922" spans="4:4">
      <c r="D4922" s="317"/>
    </row>
    <row r="4923" spans="4:4">
      <c r="D4923" s="317"/>
    </row>
    <row r="4924" spans="4:4">
      <c r="D4924" s="317"/>
    </row>
    <row r="4925" spans="4:4">
      <c r="D4925" s="317"/>
    </row>
    <row r="4926" spans="4:4">
      <c r="D4926" s="317"/>
    </row>
    <row r="4927" spans="4:4">
      <c r="D4927" s="317"/>
    </row>
    <row r="4928" spans="4:4">
      <c r="D4928" s="317"/>
    </row>
    <row r="4929" spans="4:4">
      <c r="D4929" s="317"/>
    </row>
    <row r="4930" spans="4:4">
      <c r="D4930" s="317"/>
    </row>
    <row r="4931" spans="4:4">
      <c r="D4931" s="317"/>
    </row>
    <row r="4932" spans="4:4">
      <c r="D4932" s="317"/>
    </row>
    <row r="4933" spans="4:4">
      <c r="D4933" s="317"/>
    </row>
    <row r="4934" spans="4:4">
      <c r="D4934" s="317"/>
    </row>
    <row r="4935" spans="4:4">
      <c r="D4935" s="317"/>
    </row>
    <row r="4936" spans="4:4">
      <c r="D4936" s="317"/>
    </row>
    <row r="4937" spans="4:4">
      <c r="D4937" s="317"/>
    </row>
    <row r="4938" spans="4:4">
      <c r="D4938" s="317"/>
    </row>
    <row r="4939" spans="4:4">
      <c r="D4939" s="317"/>
    </row>
    <row r="4940" spans="4:4">
      <c r="D4940" s="317"/>
    </row>
    <row r="4941" spans="4:4">
      <c r="D4941" s="317"/>
    </row>
    <row r="4942" spans="4:4">
      <c r="D4942" s="317"/>
    </row>
    <row r="4943" spans="4:4">
      <c r="D4943" s="317"/>
    </row>
    <row r="4944" spans="4:4">
      <c r="D4944" s="317"/>
    </row>
    <row r="4945" spans="4:4">
      <c r="D4945" s="317"/>
    </row>
    <row r="4946" spans="4:4">
      <c r="D4946" s="317"/>
    </row>
    <row r="4947" spans="4:4">
      <c r="D4947" s="317"/>
    </row>
    <row r="4948" spans="4:4">
      <c r="D4948" s="317"/>
    </row>
    <row r="4949" spans="4:4">
      <c r="D4949" s="317"/>
    </row>
    <row r="4950" spans="4:4">
      <c r="D4950" s="317"/>
    </row>
    <row r="4951" spans="4:4">
      <c r="D4951" s="317"/>
    </row>
    <row r="4952" spans="4:4">
      <c r="D4952" s="317"/>
    </row>
    <row r="4953" spans="4:4">
      <c r="D4953" s="317"/>
    </row>
    <row r="4954" spans="4:4">
      <c r="D4954" s="317"/>
    </row>
    <row r="4955" spans="4:4">
      <c r="D4955" s="317"/>
    </row>
    <row r="4956" spans="4:4">
      <c r="D4956" s="317"/>
    </row>
    <row r="4957" spans="4:4">
      <c r="D4957" s="317"/>
    </row>
    <row r="4958" spans="4:4">
      <c r="D4958" s="317"/>
    </row>
    <row r="4959" spans="4:4">
      <c r="D4959" s="317"/>
    </row>
    <row r="4960" spans="4:4">
      <c r="D4960" s="317"/>
    </row>
    <row r="4961" spans="4:4">
      <c r="D4961" s="317"/>
    </row>
    <row r="4962" spans="4:4">
      <c r="D4962" s="317"/>
    </row>
    <row r="4963" spans="4:4">
      <c r="D4963" s="317"/>
    </row>
    <row r="4964" spans="4:4">
      <c r="D4964" s="317"/>
    </row>
    <row r="4965" spans="4:4">
      <c r="D4965" s="317"/>
    </row>
    <row r="4966" spans="4:4">
      <c r="D4966" s="317"/>
    </row>
    <row r="4967" spans="4:4">
      <c r="D4967" s="317"/>
    </row>
    <row r="4968" spans="4:4">
      <c r="D4968" s="317"/>
    </row>
    <row r="4969" spans="4:4">
      <c r="D4969" s="317"/>
    </row>
    <row r="4970" spans="4:4">
      <c r="D4970" s="317"/>
    </row>
    <row r="4971" spans="4:4">
      <c r="D4971" s="317"/>
    </row>
    <row r="4972" spans="4:4">
      <c r="D4972" s="317"/>
    </row>
    <row r="4973" spans="4:4">
      <c r="D4973" s="317"/>
    </row>
    <row r="4974" spans="4:4">
      <c r="D4974" s="317"/>
    </row>
    <row r="4975" spans="4:4">
      <c r="D4975" s="317"/>
    </row>
    <row r="4976" spans="4:4">
      <c r="D4976" s="317"/>
    </row>
    <row r="4977" spans="4:4">
      <c r="D4977" s="317"/>
    </row>
    <row r="4978" spans="4:4">
      <c r="D4978" s="317"/>
    </row>
    <row r="4979" spans="4:4">
      <c r="D4979" s="317"/>
    </row>
    <row r="4980" spans="4:4">
      <c r="D4980" s="317"/>
    </row>
    <row r="4981" spans="4:4">
      <c r="D4981" s="317"/>
    </row>
    <row r="4982" spans="4:4">
      <c r="D4982" s="317"/>
    </row>
    <row r="4983" spans="4:4">
      <c r="D4983" s="317"/>
    </row>
    <row r="4984" spans="4:4">
      <c r="D4984" s="317"/>
    </row>
    <row r="4985" spans="4:4">
      <c r="D4985" s="317"/>
    </row>
    <row r="4986" spans="4:4">
      <c r="D4986" s="317"/>
    </row>
    <row r="4987" spans="4:4">
      <c r="D4987" s="317"/>
    </row>
    <row r="4988" spans="4:4">
      <c r="D4988" s="317"/>
    </row>
    <row r="4989" spans="4:4">
      <c r="D4989" s="317"/>
    </row>
    <row r="4990" spans="4:4">
      <c r="D4990" s="317"/>
    </row>
    <row r="4991" spans="4:4">
      <c r="D4991" s="317"/>
    </row>
    <row r="4992" spans="4:4">
      <c r="D4992" s="317"/>
    </row>
    <row r="4993" spans="4:4">
      <c r="D4993" s="317"/>
    </row>
    <row r="4994" spans="4:4">
      <c r="D4994" s="317"/>
    </row>
    <row r="4995" spans="4:4">
      <c r="D4995" s="317"/>
    </row>
    <row r="4996" spans="4:4">
      <c r="D4996" s="317"/>
    </row>
    <row r="4997" spans="4:4">
      <c r="D4997" s="317"/>
    </row>
    <row r="4998" spans="4:4">
      <c r="D4998" s="317"/>
    </row>
    <row r="4999" spans="4:4">
      <c r="D4999" s="317"/>
    </row>
    <row r="5000" spans="4:4">
      <c r="D5000" s="317"/>
    </row>
  </sheetData>
  <sheetProtection sheet="1"/>
  <mergeCells count="27">
    <mergeCell ref="C44:G44"/>
    <mergeCell ref="C47:G47"/>
    <mergeCell ref="C48:G48"/>
    <mergeCell ref="C32:G32"/>
    <mergeCell ref="C34:G34"/>
    <mergeCell ref="C36:G36"/>
    <mergeCell ref="C38:G38"/>
    <mergeCell ref="C40:G40"/>
    <mergeCell ref="C42:G42"/>
    <mergeCell ref="C30:G30"/>
    <mergeCell ref="C13:G13"/>
    <mergeCell ref="C14:G14"/>
    <mergeCell ref="C16:G16"/>
    <mergeCell ref="C18:G18"/>
    <mergeCell ref="C19:G19"/>
    <mergeCell ref="C21:G21"/>
    <mergeCell ref="C24:G24"/>
    <mergeCell ref="C25:G25"/>
    <mergeCell ref="C26:G26"/>
    <mergeCell ref="C28:G28"/>
    <mergeCell ref="C29:G29"/>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52" activePane="bottomLeft" state="frozen"/>
      <selection activeCell="Z21" sqref="Z21"/>
      <selection pane="bottomLeft" activeCell="Z21" sqref="Z21"/>
    </sheetView>
  </sheetViews>
  <sheetFormatPr defaultColWidth="9.1640625" defaultRowHeight="12.75" outlineLevelRow="1"/>
  <cols>
    <col min="1" max="1" width="4.5" style="311" customWidth="1"/>
    <col min="2" max="2" width="16.1640625" style="314" customWidth="1"/>
    <col min="3" max="3" width="81.5" style="314" customWidth="1"/>
    <col min="4" max="4" width="6.33203125" style="311" customWidth="1"/>
    <col min="5" max="5" width="13.5" style="311" customWidth="1"/>
    <col min="6" max="6" width="12.6640625" style="311" customWidth="1"/>
    <col min="7" max="7" width="16.33203125" style="311" customWidth="1"/>
    <col min="8" max="17" width="0" style="311" hidden="1" customWidth="1"/>
    <col min="18" max="18" width="8.83203125" style="311" customWidth="1"/>
    <col min="19" max="19" width="9.1640625" style="311"/>
    <col min="20" max="24" width="0" style="311" hidden="1" customWidth="1"/>
    <col min="25" max="28" width="9.1640625" style="311"/>
    <col min="29" max="29" width="0" style="311" hidden="1" customWidth="1"/>
    <col min="30" max="30" width="9.1640625" style="311"/>
    <col min="31" max="41" width="0" style="311" hidden="1" customWidth="1"/>
    <col min="42" max="52" width="9.1640625" style="311"/>
    <col min="53" max="53" width="126.83203125" style="311" customWidth="1"/>
    <col min="54" max="16384" width="9.1640625" style="311"/>
  </cols>
  <sheetData>
    <row r="1" spans="1:60" ht="15.75" customHeight="1">
      <c r="A1" s="510" t="s">
        <v>4590</v>
      </c>
      <c r="B1" s="510"/>
      <c r="C1" s="510"/>
      <c r="D1" s="510"/>
      <c r="E1" s="510"/>
      <c r="F1" s="510"/>
      <c r="G1" s="510"/>
      <c r="AG1" s="311" t="s">
        <v>4591</v>
      </c>
    </row>
    <row r="2" spans="1:60" ht="24.95" customHeight="1">
      <c r="A2" s="312" t="s">
        <v>4592</v>
      </c>
      <c r="B2" s="313" t="s">
        <v>4593</v>
      </c>
      <c r="C2" s="511" t="s">
        <v>4594</v>
      </c>
      <c r="D2" s="512"/>
      <c r="E2" s="512"/>
      <c r="F2" s="512"/>
      <c r="G2" s="513"/>
      <c r="AG2" s="311" t="s">
        <v>80</v>
      </c>
    </row>
    <row r="3" spans="1:60" ht="24.95" customHeight="1">
      <c r="A3" s="312" t="s">
        <v>4595</v>
      </c>
      <c r="B3" s="313" t="s">
        <v>4941</v>
      </c>
      <c r="C3" s="511" t="s">
        <v>4588</v>
      </c>
      <c r="D3" s="512"/>
      <c r="E3" s="512"/>
      <c r="F3" s="512"/>
      <c r="G3" s="513"/>
      <c r="AC3" s="314" t="s">
        <v>80</v>
      </c>
      <c r="AG3" s="311" t="s">
        <v>4598</v>
      </c>
    </row>
    <row r="4" spans="1:60" ht="24.95" customHeight="1">
      <c r="A4" s="315" t="s">
        <v>4599</v>
      </c>
      <c r="B4" s="316" t="s">
        <v>81</v>
      </c>
      <c r="C4" s="514" t="s">
        <v>4588</v>
      </c>
      <c r="D4" s="515"/>
      <c r="E4" s="515"/>
      <c r="F4" s="515"/>
      <c r="G4" s="516"/>
      <c r="AG4" s="311" t="s">
        <v>4601</v>
      </c>
    </row>
    <row r="5" spans="1:60">
      <c r="D5" s="317"/>
    </row>
    <row r="6" spans="1:60" ht="51">
      <c r="A6" s="318" t="s">
        <v>4602</v>
      </c>
      <c r="B6" s="319" t="s">
        <v>4603</v>
      </c>
      <c r="C6" s="319" t="s">
        <v>4604</v>
      </c>
      <c r="D6" s="320" t="s">
        <v>300</v>
      </c>
      <c r="E6" s="318" t="s">
        <v>301</v>
      </c>
      <c r="F6" s="321" t="s">
        <v>4605</v>
      </c>
      <c r="G6" s="318" t="s">
        <v>4606</v>
      </c>
      <c r="H6" s="322" t="s">
        <v>4607</v>
      </c>
      <c r="I6" s="322" t="s">
        <v>4608</v>
      </c>
      <c r="J6" s="322" t="s">
        <v>4609</v>
      </c>
      <c r="K6" s="322" t="s">
        <v>4610</v>
      </c>
      <c r="L6" s="322" t="s">
        <v>44</v>
      </c>
      <c r="M6" s="322" t="s">
        <v>50</v>
      </c>
      <c r="N6" s="322" t="s">
        <v>4611</v>
      </c>
      <c r="O6" s="322" t="s">
        <v>4612</v>
      </c>
      <c r="P6" s="322" t="s">
        <v>4613</v>
      </c>
      <c r="Q6" s="322" t="s">
        <v>4614</v>
      </c>
      <c r="R6" s="322" t="s">
        <v>4615</v>
      </c>
      <c r="S6" s="322" t="s">
        <v>4616</v>
      </c>
      <c r="T6" s="322" t="s">
        <v>4617</v>
      </c>
      <c r="U6" s="322" t="s">
        <v>4618</v>
      </c>
      <c r="V6" s="322" t="s">
        <v>4619</v>
      </c>
      <c r="W6" s="322" t="s">
        <v>4620</v>
      </c>
      <c r="X6" s="322" t="s">
        <v>4621</v>
      </c>
    </row>
    <row r="7" spans="1:60" hidden="1">
      <c r="A7" s="323"/>
      <c r="B7" s="324"/>
      <c r="C7" s="324"/>
      <c r="D7" s="325"/>
      <c r="E7" s="326"/>
      <c r="F7" s="327"/>
      <c r="G7" s="327"/>
      <c r="H7" s="327"/>
      <c r="I7" s="327"/>
      <c r="J7" s="327"/>
      <c r="K7" s="327"/>
      <c r="L7" s="327"/>
      <c r="M7" s="327"/>
      <c r="N7" s="327"/>
      <c r="O7" s="327"/>
      <c r="P7" s="327"/>
      <c r="Q7" s="327"/>
      <c r="R7" s="327"/>
      <c r="S7" s="327"/>
      <c r="T7" s="327"/>
      <c r="U7" s="327"/>
      <c r="V7" s="327"/>
      <c r="W7" s="327"/>
      <c r="X7" s="327"/>
    </row>
    <row r="8" spans="1:60">
      <c r="A8" s="328" t="s">
        <v>4622</v>
      </c>
      <c r="B8" s="329" t="s">
        <v>81</v>
      </c>
      <c r="C8" s="330" t="s">
        <v>314</v>
      </c>
      <c r="D8" s="331"/>
      <c r="E8" s="332"/>
      <c r="F8" s="333"/>
      <c r="G8" s="333">
        <f>SUMIF(AG9:AG18,"&lt;&gt;NOR",G9:G18)</f>
        <v>0</v>
      </c>
      <c r="H8" s="333"/>
      <c r="I8" s="333">
        <f>SUM(I9:I18)</f>
        <v>0</v>
      </c>
      <c r="J8" s="333"/>
      <c r="K8" s="333">
        <f>SUM(K9:K18)</f>
        <v>0</v>
      </c>
      <c r="L8" s="333"/>
      <c r="M8" s="333">
        <f>SUM(M9:M18)</f>
        <v>0</v>
      </c>
      <c r="N8" s="333"/>
      <c r="O8" s="333">
        <f>SUM(O9:O18)</f>
        <v>54.96</v>
      </c>
      <c r="P8" s="333"/>
      <c r="Q8" s="333">
        <f>SUM(Q9:Q18)</f>
        <v>0</v>
      </c>
      <c r="R8" s="333"/>
      <c r="S8" s="333"/>
      <c r="T8" s="334"/>
      <c r="U8" s="335"/>
      <c r="V8" s="335">
        <f>SUM(V9:V18)</f>
        <v>61.32</v>
      </c>
      <c r="W8" s="335"/>
      <c r="X8" s="335"/>
      <c r="AG8" s="311" t="s">
        <v>4623</v>
      </c>
    </row>
    <row r="9" spans="1:60" outlineLevel="1">
      <c r="A9" s="336">
        <v>1</v>
      </c>
      <c r="B9" s="337" t="s">
        <v>4890</v>
      </c>
      <c r="C9" s="338" t="s">
        <v>4891</v>
      </c>
      <c r="D9" s="339" t="s">
        <v>358</v>
      </c>
      <c r="E9" s="340">
        <v>50.6</v>
      </c>
      <c r="F9" s="341"/>
      <c r="G9" s="342">
        <f>ROUND(E9*F9,2)</f>
        <v>0</v>
      </c>
      <c r="H9" s="341"/>
      <c r="I9" s="342">
        <f>ROUND(E9*H9,2)</f>
        <v>0</v>
      </c>
      <c r="J9" s="341"/>
      <c r="K9" s="342">
        <f>ROUND(E9*J9,2)</f>
        <v>0</v>
      </c>
      <c r="L9" s="342">
        <v>21</v>
      </c>
      <c r="M9" s="342">
        <f>G9*(1+L9/100)</f>
        <v>0</v>
      </c>
      <c r="N9" s="342">
        <v>0</v>
      </c>
      <c r="O9" s="342">
        <f>ROUND(E9*N9,2)</f>
        <v>0</v>
      </c>
      <c r="P9" s="342">
        <v>0</v>
      </c>
      <c r="Q9" s="342">
        <f>ROUND(E9*P9,2)</f>
        <v>0</v>
      </c>
      <c r="R9" s="342" t="s">
        <v>4626</v>
      </c>
      <c r="S9" s="342" t="s">
        <v>4627</v>
      </c>
      <c r="T9" s="343" t="s">
        <v>4627</v>
      </c>
      <c r="U9" s="344">
        <v>0.20200000000000001</v>
      </c>
      <c r="V9" s="344">
        <f>ROUND(E9*U9,2)</f>
        <v>10.220000000000001</v>
      </c>
      <c r="W9" s="344"/>
      <c r="X9" s="344" t="s">
        <v>4628</v>
      </c>
      <c r="Y9" s="345"/>
      <c r="Z9" s="345"/>
      <c r="AA9" s="345"/>
      <c r="AB9" s="345"/>
      <c r="AC9" s="345"/>
      <c r="AD9" s="345"/>
      <c r="AE9" s="345"/>
      <c r="AF9" s="345"/>
      <c r="AG9" s="345" t="s">
        <v>4629</v>
      </c>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row>
    <row r="10" spans="1:60" outlineLevel="1">
      <c r="A10" s="346"/>
      <c r="B10" s="347"/>
      <c r="C10" s="517" t="s">
        <v>4645</v>
      </c>
      <c r="D10" s="518"/>
      <c r="E10" s="518"/>
      <c r="F10" s="518"/>
      <c r="G10" s="518"/>
      <c r="H10" s="344"/>
      <c r="I10" s="344"/>
      <c r="J10" s="344"/>
      <c r="K10" s="344"/>
      <c r="L10" s="344"/>
      <c r="M10" s="344"/>
      <c r="N10" s="344"/>
      <c r="O10" s="344"/>
      <c r="P10" s="344"/>
      <c r="Q10" s="344"/>
      <c r="R10" s="344"/>
      <c r="S10" s="344"/>
      <c r="T10" s="344"/>
      <c r="U10" s="344"/>
      <c r="V10" s="344"/>
      <c r="W10" s="344"/>
      <c r="X10" s="344"/>
      <c r="Y10" s="345"/>
      <c r="Z10" s="345"/>
      <c r="AA10" s="345"/>
      <c r="AB10" s="345"/>
      <c r="AC10" s="345"/>
      <c r="AD10" s="345"/>
      <c r="AE10" s="345"/>
      <c r="AF10" s="345"/>
      <c r="AG10" s="345" t="s">
        <v>4631</v>
      </c>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row>
    <row r="11" spans="1:60" outlineLevel="1">
      <c r="A11" s="346"/>
      <c r="B11" s="347"/>
      <c r="C11" s="506"/>
      <c r="D11" s="507"/>
      <c r="E11" s="507"/>
      <c r="F11" s="507"/>
      <c r="G11" s="507"/>
      <c r="H11" s="344"/>
      <c r="I11" s="344"/>
      <c r="J11" s="344"/>
      <c r="K11" s="344"/>
      <c r="L11" s="344"/>
      <c r="M11" s="344"/>
      <c r="N11" s="344"/>
      <c r="O11" s="344"/>
      <c r="P11" s="344"/>
      <c r="Q11" s="344"/>
      <c r="R11" s="344"/>
      <c r="S11" s="344"/>
      <c r="T11" s="344"/>
      <c r="U11" s="344"/>
      <c r="V11" s="344"/>
      <c r="W11" s="344"/>
      <c r="X11" s="344"/>
      <c r="Y11" s="345"/>
      <c r="Z11" s="345"/>
      <c r="AA11" s="345"/>
      <c r="AB11" s="345"/>
      <c r="AC11" s="345"/>
      <c r="AD11" s="345"/>
      <c r="AE11" s="345"/>
      <c r="AF11" s="345"/>
      <c r="AG11" s="345" t="s">
        <v>4632</v>
      </c>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row>
    <row r="12" spans="1:60" outlineLevel="1">
      <c r="A12" s="336">
        <v>2</v>
      </c>
      <c r="B12" s="337" t="s">
        <v>4646</v>
      </c>
      <c r="C12" s="338" t="s">
        <v>4647</v>
      </c>
      <c r="D12" s="339" t="s">
        <v>358</v>
      </c>
      <c r="E12" s="340">
        <v>32.200000000000003</v>
      </c>
      <c r="F12" s="341"/>
      <c r="G12" s="342">
        <f>ROUND(E12*F12,2)</f>
        <v>0</v>
      </c>
      <c r="H12" s="341"/>
      <c r="I12" s="342">
        <f>ROUND(E12*H12,2)</f>
        <v>0</v>
      </c>
      <c r="J12" s="341"/>
      <c r="K12" s="342">
        <f>ROUND(E12*J12,2)</f>
        <v>0</v>
      </c>
      <c r="L12" s="342">
        <v>21</v>
      </c>
      <c r="M12" s="342">
        <f>G12*(1+L12/100)</f>
        <v>0</v>
      </c>
      <c r="N12" s="342">
        <v>1.7</v>
      </c>
      <c r="O12" s="342">
        <f>ROUND(E12*N12,2)</f>
        <v>54.74</v>
      </c>
      <c r="P12" s="342">
        <v>0</v>
      </c>
      <c r="Q12" s="342">
        <f>ROUND(E12*P12,2)</f>
        <v>0</v>
      </c>
      <c r="R12" s="342" t="s">
        <v>4626</v>
      </c>
      <c r="S12" s="342" t="s">
        <v>4627</v>
      </c>
      <c r="T12" s="343" t="s">
        <v>4627</v>
      </c>
      <c r="U12" s="344">
        <v>1.587</v>
      </c>
      <c r="V12" s="344">
        <f>ROUND(E12*U12,2)</f>
        <v>51.1</v>
      </c>
      <c r="W12" s="344"/>
      <c r="X12" s="344" t="s">
        <v>4628</v>
      </c>
      <c r="Y12" s="345"/>
      <c r="Z12" s="345"/>
      <c r="AA12" s="345"/>
      <c r="AB12" s="345"/>
      <c r="AC12" s="345"/>
      <c r="AD12" s="345"/>
      <c r="AE12" s="345"/>
      <c r="AF12" s="345"/>
      <c r="AG12" s="345" t="s">
        <v>4629</v>
      </c>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row>
    <row r="13" spans="1:60" ht="22.5" outlineLevel="1">
      <c r="A13" s="346"/>
      <c r="B13" s="347"/>
      <c r="C13" s="517" t="s">
        <v>4648</v>
      </c>
      <c r="D13" s="518"/>
      <c r="E13" s="518"/>
      <c r="F13" s="518"/>
      <c r="G13" s="518"/>
      <c r="H13" s="344"/>
      <c r="I13" s="344"/>
      <c r="J13" s="344"/>
      <c r="K13" s="344"/>
      <c r="L13" s="344"/>
      <c r="M13" s="344"/>
      <c r="N13" s="344"/>
      <c r="O13" s="344"/>
      <c r="P13" s="344"/>
      <c r="Q13" s="344"/>
      <c r="R13" s="344"/>
      <c r="S13" s="344"/>
      <c r="T13" s="344"/>
      <c r="U13" s="344"/>
      <c r="V13" s="344"/>
      <c r="W13" s="344"/>
      <c r="X13" s="344"/>
      <c r="Y13" s="345"/>
      <c r="Z13" s="345"/>
      <c r="AA13" s="345"/>
      <c r="AB13" s="345"/>
      <c r="AC13" s="345"/>
      <c r="AD13" s="345"/>
      <c r="AE13" s="345"/>
      <c r="AF13" s="345"/>
      <c r="AG13" s="345" t="s">
        <v>4631</v>
      </c>
      <c r="AH13" s="345"/>
      <c r="AI13" s="345"/>
      <c r="AJ13" s="345"/>
      <c r="AK13" s="345"/>
      <c r="AL13" s="345"/>
      <c r="AM13" s="345"/>
      <c r="AN13" s="345"/>
      <c r="AO13" s="345"/>
      <c r="AP13" s="345"/>
      <c r="AQ13" s="345"/>
      <c r="AR13" s="345"/>
      <c r="AS13" s="345"/>
      <c r="AT13" s="345"/>
      <c r="AU13" s="345"/>
      <c r="AV13" s="345"/>
      <c r="AW13" s="345"/>
      <c r="AX13" s="345"/>
      <c r="AY13" s="345"/>
      <c r="AZ13" s="345"/>
      <c r="BA13" s="351" t="str">
        <f>C13</f>
        <v>sypaninou z vhodných hornin tř. 1 - 4 nebo materiálem připraveným podél výkopu ve vzdálenosti do 3 m od jeho kraje, pro jakoukoliv hloubku výkopu a jakoukoliv míru zhutnění,</v>
      </c>
      <c r="BB13" s="345"/>
      <c r="BC13" s="345"/>
      <c r="BD13" s="345"/>
      <c r="BE13" s="345"/>
      <c r="BF13" s="345"/>
      <c r="BG13" s="345"/>
      <c r="BH13" s="345"/>
    </row>
    <row r="14" spans="1:60" outlineLevel="1">
      <c r="A14" s="346"/>
      <c r="B14" s="347"/>
      <c r="C14" s="506"/>
      <c r="D14" s="507"/>
      <c r="E14" s="507"/>
      <c r="F14" s="507"/>
      <c r="G14" s="507"/>
      <c r="H14" s="344"/>
      <c r="I14" s="344"/>
      <c r="J14" s="344"/>
      <c r="K14" s="344"/>
      <c r="L14" s="344"/>
      <c r="M14" s="344"/>
      <c r="N14" s="344"/>
      <c r="O14" s="344"/>
      <c r="P14" s="344"/>
      <c r="Q14" s="344"/>
      <c r="R14" s="344"/>
      <c r="S14" s="344"/>
      <c r="T14" s="344"/>
      <c r="U14" s="344"/>
      <c r="V14" s="344"/>
      <c r="W14" s="344"/>
      <c r="X14" s="344"/>
      <c r="Y14" s="345"/>
      <c r="Z14" s="345"/>
      <c r="AA14" s="345"/>
      <c r="AB14" s="345"/>
      <c r="AC14" s="345"/>
      <c r="AD14" s="345"/>
      <c r="AE14" s="345"/>
      <c r="AF14" s="345"/>
      <c r="AG14" s="345" t="s">
        <v>4632</v>
      </c>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row>
    <row r="15" spans="1:60" outlineLevel="1">
      <c r="A15" s="336">
        <v>3</v>
      </c>
      <c r="B15" s="337" t="s">
        <v>4649</v>
      </c>
      <c r="C15" s="338" t="s">
        <v>4650</v>
      </c>
      <c r="D15" s="339" t="s">
        <v>358</v>
      </c>
      <c r="E15" s="340">
        <v>41.4</v>
      </c>
      <c r="F15" s="341"/>
      <c r="G15" s="342">
        <f>ROUND(E15*F15,2)</f>
        <v>0</v>
      </c>
      <c r="H15" s="341"/>
      <c r="I15" s="342">
        <f>ROUND(E15*H15,2)</f>
        <v>0</v>
      </c>
      <c r="J15" s="341"/>
      <c r="K15" s="342">
        <f>ROUND(E15*J15,2)</f>
        <v>0</v>
      </c>
      <c r="L15" s="342">
        <v>21</v>
      </c>
      <c r="M15" s="342">
        <f>G15*(1+L15/100)</f>
        <v>0</v>
      </c>
      <c r="N15" s="342">
        <v>0</v>
      </c>
      <c r="O15" s="342">
        <f>ROUND(E15*N15,2)</f>
        <v>0</v>
      </c>
      <c r="P15" s="342">
        <v>0</v>
      </c>
      <c r="Q15" s="342">
        <f>ROUND(E15*P15,2)</f>
        <v>0</v>
      </c>
      <c r="R15" s="342" t="s">
        <v>4626</v>
      </c>
      <c r="S15" s="342" t="s">
        <v>4627</v>
      </c>
      <c r="T15" s="343" t="s">
        <v>4627</v>
      </c>
      <c r="U15" s="344">
        <v>0</v>
      </c>
      <c r="V15" s="344">
        <f>ROUND(E15*U15,2)</f>
        <v>0</v>
      </c>
      <c r="W15" s="344"/>
      <c r="X15" s="344" t="s">
        <v>4628</v>
      </c>
      <c r="Y15" s="345"/>
      <c r="Z15" s="345"/>
      <c r="AA15" s="345"/>
      <c r="AB15" s="345"/>
      <c r="AC15" s="345"/>
      <c r="AD15" s="345"/>
      <c r="AE15" s="345"/>
      <c r="AF15" s="345"/>
      <c r="AG15" s="345" t="s">
        <v>4629</v>
      </c>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row>
    <row r="16" spans="1:60" outlineLevel="1">
      <c r="A16" s="346"/>
      <c r="B16" s="347"/>
      <c r="C16" s="508"/>
      <c r="D16" s="509"/>
      <c r="E16" s="509"/>
      <c r="F16" s="509"/>
      <c r="G16" s="509"/>
      <c r="H16" s="344"/>
      <c r="I16" s="344"/>
      <c r="J16" s="344"/>
      <c r="K16" s="344"/>
      <c r="L16" s="344"/>
      <c r="M16" s="344"/>
      <c r="N16" s="344"/>
      <c r="O16" s="344"/>
      <c r="P16" s="344"/>
      <c r="Q16" s="344"/>
      <c r="R16" s="344"/>
      <c r="S16" s="344"/>
      <c r="T16" s="344"/>
      <c r="U16" s="344"/>
      <c r="V16" s="344"/>
      <c r="W16" s="344"/>
      <c r="X16" s="344"/>
      <c r="Y16" s="345"/>
      <c r="Z16" s="345"/>
      <c r="AA16" s="345"/>
      <c r="AB16" s="345"/>
      <c r="AC16" s="345"/>
      <c r="AD16" s="345"/>
      <c r="AE16" s="345"/>
      <c r="AF16" s="345"/>
      <c r="AG16" s="345" t="s">
        <v>4632</v>
      </c>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row>
    <row r="17" spans="1:60" outlineLevel="1">
      <c r="A17" s="336">
        <v>4</v>
      </c>
      <c r="B17" s="337" t="s">
        <v>4892</v>
      </c>
      <c r="C17" s="338" t="s">
        <v>4893</v>
      </c>
      <c r="D17" s="339" t="s">
        <v>358</v>
      </c>
      <c r="E17" s="340">
        <v>92</v>
      </c>
      <c r="F17" s="341"/>
      <c r="G17" s="342">
        <f>ROUND(E17*F17,2)</f>
        <v>0</v>
      </c>
      <c r="H17" s="341"/>
      <c r="I17" s="342">
        <f>ROUND(E17*H17,2)</f>
        <v>0</v>
      </c>
      <c r="J17" s="341"/>
      <c r="K17" s="342">
        <f>ROUND(E17*J17,2)</f>
        <v>0</v>
      </c>
      <c r="L17" s="342">
        <v>21</v>
      </c>
      <c r="M17" s="342">
        <f>G17*(1+L17/100)</f>
        <v>0</v>
      </c>
      <c r="N17" s="342">
        <v>2.3500000000000001E-3</v>
      </c>
      <c r="O17" s="342">
        <f>ROUND(E17*N17,2)</f>
        <v>0.22</v>
      </c>
      <c r="P17" s="342">
        <v>0</v>
      </c>
      <c r="Q17" s="342">
        <f>ROUND(E17*P17,2)</f>
        <v>0</v>
      </c>
      <c r="R17" s="342"/>
      <c r="S17" s="342" t="s">
        <v>4698</v>
      </c>
      <c r="T17" s="343" t="s">
        <v>4699</v>
      </c>
      <c r="U17" s="344">
        <v>0</v>
      </c>
      <c r="V17" s="344">
        <f>ROUND(E17*U17,2)</f>
        <v>0</v>
      </c>
      <c r="W17" s="344"/>
      <c r="X17" s="344" t="s">
        <v>4846</v>
      </c>
      <c r="Y17" s="345"/>
      <c r="Z17" s="345"/>
      <c r="AA17" s="345"/>
      <c r="AB17" s="345"/>
      <c r="AC17" s="345"/>
      <c r="AD17" s="345"/>
      <c r="AE17" s="345"/>
      <c r="AF17" s="345"/>
      <c r="AG17" s="345" t="s">
        <v>4847</v>
      </c>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row>
    <row r="18" spans="1:60" outlineLevel="1">
      <c r="A18" s="346"/>
      <c r="B18" s="347"/>
      <c r="C18" s="508"/>
      <c r="D18" s="509"/>
      <c r="E18" s="509"/>
      <c r="F18" s="509"/>
      <c r="G18" s="509"/>
      <c r="H18" s="344"/>
      <c r="I18" s="344"/>
      <c r="J18" s="344"/>
      <c r="K18" s="344"/>
      <c r="L18" s="344"/>
      <c r="M18" s="344"/>
      <c r="N18" s="344"/>
      <c r="O18" s="344"/>
      <c r="P18" s="344"/>
      <c r="Q18" s="344"/>
      <c r="R18" s="344"/>
      <c r="S18" s="344"/>
      <c r="T18" s="344"/>
      <c r="U18" s="344"/>
      <c r="V18" s="344"/>
      <c r="W18" s="344"/>
      <c r="X18" s="344"/>
      <c r="Y18" s="345"/>
      <c r="Z18" s="345"/>
      <c r="AA18" s="345"/>
      <c r="AB18" s="345"/>
      <c r="AC18" s="345"/>
      <c r="AD18" s="345"/>
      <c r="AE18" s="345"/>
      <c r="AF18" s="345"/>
      <c r="AG18" s="345" t="s">
        <v>4632</v>
      </c>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row>
    <row r="19" spans="1:60">
      <c r="A19" s="328" t="s">
        <v>4622</v>
      </c>
      <c r="B19" s="329" t="s">
        <v>319</v>
      </c>
      <c r="C19" s="330" t="s">
        <v>860</v>
      </c>
      <c r="D19" s="331"/>
      <c r="E19" s="332"/>
      <c r="F19" s="333"/>
      <c r="G19" s="333">
        <f>SUMIF(AG20:AG22,"&lt;&gt;NOR",G20:G22)</f>
        <v>0</v>
      </c>
      <c r="H19" s="333"/>
      <c r="I19" s="333">
        <f>SUM(I20:I22)</f>
        <v>0</v>
      </c>
      <c r="J19" s="333"/>
      <c r="K19" s="333">
        <f>SUM(K20:K22)</f>
        <v>0</v>
      </c>
      <c r="L19" s="333"/>
      <c r="M19" s="333">
        <f>SUM(M20:M22)</f>
        <v>0</v>
      </c>
      <c r="N19" s="333"/>
      <c r="O19" s="333">
        <f>SUM(O20:O22)</f>
        <v>17.399999999999999</v>
      </c>
      <c r="P19" s="333"/>
      <c r="Q19" s="333">
        <f>SUM(Q20:Q22)</f>
        <v>0</v>
      </c>
      <c r="R19" s="333"/>
      <c r="S19" s="333"/>
      <c r="T19" s="334"/>
      <c r="U19" s="335"/>
      <c r="V19" s="335">
        <f>SUM(V20:V22)</f>
        <v>15.59</v>
      </c>
      <c r="W19" s="335"/>
      <c r="X19" s="335"/>
      <c r="AG19" s="311" t="s">
        <v>4623</v>
      </c>
    </row>
    <row r="20" spans="1:60" outlineLevel="1">
      <c r="A20" s="336">
        <v>5</v>
      </c>
      <c r="B20" s="337" t="s">
        <v>4651</v>
      </c>
      <c r="C20" s="338" t="s">
        <v>4652</v>
      </c>
      <c r="D20" s="339" t="s">
        <v>358</v>
      </c>
      <c r="E20" s="340">
        <v>9.1999999999999993</v>
      </c>
      <c r="F20" s="341"/>
      <c r="G20" s="342">
        <f>ROUND(E20*F20,2)</f>
        <v>0</v>
      </c>
      <c r="H20" s="341"/>
      <c r="I20" s="342">
        <f>ROUND(E20*H20,2)</f>
        <v>0</v>
      </c>
      <c r="J20" s="341"/>
      <c r="K20" s="342">
        <f>ROUND(E20*J20,2)</f>
        <v>0</v>
      </c>
      <c r="L20" s="342">
        <v>21</v>
      </c>
      <c r="M20" s="342">
        <f>G20*(1+L20/100)</f>
        <v>0</v>
      </c>
      <c r="N20" s="342">
        <v>1.8907700000000001</v>
      </c>
      <c r="O20" s="342">
        <f>ROUND(E20*N20,2)</f>
        <v>17.399999999999999</v>
      </c>
      <c r="P20" s="342">
        <v>0</v>
      </c>
      <c r="Q20" s="342">
        <f>ROUND(E20*P20,2)</f>
        <v>0</v>
      </c>
      <c r="R20" s="342" t="s">
        <v>4653</v>
      </c>
      <c r="S20" s="342" t="s">
        <v>4627</v>
      </c>
      <c r="T20" s="343" t="s">
        <v>4627</v>
      </c>
      <c r="U20" s="344">
        <v>1.6950000000000001</v>
      </c>
      <c r="V20" s="344">
        <f>ROUND(E20*U20,2)</f>
        <v>15.59</v>
      </c>
      <c r="W20" s="344"/>
      <c r="X20" s="344" t="s">
        <v>4628</v>
      </c>
      <c r="Y20" s="345"/>
      <c r="Z20" s="345"/>
      <c r="AA20" s="345"/>
      <c r="AB20" s="345"/>
      <c r="AC20" s="345"/>
      <c r="AD20" s="345"/>
      <c r="AE20" s="345"/>
      <c r="AF20" s="345"/>
      <c r="AG20" s="345" t="s">
        <v>4629</v>
      </c>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row>
    <row r="21" spans="1:60" outlineLevel="1">
      <c r="A21" s="346"/>
      <c r="B21" s="347"/>
      <c r="C21" s="517" t="s">
        <v>4654</v>
      </c>
      <c r="D21" s="518"/>
      <c r="E21" s="518"/>
      <c r="F21" s="518"/>
      <c r="G21" s="518"/>
      <c r="H21" s="344"/>
      <c r="I21" s="344"/>
      <c r="J21" s="344"/>
      <c r="K21" s="344"/>
      <c r="L21" s="344"/>
      <c r="M21" s="344"/>
      <c r="N21" s="344"/>
      <c r="O21" s="344"/>
      <c r="P21" s="344"/>
      <c r="Q21" s="344"/>
      <c r="R21" s="344"/>
      <c r="S21" s="344"/>
      <c r="T21" s="344"/>
      <c r="U21" s="344"/>
      <c r="V21" s="344"/>
      <c r="W21" s="344"/>
      <c r="X21" s="344"/>
      <c r="Y21" s="345"/>
      <c r="Z21" s="345"/>
      <c r="AA21" s="345"/>
      <c r="AB21" s="345"/>
      <c r="AC21" s="345"/>
      <c r="AD21" s="345"/>
      <c r="AE21" s="345"/>
      <c r="AF21" s="345"/>
      <c r="AG21" s="345" t="s">
        <v>4631</v>
      </c>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row>
    <row r="22" spans="1:60" outlineLevel="1">
      <c r="A22" s="346"/>
      <c r="B22" s="347"/>
      <c r="C22" s="506"/>
      <c r="D22" s="507"/>
      <c r="E22" s="507"/>
      <c r="F22" s="507"/>
      <c r="G22" s="507"/>
      <c r="H22" s="344"/>
      <c r="I22" s="344"/>
      <c r="J22" s="344"/>
      <c r="K22" s="344"/>
      <c r="L22" s="344"/>
      <c r="M22" s="344"/>
      <c r="N22" s="344"/>
      <c r="O22" s="344"/>
      <c r="P22" s="344"/>
      <c r="Q22" s="344"/>
      <c r="R22" s="344"/>
      <c r="S22" s="344"/>
      <c r="T22" s="344"/>
      <c r="U22" s="344"/>
      <c r="V22" s="344"/>
      <c r="W22" s="344"/>
      <c r="X22" s="344"/>
      <c r="Y22" s="345"/>
      <c r="Z22" s="345"/>
      <c r="AA22" s="345"/>
      <c r="AB22" s="345"/>
      <c r="AC22" s="345"/>
      <c r="AD22" s="345"/>
      <c r="AE22" s="345"/>
      <c r="AF22" s="345"/>
      <c r="AG22" s="345" t="s">
        <v>4632</v>
      </c>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row>
    <row r="23" spans="1:60">
      <c r="A23" s="328" t="s">
        <v>4622</v>
      </c>
      <c r="B23" s="329" t="s">
        <v>355</v>
      </c>
      <c r="C23" s="330" t="s">
        <v>1362</v>
      </c>
      <c r="D23" s="331"/>
      <c r="E23" s="332"/>
      <c r="F23" s="333"/>
      <c r="G23" s="333">
        <f>SUMIF(AG24:AG73,"&lt;&gt;NOR",G24:G73)</f>
        <v>0</v>
      </c>
      <c r="H23" s="333"/>
      <c r="I23" s="333">
        <f>SUM(I24:I73)</f>
        <v>0</v>
      </c>
      <c r="J23" s="333"/>
      <c r="K23" s="333">
        <f>SUM(K24:K73)</f>
        <v>0</v>
      </c>
      <c r="L23" s="333"/>
      <c r="M23" s="333">
        <f>SUM(M24:M73)</f>
        <v>0</v>
      </c>
      <c r="N23" s="333"/>
      <c r="O23" s="333">
        <f>SUM(O24:O73)</f>
        <v>0.04</v>
      </c>
      <c r="P23" s="333"/>
      <c r="Q23" s="333">
        <f>SUM(Q24:Q73)</f>
        <v>0</v>
      </c>
      <c r="R23" s="333"/>
      <c r="S23" s="333"/>
      <c r="T23" s="334"/>
      <c r="U23" s="335"/>
      <c r="V23" s="335">
        <f>SUM(V24:V73)</f>
        <v>28.32</v>
      </c>
      <c r="W23" s="335"/>
      <c r="X23" s="335"/>
      <c r="AG23" s="311" t="s">
        <v>4623</v>
      </c>
    </row>
    <row r="24" spans="1:60" outlineLevel="1">
      <c r="A24" s="336">
        <v>6</v>
      </c>
      <c r="B24" s="337" t="s">
        <v>4894</v>
      </c>
      <c r="C24" s="338" t="s">
        <v>4895</v>
      </c>
      <c r="D24" s="339" t="s">
        <v>327</v>
      </c>
      <c r="E24" s="340">
        <v>83.6</v>
      </c>
      <c r="F24" s="341"/>
      <c r="G24" s="342">
        <f>ROUND(E24*F24,2)</f>
        <v>0</v>
      </c>
      <c r="H24" s="341"/>
      <c r="I24" s="342">
        <f>ROUND(E24*H24,2)</f>
        <v>0</v>
      </c>
      <c r="J24" s="341"/>
      <c r="K24" s="342">
        <f>ROUND(E24*J24,2)</f>
        <v>0</v>
      </c>
      <c r="L24" s="342">
        <v>21</v>
      </c>
      <c r="M24" s="342">
        <f>G24*(1+L24/100)</f>
        <v>0</v>
      </c>
      <c r="N24" s="342">
        <v>6.0000000000000002E-5</v>
      </c>
      <c r="O24" s="342">
        <f>ROUND(E24*N24,2)</f>
        <v>0.01</v>
      </c>
      <c r="P24" s="342">
        <v>0</v>
      </c>
      <c r="Q24" s="342">
        <f>ROUND(E24*P24,2)</f>
        <v>0</v>
      </c>
      <c r="R24" s="342"/>
      <c r="S24" s="342" t="s">
        <v>4627</v>
      </c>
      <c r="T24" s="343" t="s">
        <v>4627</v>
      </c>
      <c r="U24" s="344">
        <v>2.5999999999999999E-2</v>
      </c>
      <c r="V24" s="344">
        <f>ROUND(E24*U24,2)</f>
        <v>2.17</v>
      </c>
      <c r="W24" s="344"/>
      <c r="X24" s="344" t="s">
        <v>4628</v>
      </c>
      <c r="Y24" s="345"/>
      <c r="Z24" s="345"/>
      <c r="AA24" s="345"/>
      <c r="AB24" s="345"/>
      <c r="AC24" s="345"/>
      <c r="AD24" s="345"/>
      <c r="AE24" s="345"/>
      <c r="AF24" s="345"/>
      <c r="AG24" s="345" t="s">
        <v>4629</v>
      </c>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row>
    <row r="25" spans="1:60" outlineLevel="1">
      <c r="A25" s="346"/>
      <c r="B25" s="347"/>
      <c r="C25" s="508"/>
      <c r="D25" s="509"/>
      <c r="E25" s="509"/>
      <c r="F25" s="509"/>
      <c r="G25" s="509"/>
      <c r="H25" s="344"/>
      <c r="I25" s="344"/>
      <c r="J25" s="344"/>
      <c r="K25" s="344"/>
      <c r="L25" s="344"/>
      <c r="M25" s="344"/>
      <c r="N25" s="344"/>
      <c r="O25" s="344"/>
      <c r="P25" s="344"/>
      <c r="Q25" s="344"/>
      <c r="R25" s="344"/>
      <c r="S25" s="344"/>
      <c r="T25" s="344"/>
      <c r="U25" s="344"/>
      <c r="V25" s="344"/>
      <c r="W25" s="344"/>
      <c r="X25" s="344"/>
      <c r="Y25" s="345"/>
      <c r="Z25" s="345"/>
      <c r="AA25" s="345"/>
      <c r="AB25" s="345"/>
      <c r="AC25" s="345"/>
      <c r="AD25" s="345"/>
      <c r="AE25" s="345"/>
      <c r="AF25" s="345"/>
      <c r="AG25" s="345" t="s">
        <v>4632</v>
      </c>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row>
    <row r="26" spans="1:60" outlineLevel="1">
      <c r="A26" s="336">
        <v>7</v>
      </c>
      <c r="B26" s="337" t="s">
        <v>4942</v>
      </c>
      <c r="C26" s="338" t="s">
        <v>4943</v>
      </c>
      <c r="D26" s="339" t="s">
        <v>327</v>
      </c>
      <c r="E26" s="340">
        <v>1.2</v>
      </c>
      <c r="F26" s="341"/>
      <c r="G26" s="342">
        <f>ROUND(E26*F26,2)</f>
        <v>0</v>
      </c>
      <c r="H26" s="341"/>
      <c r="I26" s="342">
        <f>ROUND(E26*H26,2)</f>
        <v>0</v>
      </c>
      <c r="J26" s="341"/>
      <c r="K26" s="342">
        <f>ROUND(E26*J26,2)</f>
        <v>0</v>
      </c>
      <c r="L26" s="342">
        <v>21</v>
      </c>
      <c r="M26" s="342">
        <f>G26*(1+L26/100)</f>
        <v>0</v>
      </c>
      <c r="N26" s="342">
        <v>7.8200000000000006E-3</v>
      </c>
      <c r="O26" s="342">
        <f>ROUND(E26*N26,2)</f>
        <v>0.01</v>
      </c>
      <c r="P26" s="342">
        <v>0</v>
      </c>
      <c r="Q26" s="342">
        <f>ROUND(E26*P26,2)</f>
        <v>0</v>
      </c>
      <c r="R26" s="342"/>
      <c r="S26" s="342" t="s">
        <v>4698</v>
      </c>
      <c r="T26" s="343" t="s">
        <v>4699</v>
      </c>
      <c r="U26" s="344">
        <v>0.5</v>
      </c>
      <c r="V26" s="344">
        <f>ROUND(E26*U26,2)</f>
        <v>0.6</v>
      </c>
      <c r="W26" s="344"/>
      <c r="X26" s="344" t="s">
        <v>4628</v>
      </c>
      <c r="Y26" s="345"/>
      <c r="Z26" s="345"/>
      <c r="AA26" s="345"/>
      <c r="AB26" s="345"/>
      <c r="AC26" s="345"/>
      <c r="AD26" s="345"/>
      <c r="AE26" s="345"/>
      <c r="AF26" s="345"/>
      <c r="AG26" s="345" t="s">
        <v>4629</v>
      </c>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row>
    <row r="27" spans="1:60" outlineLevel="1">
      <c r="A27" s="346"/>
      <c r="B27" s="347"/>
      <c r="C27" s="521" t="s">
        <v>4730</v>
      </c>
      <c r="D27" s="522"/>
      <c r="E27" s="522"/>
      <c r="F27" s="522"/>
      <c r="G27" s="522"/>
      <c r="H27" s="344"/>
      <c r="I27" s="344"/>
      <c r="J27" s="344"/>
      <c r="K27" s="344"/>
      <c r="L27" s="344"/>
      <c r="M27" s="344"/>
      <c r="N27" s="344"/>
      <c r="O27" s="344"/>
      <c r="P27" s="344"/>
      <c r="Q27" s="344"/>
      <c r="R27" s="344"/>
      <c r="S27" s="344"/>
      <c r="T27" s="344"/>
      <c r="U27" s="344"/>
      <c r="V27" s="344"/>
      <c r="W27" s="344"/>
      <c r="X27" s="344"/>
      <c r="Y27" s="345"/>
      <c r="Z27" s="345"/>
      <c r="AA27" s="345"/>
      <c r="AB27" s="345"/>
      <c r="AC27" s="345"/>
      <c r="AD27" s="345"/>
      <c r="AE27" s="345"/>
      <c r="AF27" s="345"/>
      <c r="AG27" s="345" t="s">
        <v>4671</v>
      </c>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row>
    <row r="28" spans="1:60" outlineLevel="1">
      <c r="A28" s="346"/>
      <c r="B28" s="347"/>
      <c r="C28" s="519" t="s">
        <v>4731</v>
      </c>
      <c r="D28" s="520"/>
      <c r="E28" s="520"/>
      <c r="F28" s="520"/>
      <c r="G28" s="520"/>
      <c r="H28" s="344"/>
      <c r="I28" s="344"/>
      <c r="J28" s="344"/>
      <c r="K28" s="344"/>
      <c r="L28" s="344"/>
      <c r="M28" s="344"/>
      <c r="N28" s="344"/>
      <c r="O28" s="344"/>
      <c r="P28" s="344"/>
      <c r="Q28" s="344"/>
      <c r="R28" s="344"/>
      <c r="S28" s="344"/>
      <c r="T28" s="344"/>
      <c r="U28" s="344"/>
      <c r="V28" s="344"/>
      <c r="W28" s="344"/>
      <c r="X28" s="344"/>
      <c r="Y28" s="345"/>
      <c r="Z28" s="345"/>
      <c r="AA28" s="345"/>
      <c r="AB28" s="345"/>
      <c r="AC28" s="345"/>
      <c r="AD28" s="345"/>
      <c r="AE28" s="345"/>
      <c r="AF28" s="345"/>
      <c r="AG28" s="345" t="s">
        <v>4671</v>
      </c>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row>
    <row r="29" spans="1:60" outlineLevel="1">
      <c r="A29" s="346"/>
      <c r="B29" s="347"/>
      <c r="C29" s="506"/>
      <c r="D29" s="507"/>
      <c r="E29" s="507"/>
      <c r="F29" s="507"/>
      <c r="G29" s="507"/>
      <c r="H29" s="344"/>
      <c r="I29" s="344"/>
      <c r="J29" s="344"/>
      <c r="K29" s="344"/>
      <c r="L29" s="344"/>
      <c r="M29" s="344"/>
      <c r="N29" s="344"/>
      <c r="O29" s="344"/>
      <c r="P29" s="344"/>
      <c r="Q29" s="344"/>
      <c r="R29" s="344"/>
      <c r="S29" s="344"/>
      <c r="T29" s="344"/>
      <c r="U29" s="344"/>
      <c r="V29" s="344"/>
      <c r="W29" s="344"/>
      <c r="X29" s="344"/>
      <c r="Y29" s="345"/>
      <c r="Z29" s="345"/>
      <c r="AA29" s="345"/>
      <c r="AB29" s="345"/>
      <c r="AC29" s="345"/>
      <c r="AD29" s="345"/>
      <c r="AE29" s="345"/>
      <c r="AF29" s="345"/>
      <c r="AG29" s="345" t="s">
        <v>4632</v>
      </c>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row>
    <row r="30" spans="1:60" outlineLevel="1">
      <c r="A30" s="336">
        <v>8</v>
      </c>
      <c r="B30" s="337" t="s">
        <v>4944</v>
      </c>
      <c r="C30" s="338" t="s">
        <v>4945</v>
      </c>
      <c r="D30" s="339" t="s">
        <v>327</v>
      </c>
      <c r="E30" s="340">
        <v>1.2</v>
      </c>
      <c r="F30" s="341"/>
      <c r="G30" s="342">
        <f>ROUND(E30*F30,2)</f>
        <v>0</v>
      </c>
      <c r="H30" s="341"/>
      <c r="I30" s="342">
        <f>ROUND(E30*H30,2)</f>
        <v>0</v>
      </c>
      <c r="J30" s="341"/>
      <c r="K30" s="342">
        <f>ROUND(E30*J30,2)</f>
        <v>0</v>
      </c>
      <c r="L30" s="342">
        <v>21</v>
      </c>
      <c r="M30" s="342">
        <f>G30*(1+L30/100)</f>
        <v>0</v>
      </c>
      <c r="N30" s="342">
        <v>7.8200000000000006E-3</v>
      </c>
      <c r="O30" s="342">
        <f>ROUND(E30*N30,2)</f>
        <v>0.01</v>
      </c>
      <c r="P30" s="342">
        <v>0</v>
      </c>
      <c r="Q30" s="342">
        <f>ROUND(E30*P30,2)</f>
        <v>0</v>
      </c>
      <c r="R30" s="342"/>
      <c r="S30" s="342" t="s">
        <v>4698</v>
      </c>
      <c r="T30" s="343" t="s">
        <v>4699</v>
      </c>
      <c r="U30" s="344">
        <v>0.5</v>
      </c>
      <c r="V30" s="344">
        <f>ROUND(E30*U30,2)</f>
        <v>0.6</v>
      </c>
      <c r="W30" s="344"/>
      <c r="X30" s="344" t="s">
        <v>4628</v>
      </c>
      <c r="Y30" s="345"/>
      <c r="Z30" s="345"/>
      <c r="AA30" s="345"/>
      <c r="AB30" s="345"/>
      <c r="AC30" s="345"/>
      <c r="AD30" s="345"/>
      <c r="AE30" s="345"/>
      <c r="AF30" s="345"/>
      <c r="AG30" s="345" t="s">
        <v>4629</v>
      </c>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row>
    <row r="31" spans="1:60" outlineLevel="1">
      <c r="A31" s="346"/>
      <c r="B31" s="347"/>
      <c r="C31" s="521" t="s">
        <v>4730</v>
      </c>
      <c r="D31" s="522"/>
      <c r="E31" s="522"/>
      <c r="F31" s="522"/>
      <c r="G31" s="522"/>
      <c r="H31" s="344"/>
      <c r="I31" s="344"/>
      <c r="J31" s="344"/>
      <c r="K31" s="344"/>
      <c r="L31" s="344"/>
      <c r="M31" s="344"/>
      <c r="N31" s="344"/>
      <c r="O31" s="344"/>
      <c r="P31" s="344"/>
      <c r="Q31" s="344"/>
      <c r="R31" s="344"/>
      <c r="S31" s="344"/>
      <c r="T31" s="344"/>
      <c r="U31" s="344"/>
      <c r="V31" s="344"/>
      <c r="W31" s="344"/>
      <c r="X31" s="344"/>
      <c r="Y31" s="345"/>
      <c r="Z31" s="345"/>
      <c r="AA31" s="345"/>
      <c r="AB31" s="345"/>
      <c r="AC31" s="345"/>
      <c r="AD31" s="345"/>
      <c r="AE31" s="345"/>
      <c r="AF31" s="345"/>
      <c r="AG31" s="345" t="s">
        <v>4671</v>
      </c>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row>
    <row r="32" spans="1:60" outlineLevel="1">
      <c r="A32" s="346"/>
      <c r="B32" s="347"/>
      <c r="C32" s="519" t="s">
        <v>4731</v>
      </c>
      <c r="D32" s="520"/>
      <c r="E32" s="520"/>
      <c r="F32" s="520"/>
      <c r="G32" s="520"/>
      <c r="H32" s="344"/>
      <c r="I32" s="344"/>
      <c r="J32" s="344"/>
      <c r="K32" s="344"/>
      <c r="L32" s="344"/>
      <c r="M32" s="344"/>
      <c r="N32" s="344"/>
      <c r="O32" s="344"/>
      <c r="P32" s="344"/>
      <c r="Q32" s="344"/>
      <c r="R32" s="344"/>
      <c r="S32" s="344"/>
      <c r="T32" s="344"/>
      <c r="U32" s="344"/>
      <c r="V32" s="344"/>
      <c r="W32" s="344"/>
      <c r="X32" s="344"/>
      <c r="Y32" s="345"/>
      <c r="Z32" s="345"/>
      <c r="AA32" s="345"/>
      <c r="AB32" s="345"/>
      <c r="AC32" s="345"/>
      <c r="AD32" s="345"/>
      <c r="AE32" s="345"/>
      <c r="AF32" s="345"/>
      <c r="AG32" s="345" t="s">
        <v>4671</v>
      </c>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row>
    <row r="33" spans="1:60" outlineLevel="1">
      <c r="A33" s="346"/>
      <c r="B33" s="347"/>
      <c r="C33" s="506"/>
      <c r="D33" s="507"/>
      <c r="E33" s="507"/>
      <c r="F33" s="507"/>
      <c r="G33" s="507"/>
      <c r="H33" s="344"/>
      <c r="I33" s="344"/>
      <c r="J33" s="344"/>
      <c r="K33" s="344"/>
      <c r="L33" s="344"/>
      <c r="M33" s="344"/>
      <c r="N33" s="344"/>
      <c r="O33" s="344"/>
      <c r="P33" s="344"/>
      <c r="Q33" s="344"/>
      <c r="R33" s="344"/>
      <c r="S33" s="344"/>
      <c r="T33" s="344"/>
      <c r="U33" s="344"/>
      <c r="V33" s="344"/>
      <c r="W33" s="344"/>
      <c r="X33" s="344"/>
      <c r="Y33" s="345"/>
      <c r="Z33" s="345"/>
      <c r="AA33" s="345"/>
      <c r="AB33" s="345"/>
      <c r="AC33" s="345"/>
      <c r="AD33" s="345"/>
      <c r="AE33" s="345"/>
      <c r="AF33" s="345"/>
      <c r="AG33" s="345" t="s">
        <v>4632</v>
      </c>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row>
    <row r="34" spans="1:60" outlineLevel="1">
      <c r="A34" s="336">
        <v>9</v>
      </c>
      <c r="B34" s="337" t="s">
        <v>4946</v>
      </c>
      <c r="C34" s="338" t="s">
        <v>4947</v>
      </c>
      <c r="D34" s="339" t="s">
        <v>327</v>
      </c>
      <c r="E34" s="340">
        <v>1.2</v>
      </c>
      <c r="F34" s="341"/>
      <c r="G34" s="342">
        <f>ROUND(E34*F34,2)</f>
        <v>0</v>
      </c>
      <c r="H34" s="341"/>
      <c r="I34" s="342">
        <f>ROUND(E34*H34,2)</f>
        <v>0</v>
      </c>
      <c r="J34" s="341"/>
      <c r="K34" s="342">
        <f>ROUND(E34*J34,2)</f>
        <v>0</v>
      </c>
      <c r="L34" s="342">
        <v>21</v>
      </c>
      <c r="M34" s="342">
        <f>G34*(1+L34/100)</f>
        <v>0</v>
      </c>
      <c r="N34" s="342">
        <v>7.8200000000000006E-3</v>
      </c>
      <c r="O34" s="342">
        <f>ROUND(E34*N34,2)</f>
        <v>0.01</v>
      </c>
      <c r="P34" s="342">
        <v>0</v>
      </c>
      <c r="Q34" s="342">
        <f>ROUND(E34*P34,2)</f>
        <v>0</v>
      </c>
      <c r="R34" s="342"/>
      <c r="S34" s="342" t="s">
        <v>4698</v>
      </c>
      <c r="T34" s="343" t="s">
        <v>4699</v>
      </c>
      <c r="U34" s="344">
        <v>0.5</v>
      </c>
      <c r="V34" s="344">
        <f>ROUND(E34*U34,2)</f>
        <v>0.6</v>
      </c>
      <c r="W34" s="344"/>
      <c r="X34" s="344" t="s">
        <v>4628</v>
      </c>
      <c r="Y34" s="345"/>
      <c r="Z34" s="345"/>
      <c r="AA34" s="345"/>
      <c r="AB34" s="345"/>
      <c r="AC34" s="345"/>
      <c r="AD34" s="345"/>
      <c r="AE34" s="345"/>
      <c r="AF34" s="345"/>
      <c r="AG34" s="345" t="s">
        <v>4629</v>
      </c>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row>
    <row r="35" spans="1:60" outlineLevel="1">
      <c r="A35" s="346"/>
      <c r="B35" s="347"/>
      <c r="C35" s="521" t="s">
        <v>4730</v>
      </c>
      <c r="D35" s="522"/>
      <c r="E35" s="522"/>
      <c r="F35" s="522"/>
      <c r="G35" s="522"/>
      <c r="H35" s="344"/>
      <c r="I35" s="344"/>
      <c r="J35" s="344"/>
      <c r="K35" s="344"/>
      <c r="L35" s="344"/>
      <c r="M35" s="344"/>
      <c r="N35" s="344"/>
      <c r="O35" s="344"/>
      <c r="P35" s="344"/>
      <c r="Q35" s="344"/>
      <c r="R35" s="344"/>
      <c r="S35" s="344"/>
      <c r="T35" s="344"/>
      <c r="U35" s="344"/>
      <c r="V35" s="344"/>
      <c r="W35" s="344"/>
      <c r="X35" s="344"/>
      <c r="Y35" s="345"/>
      <c r="Z35" s="345"/>
      <c r="AA35" s="345"/>
      <c r="AB35" s="345"/>
      <c r="AC35" s="345"/>
      <c r="AD35" s="345"/>
      <c r="AE35" s="345"/>
      <c r="AF35" s="345"/>
      <c r="AG35" s="345" t="s">
        <v>4671</v>
      </c>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row>
    <row r="36" spans="1:60" outlineLevel="1">
      <c r="A36" s="346"/>
      <c r="B36" s="347"/>
      <c r="C36" s="519" t="s">
        <v>4731</v>
      </c>
      <c r="D36" s="520"/>
      <c r="E36" s="520"/>
      <c r="F36" s="520"/>
      <c r="G36" s="520"/>
      <c r="H36" s="344"/>
      <c r="I36" s="344"/>
      <c r="J36" s="344"/>
      <c r="K36" s="344"/>
      <c r="L36" s="344"/>
      <c r="M36" s="344"/>
      <c r="N36" s="344"/>
      <c r="O36" s="344"/>
      <c r="P36" s="344"/>
      <c r="Q36" s="344"/>
      <c r="R36" s="344"/>
      <c r="S36" s="344"/>
      <c r="T36" s="344"/>
      <c r="U36" s="344"/>
      <c r="V36" s="344"/>
      <c r="W36" s="344"/>
      <c r="X36" s="344"/>
      <c r="Y36" s="345"/>
      <c r="Z36" s="345"/>
      <c r="AA36" s="345"/>
      <c r="AB36" s="345"/>
      <c r="AC36" s="345"/>
      <c r="AD36" s="345"/>
      <c r="AE36" s="345"/>
      <c r="AF36" s="345"/>
      <c r="AG36" s="345" t="s">
        <v>4671</v>
      </c>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row>
    <row r="37" spans="1:60" outlineLevel="1">
      <c r="A37" s="346"/>
      <c r="B37" s="347"/>
      <c r="C37" s="506"/>
      <c r="D37" s="507"/>
      <c r="E37" s="507"/>
      <c r="F37" s="507"/>
      <c r="G37" s="507"/>
      <c r="H37" s="344"/>
      <c r="I37" s="344"/>
      <c r="J37" s="344"/>
      <c r="K37" s="344"/>
      <c r="L37" s="344"/>
      <c r="M37" s="344"/>
      <c r="N37" s="344"/>
      <c r="O37" s="344"/>
      <c r="P37" s="344"/>
      <c r="Q37" s="344"/>
      <c r="R37" s="344"/>
      <c r="S37" s="344"/>
      <c r="T37" s="344"/>
      <c r="U37" s="344"/>
      <c r="V37" s="344"/>
      <c r="W37" s="344"/>
      <c r="X37" s="344"/>
      <c r="Y37" s="345"/>
      <c r="Z37" s="345"/>
      <c r="AA37" s="345"/>
      <c r="AB37" s="345"/>
      <c r="AC37" s="345"/>
      <c r="AD37" s="345"/>
      <c r="AE37" s="345"/>
      <c r="AF37" s="345"/>
      <c r="AG37" s="345" t="s">
        <v>4632</v>
      </c>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row>
    <row r="38" spans="1:60" outlineLevel="1">
      <c r="A38" s="336">
        <v>10</v>
      </c>
      <c r="B38" s="337" t="s">
        <v>4948</v>
      </c>
      <c r="C38" s="338" t="s">
        <v>4949</v>
      </c>
      <c r="D38" s="339" t="s">
        <v>707</v>
      </c>
      <c r="E38" s="340">
        <v>1</v>
      </c>
      <c r="F38" s="341"/>
      <c r="G38" s="342">
        <f>ROUND(E38*F38,2)</f>
        <v>0</v>
      </c>
      <c r="H38" s="341"/>
      <c r="I38" s="342">
        <f>ROUND(E38*H38,2)</f>
        <v>0</v>
      </c>
      <c r="J38" s="341"/>
      <c r="K38" s="342">
        <f>ROUND(E38*J38,2)</f>
        <v>0</v>
      </c>
      <c r="L38" s="342">
        <v>21</v>
      </c>
      <c r="M38" s="342">
        <f>G38*(1+L38/100)</f>
        <v>0</v>
      </c>
      <c r="N38" s="342">
        <v>2.0000000000000001E-4</v>
      </c>
      <c r="O38" s="342">
        <f>ROUND(E38*N38,2)</f>
        <v>0</v>
      </c>
      <c r="P38" s="342">
        <v>0</v>
      </c>
      <c r="Q38" s="342">
        <f>ROUND(E38*P38,2)</f>
        <v>0</v>
      </c>
      <c r="R38" s="342"/>
      <c r="S38" s="342" t="s">
        <v>4698</v>
      </c>
      <c r="T38" s="343" t="s">
        <v>4699</v>
      </c>
      <c r="U38" s="344">
        <v>0.14499999999999999</v>
      </c>
      <c r="V38" s="344">
        <f>ROUND(E38*U38,2)</f>
        <v>0.15</v>
      </c>
      <c r="W38" s="344"/>
      <c r="X38" s="344" t="s">
        <v>4628</v>
      </c>
      <c r="Y38" s="345"/>
      <c r="Z38" s="345"/>
      <c r="AA38" s="345"/>
      <c r="AB38" s="345"/>
      <c r="AC38" s="345"/>
      <c r="AD38" s="345"/>
      <c r="AE38" s="345"/>
      <c r="AF38" s="345"/>
      <c r="AG38" s="345" t="s">
        <v>4629</v>
      </c>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row>
    <row r="39" spans="1:60" outlineLevel="1">
      <c r="A39" s="346"/>
      <c r="B39" s="347"/>
      <c r="C39" s="508"/>
      <c r="D39" s="509"/>
      <c r="E39" s="509"/>
      <c r="F39" s="509"/>
      <c r="G39" s="509"/>
      <c r="H39" s="344"/>
      <c r="I39" s="344"/>
      <c r="J39" s="344"/>
      <c r="K39" s="344"/>
      <c r="L39" s="344"/>
      <c r="M39" s="344"/>
      <c r="N39" s="344"/>
      <c r="O39" s="344"/>
      <c r="P39" s="344"/>
      <c r="Q39" s="344"/>
      <c r="R39" s="344"/>
      <c r="S39" s="344"/>
      <c r="T39" s="344"/>
      <c r="U39" s="344"/>
      <c r="V39" s="344"/>
      <c r="W39" s="344"/>
      <c r="X39" s="344"/>
      <c r="Y39" s="345"/>
      <c r="Z39" s="345"/>
      <c r="AA39" s="345"/>
      <c r="AB39" s="345"/>
      <c r="AC39" s="345"/>
      <c r="AD39" s="345"/>
      <c r="AE39" s="345"/>
      <c r="AF39" s="345"/>
      <c r="AG39" s="345" t="s">
        <v>4632</v>
      </c>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row>
    <row r="40" spans="1:60" outlineLevel="1">
      <c r="A40" s="336">
        <v>11</v>
      </c>
      <c r="B40" s="337" t="s">
        <v>4950</v>
      </c>
      <c r="C40" s="338" t="s">
        <v>4951</v>
      </c>
      <c r="D40" s="339" t="s">
        <v>707</v>
      </c>
      <c r="E40" s="340">
        <v>1</v>
      </c>
      <c r="F40" s="341"/>
      <c r="G40" s="342">
        <f>ROUND(E40*F40,2)</f>
        <v>0</v>
      </c>
      <c r="H40" s="341"/>
      <c r="I40" s="342">
        <f>ROUND(E40*H40,2)</f>
        <v>0</v>
      </c>
      <c r="J40" s="341"/>
      <c r="K40" s="342">
        <f>ROUND(E40*J40,2)</f>
        <v>0</v>
      </c>
      <c r="L40" s="342">
        <v>21</v>
      </c>
      <c r="M40" s="342">
        <f>G40*(1+L40/100)</f>
        <v>0</v>
      </c>
      <c r="N40" s="342">
        <v>2.0000000000000001E-4</v>
      </c>
      <c r="O40" s="342">
        <f>ROUND(E40*N40,2)</f>
        <v>0</v>
      </c>
      <c r="P40" s="342">
        <v>0</v>
      </c>
      <c r="Q40" s="342">
        <f>ROUND(E40*P40,2)</f>
        <v>0</v>
      </c>
      <c r="R40" s="342"/>
      <c r="S40" s="342" t="s">
        <v>4698</v>
      </c>
      <c r="T40" s="343" t="s">
        <v>4699</v>
      </c>
      <c r="U40" s="344">
        <v>0.15</v>
      </c>
      <c r="V40" s="344">
        <f>ROUND(E40*U40,2)</f>
        <v>0.15</v>
      </c>
      <c r="W40" s="344"/>
      <c r="X40" s="344" t="s">
        <v>4628</v>
      </c>
      <c r="Y40" s="345"/>
      <c r="Z40" s="345"/>
      <c r="AA40" s="345"/>
      <c r="AB40" s="345"/>
      <c r="AC40" s="345"/>
      <c r="AD40" s="345"/>
      <c r="AE40" s="345"/>
      <c r="AF40" s="345"/>
      <c r="AG40" s="345" t="s">
        <v>4629</v>
      </c>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row>
    <row r="41" spans="1:60" outlineLevel="1">
      <c r="A41" s="346"/>
      <c r="B41" s="347"/>
      <c r="C41" s="508"/>
      <c r="D41" s="509"/>
      <c r="E41" s="509"/>
      <c r="F41" s="509"/>
      <c r="G41" s="509"/>
      <c r="H41" s="344"/>
      <c r="I41" s="344"/>
      <c r="J41" s="344"/>
      <c r="K41" s="344"/>
      <c r="L41" s="344"/>
      <c r="M41" s="344"/>
      <c r="N41" s="344"/>
      <c r="O41" s="344"/>
      <c r="P41" s="344"/>
      <c r="Q41" s="344"/>
      <c r="R41" s="344"/>
      <c r="S41" s="344"/>
      <c r="T41" s="344"/>
      <c r="U41" s="344"/>
      <c r="V41" s="344"/>
      <c r="W41" s="344"/>
      <c r="X41" s="344"/>
      <c r="Y41" s="345"/>
      <c r="Z41" s="345"/>
      <c r="AA41" s="345"/>
      <c r="AB41" s="345"/>
      <c r="AC41" s="345"/>
      <c r="AD41" s="345"/>
      <c r="AE41" s="345"/>
      <c r="AF41" s="345"/>
      <c r="AG41" s="345" t="s">
        <v>4632</v>
      </c>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row>
    <row r="42" spans="1:60" outlineLevel="1">
      <c r="A42" s="336">
        <v>12</v>
      </c>
      <c r="B42" s="337" t="s">
        <v>4952</v>
      </c>
      <c r="C42" s="338" t="s">
        <v>4953</v>
      </c>
      <c r="D42" s="339" t="s">
        <v>707</v>
      </c>
      <c r="E42" s="340">
        <v>1</v>
      </c>
      <c r="F42" s="341"/>
      <c r="G42" s="342">
        <f>ROUND(E42*F42,2)</f>
        <v>0</v>
      </c>
      <c r="H42" s="341"/>
      <c r="I42" s="342">
        <f>ROUND(E42*H42,2)</f>
        <v>0</v>
      </c>
      <c r="J42" s="341"/>
      <c r="K42" s="342">
        <f>ROUND(E42*J42,2)</f>
        <v>0</v>
      </c>
      <c r="L42" s="342">
        <v>21</v>
      </c>
      <c r="M42" s="342">
        <f>G42*(1+L42/100)</f>
        <v>0</v>
      </c>
      <c r="N42" s="342">
        <v>2.0000000000000001E-4</v>
      </c>
      <c r="O42" s="342">
        <f>ROUND(E42*N42,2)</f>
        <v>0</v>
      </c>
      <c r="P42" s="342">
        <v>0</v>
      </c>
      <c r="Q42" s="342">
        <f>ROUND(E42*P42,2)</f>
        <v>0</v>
      </c>
      <c r="R42" s="342"/>
      <c r="S42" s="342" t="s">
        <v>4698</v>
      </c>
      <c r="T42" s="343" t="s">
        <v>4699</v>
      </c>
      <c r="U42" s="344">
        <v>0.15</v>
      </c>
      <c r="V42" s="344">
        <f>ROUND(E42*U42,2)</f>
        <v>0.15</v>
      </c>
      <c r="W42" s="344"/>
      <c r="X42" s="344" t="s">
        <v>4628</v>
      </c>
      <c r="Y42" s="345"/>
      <c r="Z42" s="345"/>
      <c r="AA42" s="345"/>
      <c r="AB42" s="345"/>
      <c r="AC42" s="345"/>
      <c r="AD42" s="345"/>
      <c r="AE42" s="345"/>
      <c r="AF42" s="345"/>
      <c r="AG42" s="345" t="s">
        <v>4629</v>
      </c>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row>
    <row r="43" spans="1:60" outlineLevel="1">
      <c r="A43" s="346"/>
      <c r="B43" s="347"/>
      <c r="C43" s="508"/>
      <c r="D43" s="509"/>
      <c r="E43" s="509"/>
      <c r="F43" s="509"/>
      <c r="G43" s="509"/>
      <c r="H43" s="344"/>
      <c r="I43" s="344"/>
      <c r="J43" s="344"/>
      <c r="K43" s="344"/>
      <c r="L43" s="344"/>
      <c r="M43" s="344"/>
      <c r="N43" s="344"/>
      <c r="O43" s="344"/>
      <c r="P43" s="344"/>
      <c r="Q43" s="344"/>
      <c r="R43" s="344"/>
      <c r="S43" s="344"/>
      <c r="T43" s="344"/>
      <c r="U43" s="344"/>
      <c r="V43" s="344"/>
      <c r="W43" s="344"/>
      <c r="X43" s="344"/>
      <c r="Y43" s="345"/>
      <c r="Z43" s="345"/>
      <c r="AA43" s="345"/>
      <c r="AB43" s="345"/>
      <c r="AC43" s="345"/>
      <c r="AD43" s="345"/>
      <c r="AE43" s="345"/>
      <c r="AF43" s="345"/>
      <c r="AG43" s="345" t="s">
        <v>4632</v>
      </c>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row>
    <row r="44" spans="1:60" outlineLevel="1">
      <c r="A44" s="336">
        <v>13</v>
      </c>
      <c r="B44" s="337" t="s">
        <v>4954</v>
      </c>
      <c r="C44" s="338" t="s">
        <v>4955</v>
      </c>
      <c r="D44" s="339" t="s">
        <v>707</v>
      </c>
      <c r="E44" s="340">
        <v>1</v>
      </c>
      <c r="F44" s="341"/>
      <c r="G44" s="342">
        <f>ROUND(E44*F44,2)</f>
        <v>0</v>
      </c>
      <c r="H44" s="341"/>
      <c r="I44" s="342">
        <f>ROUND(E44*H44,2)</f>
        <v>0</v>
      </c>
      <c r="J44" s="341"/>
      <c r="K44" s="342">
        <f>ROUND(E44*J44,2)</f>
        <v>0</v>
      </c>
      <c r="L44" s="342">
        <v>21</v>
      </c>
      <c r="M44" s="342">
        <f>G44*(1+L44/100)</f>
        <v>0</v>
      </c>
      <c r="N44" s="342">
        <v>2.0000000000000001E-4</v>
      </c>
      <c r="O44" s="342">
        <f>ROUND(E44*N44,2)</f>
        <v>0</v>
      </c>
      <c r="P44" s="342">
        <v>0</v>
      </c>
      <c r="Q44" s="342">
        <f>ROUND(E44*P44,2)</f>
        <v>0</v>
      </c>
      <c r="R44" s="342"/>
      <c r="S44" s="342" t="s">
        <v>4698</v>
      </c>
      <c r="T44" s="343" t="s">
        <v>4699</v>
      </c>
      <c r="U44" s="344">
        <v>0.15</v>
      </c>
      <c r="V44" s="344">
        <f>ROUND(E44*U44,2)</f>
        <v>0.15</v>
      </c>
      <c r="W44" s="344"/>
      <c r="X44" s="344" t="s">
        <v>4628</v>
      </c>
      <c r="Y44" s="345"/>
      <c r="Z44" s="345"/>
      <c r="AA44" s="345"/>
      <c r="AB44" s="345"/>
      <c r="AC44" s="345"/>
      <c r="AD44" s="345"/>
      <c r="AE44" s="345"/>
      <c r="AF44" s="345"/>
      <c r="AG44" s="345" t="s">
        <v>4629</v>
      </c>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row>
    <row r="45" spans="1:60" outlineLevel="1">
      <c r="A45" s="346"/>
      <c r="B45" s="347"/>
      <c r="C45" s="508"/>
      <c r="D45" s="509"/>
      <c r="E45" s="509"/>
      <c r="F45" s="509"/>
      <c r="G45" s="509"/>
      <c r="H45" s="344"/>
      <c r="I45" s="344"/>
      <c r="J45" s="344"/>
      <c r="K45" s="344"/>
      <c r="L45" s="344"/>
      <c r="M45" s="344"/>
      <c r="N45" s="344"/>
      <c r="O45" s="344"/>
      <c r="P45" s="344"/>
      <c r="Q45" s="344"/>
      <c r="R45" s="344"/>
      <c r="S45" s="344"/>
      <c r="T45" s="344"/>
      <c r="U45" s="344"/>
      <c r="V45" s="344"/>
      <c r="W45" s="344"/>
      <c r="X45" s="344"/>
      <c r="Y45" s="345"/>
      <c r="Z45" s="345"/>
      <c r="AA45" s="345"/>
      <c r="AB45" s="345"/>
      <c r="AC45" s="345"/>
      <c r="AD45" s="345"/>
      <c r="AE45" s="345"/>
      <c r="AF45" s="345"/>
      <c r="AG45" s="345" t="s">
        <v>4632</v>
      </c>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row>
    <row r="46" spans="1:60" outlineLevel="1">
      <c r="A46" s="336">
        <v>14</v>
      </c>
      <c r="B46" s="337" t="s">
        <v>4956</v>
      </c>
      <c r="C46" s="338" t="s">
        <v>4957</v>
      </c>
      <c r="D46" s="339" t="s">
        <v>3474</v>
      </c>
      <c r="E46" s="340">
        <v>1</v>
      </c>
      <c r="F46" s="341"/>
      <c r="G46" s="342">
        <f>ROUND(E46*F46,2)</f>
        <v>0</v>
      </c>
      <c r="H46" s="341"/>
      <c r="I46" s="342">
        <f>ROUND(E46*H46,2)</f>
        <v>0</v>
      </c>
      <c r="J46" s="341"/>
      <c r="K46" s="342">
        <f>ROUND(E46*J46,2)</f>
        <v>0</v>
      </c>
      <c r="L46" s="342">
        <v>21</v>
      </c>
      <c r="M46" s="342">
        <f>G46*(1+L46/100)</f>
        <v>0</v>
      </c>
      <c r="N46" s="342">
        <v>2.0000000000000001E-4</v>
      </c>
      <c r="O46" s="342">
        <f>ROUND(E46*N46,2)</f>
        <v>0</v>
      </c>
      <c r="P46" s="342">
        <v>0</v>
      </c>
      <c r="Q46" s="342">
        <f>ROUND(E46*P46,2)</f>
        <v>0</v>
      </c>
      <c r="R46" s="342"/>
      <c r="S46" s="342" t="s">
        <v>4698</v>
      </c>
      <c r="T46" s="343" t="s">
        <v>4699</v>
      </c>
      <c r="U46" s="344">
        <v>0.15</v>
      </c>
      <c r="V46" s="344">
        <f>ROUND(E46*U46,2)</f>
        <v>0.15</v>
      </c>
      <c r="W46" s="344"/>
      <c r="X46" s="344" t="s">
        <v>4628</v>
      </c>
      <c r="Y46" s="345"/>
      <c r="Z46" s="345"/>
      <c r="AA46" s="345"/>
      <c r="AB46" s="345"/>
      <c r="AC46" s="345"/>
      <c r="AD46" s="345"/>
      <c r="AE46" s="345"/>
      <c r="AF46" s="345"/>
      <c r="AG46" s="345" t="s">
        <v>4629</v>
      </c>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row>
    <row r="47" spans="1:60" outlineLevel="1">
      <c r="A47" s="346"/>
      <c r="B47" s="347"/>
      <c r="C47" s="508"/>
      <c r="D47" s="509"/>
      <c r="E47" s="509"/>
      <c r="F47" s="509"/>
      <c r="G47" s="509"/>
      <c r="H47" s="344"/>
      <c r="I47" s="344"/>
      <c r="J47" s="344"/>
      <c r="K47" s="344"/>
      <c r="L47" s="344"/>
      <c r="M47" s="344"/>
      <c r="N47" s="344"/>
      <c r="O47" s="344"/>
      <c r="P47" s="344"/>
      <c r="Q47" s="344"/>
      <c r="R47" s="344"/>
      <c r="S47" s="344"/>
      <c r="T47" s="344"/>
      <c r="U47" s="344"/>
      <c r="V47" s="344"/>
      <c r="W47" s="344"/>
      <c r="X47" s="344"/>
      <c r="Y47" s="345"/>
      <c r="Z47" s="345"/>
      <c r="AA47" s="345"/>
      <c r="AB47" s="345"/>
      <c r="AC47" s="345"/>
      <c r="AD47" s="345"/>
      <c r="AE47" s="345"/>
      <c r="AF47" s="345"/>
      <c r="AG47" s="345" t="s">
        <v>4632</v>
      </c>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row>
    <row r="48" spans="1:60" outlineLevel="1">
      <c r="A48" s="336">
        <v>15</v>
      </c>
      <c r="B48" s="337" t="s">
        <v>4958</v>
      </c>
      <c r="C48" s="338" t="s">
        <v>4959</v>
      </c>
      <c r="D48" s="339" t="s">
        <v>4840</v>
      </c>
      <c r="E48" s="340">
        <v>1</v>
      </c>
      <c r="F48" s="341"/>
      <c r="G48" s="342">
        <f>ROUND(E48*F48,2)</f>
        <v>0</v>
      </c>
      <c r="H48" s="341"/>
      <c r="I48" s="342">
        <f>ROUND(E48*H48,2)</f>
        <v>0</v>
      </c>
      <c r="J48" s="341"/>
      <c r="K48" s="342">
        <f>ROUND(E48*J48,2)</f>
        <v>0</v>
      </c>
      <c r="L48" s="342">
        <v>21</v>
      </c>
      <c r="M48" s="342">
        <f>G48*(1+L48/100)</f>
        <v>0</v>
      </c>
      <c r="N48" s="342">
        <v>2.0000000000000001E-4</v>
      </c>
      <c r="O48" s="342">
        <f>ROUND(E48*N48,2)</f>
        <v>0</v>
      </c>
      <c r="P48" s="342">
        <v>0</v>
      </c>
      <c r="Q48" s="342">
        <f>ROUND(E48*P48,2)</f>
        <v>0</v>
      </c>
      <c r="R48" s="342"/>
      <c r="S48" s="342" t="s">
        <v>4698</v>
      </c>
      <c r="T48" s="343" t="s">
        <v>4699</v>
      </c>
      <c r="U48" s="344">
        <v>0.15</v>
      </c>
      <c r="V48" s="344">
        <f>ROUND(E48*U48,2)</f>
        <v>0.15</v>
      </c>
      <c r="W48" s="344"/>
      <c r="X48" s="344" t="s">
        <v>4628</v>
      </c>
      <c r="Y48" s="345"/>
      <c r="Z48" s="345"/>
      <c r="AA48" s="345"/>
      <c r="AB48" s="345"/>
      <c r="AC48" s="345"/>
      <c r="AD48" s="345"/>
      <c r="AE48" s="345"/>
      <c r="AF48" s="345"/>
      <c r="AG48" s="345" t="s">
        <v>4629</v>
      </c>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row>
    <row r="49" spans="1:60" outlineLevel="1">
      <c r="A49" s="346"/>
      <c r="B49" s="347"/>
      <c r="C49" s="508"/>
      <c r="D49" s="509"/>
      <c r="E49" s="509"/>
      <c r="F49" s="509"/>
      <c r="G49" s="509"/>
      <c r="H49" s="344"/>
      <c r="I49" s="344"/>
      <c r="J49" s="344"/>
      <c r="K49" s="344"/>
      <c r="L49" s="344"/>
      <c r="M49" s="344"/>
      <c r="N49" s="344"/>
      <c r="O49" s="344"/>
      <c r="P49" s="344"/>
      <c r="Q49" s="344"/>
      <c r="R49" s="344"/>
      <c r="S49" s="344"/>
      <c r="T49" s="344"/>
      <c r="U49" s="344"/>
      <c r="V49" s="344"/>
      <c r="W49" s="344"/>
      <c r="X49" s="344"/>
      <c r="Y49" s="345"/>
      <c r="Z49" s="345"/>
      <c r="AA49" s="345"/>
      <c r="AB49" s="345"/>
      <c r="AC49" s="345"/>
      <c r="AD49" s="345"/>
      <c r="AE49" s="345"/>
      <c r="AF49" s="345"/>
      <c r="AG49" s="345" t="s">
        <v>4632</v>
      </c>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row>
    <row r="50" spans="1:60" outlineLevel="1">
      <c r="A50" s="336">
        <v>16</v>
      </c>
      <c r="B50" s="337" t="s">
        <v>4960</v>
      </c>
      <c r="C50" s="338" t="s">
        <v>4961</v>
      </c>
      <c r="D50" s="339" t="s">
        <v>4840</v>
      </c>
      <c r="E50" s="340">
        <v>1</v>
      </c>
      <c r="F50" s="341"/>
      <c r="G50" s="342">
        <f>ROUND(E50*F50,2)</f>
        <v>0</v>
      </c>
      <c r="H50" s="341"/>
      <c r="I50" s="342">
        <f>ROUND(E50*H50,2)</f>
        <v>0</v>
      </c>
      <c r="J50" s="341"/>
      <c r="K50" s="342">
        <f>ROUND(E50*J50,2)</f>
        <v>0</v>
      </c>
      <c r="L50" s="342">
        <v>21</v>
      </c>
      <c r="M50" s="342">
        <f>G50*(1+L50/100)</f>
        <v>0</v>
      </c>
      <c r="N50" s="342">
        <v>0</v>
      </c>
      <c r="O50" s="342">
        <f>ROUND(E50*N50,2)</f>
        <v>0</v>
      </c>
      <c r="P50" s="342">
        <v>0</v>
      </c>
      <c r="Q50" s="342">
        <f>ROUND(E50*P50,2)</f>
        <v>0</v>
      </c>
      <c r="R50" s="342"/>
      <c r="S50" s="342" t="s">
        <v>4698</v>
      </c>
      <c r="T50" s="343" t="s">
        <v>4699</v>
      </c>
      <c r="U50" s="344">
        <v>0</v>
      </c>
      <c r="V50" s="344">
        <f>ROUND(E50*U50,2)</f>
        <v>0</v>
      </c>
      <c r="W50" s="344"/>
      <c r="X50" s="344" t="s">
        <v>4628</v>
      </c>
      <c r="Y50" s="345"/>
      <c r="Z50" s="345"/>
      <c r="AA50" s="345"/>
      <c r="AB50" s="345"/>
      <c r="AC50" s="345"/>
      <c r="AD50" s="345"/>
      <c r="AE50" s="345"/>
      <c r="AF50" s="345"/>
      <c r="AG50" s="345" t="s">
        <v>4629</v>
      </c>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row>
    <row r="51" spans="1:60" outlineLevel="1">
      <c r="A51" s="346"/>
      <c r="B51" s="347"/>
      <c r="C51" s="508"/>
      <c r="D51" s="509"/>
      <c r="E51" s="509"/>
      <c r="F51" s="509"/>
      <c r="G51" s="509"/>
      <c r="H51" s="344"/>
      <c r="I51" s="344"/>
      <c r="J51" s="344"/>
      <c r="K51" s="344"/>
      <c r="L51" s="344"/>
      <c r="M51" s="344"/>
      <c r="N51" s="344"/>
      <c r="O51" s="344"/>
      <c r="P51" s="344"/>
      <c r="Q51" s="344"/>
      <c r="R51" s="344"/>
      <c r="S51" s="344"/>
      <c r="T51" s="344"/>
      <c r="U51" s="344"/>
      <c r="V51" s="344"/>
      <c r="W51" s="344"/>
      <c r="X51" s="344"/>
      <c r="Y51" s="345"/>
      <c r="Z51" s="345"/>
      <c r="AA51" s="345"/>
      <c r="AB51" s="345"/>
      <c r="AC51" s="345"/>
      <c r="AD51" s="345"/>
      <c r="AE51" s="345"/>
      <c r="AF51" s="345"/>
      <c r="AG51" s="345" t="s">
        <v>4632</v>
      </c>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row>
    <row r="52" spans="1:60" outlineLevel="1">
      <c r="A52" s="336">
        <v>17</v>
      </c>
      <c r="B52" s="337" t="s">
        <v>4962</v>
      </c>
      <c r="C52" s="338" t="s">
        <v>4963</v>
      </c>
      <c r="D52" s="339" t="s">
        <v>327</v>
      </c>
      <c r="E52" s="340">
        <v>39.5</v>
      </c>
      <c r="F52" s="341"/>
      <c r="G52" s="342">
        <f>ROUND(E52*F52,2)</f>
        <v>0</v>
      </c>
      <c r="H52" s="341"/>
      <c r="I52" s="342">
        <f>ROUND(E52*H52,2)</f>
        <v>0</v>
      </c>
      <c r="J52" s="341"/>
      <c r="K52" s="342">
        <f>ROUND(E52*J52,2)</f>
        <v>0</v>
      </c>
      <c r="L52" s="342">
        <v>21</v>
      </c>
      <c r="M52" s="342">
        <f>G52*(1+L52/100)</f>
        <v>0</v>
      </c>
      <c r="N52" s="342">
        <v>0</v>
      </c>
      <c r="O52" s="342">
        <f>ROUND(E52*N52,2)</f>
        <v>0</v>
      </c>
      <c r="P52" s="342">
        <v>0</v>
      </c>
      <c r="Q52" s="342">
        <f>ROUND(E52*P52,2)</f>
        <v>0</v>
      </c>
      <c r="R52" s="342"/>
      <c r="S52" s="342" t="s">
        <v>4698</v>
      </c>
      <c r="T52" s="343" t="s">
        <v>4699</v>
      </c>
      <c r="U52" s="344">
        <v>0.13</v>
      </c>
      <c r="V52" s="344">
        <f>ROUND(E52*U52,2)</f>
        <v>5.14</v>
      </c>
      <c r="W52" s="344"/>
      <c r="X52" s="344" t="s">
        <v>4628</v>
      </c>
      <c r="Y52" s="345"/>
      <c r="Z52" s="345"/>
      <c r="AA52" s="345"/>
      <c r="AB52" s="345"/>
      <c r="AC52" s="345"/>
      <c r="AD52" s="345"/>
      <c r="AE52" s="345"/>
      <c r="AF52" s="345"/>
      <c r="AG52" s="345" t="s">
        <v>4629</v>
      </c>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row>
    <row r="53" spans="1:60" outlineLevel="1">
      <c r="A53" s="346"/>
      <c r="B53" s="347"/>
      <c r="C53" s="508"/>
      <c r="D53" s="509"/>
      <c r="E53" s="509"/>
      <c r="F53" s="509"/>
      <c r="G53" s="509"/>
      <c r="H53" s="344"/>
      <c r="I53" s="344"/>
      <c r="J53" s="344"/>
      <c r="K53" s="344"/>
      <c r="L53" s="344"/>
      <c r="M53" s="344"/>
      <c r="N53" s="344"/>
      <c r="O53" s="344"/>
      <c r="P53" s="344"/>
      <c r="Q53" s="344"/>
      <c r="R53" s="344"/>
      <c r="S53" s="344"/>
      <c r="T53" s="344"/>
      <c r="U53" s="344"/>
      <c r="V53" s="344"/>
      <c r="W53" s="344"/>
      <c r="X53" s="344"/>
      <c r="Y53" s="345"/>
      <c r="Z53" s="345"/>
      <c r="AA53" s="345"/>
      <c r="AB53" s="345"/>
      <c r="AC53" s="345"/>
      <c r="AD53" s="345"/>
      <c r="AE53" s="345"/>
      <c r="AF53" s="345"/>
      <c r="AG53" s="345" t="s">
        <v>4632</v>
      </c>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row>
    <row r="54" spans="1:60" outlineLevel="1">
      <c r="A54" s="336">
        <v>18</v>
      </c>
      <c r="B54" s="337" t="s">
        <v>4964</v>
      </c>
      <c r="C54" s="338" t="s">
        <v>4899</v>
      </c>
      <c r="D54" s="339" t="s">
        <v>327</v>
      </c>
      <c r="E54" s="340">
        <v>44.2</v>
      </c>
      <c r="F54" s="341"/>
      <c r="G54" s="342">
        <f>ROUND(E54*F54,2)</f>
        <v>0</v>
      </c>
      <c r="H54" s="341"/>
      <c r="I54" s="342">
        <f>ROUND(E54*H54,2)</f>
        <v>0</v>
      </c>
      <c r="J54" s="341"/>
      <c r="K54" s="342">
        <f>ROUND(E54*J54,2)</f>
        <v>0</v>
      </c>
      <c r="L54" s="342">
        <v>21</v>
      </c>
      <c r="M54" s="342">
        <f>G54*(1+L54/100)</f>
        <v>0</v>
      </c>
      <c r="N54" s="342">
        <v>0</v>
      </c>
      <c r="O54" s="342">
        <f>ROUND(E54*N54,2)</f>
        <v>0</v>
      </c>
      <c r="P54" s="342">
        <v>0</v>
      </c>
      <c r="Q54" s="342">
        <f>ROUND(E54*P54,2)</f>
        <v>0</v>
      </c>
      <c r="R54" s="342"/>
      <c r="S54" s="342" t="s">
        <v>4698</v>
      </c>
      <c r="T54" s="343" t="s">
        <v>4699</v>
      </c>
      <c r="U54" s="344">
        <v>0.13</v>
      </c>
      <c r="V54" s="344">
        <f>ROUND(E54*U54,2)</f>
        <v>5.75</v>
      </c>
      <c r="W54" s="344"/>
      <c r="X54" s="344" t="s">
        <v>4628</v>
      </c>
      <c r="Y54" s="345"/>
      <c r="Z54" s="345"/>
      <c r="AA54" s="345"/>
      <c r="AB54" s="345"/>
      <c r="AC54" s="345"/>
      <c r="AD54" s="345"/>
      <c r="AE54" s="345"/>
      <c r="AF54" s="345"/>
      <c r="AG54" s="345" t="s">
        <v>4629</v>
      </c>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row>
    <row r="55" spans="1:60" outlineLevel="1">
      <c r="A55" s="346"/>
      <c r="B55" s="347"/>
      <c r="C55" s="508"/>
      <c r="D55" s="509"/>
      <c r="E55" s="509"/>
      <c r="F55" s="509"/>
      <c r="G55" s="509"/>
      <c r="H55" s="344"/>
      <c r="I55" s="344"/>
      <c r="J55" s="344"/>
      <c r="K55" s="344"/>
      <c r="L55" s="344"/>
      <c r="M55" s="344"/>
      <c r="N55" s="344"/>
      <c r="O55" s="344"/>
      <c r="P55" s="344"/>
      <c r="Q55" s="344"/>
      <c r="R55" s="344"/>
      <c r="S55" s="344"/>
      <c r="T55" s="344"/>
      <c r="U55" s="344"/>
      <c r="V55" s="344"/>
      <c r="W55" s="344"/>
      <c r="X55" s="344"/>
      <c r="Y55" s="345"/>
      <c r="Z55" s="345"/>
      <c r="AA55" s="345"/>
      <c r="AB55" s="345"/>
      <c r="AC55" s="345"/>
      <c r="AD55" s="345"/>
      <c r="AE55" s="345"/>
      <c r="AF55" s="345"/>
      <c r="AG55" s="345" t="s">
        <v>4632</v>
      </c>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row>
    <row r="56" spans="1:60" outlineLevel="1">
      <c r="A56" s="336">
        <v>19</v>
      </c>
      <c r="B56" s="337" t="s">
        <v>4965</v>
      </c>
      <c r="C56" s="338" t="s">
        <v>4966</v>
      </c>
      <c r="D56" s="339" t="s">
        <v>4967</v>
      </c>
      <c r="E56" s="340">
        <v>2</v>
      </c>
      <c r="F56" s="341"/>
      <c r="G56" s="342">
        <f>ROUND(E56*F56,2)</f>
        <v>0</v>
      </c>
      <c r="H56" s="341"/>
      <c r="I56" s="342">
        <f>ROUND(E56*H56,2)</f>
        <v>0</v>
      </c>
      <c r="J56" s="341"/>
      <c r="K56" s="342">
        <f>ROUND(E56*J56,2)</f>
        <v>0</v>
      </c>
      <c r="L56" s="342">
        <v>21</v>
      </c>
      <c r="M56" s="342">
        <f>G56*(1+L56/100)</f>
        <v>0</v>
      </c>
      <c r="N56" s="342">
        <v>0</v>
      </c>
      <c r="O56" s="342">
        <f>ROUND(E56*N56,2)</f>
        <v>0</v>
      </c>
      <c r="P56" s="342">
        <v>0</v>
      </c>
      <c r="Q56" s="342">
        <f>ROUND(E56*P56,2)</f>
        <v>0</v>
      </c>
      <c r="R56" s="342"/>
      <c r="S56" s="342" t="s">
        <v>4698</v>
      </c>
      <c r="T56" s="343" t="s">
        <v>4699</v>
      </c>
      <c r="U56" s="344">
        <v>0.13</v>
      </c>
      <c r="V56" s="344">
        <f>ROUND(E56*U56,2)</f>
        <v>0.26</v>
      </c>
      <c r="W56" s="344"/>
      <c r="X56" s="344" t="s">
        <v>4628</v>
      </c>
      <c r="Y56" s="345"/>
      <c r="Z56" s="345"/>
      <c r="AA56" s="345"/>
      <c r="AB56" s="345"/>
      <c r="AC56" s="345"/>
      <c r="AD56" s="345"/>
      <c r="AE56" s="345"/>
      <c r="AF56" s="345"/>
      <c r="AG56" s="345" t="s">
        <v>4629</v>
      </c>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45"/>
      <c r="BG56" s="345"/>
      <c r="BH56" s="345"/>
    </row>
    <row r="57" spans="1:60" outlineLevel="1">
      <c r="A57" s="346"/>
      <c r="B57" s="347"/>
      <c r="C57" s="508"/>
      <c r="D57" s="509"/>
      <c r="E57" s="509"/>
      <c r="F57" s="509"/>
      <c r="G57" s="509"/>
      <c r="H57" s="344"/>
      <c r="I57" s="344"/>
      <c r="J57" s="344"/>
      <c r="K57" s="344"/>
      <c r="L57" s="344"/>
      <c r="M57" s="344"/>
      <c r="N57" s="344"/>
      <c r="O57" s="344"/>
      <c r="P57" s="344"/>
      <c r="Q57" s="344"/>
      <c r="R57" s="344"/>
      <c r="S57" s="344"/>
      <c r="T57" s="344"/>
      <c r="U57" s="344"/>
      <c r="V57" s="344"/>
      <c r="W57" s="344"/>
      <c r="X57" s="344"/>
      <c r="Y57" s="345"/>
      <c r="Z57" s="345"/>
      <c r="AA57" s="345"/>
      <c r="AB57" s="345"/>
      <c r="AC57" s="345"/>
      <c r="AD57" s="345"/>
      <c r="AE57" s="345"/>
      <c r="AF57" s="345"/>
      <c r="AG57" s="345" t="s">
        <v>4632</v>
      </c>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row>
    <row r="58" spans="1:60" outlineLevel="1">
      <c r="A58" s="336">
        <v>20</v>
      </c>
      <c r="B58" s="337" t="s">
        <v>4968</v>
      </c>
      <c r="C58" s="338" t="s">
        <v>4969</v>
      </c>
      <c r="D58" s="339" t="s">
        <v>4967</v>
      </c>
      <c r="E58" s="340">
        <v>1</v>
      </c>
      <c r="F58" s="341"/>
      <c r="G58" s="342">
        <f>ROUND(E58*F58,2)</f>
        <v>0</v>
      </c>
      <c r="H58" s="341"/>
      <c r="I58" s="342">
        <f>ROUND(E58*H58,2)</f>
        <v>0</v>
      </c>
      <c r="J58" s="341"/>
      <c r="K58" s="342">
        <f>ROUND(E58*J58,2)</f>
        <v>0</v>
      </c>
      <c r="L58" s="342">
        <v>21</v>
      </c>
      <c r="M58" s="342">
        <f>G58*(1+L58/100)</f>
        <v>0</v>
      </c>
      <c r="N58" s="342">
        <v>0</v>
      </c>
      <c r="O58" s="342">
        <f>ROUND(E58*N58,2)</f>
        <v>0</v>
      </c>
      <c r="P58" s="342">
        <v>0</v>
      </c>
      <c r="Q58" s="342">
        <f>ROUND(E58*P58,2)</f>
        <v>0</v>
      </c>
      <c r="R58" s="342"/>
      <c r="S58" s="342" t="s">
        <v>4698</v>
      </c>
      <c r="T58" s="343" t="s">
        <v>4699</v>
      </c>
      <c r="U58" s="344">
        <v>0.13</v>
      </c>
      <c r="V58" s="344">
        <f>ROUND(E58*U58,2)</f>
        <v>0.13</v>
      </c>
      <c r="W58" s="344"/>
      <c r="X58" s="344" t="s">
        <v>4628</v>
      </c>
      <c r="Y58" s="345"/>
      <c r="Z58" s="345"/>
      <c r="AA58" s="345"/>
      <c r="AB58" s="345"/>
      <c r="AC58" s="345"/>
      <c r="AD58" s="345"/>
      <c r="AE58" s="345"/>
      <c r="AF58" s="345"/>
      <c r="AG58" s="345" t="s">
        <v>4629</v>
      </c>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row>
    <row r="59" spans="1:60" outlineLevel="1">
      <c r="A59" s="346"/>
      <c r="B59" s="347"/>
      <c r="C59" s="508"/>
      <c r="D59" s="509"/>
      <c r="E59" s="509"/>
      <c r="F59" s="509"/>
      <c r="G59" s="509"/>
      <c r="H59" s="344"/>
      <c r="I59" s="344"/>
      <c r="J59" s="344"/>
      <c r="K59" s="344"/>
      <c r="L59" s="344"/>
      <c r="M59" s="344"/>
      <c r="N59" s="344"/>
      <c r="O59" s="344"/>
      <c r="P59" s="344"/>
      <c r="Q59" s="344"/>
      <c r="R59" s="344"/>
      <c r="S59" s="344"/>
      <c r="T59" s="344"/>
      <c r="U59" s="344"/>
      <c r="V59" s="344"/>
      <c r="W59" s="344"/>
      <c r="X59" s="344"/>
      <c r="Y59" s="345"/>
      <c r="Z59" s="345"/>
      <c r="AA59" s="345"/>
      <c r="AB59" s="345"/>
      <c r="AC59" s="345"/>
      <c r="AD59" s="345"/>
      <c r="AE59" s="345"/>
      <c r="AF59" s="345"/>
      <c r="AG59" s="345" t="s">
        <v>4632</v>
      </c>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row>
    <row r="60" spans="1:60" outlineLevel="1">
      <c r="A60" s="336">
        <v>21</v>
      </c>
      <c r="B60" s="337" t="s">
        <v>4970</v>
      </c>
      <c r="C60" s="338" t="s">
        <v>4971</v>
      </c>
      <c r="D60" s="339" t="s">
        <v>4967</v>
      </c>
      <c r="E60" s="340">
        <v>6</v>
      </c>
      <c r="F60" s="341"/>
      <c r="G60" s="342">
        <f>ROUND(E60*F60,2)</f>
        <v>0</v>
      </c>
      <c r="H60" s="341"/>
      <c r="I60" s="342">
        <f>ROUND(E60*H60,2)</f>
        <v>0</v>
      </c>
      <c r="J60" s="341"/>
      <c r="K60" s="342">
        <f>ROUND(E60*J60,2)</f>
        <v>0</v>
      </c>
      <c r="L60" s="342">
        <v>21</v>
      </c>
      <c r="M60" s="342">
        <f>G60*(1+L60/100)</f>
        <v>0</v>
      </c>
      <c r="N60" s="342">
        <v>0</v>
      </c>
      <c r="O60" s="342">
        <f>ROUND(E60*N60,2)</f>
        <v>0</v>
      </c>
      <c r="P60" s="342">
        <v>0</v>
      </c>
      <c r="Q60" s="342">
        <f>ROUND(E60*P60,2)</f>
        <v>0</v>
      </c>
      <c r="R60" s="342"/>
      <c r="S60" s="342" t="s">
        <v>4698</v>
      </c>
      <c r="T60" s="343" t="s">
        <v>4699</v>
      </c>
      <c r="U60" s="344">
        <v>0.13</v>
      </c>
      <c r="V60" s="344">
        <f>ROUND(E60*U60,2)</f>
        <v>0.78</v>
      </c>
      <c r="W60" s="344"/>
      <c r="X60" s="344" t="s">
        <v>4628</v>
      </c>
      <c r="Y60" s="345"/>
      <c r="Z60" s="345"/>
      <c r="AA60" s="345"/>
      <c r="AB60" s="345"/>
      <c r="AC60" s="345"/>
      <c r="AD60" s="345"/>
      <c r="AE60" s="345"/>
      <c r="AF60" s="345"/>
      <c r="AG60" s="345" t="s">
        <v>4629</v>
      </c>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row>
    <row r="61" spans="1:60" outlineLevel="1">
      <c r="A61" s="346"/>
      <c r="B61" s="347"/>
      <c r="C61" s="508"/>
      <c r="D61" s="509"/>
      <c r="E61" s="509"/>
      <c r="F61" s="509"/>
      <c r="G61" s="509"/>
      <c r="H61" s="344"/>
      <c r="I61" s="344"/>
      <c r="J61" s="344"/>
      <c r="K61" s="344"/>
      <c r="L61" s="344"/>
      <c r="M61" s="344"/>
      <c r="N61" s="344"/>
      <c r="O61" s="344"/>
      <c r="P61" s="344"/>
      <c r="Q61" s="344"/>
      <c r="R61" s="344"/>
      <c r="S61" s="344"/>
      <c r="T61" s="344"/>
      <c r="U61" s="344"/>
      <c r="V61" s="344"/>
      <c r="W61" s="344"/>
      <c r="X61" s="344"/>
      <c r="Y61" s="345"/>
      <c r="Z61" s="345"/>
      <c r="AA61" s="345"/>
      <c r="AB61" s="345"/>
      <c r="AC61" s="345"/>
      <c r="AD61" s="345"/>
      <c r="AE61" s="345"/>
      <c r="AF61" s="345"/>
      <c r="AG61" s="345" t="s">
        <v>4632</v>
      </c>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345"/>
      <c r="BE61" s="345"/>
      <c r="BF61" s="345"/>
      <c r="BG61" s="345"/>
      <c r="BH61" s="345"/>
    </row>
    <row r="62" spans="1:60" outlineLevel="1">
      <c r="A62" s="336">
        <v>22</v>
      </c>
      <c r="B62" s="337" t="s">
        <v>4972</v>
      </c>
      <c r="C62" s="338" t="s">
        <v>4973</v>
      </c>
      <c r="D62" s="339" t="s">
        <v>4967</v>
      </c>
      <c r="E62" s="340">
        <v>3</v>
      </c>
      <c r="F62" s="341"/>
      <c r="G62" s="342">
        <f>ROUND(E62*F62,2)</f>
        <v>0</v>
      </c>
      <c r="H62" s="341"/>
      <c r="I62" s="342">
        <f>ROUND(E62*H62,2)</f>
        <v>0</v>
      </c>
      <c r="J62" s="341"/>
      <c r="K62" s="342">
        <f>ROUND(E62*J62,2)</f>
        <v>0</v>
      </c>
      <c r="L62" s="342">
        <v>21</v>
      </c>
      <c r="M62" s="342">
        <f>G62*(1+L62/100)</f>
        <v>0</v>
      </c>
      <c r="N62" s="342">
        <v>0</v>
      </c>
      <c r="O62" s="342">
        <f>ROUND(E62*N62,2)</f>
        <v>0</v>
      </c>
      <c r="P62" s="342">
        <v>0</v>
      </c>
      <c r="Q62" s="342">
        <f>ROUND(E62*P62,2)</f>
        <v>0</v>
      </c>
      <c r="R62" s="342"/>
      <c r="S62" s="342" t="s">
        <v>4698</v>
      </c>
      <c r="T62" s="343" t="s">
        <v>4699</v>
      </c>
      <c r="U62" s="344">
        <v>0.13</v>
      </c>
      <c r="V62" s="344">
        <f>ROUND(E62*U62,2)</f>
        <v>0.39</v>
      </c>
      <c r="W62" s="344"/>
      <c r="X62" s="344" t="s">
        <v>4628</v>
      </c>
      <c r="Y62" s="345"/>
      <c r="Z62" s="345"/>
      <c r="AA62" s="345"/>
      <c r="AB62" s="345"/>
      <c r="AC62" s="345"/>
      <c r="AD62" s="345"/>
      <c r="AE62" s="345"/>
      <c r="AF62" s="345"/>
      <c r="AG62" s="345" t="s">
        <v>4629</v>
      </c>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row>
    <row r="63" spans="1:60" outlineLevel="1">
      <c r="A63" s="346"/>
      <c r="B63" s="347"/>
      <c r="C63" s="508"/>
      <c r="D63" s="509"/>
      <c r="E63" s="509"/>
      <c r="F63" s="509"/>
      <c r="G63" s="509"/>
      <c r="H63" s="344"/>
      <c r="I63" s="344"/>
      <c r="J63" s="344"/>
      <c r="K63" s="344"/>
      <c r="L63" s="344"/>
      <c r="M63" s="344"/>
      <c r="N63" s="344"/>
      <c r="O63" s="344"/>
      <c r="P63" s="344"/>
      <c r="Q63" s="344"/>
      <c r="R63" s="344"/>
      <c r="S63" s="344"/>
      <c r="T63" s="344"/>
      <c r="U63" s="344"/>
      <c r="V63" s="344"/>
      <c r="W63" s="344"/>
      <c r="X63" s="344"/>
      <c r="Y63" s="345"/>
      <c r="Z63" s="345"/>
      <c r="AA63" s="345"/>
      <c r="AB63" s="345"/>
      <c r="AC63" s="345"/>
      <c r="AD63" s="345"/>
      <c r="AE63" s="345"/>
      <c r="AF63" s="345"/>
      <c r="AG63" s="345" t="s">
        <v>4632</v>
      </c>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row>
    <row r="64" spans="1:60" outlineLevel="1">
      <c r="A64" s="336">
        <v>23</v>
      </c>
      <c r="B64" s="337" t="s">
        <v>4974</v>
      </c>
      <c r="C64" s="338" t="s">
        <v>4975</v>
      </c>
      <c r="D64" s="339" t="s">
        <v>4840</v>
      </c>
      <c r="E64" s="340">
        <v>1</v>
      </c>
      <c r="F64" s="341"/>
      <c r="G64" s="342">
        <f>ROUND(E64*F64,2)</f>
        <v>0</v>
      </c>
      <c r="H64" s="341"/>
      <c r="I64" s="342">
        <f>ROUND(E64*H64,2)</f>
        <v>0</v>
      </c>
      <c r="J64" s="341"/>
      <c r="K64" s="342">
        <f>ROUND(E64*J64,2)</f>
        <v>0</v>
      </c>
      <c r="L64" s="342">
        <v>21</v>
      </c>
      <c r="M64" s="342">
        <f>G64*(1+L64/100)</f>
        <v>0</v>
      </c>
      <c r="N64" s="342">
        <v>0</v>
      </c>
      <c r="O64" s="342">
        <f>ROUND(E64*N64,2)</f>
        <v>0</v>
      </c>
      <c r="P64" s="342">
        <v>0</v>
      </c>
      <c r="Q64" s="342">
        <f>ROUND(E64*P64,2)</f>
        <v>0</v>
      </c>
      <c r="R64" s="342"/>
      <c r="S64" s="342" t="s">
        <v>4698</v>
      </c>
      <c r="T64" s="343" t="s">
        <v>4699</v>
      </c>
      <c r="U64" s="344">
        <v>0.13</v>
      </c>
      <c r="V64" s="344">
        <f>ROUND(E64*U64,2)</f>
        <v>0.13</v>
      </c>
      <c r="W64" s="344"/>
      <c r="X64" s="344" t="s">
        <v>4628</v>
      </c>
      <c r="Y64" s="345"/>
      <c r="Z64" s="345"/>
      <c r="AA64" s="345"/>
      <c r="AB64" s="345"/>
      <c r="AC64" s="345"/>
      <c r="AD64" s="345"/>
      <c r="AE64" s="345"/>
      <c r="AF64" s="345"/>
      <c r="AG64" s="345" t="s">
        <v>4629</v>
      </c>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45"/>
      <c r="BG64" s="345"/>
      <c r="BH64" s="345"/>
    </row>
    <row r="65" spans="1:60" outlineLevel="1">
      <c r="A65" s="346"/>
      <c r="B65" s="347"/>
      <c r="C65" s="508"/>
      <c r="D65" s="509"/>
      <c r="E65" s="509"/>
      <c r="F65" s="509"/>
      <c r="G65" s="509"/>
      <c r="H65" s="344"/>
      <c r="I65" s="344"/>
      <c r="J65" s="344"/>
      <c r="K65" s="344"/>
      <c r="L65" s="344"/>
      <c r="M65" s="344"/>
      <c r="N65" s="344"/>
      <c r="O65" s="344"/>
      <c r="P65" s="344"/>
      <c r="Q65" s="344"/>
      <c r="R65" s="344"/>
      <c r="S65" s="344"/>
      <c r="T65" s="344"/>
      <c r="U65" s="344"/>
      <c r="V65" s="344"/>
      <c r="W65" s="344"/>
      <c r="X65" s="344"/>
      <c r="Y65" s="345"/>
      <c r="Z65" s="345"/>
      <c r="AA65" s="345"/>
      <c r="AB65" s="345"/>
      <c r="AC65" s="345"/>
      <c r="AD65" s="345"/>
      <c r="AE65" s="345"/>
      <c r="AF65" s="345"/>
      <c r="AG65" s="345" t="s">
        <v>4632</v>
      </c>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45"/>
      <c r="BD65" s="345"/>
      <c r="BE65" s="345"/>
      <c r="BF65" s="345"/>
      <c r="BG65" s="345"/>
      <c r="BH65" s="345"/>
    </row>
    <row r="66" spans="1:60" outlineLevel="1">
      <c r="A66" s="336">
        <v>24</v>
      </c>
      <c r="B66" s="337" t="s">
        <v>4900</v>
      </c>
      <c r="C66" s="338" t="s">
        <v>4901</v>
      </c>
      <c r="D66" s="339" t="s">
        <v>327</v>
      </c>
      <c r="E66" s="340">
        <v>83.6</v>
      </c>
      <c r="F66" s="341"/>
      <c r="G66" s="342">
        <f>ROUND(E66*F66,2)</f>
        <v>0</v>
      </c>
      <c r="H66" s="341"/>
      <c r="I66" s="342">
        <f>ROUND(E66*H66,2)</f>
        <v>0</v>
      </c>
      <c r="J66" s="341"/>
      <c r="K66" s="342">
        <f>ROUND(E66*J66,2)</f>
        <v>0</v>
      </c>
      <c r="L66" s="342">
        <v>21</v>
      </c>
      <c r="M66" s="342">
        <f>G66*(1+L66/100)</f>
        <v>0</v>
      </c>
      <c r="N66" s="342">
        <v>0</v>
      </c>
      <c r="O66" s="342">
        <f>ROUND(E66*N66,2)</f>
        <v>0</v>
      </c>
      <c r="P66" s="342">
        <v>0</v>
      </c>
      <c r="Q66" s="342">
        <f>ROUND(E66*P66,2)</f>
        <v>0</v>
      </c>
      <c r="R66" s="342"/>
      <c r="S66" s="342" t="s">
        <v>4698</v>
      </c>
      <c r="T66" s="343" t="s">
        <v>4699</v>
      </c>
      <c r="U66" s="344">
        <v>0.13</v>
      </c>
      <c r="V66" s="344">
        <f>ROUND(E66*U66,2)</f>
        <v>10.87</v>
      </c>
      <c r="W66" s="344"/>
      <c r="X66" s="344" t="s">
        <v>4628</v>
      </c>
      <c r="Y66" s="345"/>
      <c r="Z66" s="345"/>
      <c r="AA66" s="345"/>
      <c r="AB66" s="345"/>
      <c r="AC66" s="345"/>
      <c r="AD66" s="345"/>
      <c r="AE66" s="345"/>
      <c r="AF66" s="345"/>
      <c r="AG66" s="345" t="s">
        <v>4629</v>
      </c>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row>
    <row r="67" spans="1:60" outlineLevel="1">
      <c r="A67" s="346"/>
      <c r="B67" s="347"/>
      <c r="C67" s="508"/>
      <c r="D67" s="509"/>
      <c r="E67" s="509"/>
      <c r="F67" s="509"/>
      <c r="G67" s="509"/>
      <c r="H67" s="344"/>
      <c r="I67" s="344"/>
      <c r="J67" s="344"/>
      <c r="K67" s="344"/>
      <c r="L67" s="344"/>
      <c r="M67" s="344"/>
      <c r="N67" s="344"/>
      <c r="O67" s="344"/>
      <c r="P67" s="344"/>
      <c r="Q67" s="344"/>
      <c r="R67" s="344"/>
      <c r="S67" s="344"/>
      <c r="T67" s="344"/>
      <c r="U67" s="344"/>
      <c r="V67" s="344"/>
      <c r="W67" s="344"/>
      <c r="X67" s="344"/>
      <c r="Y67" s="345"/>
      <c r="Z67" s="345"/>
      <c r="AA67" s="345"/>
      <c r="AB67" s="345"/>
      <c r="AC67" s="345"/>
      <c r="AD67" s="345"/>
      <c r="AE67" s="345"/>
      <c r="AF67" s="345"/>
      <c r="AG67" s="345" t="s">
        <v>4632</v>
      </c>
      <c r="AH67" s="345"/>
      <c r="AI67" s="345"/>
      <c r="AJ67" s="345"/>
      <c r="AK67" s="345"/>
      <c r="AL67" s="345"/>
      <c r="AM67" s="345"/>
      <c r="AN67" s="345"/>
      <c r="AO67" s="345"/>
      <c r="AP67" s="345"/>
      <c r="AQ67" s="345"/>
      <c r="AR67" s="345"/>
      <c r="AS67" s="345"/>
      <c r="AT67" s="345"/>
      <c r="AU67" s="345"/>
      <c r="AV67" s="345"/>
      <c r="AW67" s="345"/>
      <c r="AX67" s="345"/>
      <c r="AY67" s="345"/>
      <c r="AZ67" s="345"/>
      <c r="BA67" s="345"/>
      <c r="BB67" s="345"/>
      <c r="BC67" s="345"/>
      <c r="BD67" s="345"/>
      <c r="BE67" s="345"/>
      <c r="BF67" s="345"/>
      <c r="BG67" s="345"/>
      <c r="BH67" s="345"/>
    </row>
    <row r="68" spans="1:60" outlineLevel="1">
      <c r="A68" s="336">
        <v>25</v>
      </c>
      <c r="B68" s="337" t="s">
        <v>4908</v>
      </c>
      <c r="C68" s="338" t="s">
        <v>4703</v>
      </c>
      <c r="D68" s="339" t="s">
        <v>3474</v>
      </c>
      <c r="E68" s="340">
        <v>1</v>
      </c>
      <c r="F68" s="341"/>
      <c r="G68" s="342">
        <f>ROUND(E68*F68,2)</f>
        <v>0</v>
      </c>
      <c r="H68" s="341"/>
      <c r="I68" s="342">
        <f>ROUND(E68*H68,2)</f>
        <v>0</v>
      </c>
      <c r="J68" s="341"/>
      <c r="K68" s="342">
        <f>ROUND(E68*J68,2)</f>
        <v>0</v>
      </c>
      <c r="L68" s="342">
        <v>21</v>
      </c>
      <c r="M68" s="342">
        <f>G68*(1+L68/100)</f>
        <v>0</v>
      </c>
      <c r="N68" s="342">
        <v>0</v>
      </c>
      <c r="O68" s="342">
        <f>ROUND(E68*N68,2)</f>
        <v>0</v>
      </c>
      <c r="P68" s="342">
        <v>0</v>
      </c>
      <c r="Q68" s="342">
        <f>ROUND(E68*P68,2)</f>
        <v>0</v>
      </c>
      <c r="R68" s="342"/>
      <c r="S68" s="342" t="s">
        <v>4698</v>
      </c>
      <c r="T68" s="343" t="s">
        <v>4699</v>
      </c>
      <c r="U68" s="344">
        <v>0</v>
      </c>
      <c r="V68" s="344">
        <f>ROUND(E68*U68,2)</f>
        <v>0</v>
      </c>
      <c r="W68" s="344"/>
      <c r="X68" s="344" t="s">
        <v>4628</v>
      </c>
      <c r="Y68" s="345"/>
      <c r="Z68" s="345"/>
      <c r="AA68" s="345"/>
      <c r="AB68" s="345"/>
      <c r="AC68" s="345"/>
      <c r="AD68" s="345"/>
      <c r="AE68" s="345"/>
      <c r="AF68" s="345"/>
      <c r="AG68" s="345" t="s">
        <v>4629</v>
      </c>
      <c r="AH68" s="345"/>
      <c r="AI68" s="345"/>
      <c r="AJ68" s="345"/>
      <c r="AK68" s="345"/>
      <c r="AL68" s="345"/>
      <c r="AM68" s="345"/>
      <c r="AN68" s="345"/>
      <c r="AO68" s="345"/>
      <c r="AP68" s="345"/>
      <c r="AQ68" s="345"/>
      <c r="AR68" s="345"/>
      <c r="AS68" s="345"/>
      <c r="AT68" s="345"/>
      <c r="AU68" s="345"/>
      <c r="AV68" s="345"/>
      <c r="AW68" s="345"/>
      <c r="AX68" s="345"/>
      <c r="AY68" s="345"/>
      <c r="AZ68" s="345"/>
      <c r="BA68" s="345"/>
      <c r="BB68" s="345"/>
      <c r="BC68" s="345"/>
      <c r="BD68" s="345"/>
      <c r="BE68" s="345"/>
      <c r="BF68" s="345"/>
      <c r="BG68" s="345"/>
      <c r="BH68" s="345"/>
    </row>
    <row r="69" spans="1:60" outlineLevel="1">
      <c r="A69" s="346"/>
      <c r="B69" s="347"/>
      <c r="C69" s="508"/>
      <c r="D69" s="509"/>
      <c r="E69" s="509"/>
      <c r="F69" s="509"/>
      <c r="G69" s="509"/>
      <c r="H69" s="344"/>
      <c r="I69" s="344"/>
      <c r="J69" s="344"/>
      <c r="K69" s="344"/>
      <c r="L69" s="344"/>
      <c r="M69" s="344"/>
      <c r="N69" s="344"/>
      <c r="O69" s="344"/>
      <c r="P69" s="344"/>
      <c r="Q69" s="344"/>
      <c r="R69" s="344"/>
      <c r="S69" s="344"/>
      <c r="T69" s="344"/>
      <c r="U69" s="344"/>
      <c r="V69" s="344"/>
      <c r="W69" s="344"/>
      <c r="X69" s="344"/>
      <c r="Y69" s="345"/>
      <c r="Z69" s="345"/>
      <c r="AA69" s="345"/>
      <c r="AB69" s="345"/>
      <c r="AC69" s="345"/>
      <c r="AD69" s="345"/>
      <c r="AE69" s="345"/>
      <c r="AF69" s="345"/>
      <c r="AG69" s="345" t="s">
        <v>4632</v>
      </c>
      <c r="AH69" s="345"/>
      <c r="AI69" s="345"/>
      <c r="AJ69" s="345"/>
      <c r="AK69" s="345"/>
      <c r="AL69" s="345"/>
      <c r="AM69" s="345"/>
      <c r="AN69" s="345"/>
      <c r="AO69" s="345"/>
      <c r="AP69" s="345"/>
      <c r="AQ69" s="345"/>
      <c r="AR69" s="345"/>
      <c r="AS69" s="345"/>
      <c r="AT69" s="345"/>
      <c r="AU69" s="345"/>
      <c r="AV69" s="345"/>
      <c r="AW69" s="345"/>
      <c r="AX69" s="345"/>
      <c r="AY69" s="345"/>
      <c r="AZ69" s="345"/>
      <c r="BA69" s="345"/>
      <c r="BB69" s="345"/>
      <c r="BC69" s="345"/>
      <c r="BD69" s="345"/>
      <c r="BE69" s="345"/>
      <c r="BF69" s="345"/>
      <c r="BG69" s="345"/>
      <c r="BH69" s="345"/>
    </row>
    <row r="70" spans="1:60" outlineLevel="1">
      <c r="A70" s="336">
        <v>26</v>
      </c>
      <c r="B70" s="337" t="s">
        <v>4909</v>
      </c>
      <c r="C70" s="338" t="s">
        <v>4705</v>
      </c>
      <c r="D70" s="339" t="s">
        <v>3474</v>
      </c>
      <c r="E70" s="340">
        <v>1</v>
      </c>
      <c r="F70" s="341"/>
      <c r="G70" s="342">
        <f>ROUND(E70*F70,2)</f>
        <v>0</v>
      </c>
      <c r="H70" s="341"/>
      <c r="I70" s="342">
        <f>ROUND(E70*H70,2)</f>
        <v>0</v>
      </c>
      <c r="J70" s="341"/>
      <c r="K70" s="342">
        <f>ROUND(E70*J70,2)</f>
        <v>0</v>
      </c>
      <c r="L70" s="342">
        <v>21</v>
      </c>
      <c r="M70" s="342">
        <f>G70*(1+L70/100)</f>
        <v>0</v>
      </c>
      <c r="N70" s="342">
        <v>0</v>
      </c>
      <c r="O70" s="342">
        <f>ROUND(E70*N70,2)</f>
        <v>0</v>
      </c>
      <c r="P70" s="342">
        <v>0</v>
      </c>
      <c r="Q70" s="342">
        <f>ROUND(E70*P70,2)</f>
        <v>0</v>
      </c>
      <c r="R70" s="342"/>
      <c r="S70" s="342" t="s">
        <v>4698</v>
      </c>
      <c r="T70" s="343" t="s">
        <v>4699</v>
      </c>
      <c r="U70" s="344">
        <v>0</v>
      </c>
      <c r="V70" s="344">
        <f>ROUND(E70*U70,2)</f>
        <v>0</v>
      </c>
      <c r="W70" s="344"/>
      <c r="X70" s="344" t="s">
        <v>4628</v>
      </c>
      <c r="Y70" s="345"/>
      <c r="Z70" s="345"/>
      <c r="AA70" s="345"/>
      <c r="AB70" s="345"/>
      <c r="AC70" s="345"/>
      <c r="AD70" s="345"/>
      <c r="AE70" s="345"/>
      <c r="AF70" s="345"/>
      <c r="AG70" s="345" t="s">
        <v>4629</v>
      </c>
      <c r="AH70" s="345"/>
      <c r="AI70" s="345"/>
      <c r="AJ70" s="345"/>
      <c r="AK70" s="345"/>
      <c r="AL70" s="345"/>
      <c r="AM70" s="345"/>
      <c r="AN70" s="345"/>
      <c r="AO70" s="345"/>
      <c r="AP70" s="345"/>
      <c r="AQ70" s="345"/>
      <c r="AR70" s="345"/>
      <c r="AS70" s="345"/>
      <c r="AT70" s="345"/>
      <c r="AU70" s="345"/>
      <c r="AV70" s="345"/>
      <c r="AW70" s="345"/>
      <c r="AX70" s="345"/>
      <c r="AY70" s="345"/>
      <c r="AZ70" s="345"/>
      <c r="BA70" s="345"/>
      <c r="BB70" s="345"/>
      <c r="BC70" s="345"/>
      <c r="BD70" s="345"/>
      <c r="BE70" s="345"/>
      <c r="BF70" s="345"/>
      <c r="BG70" s="345"/>
      <c r="BH70" s="345"/>
    </row>
    <row r="71" spans="1:60" outlineLevel="1">
      <c r="A71" s="346"/>
      <c r="B71" s="347"/>
      <c r="C71" s="508"/>
      <c r="D71" s="509"/>
      <c r="E71" s="509"/>
      <c r="F71" s="509"/>
      <c r="G71" s="509"/>
      <c r="H71" s="344"/>
      <c r="I71" s="344"/>
      <c r="J71" s="344"/>
      <c r="K71" s="344"/>
      <c r="L71" s="344"/>
      <c r="M71" s="344"/>
      <c r="N71" s="344"/>
      <c r="O71" s="344"/>
      <c r="P71" s="344"/>
      <c r="Q71" s="344"/>
      <c r="R71" s="344"/>
      <c r="S71" s="344"/>
      <c r="T71" s="344"/>
      <c r="U71" s="344"/>
      <c r="V71" s="344"/>
      <c r="W71" s="344"/>
      <c r="X71" s="344"/>
      <c r="Y71" s="345"/>
      <c r="Z71" s="345"/>
      <c r="AA71" s="345"/>
      <c r="AB71" s="345"/>
      <c r="AC71" s="345"/>
      <c r="AD71" s="345"/>
      <c r="AE71" s="345"/>
      <c r="AF71" s="345"/>
      <c r="AG71" s="345" t="s">
        <v>4632</v>
      </c>
      <c r="AH71" s="345"/>
      <c r="AI71" s="345"/>
      <c r="AJ71" s="345"/>
      <c r="AK71" s="345"/>
      <c r="AL71" s="345"/>
      <c r="AM71" s="345"/>
      <c r="AN71" s="345"/>
      <c r="AO71" s="345"/>
      <c r="AP71" s="345"/>
      <c r="AQ71" s="345"/>
      <c r="AR71" s="345"/>
      <c r="AS71" s="345"/>
      <c r="AT71" s="345"/>
      <c r="AU71" s="345"/>
      <c r="AV71" s="345"/>
      <c r="AW71" s="345"/>
      <c r="AX71" s="345"/>
      <c r="AY71" s="345"/>
      <c r="AZ71" s="345"/>
      <c r="BA71" s="345"/>
      <c r="BB71" s="345"/>
      <c r="BC71" s="345"/>
      <c r="BD71" s="345"/>
      <c r="BE71" s="345"/>
      <c r="BF71" s="345"/>
      <c r="BG71" s="345"/>
      <c r="BH71" s="345"/>
    </row>
    <row r="72" spans="1:60" outlineLevel="1">
      <c r="A72" s="336">
        <v>27</v>
      </c>
      <c r="B72" s="337" t="s">
        <v>4910</v>
      </c>
      <c r="C72" s="338" t="s">
        <v>4707</v>
      </c>
      <c r="D72" s="339" t="s">
        <v>3474</v>
      </c>
      <c r="E72" s="340">
        <v>1</v>
      </c>
      <c r="F72" s="341"/>
      <c r="G72" s="342">
        <f>ROUND(E72*F72,2)</f>
        <v>0</v>
      </c>
      <c r="H72" s="341"/>
      <c r="I72" s="342">
        <f>ROUND(E72*H72,2)</f>
        <v>0</v>
      </c>
      <c r="J72" s="341"/>
      <c r="K72" s="342">
        <f>ROUND(E72*J72,2)</f>
        <v>0</v>
      </c>
      <c r="L72" s="342">
        <v>21</v>
      </c>
      <c r="M72" s="342">
        <f>G72*(1+L72/100)</f>
        <v>0</v>
      </c>
      <c r="N72" s="342">
        <v>0</v>
      </c>
      <c r="O72" s="342">
        <f>ROUND(E72*N72,2)</f>
        <v>0</v>
      </c>
      <c r="P72" s="342">
        <v>0</v>
      </c>
      <c r="Q72" s="342">
        <f>ROUND(E72*P72,2)</f>
        <v>0</v>
      </c>
      <c r="R72" s="342"/>
      <c r="S72" s="342" t="s">
        <v>4698</v>
      </c>
      <c r="T72" s="343" t="s">
        <v>4699</v>
      </c>
      <c r="U72" s="344">
        <v>0</v>
      </c>
      <c r="V72" s="344">
        <f>ROUND(E72*U72,2)</f>
        <v>0</v>
      </c>
      <c r="W72" s="344"/>
      <c r="X72" s="344" t="s">
        <v>4628</v>
      </c>
      <c r="Y72" s="345"/>
      <c r="Z72" s="345"/>
      <c r="AA72" s="345"/>
      <c r="AB72" s="345"/>
      <c r="AC72" s="345"/>
      <c r="AD72" s="345"/>
      <c r="AE72" s="345"/>
      <c r="AF72" s="345"/>
      <c r="AG72" s="345" t="s">
        <v>4629</v>
      </c>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row>
    <row r="73" spans="1:60" outlineLevel="1">
      <c r="A73" s="346"/>
      <c r="B73" s="347"/>
      <c r="C73" s="508"/>
      <c r="D73" s="509"/>
      <c r="E73" s="509"/>
      <c r="F73" s="509"/>
      <c r="G73" s="509"/>
      <c r="H73" s="344"/>
      <c r="I73" s="344"/>
      <c r="J73" s="344"/>
      <c r="K73" s="344"/>
      <c r="L73" s="344"/>
      <c r="M73" s="344"/>
      <c r="N73" s="344"/>
      <c r="O73" s="344"/>
      <c r="P73" s="344"/>
      <c r="Q73" s="344"/>
      <c r="R73" s="344"/>
      <c r="S73" s="344"/>
      <c r="T73" s="344"/>
      <c r="U73" s="344"/>
      <c r="V73" s="344"/>
      <c r="W73" s="344"/>
      <c r="X73" s="344"/>
      <c r="Y73" s="345"/>
      <c r="Z73" s="345"/>
      <c r="AA73" s="345"/>
      <c r="AB73" s="345"/>
      <c r="AC73" s="345"/>
      <c r="AD73" s="345"/>
      <c r="AE73" s="345"/>
      <c r="AF73" s="345"/>
      <c r="AG73" s="345" t="s">
        <v>4632</v>
      </c>
      <c r="AH73" s="345"/>
      <c r="AI73" s="345"/>
      <c r="AJ73" s="345"/>
      <c r="AK73" s="345"/>
      <c r="AL73" s="345"/>
      <c r="AM73" s="345"/>
      <c r="AN73" s="345"/>
      <c r="AO73" s="345"/>
      <c r="AP73" s="345"/>
      <c r="AQ73" s="345"/>
      <c r="AR73" s="345"/>
      <c r="AS73" s="345"/>
      <c r="AT73" s="345"/>
      <c r="AU73" s="345"/>
      <c r="AV73" s="345"/>
      <c r="AW73" s="345"/>
      <c r="AX73" s="345"/>
      <c r="AY73" s="345"/>
      <c r="AZ73" s="345"/>
      <c r="BA73" s="345"/>
      <c r="BB73" s="345"/>
      <c r="BC73" s="345"/>
      <c r="BD73" s="345"/>
      <c r="BE73" s="345"/>
      <c r="BF73" s="345"/>
      <c r="BG73" s="345"/>
      <c r="BH73" s="345"/>
    </row>
    <row r="74" spans="1:60">
      <c r="A74" s="328" t="s">
        <v>4622</v>
      </c>
      <c r="B74" s="329" t="s">
        <v>946</v>
      </c>
      <c r="C74" s="330" t="s">
        <v>4659</v>
      </c>
      <c r="D74" s="331"/>
      <c r="E74" s="332"/>
      <c r="F74" s="333"/>
      <c r="G74" s="333">
        <f>SUMIF(AG75:AG77,"&lt;&gt;NOR",G75:G77)</f>
        <v>0</v>
      </c>
      <c r="H74" s="333"/>
      <c r="I74" s="333">
        <f>SUM(I75:I77)</f>
        <v>0</v>
      </c>
      <c r="J74" s="333"/>
      <c r="K74" s="333">
        <f>SUM(K75:K77)</f>
        <v>0</v>
      </c>
      <c r="L74" s="333"/>
      <c r="M74" s="333">
        <f>SUM(M75:M77)</f>
        <v>0</v>
      </c>
      <c r="N74" s="333"/>
      <c r="O74" s="333">
        <f>SUM(O75:O77)</f>
        <v>0</v>
      </c>
      <c r="P74" s="333"/>
      <c r="Q74" s="333">
        <f>SUM(Q75:Q77)</f>
        <v>0</v>
      </c>
      <c r="R74" s="333"/>
      <c r="S74" s="333"/>
      <c r="T74" s="334"/>
      <c r="U74" s="335"/>
      <c r="V74" s="335">
        <f>SUM(V75:V77)</f>
        <v>15.26</v>
      </c>
      <c r="W74" s="335"/>
      <c r="X74" s="335"/>
      <c r="AG74" s="311" t="s">
        <v>4623</v>
      </c>
    </row>
    <row r="75" spans="1:60" outlineLevel="1">
      <c r="A75" s="336">
        <v>28</v>
      </c>
      <c r="B75" s="337" t="s">
        <v>4660</v>
      </c>
      <c r="C75" s="338" t="s">
        <v>4661</v>
      </c>
      <c r="D75" s="339" t="s">
        <v>430</v>
      </c>
      <c r="E75" s="340">
        <v>72.169449999999998</v>
      </c>
      <c r="F75" s="341"/>
      <c r="G75" s="342">
        <f>ROUND(E75*F75,2)</f>
        <v>0</v>
      </c>
      <c r="H75" s="341"/>
      <c r="I75" s="342">
        <f>ROUND(E75*H75,2)</f>
        <v>0</v>
      </c>
      <c r="J75" s="341"/>
      <c r="K75" s="342">
        <f>ROUND(E75*J75,2)</f>
        <v>0</v>
      </c>
      <c r="L75" s="342">
        <v>21</v>
      </c>
      <c r="M75" s="342">
        <f>G75*(1+L75/100)</f>
        <v>0</v>
      </c>
      <c r="N75" s="342">
        <v>0</v>
      </c>
      <c r="O75" s="342">
        <f>ROUND(E75*N75,2)</f>
        <v>0</v>
      </c>
      <c r="P75" s="342">
        <v>0</v>
      </c>
      <c r="Q75" s="342">
        <f>ROUND(E75*P75,2)</f>
        <v>0</v>
      </c>
      <c r="R75" s="342" t="s">
        <v>4653</v>
      </c>
      <c r="S75" s="342" t="s">
        <v>4627</v>
      </c>
      <c r="T75" s="343" t="s">
        <v>4627</v>
      </c>
      <c r="U75" s="344">
        <v>0.21149999999999999</v>
      </c>
      <c r="V75" s="344">
        <f>ROUND(E75*U75,2)</f>
        <v>15.26</v>
      </c>
      <c r="W75" s="344"/>
      <c r="X75" s="344" t="s">
        <v>1489</v>
      </c>
      <c r="Y75" s="345"/>
      <c r="Z75" s="345"/>
      <c r="AA75" s="345"/>
      <c r="AB75" s="345"/>
      <c r="AC75" s="345"/>
      <c r="AD75" s="345"/>
      <c r="AE75" s="345"/>
      <c r="AF75" s="345"/>
      <c r="AG75" s="345" t="s">
        <v>4662</v>
      </c>
      <c r="AH75" s="345"/>
      <c r="AI75" s="345"/>
      <c r="AJ75" s="345"/>
      <c r="AK75" s="345"/>
      <c r="AL75" s="345"/>
      <c r="AM75" s="345"/>
      <c r="AN75" s="345"/>
      <c r="AO75" s="345"/>
      <c r="AP75" s="345"/>
      <c r="AQ75" s="345"/>
      <c r="AR75" s="345"/>
      <c r="AS75" s="345"/>
      <c r="AT75" s="345"/>
      <c r="AU75" s="345"/>
      <c r="AV75" s="345"/>
      <c r="AW75" s="345"/>
      <c r="AX75" s="345"/>
      <c r="AY75" s="345"/>
      <c r="AZ75" s="345"/>
      <c r="BA75" s="345"/>
      <c r="BB75" s="345"/>
      <c r="BC75" s="345"/>
      <c r="BD75" s="345"/>
      <c r="BE75" s="345"/>
      <c r="BF75" s="345"/>
      <c r="BG75" s="345"/>
      <c r="BH75" s="345"/>
    </row>
    <row r="76" spans="1:60" outlineLevel="1">
      <c r="A76" s="346"/>
      <c r="B76" s="347"/>
      <c r="C76" s="517" t="s">
        <v>4663</v>
      </c>
      <c r="D76" s="518"/>
      <c r="E76" s="518"/>
      <c r="F76" s="518"/>
      <c r="G76" s="518"/>
      <c r="H76" s="344"/>
      <c r="I76" s="344"/>
      <c r="J76" s="344"/>
      <c r="K76" s="344"/>
      <c r="L76" s="344"/>
      <c r="M76" s="344"/>
      <c r="N76" s="344"/>
      <c r="O76" s="344"/>
      <c r="P76" s="344"/>
      <c r="Q76" s="344"/>
      <c r="R76" s="344"/>
      <c r="S76" s="344"/>
      <c r="T76" s="344"/>
      <c r="U76" s="344"/>
      <c r="V76" s="344"/>
      <c r="W76" s="344"/>
      <c r="X76" s="344"/>
      <c r="Y76" s="345"/>
      <c r="Z76" s="345"/>
      <c r="AA76" s="345"/>
      <c r="AB76" s="345"/>
      <c r="AC76" s="345"/>
      <c r="AD76" s="345"/>
      <c r="AE76" s="345"/>
      <c r="AF76" s="345"/>
      <c r="AG76" s="345" t="s">
        <v>4631</v>
      </c>
      <c r="AH76" s="345"/>
      <c r="AI76" s="345"/>
      <c r="AJ76" s="345"/>
      <c r="AK76" s="345"/>
      <c r="AL76" s="345"/>
      <c r="AM76" s="345"/>
      <c r="AN76" s="345"/>
      <c r="AO76" s="345"/>
      <c r="AP76" s="345"/>
      <c r="AQ76" s="345"/>
      <c r="AR76" s="345"/>
      <c r="AS76" s="345"/>
      <c r="AT76" s="345"/>
      <c r="AU76" s="345"/>
      <c r="AV76" s="345"/>
      <c r="AW76" s="345"/>
      <c r="AX76" s="345"/>
      <c r="AY76" s="345"/>
      <c r="AZ76" s="345"/>
      <c r="BA76" s="345"/>
      <c r="BB76" s="345"/>
      <c r="BC76" s="345"/>
      <c r="BD76" s="345"/>
      <c r="BE76" s="345"/>
      <c r="BF76" s="345"/>
      <c r="BG76" s="345"/>
      <c r="BH76" s="345"/>
    </row>
    <row r="77" spans="1:60" outlineLevel="1">
      <c r="A77" s="346"/>
      <c r="B77" s="347"/>
      <c r="C77" s="506"/>
      <c r="D77" s="507"/>
      <c r="E77" s="507"/>
      <c r="F77" s="507"/>
      <c r="G77" s="507"/>
      <c r="H77" s="344"/>
      <c r="I77" s="344"/>
      <c r="J77" s="344"/>
      <c r="K77" s="344"/>
      <c r="L77" s="344"/>
      <c r="M77" s="344"/>
      <c r="N77" s="344"/>
      <c r="O77" s="344"/>
      <c r="P77" s="344"/>
      <c r="Q77" s="344"/>
      <c r="R77" s="344"/>
      <c r="S77" s="344"/>
      <c r="T77" s="344"/>
      <c r="U77" s="344"/>
      <c r="V77" s="344"/>
      <c r="W77" s="344"/>
      <c r="X77" s="344"/>
      <c r="Y77" s="345"/>
      <c r="Z77" s="345"/>
      <c r="AA77" s="345"/>
      <c r="AB77" s="345"/>
      <c r="AC77" s="345"/>
      <c r="AD77" s="345"/>
      <c r="AE77" s="345"/>
      <c r="AF77" s="345"/>
      <c r="AG77" s="345" t="s">
        <v>4632</v>
      </c>
      <c r="AH77" s="345"/>
      <c r="AI77" s="345"/>
      <c r="AJ77" s="345"/>
      <c r="AK77" s="345"/>
      <c r="AL77" s="345"/>
      <c r="AM77" s="345"/>
      <c r="AN77" s="345"/>
      <c r="AO77" s="345"/>
      <c r="AP77" s="345"/>
      <c r="AQ77" s="345"/>
      <c r="AR77" s="345"/>
      <c r="AS77" s="345"/>
      <c r="AT77" s="345"/>
      <c r="AU77" s="345"/>
      <c r="AV77" s="345"/>
      <c r="AW77" s="345"/>
      <c r="AX77" s="345"/>
      <c r="AY77" s="345"/>
      <c r="AZ77" s="345"/>
      <c r="BA77" s="345"/>
      <c r="BB77" s="345"/>
      <c r="BC77" s="345"/>
      <c r="BD77" s="345"/>
      <c r="BE77" s="345"/>
      <c r="BF77" s="345"/>
      <c r="BG77" s="345"/>
      <c r="BH77" s="345"/>
    </row>
    <row r="78" spans="1:60">
      <c r="A78" s="328" t="s">
        <v>4622</v>
      </c>
      <c r="B78" s="329" t="s">
        <v>2647</v>
      </c>
      <c r="C78" s="330" t="s">
        <v>4883</v>
      </c>
      <c r="D78" s="331"/>
      <c r="E78" s="332"/>
      <c r="F78" s="333"/>
      <c r="G78" s="333">
        <f>SUMIF(AG79:AG81,"&lt;&gt;NOR",G79:G81)</f>
        <v>0</v>
      </c>
      <c r="H78" s="333"/>
      <c r="I78" s="333">
        <f>SUM(I79:I81)</f>
        <v>0</v>
      </c>
      <c r="J78" s="333"/>
      <c r="K78" s="333">
        <f>SUM(K79:K81)</f>
        <v>0</v>
      </c>
      <c r="L78" s="333"/>
      <c r="M78" s="333">
        <f>SUM(M79:M81)</f>
        <v>0</v>
      </c>
      <c r="N78" s="333"/>
      <c r="O78" s="333">
        <f>SUM(O79:O81)</f>
        <v>0</v>
      </c>
      <c r="P78" s="333"/>
      <c r="Q78" s="333">
        <f>SUM(Q79:Q81)</f>
        <v>0</v>
      </c>
      <c r="R78" s="333"/>
      <c r="S78" s="333"/>
      <c r="T78" s="334"/>
      <c r="U78" s="335"/>
      <c r="V78" s="335">
        <f>SUM(V79:V81)</f>
        <v>0.42</v>
      </c>
      <c r="W78" s="335"/>
      <c r="X78" s="335"/>
      <c r="AG78" s="311" t="s">
        <v>4623</v>
      </c>
    </row>
    <row r="79" spans="1:60" ht="22.5" outlineLevel="1">
      <c r="A79" s="336">
        <v>29</v>
      </c>
      <c r="B79" s="337" t="s">
        <v>4884</v>
      </c>
      <c r="C79" s="338" t="s">
        <v>4885</v>
      </c>
      <c r="D79" s="339" t="s">
        <v>327</v>
      </c>
      <c r="E79" s="340">
        <v>3.6</v>
      </c>
      <c r="F79" s="341"/>
      <c r="G79" s="342">
        <f>ROUND(E79*F79,2)</f>
        <v>0</v>
      </c>
      <c r="H79" s="341"/>
      <c r="I79" s="342">
        <f>ROUND(E79*H79,2)</f>
        <v>0</v>
      </c>
      <c r="J79" s="341"/>
      <c r="K79" s="342">
        <f>ROUND(E79*J79,2)</f>
        <v>0</v>
      </c>
      <c r="L79" s="342">
        <v>21</v>
      </c>
      <c r="M79" s="342">
        <f>G79*(1+L79/100)</f>
        <v>0</v>
      </c>
      <c r="N79" s="342">
        <v>9.0000000000000006E-5</v>
      </c>
      <c r="O79" s="342">
        <f>ROUND(E79*N79,2)</f>
        <v>0</v>
      </c>
      <c r="P79" s="342">
        <v>0</v>
      </c>
      <c r="Q79" s="342">
        <f>ROUND(E79*P79,2)</f>
        <v>0</v>
      </c>
      <c r="R79" s="342" t="s">
        <v>4886</v>
      </c>
      <c r="S79" s="342" t="s">
        <v>4627</v>
      </c>
      <c r="T79" s="343" t="s">
        <v>4627</v>
      </c>
      <c r="U79" s="344">
        <v>0.11600000000000001</v>
      </c>
      <c r="V79" s="344">
        <f>ROUND(E79*U79,2)</f>
        <v>0.42</v>
      </c>
      <c r="W79" s="344"/>
      <c r="X79" s="344" t="s">
        <v>4628</v>
      </c>
      <c r="Y79" s="345"/>
      <c r="Z79" s="345"/>
      <c r="AA79" s="345"/>
      <c r="AB79" s="345"/>
      <c r="AC79" s="345"/>
      <c r="AD79" s="345"/>
      <c r="AE79" s="345"/>
      <c r="AF79" s="345"/>
      <c r="AG79" s="345" t="s">
        <v>4629</v>
      </c>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row>
    <row r="80" spans="1:60" outlineLevel="1">
      <c r="A80" s="346"/>
      <c r="B80" s="347"/>
      <c r="C80" s="517" t="s">
        <v>4887</v>
      </c>
      <c r="D80" s="518"/>
      <c r="E80" s="518"/>
      <c r="F80" s="518"/>
      <c r="G80" s="518"/>
      <c r="H80" s="344"/>
      <c r="I80" s="344"/>
      <c r="J80" s="344"/>
      <c r="K80" s="344"/>
      <c r="L80" s="344"/>
      <c r="M80" s="344"/>
      <c r="N80" s="344"/>
      <c r="O80" s="344"/>
      <c r="P80" s="344"/>
      <c r="Q80" s="344"/>
      <c r="R80" s="344"/>
      <c r="S80" s="344"/>
      <c r="T80" s="344"/>
      <c r="U80" s="344"/>
      <c r="V80" s="344"/>
      <c r="W80" s="344"/>
      <c r="X80" s="344"/>
      <c r="Y80" s="345"/>
      <c r="Z80" s="345"/>
      <c r="AA80" s="345"/>
      <c r="AB80" s="345"/>
      <c r="AC80" s="345"/>
      <c r="AD80" s="345"/>
      <c r="AE80" s="345"/>
      <c r="AF80" s="345"/>
      <c r="AG80" s="345" t="s">
        <v>4631</v>
      </c>
      <c r="AH80" s="345"/>
      <c r="AI80" s="345"/>
      <c r="AJ80" s="345"/>
      <c r="AK80" s="345"/>
      <c r="AL80" s="345"/>
      <c r="AM80" s="345"/>
      <c r="AN80" s="345"/>
      <c r="AO80" s="345"/>
      <c r="AP80" s="345"/>
      <c r="AQ80" s="345"/>
      <c r="AR80" s="345"/>
      <c r="AS80" s="345"/>
      <c r="AT80" s="345"/>
      <c r="AU80" s="345"/>
      <c r="AV80" s="345"/>
      <c r="AW80" s="345"/>
      <c r="AX80" s="345"/>
      <c r="AY80" s="345"/>
      <c r="AZ80" s="345"/>
      <c r="BA80" s="345"/>
      <c r="BB80" s="345"/>
      <c r="BC80" s="345"/>
      <c r="BD80" s="345"/>
      <c r="BE80" s="345"/>
      <c r="BF80" s="345"/>
      <c r="BG80" s="345"/>
      <c r="BH80" s="345"/>
    </row>
    <row r="81" spans="1:60" outlineLevel="1">
      <c r="A81" s="346"/>
      <c r="B81" s="347"/>
      <c r="C81" s="506"/>
      <c r="D81" s="507"/>
      <c r="E81" s="507"/>
      <c r="F81" s="507"/>
      <c r="G81" s="507"/>
      <c r="H81" s="344"/>
      <c r="I81" s="344"/>
      <c r="J81" s="344"/>
      <c r="K81" s="344"/>
      <c r="L81" s="344"/>
      <c r="M81" s="344"/>
      <c r="N81" s="344"/>
      <c r="O81" s="344"/>
      <c r="P81" s="344"/>
      <c r="Q81" s="344"/>
      <c r="R81" s="344"/>
      <c r="S81" s="344"/>
      <c r="T81" s="344"/>
      <c r="U81" s="344"/>
      <c r="V81" s="344"/>
      <c r="W81" s="344"/>
      <c r="X81" s="344"/>
      <c r="Y81" s="345"/>
      <c r="Z81" s="345"/>
      <c r="AA81" s="345"/>
      <c r="AB81" s="345"/>
      <c r="AC81" s="345"/>
      <c r="AD81" s="345"/>
      <c r="AE81" s="345"/>
      <c r="AF81" s="345"/>
      <c r="AG81" s="345" t="s">
        <v>4632</v>
      </c>
      <c r="AH81" s="345"/>
      <c r="AI81" s="345"/>
      <c r="AJ81" s="345"/>
      <c r="AK81" s="345"/>
      <c r="AL81" s="345"/>
      <c r="AM81" s="345"/>
      <c r="AN81" s="345"/>
      <c r="AO81" s="345"/>
      <c r="AP81" s="345"/>
      <c r="AQ81" s="345"/>
      <c r="AR81" s="345"/>
      <c r="AS81" s="345"/>
      <c r="AT81" s="345"/>
      <c r="AU81" s="345"/>
      <c r="AV81" s="345"/>
      <c r="AW81" s="345"/>
      <c r="AX81" s="345"/>
      <c r="AY81" s="345"/>
      <c r="AZ81" s="345"/>
      <c r="BA81" s="345"/>
      <c r="BB81" s="345"/>
      <c r="BC81" s="345"/>
      <c r="BD81" s="345"/>
      <c r="BE81" s="345"/>
      <c r="BF81" s="345"/>
      <c r="BG81" s="345"/>
      <c r="BH81" s="345"/>
    </row>
    <row r="82" spans="1:60">
      <c r="A82" s="323"/>
      <c r="B82" s="324"/>
      <c r="C82" s="352"/>
      <c r="D82" s="325"/>
      <c r="E82" s="323"/>
      <c r="F82" s="323"/>
      <c r="G82" s="323"/>
      <c r="H82" s="323"/>
      <c r="I82" s="323"/>
      <c r="J82" s="323"/>
      <c r="K82" s="323"/>
      <c r="L82" s="323"/>
      <c r="M82" s="323"/>
      <c r="N82" s="323"/>
      <c r="O82" s="323"/>
      <c r="P82" s="323"/>
      <c r="Q82" s="323"/>
      <c r="R82" s="323"/>
      <c r="S82" s="323"/>
      <c r="T82" s="323"/>
      <c r="U82" s="323"/>
      <c r="V82" s="323"/>
      <c r="W82" s="323"/>
      <c r="X82" s="323"/>
      <c r="AE82" s="311">
        <v>15</v>
      </c>
      <c r="AF82" s="311">
        <v>21</v>
      </c>
      <c r="AG82" s="311" t="s">
        <v>44</v>
      </c>
    </row>
    <row r="83" spans="1:60">
      <c r="A83" s="353"/>
      <c r="B83" s="354" t="s">
        <v>4606</v>
      </c>
      <c r="C83" s="355"/>
      <c r="D83" s="356"/>
      <c r="E83" s="357"/>
      <c r="F83" s="357"/>
      <c r="G83" s="358">
        <f>G8+G19+G23+G74+G78</f>
        <v>0</v>
      </c>
      <c r="H83" s="323"/>
      <c r="I83" s="323"/>
      <c r="J83" s="323"/>
      <c r="K83" s="323"/>
      <c r="L83" s="323"/>
      <c r="M83" s="323"/>
      <c r="N83" s="323"/>
      <c r="O83" s="323"/>
      <c r="P83" s="323"/>
      <c r="Q83" s="323"/>
      <c r="R83" s="323"/>
      <c r="S83" s="323"/>
      <c r="T83" s="323"/>
      <c r="U83" s="323"/>
      <c r="V83" s="323"/>
      <c r="W83" s="323"/>
      <c r="X83" s="323"/>
      <c r="AE83" s="311">
        <f>SUMIF(L7:L81,AE82,G7:G81)</f>
        <v>0</v>
      </c>
      <c r="AF83" s="311">
        <f>SUMIF(L7:L81,AF82,G7:G81)</f>
        <v>0</v>
      </c>
      <c r="AG83" s="311" t="s">
        <v>4715</v>
      </c>
    </row>
    <row r="84" spans="1:60">
      <c r="C84" s="359"/>
      <c r="D84" s="317"/>
      <c r="AG84" s="311" t="s">
        <v>4716</v>
      </c>
    </row>
    <row r="85" spans="1:60">
      <c r="D85" s="317"/>
    </row>
    <row r="86" spans="1:60">
      <c r="D86" s="317"/>
    </row>
    <row r="87" spans="1:60">
      <c r="D87" s="317"/>
    </row>
    <row r="88" spans="1:60">
      <c r="D88" s="317"/>
    </row>
    <row r="89" spans="1:60">
      <c r="D89" s="317"/>
    </row>
    <row r="90" spans="1:60">
      <c r="D90" s="317"/>
    </row>
    <row r="91" spans="1:60">
      <c r="D91" s="317"/>
    </row>
    <row r="92" spans="1:60">
      <c r="D92" s="317"/>
    </row>
    <row r="93" spans="1:60">
      <c r="D93" s="317"/>
    </row>
    <row r="94" spans="1:60">
      <c r="D94" s="317"/>
    </row>
    <row r="95" spans="1:60">
      <c r="D95" s="317"/>
    </row>
    <row r="96" spans="1:60">
      <c r="D96" s="317"/>
    </row>
    <row r="97" spans="4:4">
      <c r="D97" s="317"/>
    </row>
    <row r="98" spans="4:4">
      <c r="D98" s="317"/>
    </row>
    <row r="99" spans="4:4">
      <c r="D99" s="317"/>
    </row>
    <row r="100" spans="4:4">
      <c r="D100" s="317"/>
    </row>
    <row r="101" spans="4:4">
      <c r="D101" s="317"/>
    </row>
    <row r="102" spans="4:4">
      <c r="D102" s="317"/>
    </row>
    <row r="103" spans="4:4">
      <c r="D103" s="317"/>
    </row>
    <row r="104" spans="4:4">
      <c r="D104" s="317"/>
    </row>
    <row r="105" spans="4:4">
      <c r="D105" s="317"/>
    </row>
    <row r="106" spans="4:4">
      <c r="D106" s="317"/>
    </row>
    <row r="107" spans="4:4">
      <c r="D107" s="317"/>
    </row>
    <row r="108" spans="4:4">
      <c r="D108" s="317"/>
    </row>
    <row r="109" spans="4:4">
      <c r="D109" s="317"/>
    </row>
    <row r="110" spans="4:4">
      <c r="D110" s="317"/>
    </row>
    <row r="111" spans="4:4">
      <c r="D111" s="317"/>
    </row>
    <row r="112" spans="4:4">
      <c r="D112" s="317"/>
    </row>
    <row r="113" spans="4:4">
      <c r="D113" s="317"/>
    </row>
    <row r="114" spans="4:4">
      <c r="D114" s="317"/>
    </row>
    <row r="115" spans="4:4">
      <c r="D115" s="317"/>
    </row>
    <row r="116" spans="4:4">
      <c r="D116" s="317"/>
    </row>
    <row r="117" spans="4:4">
      <c r="D117" s="317"/>
    </row>
    <row r="118" spans="4:4">
      <c r="D118" s="317"/>
    </row>
    <row r="119" spans="4:4">
      <c r="D119" s="317"/>
    </row>
    <row r="120" spans="4:4">
      <c r="D120" s="317"/>
    </row>
    <row r="121" spans="4:4">
      <c r="D121" s="317"/>
    </row>
    <row r="122" spans="4:4">
      <c r="D122" s="317"/>
    </row>
    <row r="123" spans="4:4">
      <c r="D123" s="317"/>
    </row>
    <row r="124" spans="4:4">
      <c r="D124" s="317"/>
    </row>
    <row r="125" spans="4:4">
      <c r="D125" s="317"/>
    </row>
    <row r="126" spans="4:4">
      <c r="D126" s="317"/>
    </row>
    <row r="127" spans="4:4">
      <c r="D127" s="317"/>
    </row>
    <row r="128" spans="4:4">
      <c r="D128" s="317"/>
    </row>
    <row r="129" spans="4:4">
      <c r="D129" s="317"/>
    </row>
    <row r="130" spans="4:4">
      <c r="D130" s="317"/>
    </row>
    <row r="131" spans="4:4">
      <c r="D131" s="317"/>
    </row>
    <row r="132" spans="4:4">
      <c r="D132" s="317"/>
    </row>
    <row r="133" spans="4:4">
      <c r="D133" s="317"/>
    </row>
    <row r="134" spans="4:4">
      <c r="D134" s="317"/>
    </row>
    <row r="135" spans="4:4">
      <c r="D135" s="317"/>
    </row>
    <row r="136" spans="4:4">
      <c r="D136" s="317"/>
    </row>
    <row r="137" spans="4:4">
      <c r="D137" s="317"/>
    </row>
    <row r="138" spans="4:4">
      <c r="D138" s="317"/>
    </row>
    <row r="139" spans="4:4">
      <c r="D139" s="317"/>
    </row>
    <row r="140" spans="4:4">
      <c r="D140" s="317"/>
    </row>
    <row r="141" spans="4:4">
      <c r="D141" s="317"/>
    </row>
    <row r="142" spans="4:4">
      <c r="D142" s="317"/>
    </row>
    <row r="143" spans="4:4">
      <c r="D143" s="317"/>
    </row>
    <row r="144" spans="4:4">
      <c r="D144" s="317"/>
    </row>
    <row r="145" spans="4:4">
      <c r="D145" s="317"/>
    </row>
    <row r="146" spans="4:4">
      <c r="D146" s="317"/>
    </row>
    <row r="147" spans="4:4">
      <c r="D147" s="317"/>
    </row>
    <row r="148" spans="4:4">
      <c r="D148" s="317"/>
    </row>
    <row r="149" spans="4:4">
      <c r="D149" s="317"/>
    </row>
    <row r="150" spans="4:4">
      <c r="D150" s="317"/>
    </row>
    <row r="151" spans="4:4">
      <c r="D151" s="317"/>
    </row>
    <row r="152" spans="4:4">
      <c r="D152" s="317"/>
    </row>
    <row r="153" spans="4:4">
      <c r="D153" s="317"/>
    </row>
    <row r="154" spans="4:4">
      <c r="D154" s="317"/>
    </row>
    <row r="155" spans="4:4">
      <c r="D155" s="317"/>
    </row>
    <row r="156" spans="4:4">
      <c r="D156" s="317"/>
    </row>
    <row r="157" spans="4:4">
      <c r="D157" s="317"/>
    </row>
    <row r="158" spans="4:4">
      <c r="D158" s="317"/>
    </row>
    <row r="159" spans="4:4">
      <c r="D159" s="317"/>
    </row>
    <row r="160" spans="4:4">
      <c r="D160" s="317"/>
    </row>
    <row r="161" spans="4:4">
      <c r="D161" s="317"/>
    </row>
    <row r="162" spans="4:4">
      <c r="D162" s="317"/>
    </row>
    <row r="163" spans="4:4">
      <c r="D163" s="317"/>
    </row>
    <row r="164" spans="4:4">
      <c r="D164" s="317"/>
    </row>
    <row r="165" spans="4:4">
      <c r="D165" s="317"/>
    </row>
    <row r="166" spans="4:4">
      <c r="D166" s="317"/>
    </row>
    <row r="167" spans="4:4">
      <c r="D167" s="317"/>
    </row>
    <row r="168" spans="4:4">
      <c r="D168" s="317"/>
    </row>
    <row r="169" spans="4:4">
      <c r="D169" s="317"/>
    </row>
    <row r="170" spans="4:4">
      <c r="D170" s="317"/>
    </row>
    <row r="171" spans="4:4">
      <c r="D171" s="317"/>
    </row>
    <row r="172" spans="4:4">
      <c r="D172" s="317"/>
    </row>
    <row r="173" spans="4:4">
      <c r="D173" s="317"/>
    </row>
    <row r="174" spans="4:4">
      <c r="D174" s="317"/>
    </row>
    <row r="175" spans="4:4">
      <c r="D175" s="317"/>
    </row>
    <row r="176" spans="4:4">
      <c r="D176" s="317"/>
    </row>
    <row r="177" spans="4:4">
      <c r="D177" s="317"/>
    </row>
    <row r="178" spans="4:4">
      <c r="D178" s="317"/>
    </row>
    <row r="179" spans="4:4">
      <c r="D179" s="317"/>
    </row>
    <row r="180" spans="4:4">
      <c r="D180" s="317"/>
    </row>
    <row r="181" spans="4:4">
      <c r="D181" s="317"/>
    </row>
    <row r="182" spans="4:4">
      <c r="D182" s="317"/>
    </row>
    <row r="183" spans="4:4">
      <c r="D183" s="317"/>
    </row>
    <row r="184" spans="4:4">
      <c r="D184" s="317"/>
    </row>
    <row r="185" spans="4:4">
      <c r="D185" s="317"/>
    </row>
    <row r="186" spans="4:4">
      <c r="D186" s="317"/>
    </row>
    <row r="187" spans="4:4">
      <c r="D187" s="317"/>
    </row>
    <row r="188" spans="4:4">
      <c r="D188" s="317"/>
    </row>
    <row r="189" spans="4:4">
      <c r="D189" s="317"/>
    </row>
    <row r="190" spans="4:4">
      <c r="D190" s="317"/>
    </row>
    <row r="191" spans="4:4">
      <c r="D191" s="317"/>
    </row>
    <row r="192" spans="4:4">
      <c r="D192" s="317"/>
    </row>
    <row r="193" spans="4:4">
      <c r="D193" s="317"/>
    </row>
    <row r="194" spans="4:4">
      <c r="D194" s="317"/>
    </row>
    <row r="195" spans="4:4">
      <c r="D195" s="317"/>
    </row>
    <row r="196" spans="4:4">
      <c r="D196" s="317"/>
    </row>
    <row r="197" spans="4:4">
      <c r="D197" s="317"/>
    </row>
    <row r="198" spans="4:4">
      <c r="D198" s="317"/>
    </row>
    <row r="199" spans="4:4">
      <c r="D199" s="317"/>
    </row>
    <row r="200" spans="4:4">
      <c r="D200" s="317"/>
    </row>
    <row r="201" spans="4:4">
      <c r="D201" s="317"/>
    </row>
    <row r="202" spans="4:4">
      <c r="D202" s="317"/>
    </row>
    <row r="203" spans="4:4">
      <c r="D203" s="317"/>
    </row>
    <row r="204" spans="4:4">
      <c r="D204" s="317"/>
    </row>
    <row r="205" spans="4:4">
      <c r="D205" s="317"/>
    </row>
    <row r="206" spans="4:4">
      <c r="D206" s="317"/>
    </row>
    <row r="207" spans="4:4">
      <c r="D207" s="317"/>
    </row>
    <row r="208" spans="4:4">
      <c r="D208" s="317"/>
    </row>
    <row r="209" spans="4:4">
      <c r="D209" s="317"/>
    </row>
    <row r="210" spans="4:4">
      <c r="D210" s="317"/>
    </row>
    <row r="211" spans="4:4">
      <c r="D211" s="317"/>
    </row>
    <row r="212" spans="4:4">
      <c r="D212" s="317"/>
    </row>
    <row r="213" spans="4:4">
      <c r="D213" s="317"/>
    </row>
    <row r="214" spans="4:4">
      <c r="D214" s="317"/>
    </row>
    <row r="215" spans="4:4">
      <c r="D215" s="317"/>
    </row>
    <row r="216" spans="4:4">
      <c r="D216" s="317"/>
    </row>
    <row r="217" spans="4:4">
      <c r="D217" s="317"/>
    </row>
    <row r="218" spans="4:4">
      <c r="D218" s="317"/>
    </row>
    <row r="219" spans="4:4">
      <c r="D219" s="317"/>
    </row>
    <row r="220" spans="4:4">
      <c r="D220" s="317"/>
    </row>
    <row r="221" spans="4:4">
      <c r="D221" s="317"/>
    </row>
    <row r="222" spans="4:4">
      <c r="D222" s="317"/>
    </row>
    <row r="223" spans="4:4">
      <c r="D223" s="317"/>
    </row>
    <row r="224" spans="4:4">
      <c r="D224" s="317"/>
    </row>
    <row r="225" spans="4:4">
      <c r="D225" s="317"/>
    </row>
    <row r="226" spans="4:4">
      <c r="D226" s="317"/>
    </row>
    <row r="227" spans="4:4">
      <c r="D227" s="317"/>
    </row>
    <row r="228" spans="4:4">
      <c r="D228" s="317"/>
    </row>
    <row r="229" spans="4:4">
      <c r="D229" s="317"/>
    </row>
    <row r="230" spans="4:4">
      <c r="D230" s="317"/>
    </row>
    <row r="231" spans="4:4">
      <c r="D231" s="317"/>
    </row>
    <row r="232" spans="4:4">
      <c r="D232" s="317"/>
    </row>
    <row r="233" spans="4:4">
      <c r="D233" s="317"/>
    </row>
    <row r="234" spans="4:4">
      <c r="D234" s="317"/>
    </row>
    <row r="235" spans="4:4">
      <c r="D235" s="317"/>
    </row>
    <row r="236" spans="4:4">
      <c r="D236" s="317"/>
    </row>
    <row r="237" spans="4:4">
      <c r="D237" s="317"/>
    </row>
    <row r="238" spans="4:4">
      <c r="D238" s="317"/>
    </row>
    <row r="239" spans="4:4">
      <c r="D239" s="317"/>
    </row>
    <row r="240" spans="4:4">
      <c r="D240" s="317"/>
    </row>
    <row r="241" spans="4:4">
      <c r="D241" s="317"/>
    </row>
    <row r="242" spans="4:4">
      <c r="D242" s="317"/>
    </row>
    <row r="243" spans="4:4">
      <c r="D243" s="317"/>
    </row>
    <row r="244" spans="4:4">
      <c r="D244" s="317"/>
    </row>
    <row r="245" spans="4:4">
      <c r="D245" s="317"/>
    </row>
    <row r="246" spans="4:4">
      <c r="D246" s="317"/>
    </row>
    <row r="247" spans="4:4">
      <c r="D247" s="317"/>
    </row>
    <row r="248" spans="4:4">
      <c r="D248" s="317"/>
    </row>
    <row r="249" spans="4:4">
      <c r="D249" s="317"/>
    </row>
    <row r="250" spans="4:4">
      <c r="D250" s="317"/>
    </row>
    <row r="251" spans="4:4">
      <c r="D251" s="317"/>
    </row>
    <row r="252" spans="4:4">
      <c r="D252" s="317"/>
    </row>
    <row r="253" spans="4:4">
      <c r="D253" s="317"/>
    </row>
    <row r="254" spans="4:4">
      <c r="D254" s="317"/>
    </row>
    <row r="255" spans="4:4">
      <c r="D255" s="317"/>
    </row>
    <row r="256" spans="4:4">
      <c r="D256" s="317"/>
    </row>
    <row r="257" spans="4:4">
      <c r="D257" s="317"/>
    </row>
    <row r="258" spans="4:4">
      <c r="D258" s="317"/>
    </row>
    <row r="259" spans="4:4">
      <c r="D259" s="317"/>
    </row>
    <row r="260" spans="4:4">
      <c r="D260" s="317"/>
    </row>
    <row r="261" spans="4:4">
      <c r="D261" s="317"/>
    </row>
    <row r="262" spans="4:4">
      <c r="D262" s="317"/>
    </row>
    <row r="263" spans="4:4">
      <c r="D263" s="317"/>
    </row>
    <row r="264" spans="4:4">
      <c r="D264" s="317"/>
    </row>
    <row r="265" spans="4:4">
      <c r="D265" s="317"/>
    </row>
    <row r="266" spans="4:4">
      <c r="D266" s="317"/>
    </row>
    <row r="267" spans="4:4">
      <c r="D267" s="317"/>
    </row>
    <row r="268" spans="4:4">
      <c r="D268" s="317"/>
    </row>
    <row r="269" spans="4:4">
      <c r="D269" s="317"/>
    </row>
    <row r="270" spans="4:4">
      <c r="D270" s="317"/>
    </row>
    <row r="271" spans="4:4">
      <c r="D271" s="317"/>
    </row>
    <row r="272" spans="4:4">
      <c r="D272" s="317"/>
    </row>
    <row r="273" spans="4:4">
      <c r="D273" s="317"/>
    </row>
    <row r="274" spans="4:4">
      <c r="D274" s="317"/>
    </row>
    <row r="275" spans="4:4">
      <c r="D275" s="317"/>
    </row>
    <row r="276" spans="4:4">
      <c r="D276" s="317"/>
    </row>
    <row r="277" spans="4:4">
      <c r="D277" s="317"/>
    </row>
    <row r="278" spans="4:4">
      <c r="D278" s="317"/>
    </row>
    <row r="279" spans="4:4">
      <c r="D279" s="317"/>
    </row>
    <row r="280" spans="4:4">
      <c r="D280" s="317"/>
    </row>
    <row r="281" spans="4:4">
      <c r="D281" s="317"/>
    </row>
    <row r="282" spans="4:4">
      <c r="D282" s="317"/>
    </row>
    <row r="283" spans="4:4">
      <c r="D283" s="317"/>
    </row>
    <row r="284" spans="4:4">
      <c r="D284" s="317"/>
    </row>
    <row r="285" spans="4:4">
      <c r="D285" s="317"/>
    </row>
    <row r="286" spans="4:4">
      <c r="D286" s="317"/>
    </row>
    <row r="287" spans="4:4">
      <c r="D287" s="317"/>
    </row>
    <row r="288" spans="4:4">
      <c r="D288" s="317"/>
    </row>
    <row r="289" spans="4:4">
      <c r="D289" s="317"/>
    </row>
    <row r="290" spans="4:4">
      <c r="D290" s="317"/>
    </row>
    <row r="291" spans="4:4">
      <c r="D291" s="317"/>
    </row>
    <row r="292" spans="4:4">
      <c r="D292" s="317"/>
    </row>
    <row r="293" spans="4:4">
      <c r="D293" s="317"/>
    </row>
    <row r="294" spans="4:4">
      <c r="D294" s="317"/>
    </row>
    <row r="295" spans="4:4">
      <c r="D295" s="317"/>
    </row>
    <row r="296" spans="4:4">
      <c r="D296" s="317"/>
    </row>
    <row r="297" spans="4:4">
      <c r="D297" s="317"/>
    </row>
    <row r="298" spans="4:4">
      <c r="D298" s="317"/>
    </row>
    <row r="299" spans="4:4">
      <c r="D299" s="317"/>
    </row>
    <row r="300" spans="4:4">
      <c r="D300" s="317"/>
    </row>
    <row r="301" spans="4:4">
      <c r="D301" s="317"/>
    </row>
    <row r="302" spans="4:4">
      <c r="D302" s="317"/>
    </row>
    <row r="303" spans="4:4">
      <c r="D303" s="317"/>
    </row>
    <row r="304" spans="4:4">
      <c r="D304" s="317"/>
    </row>
    <row r="305" spans="4:4">
      <c r="D305" s="317"/>
    </row>
    <row r="306" spans="4:4">
      <c r="D306" s="317"/>
    </row>
    <row r="307" spans="4:4">
      <c r="D307" s="317"/>
    </row>
    <row r="308" spans="4:4">
      <c r="D308" s="317"/>
    </row>
    <row r="309" spans="4:4">
      <c r="D309" s="317"/>
    </row>
    <row r="310" spans="4:4">
      <c r="D310" s="317"/>
    </row>
    <row r="311" spans="4:4">
      <c r="D311" s="317"/>
    </row>
    <row r="312" spans="4:4">
      <c r="D312" s="317"/>
    </row>
    <row r="313" spans="4:4">
      <c r="D313" s="317"/>
    </row>
    <row r="314" spans="4:4">
      <c r="D314" s="317"/>
    </row>
    <row r="315" spans="4:4">
      <c r="D315" s="317"/>
    </row>
    <row r="316" spans="4:4">
      <c r="D316" s="317"/>
    </row>
    <row r="317" spans="4:4">
      <c r="D317" s="317"/>
    </row>
    <row r="318" spans="4:4">
      <c r="D318" s="317"/>
    </row>
    <row r="319" spans="4:4">
      <c r="D319" s="317"/>
    </row>
    <row r="320" spans="4:4">
      <c r="D320" s="317"/>
    </row>
    <row r="321" spans="4:4">
      <c r="D321" s="317"/>
    </row>
    <row r="322" spans="4:4">
      <c r="D322" s="317"/>
    </row>
    <row r="323" spans="4:4">
      <c r="D323" s="317"/>
    </row>
    <row r="324" spans="4:4">
      <c r="D324" s="317"/>
    </row>
    <row r="325" spans="4:4">
      <c r="D325" s="317"/>
    </row>
    <row r="326" spans="4:4">
      <c r="D326" s="317"/>
    </row>
    <row r="327" spans="4:4">
      <c r="D327" s="317"/>
    </row>
    <row r="328" spans="4:4">
      <c r="D328" s="317"/>
    </row>
    <row r="329" spans="4:4">
      <c r="D329" s="317"/>
    </row>
    <row r="330" spans="4:4">
      <c r="D330" s="317"/>
    </row>
    <row r="331" spans="4:4">
      <c r="D331" s="317"/>
    </row>
    <row r="332" spans="4:4">
      <c r="D332" s="317"/>
    </row>
    <row r="333" spans="4:4">
      <c r="D333" s="317"/>
    </row>
    <row r="334" spans="4:4">
      <c r="D334" s="317"/>
    </row>
    <row r="335" spans="4:4">
      <c r="D335" s="317"/>
    </row>
    <row r="336" spans="4:4">
      <c r="D336" s="317"/>
    </row>
    <row r="337" spans="4:4">
      <c r="D337" s="317"/>
    </row>
    <row r="338" spans="4:4">
      <c r="D338" s="317"/>
    </row>
    <row r="339" spans="4:4">
      <c r="D339" s="317"/>
    </row>
    <row r="340" spans="4:4">
      <c r="D340" s="317"/>
    </row>
    <row r="341" spans="4:4">
      <c r="D341" s="317"/>
    </row>
    <row r="342" spans="4:4">
      <c r="D342" s="317"/>
    </row>
    <row r="343" spans="4:4">
      <c r="D343" s="317"/>
    </row>
    <row r="344" spans="4:4">
      <c r="D344" s="317"/>
    </row>
    <row r="345" spans="4:4">
      <c r="D345" s="317"/>
    </row>
    <row r="346" spans="4:4">
      <c r="D346" s="317"/>
    </row>
    <row r="347" spans="4:4">
      <c r="D347" s="317"/>
    </row>
    <row r="348" spans="4:4">
      <c r="D348" s="317"/>
    </row>
    <row r="349" spans="4:4">
      <c r="D349" s="317"/>
    </row>
    <row r="350" spans="4:4">
      <c r="D350" s="317"/>
    </row>
    <row r="351" spans="4:4">
      <c r="D351" s="317"/>
    </row>
    <row r="352" spans="4:4">
      <c r="D352" s="317"/>
    </row>
    <row r="353" spans="4:4">
      <c r="D353" s="317"/>
    </row>
    <row r="354" spans="4:4">
      <c r="D354" s="317"/>
    </row>
    <row r="355" spans="4:4">
      <c r="D355" s="317"/>
    </row>
    <row r="356" spans="4:4">
      <c r="D356" s="317"/>
    </row>
    <row r="357" spans="4:4">
      <c r="D357" s="317"/>
    </row>
    <row r="358" spans="4:4">
      <c r="D358" s="317"/>
    </row>
    <row r="359" spans="4:4">
      <c r="D359" s="317"/>
    </row>
    <row r="360" spans="4:4">
      <c r="D360" s="317"/>
    </row>
    <row r="361" spans="4:4">
      <c r="D361" s="317"/>
    </row>
    <row r="362" spans="4:4">
      <c r="D362" s="317"/>
    </row>
    <row r="363" spans="4:4">
      <c r="D363" s="317"/>
    </row>
    <row r="364" spans="4:4">
      <c r="D364" s="317"/>
    </row>
    <row r="365" spans="4:4">
      <c r="D365" s="317"/>
    </row>
    <row r="366" spans="4:4">
      <c r="D366" s="317"/>
    </row>
    <row r="367" spans="4:4">
      <c r="D367" s="317"/>
    </row>
    <row r="368" spans="4:4">
      <c r="D368" s="317"/>
    </row>
    <row r="369" spans="4:4">
      <c r="D369" s="317"/>
    </row>
    <row r="370" spans="4:4">
      <c r="D370" s="317"/>
    </row>
    <row r="371" spans="4:4">
      <c r="D371" s="317"/>
    </row>
    <row r="372" spans="4:4">
      <c r="D372" s="317"/>
    </row>
    <row r="373" spans="4:4">
      <c r="D373" s="317"/>
    </row>
    <row r="374" spans="4:4">
      <c r="D374" s="317"/>
    </row>
    <row r="375" spans="4:4">
      <c r="D375" s="317"/>
    </row>
    <row r="376" spans="4:4">
      <c r="D376" s="317"/>
    </row>
    <row r="377" spans="4:4">
      <c r="D377" s="317"/>
    </row>
    <row r="378" spans="4:4">
      <c r="D378" s="317"/>
    </row>
    <row r="379" spans="4:4">
      <c r="D379" s="317"/>
    </row>
    <row r="380" spans="4:4">
      <c r="D380" s="317"/>
    </row>
    <row r="381" spans="4:4">
      <c r="D381" s="317"/>
    </row>
    <row r="382" spans="4:4">
      <c r="D382" s="317"/>
    </row>
    <row r="383" spans="4:4">
      <c r="D383" s="317"/>
    </row>
    <row r="384" spans="4:4">
      <c r="D384" s="317"/>
    </row>
    <row r="385" spans="4:4">
      <c r="D385" s="317"/>
    </row>
    <row r="386" spans="4:4">
      <c r="D386" s="317"/>
    </row>
    <row r="387" spans="4:4">
      <c r="D387" s="317"/>
    </row>
    <row r="388" spans="4:4">
      <c r="D388" s="317"/>
    </row>
    <row r="389" spans="4:4">
      <c r="D389" s="317"/>
    </row>
    <row r="390" spans="4:4">
      <c r="D390" s="317"/>
    </row>
    <row r="391" spans="4:4">
      <c r="D391" s="317"/>
    </row>
    <row r="392" spans="4:4">
      <c r="D392" s="317"/>
    </row>
    <row r="393" spans="4:4">
      <c r="D393" s="317"/>
    </row>
    <row r="394" spans="4:4">
      <c r="D394" s="317"/>
    </row>
    <row r="395" spans="4:4">
      <c r="D395" s="317"/>
    </row>
    <row r="396" spans="4:4">
      <c r="D396" s="317"/>
    </row>
    <row r="397" spans="4:4">
      <c r="D397" s="317"/>
    </row>
    <row r="398" spans="4:4">
      <c r="D398" s="317"/>
    </row>
    <row r="399" spans="4:4">
      <c r="D399" s="317"/>
    </row>
    <row r="400" spans="4:4">
      <c r="D400" s="317"/>
    </row>
    <row r="401" spans="4:4">
      <c r="D401" s="317"/>
    </row>
    <row r="402" spans="4:4">
      <c r="D402" s="317"/>
    </row>
    <row r="403" spans="4:4">
      <c r="D403" s="317"/>
    </row>
    <row r="404" spans="4:4">
      <c r="D404" s="317"/>
    </row>
    <row r="405" spans="4:4">
      <c r="D405" s="317"/>
    </row>
    <row r="406" spans="4:4">
      <c r="D406" s="317"/>
    </row>
    <row r="407" spans="4:4">
      <c r="D407" s="317"/>
    </row>
    <row r="408" spans="4:4">
      <c r="D408" s="317"/>
    </row>
    <row r="409" spans="4:4">
      <c r="D409" s="317"/>
    </row>
    <row r="410" spans="4:4">
      <c r="D410" s="317"/>
    </row>
    <row r="411" spans="4:4">
      <c r="D411" s="317"/>
    </row>
    <row r="412" spans="4:4">
      <c r="D412" s="317"/>
    </row>
    <row r="413" spans="4:4">
      <c r="D413" s="317"/>
    </row>
    <row r="414" spans="4:4">
      <c r="D414" s="317"/>
    </row>
    <row r="415" spans="4:4">
      <c r="D415" s="317"/>
    </row>
    <row r="416" spans="4:4">
      <c r="D416" s="317"/>
    </row>
    <row r="417" spans="4:4">
      <c r="D417" s="317"/>
    </row>
    <row r="418" spans="4:4">
      <c r="D418" s="317"/>
    </row>
    <row r="419" spans="4:4">
      <c r="D419" s="317"/>
    </row>
    <row r="420" spans="4:4">
      <c r="D420" s="317"/>
    </row>
    <row r="421" spans="4:4">
      <c r="D421" s="317"/>
    </row>
    <row r="422" spans="4:4">
      <c r="D422" s="317"/>
    </row>
    <row r="423" spans="4:4">
      <c r="D423" s="317"/>
    </row>
    <row r="424" spans="4:4">
      <c r="D424" s="317"/>
    </row>
    <row r="425" spans="4:4">
      <c r="D425" s="317"/>
    </row>
    <row r="426" spans="4:4">
      <c r="D426" s="317"/>
    </row>
    <row r="427" spans="4:4">
      <c r="D427" s="317"/>
    </row>
    <row r="428" spans="4:4">
      <c r="D428" s="317"/>
    </row>
    <row r="429" spans="4:4">
      <c r="D429" s="317"/>
    </row>
    <row r="430" spans="4:4">
      <c r="D430" s="317"/>
    </row>
    <row r="431" spans="4:4">
      <c r="D431" s="317"/>
    </row>
    <row r="432" spans="4:4">
      <c r="D432" s="317"/>
    </row>
    <row r="433" spans="4:4">
      <c r="D433" s="317"/>
    </row>
    <row r="434" spans="4:4">
      <c r="D434" s="317"/>
    </row>
    <row r="435" spans="4:4">
      <c r="D435" s="317"/>
    </row>
    <row r="436" spans="4:4">
      <c r="D436" s="317"/>
    </row>
    <row r="437" spans="4:4">
      <c r="D437" s="317"/>
    </row>
    <row r="438" spans="4:4">
      <c r="D438" s="317"/>
    </row>
    <row r="439" spans="4:4">
      <c r="D439" s="317"/>
    </row>
    <row r="440" spans="4:4">
      <c r="D440" s="317"/>
    </row>
    <row r="441" spans="4:4">
      <c r="D441" s="317"/>
    </row>
    <row r="442" spans="4:4">
      <c r="D442" s="317"/>
    </row>
    <row r="443" spans="4:4">
      <c r="D443" s="317"/>
    </row>
    <row r="444" spans="4:4">
      <c r="D444" s="317"/>
    </row>
    <row r="445" spans="4:4">
      <c r="D445" s="317"/>
    </row>
    <row r="446" spans="4:4">
      <c r="D446" s="317"/>
    </row>
    <row r="447" spans="4:4">
      <c r="D447" s="317"/>
    </row>
    <row r="448" spans="4:4">
      <c r="D448" s="317"/>
    </row>
    <row r="449" spans="4:4">
      <c r="D449" s="317"/>
    </row>
    <row r="450" spans="4:4">
      <c r="D450" s="317"/>
    </row>
    <row r="451" spans="4:4">
      <c r="D451" s="317"/>
    </row>
    <row r="452" spans="4:4">
      <c r="D452" s="317"/>
    </row>
    <row r="453" spans="4:4">
      <c r="D453" s="317"/>
    </row>
    <row r="454" spans="4:4">
      <c r="D454" s="317"/>
    </row>
    <row r="455" spans="4:4">
      <c r="D455" s="317"/>
    </row>
    <row r="456" spans="4:4">
      <c r="D456" s="317"/>
    </row>
    <row r="457" spans="4:4">
      <c r="D457" s="317"/>
    </row>
    <row r="458" spans="4:4">
      <c r="D458" s="317"/>
    </row>
    <row r="459" spans="4:4">
      <c r="D459" s="317"/>
    </row>
    <row r="460" spans="4:4">
      <c r="D460" s="317"/>
    </row>
    <row r="461" spans="4:4">
      <c r="D461" s="317"/>
    </row>
    <row r="462" spans="4:4">
      <c r="D462" s="317"/>
    </row>
    <row r="463" spans="4:4">
      <c r="D463" s="317"/>
    </row>
    <row r="464" spans="4:4">
      <c r="D464" s="317"/>
    </row>
    <row r="465" spans="4:4">
      <c r="D465" s="317"/>
    </row>
    <row r="466" spans="4:4">
      <c r="D466" s="317"/>
    </row>
    <row r="467" spans="4:4">
      <c r="D467" s="317"/>
    </row>
    <row r="468" spans="4:4">
      <c r="D468" s="317"/>
    </row>
    <row r="469" spans="4:4">
      <c r="D469" s="317"/>
    </row>
    <row r="470" spans="4:4">
      <c r="D470" s="317"/>
    </row>
    <row r="471" spans="4:4">
      <c r="D471" s="317"/>
    </row>
    <row r="472" spans="4:4">
      <c r="D472" s="317"/>
    </row>
    <row r="473" spans="4:4">
      <c r="D473" s="317"/>
    </row>
    <row r="474" spans="4:4">
      <c r="D474" s="317"/>
    </row>
    <row r="475" spans="4:4">
      <c r="D475" s="317"/>
    </row>
    <row r="476" spans="4:4">
      <c r="D476" s="317"/>
    </row>
    <row r="477" spans="4:4">
      <c r="D477" s="317"/>
    </row>
    <row r="478" spans="4:4">
      <c r="D478" s="317"/>
    </row>
    <row r="479" spans="4:4">
      <c r="D479" s="317"/>
    </row>
    <row r="480" spans="4:4">
      <c r="D480" s="317"/>
    </row>
    <row r="481" spans="4:4">
      <c r="D481" s="317"/>
    </row>
    <row r="482" spans="4:4">
      <c r="D482" s="317"/>
    </row>
    <row r="483" spans="4:4">
      <c r="D483" s="317"/>
    </row>
    <row r="484" spans="4:4">
      <c r="D484" s="317"/>
    </row>
    <row r="485" spans="4:4">
      <c r="D485" s="317"/>
    </row>
    <row r="486" spans="4:4">
      <c r="D486" s="317"/>
    </row>
    <row r="487" spans="4:4">
      <c r="D487" s="317"/>
    </row>
    <row r="488" spans="4:4">
      <c r="D488" s="317"/>
    </row>
    <row r="489" spans="4:4">
      <c r="D489" s="317"/>
    </row>
    <row r="490" spans="4:4">
      <c r="D490" s="317"/>
    </row>
    <row r="491" spans="4:4">
      <c r="D491" s="317"/>
    </row>
    <row r="492" spans="4:4">
      <c r="D492" s="317"/>
    </row>
    <row r="493" spans="4:4">
      <c r="D493" s="317"/>
    </row>
    <row r="494" spans="4:4">
      <c r="D494" s="317"/>
    </row>
    <row r="495" spans="4:4">
      <c r="D495" s="317"/>
    </row>
    <row r="496" spans="4:4">
      <c r="D496" s="317"/>
    </row>
    <row r="497" spans="4:4">
      <c r="D497" s="317"/>
    </row>
    <row r="498" spans="4:4">
      <c r="D498" s="317"/>
    </row>
    <row r="499" spans="4:4">
      <c r="D499" s="317"/>
    </row>
    <row r="500" spans="4:4">
      <c r="D500" s="317"/>
    </row>
    <row r="501" spans="4:4">
      <c r="D501" s="317"/>
    </row>
    <row r="502" spans="4:4">
      <c r="D502" s="317"/>
    </row>
    <row r="503" spans="4:4">
      <c r="D503" s="317"/>
    </row>
    <row r="504" spans="4:4">
      <c r="D504" s="317"/>
    </row>
    <row r="505" spans="4:4">
      <c r="D505" s="317"/>
    </row>
    <row r="506" spans="4:4">
      <c r="D506" s="317"/>
    </row>
    <row r="507" spans="4:4">
      <c r="D507" s="317"/>
    </row>
    <row r="508" spans="4:4">
      <c r="D508" s="317"/>
    </row>
    <row r="509" spans="4:4">
      <c r="D509" s="317"/>
    </row>
    <row r="510" spans="4:4">
      <c r="D510" s="317"/>
    </row>
    <row r="511" spans="4:4">
      <c r="D511" s="317"/>
    </row>
    <row r="512" spans="4:4">
      <c r="D512" s="317"/>
    </row>
    <row r="513" spans="4:4">
      <c r="D513" s="317"/>
    </row>
    <row r="514" spans="4:4">
      <c r="D514" s="317"/>
    </row>
    <row r="515" spans="4:4">
      <c r="D515" s="317"/>
    </row>
    <row r="516" spans="4:4">
      <c r="D516" s="317"/>
    </row>
    <row r="517" spans="4:4">
      <c r="D517" s="317"/>
    </row>
    <row r="518" spans="4:4">
      <c r="D518" s="317"/>
    </row>
    <row r="519" spans="4:4">
      <c r="D519" s="317"/>
    </row>
    <row r="520" spans="4:4">
      <c r="D520" s="317"/>
    </row>
    <row r="521" spans="4:4">
      <c r="D521" s="317"/>
    </row>
    <row r="522" spans="4:4">
      <c r="D522" s="317"/>
    </row>
    <row r="523" spans="4:4">
      <c r="D523" s="317"/>
    </row>
    <row r="524" spans="4:4">
      <c r="D524" s="317"/>
    </row>
    <row r="525" spans="4:4">
      <c r="D525" s="317"/>
    </row>
    <row r="526" spans="4:4">
      <c r="D526" s="317"/>
    </row>
    <row r="527" spans="4:4">
      <c r="D527" s="317"/>
    </row>
    <row r="528" spans="4:4">
      <c r="D528" s="317"/>
    </row>
    <row r="529" spans="4:4">
      <c r="D529" s="317"/>
    </row>
    <row r="530" spans="4:4">
      <c r="D530" s="317"/>
    </row>
    <row r="531" spans="4:4">
      <c r="D531" s="317"/>
    </row>
    <row r="532" spans="4:4">
      <c r="D532" s="317"/>
    </row>
    <row r="533" spans="4:4">
      <c r="D533" s="317"/>
    </row>
    <row r="534" spans="4:4">
      <c r="D534" s="317"/>
    </row>
    <row r="535" spans="4:4">
      <c r="D535" s="317"/>
    </row>
    <row r="536" spans="4:4">
      <c r="D536" s="317"/>
    </row>
    <row r="537" spans="4:4">
      <c r="D537" s="317"/>
    </row>
    <row r="538" spans="4:4">
      <c r="D538" s="317"/>
    </row>
    <row r="539" spans="4:4">
      <c r="D539" s="317"/>
    </row>
    <row r="540" spans="4:4">
      <c r="D540" s="317"/>
    </row>
    <row r="541" spans="4:4">
      <c r="D541" s="317"/>
    </row>
    <row r="542" spans="4:4">
      <c r="D542" s="317"/>
    </row>
    <row r="543" spans="4:4">
      <c r="D543" s="317"/>
    </row>
    <row r="544" spans="4:4">
      <c r="D544" s="317"/>
    </row>
    <row r="545" spans="4:4">
      <c r="D545" s="317"/>
    </row>
    <row r="546" spans="4:4">
      <c r="D546" s="317"/>
    </row>
    <row r="547" spans="4:4">
      <c r="D547" s="317"/>
    </row>
    <row r="548" spans="4:4">
      <c r="D548" s="317"/>
    </row>
    <row r="549" spans="4:4">
      <c r="D549" s="317"/>
    </row>
    <row r="550" spans="4:4">
      <c r="D550" s="317"/>
    </row>
    <row r="551" spans="4:4">
      <c r="D551" s="317"/>
    </row>
    <row r="552" spans="4:4">
      <c r="D552" s="317"/>
    </row>
    <row r="553" spans="4:4">
      <c r="D553" s="317"/>
    </row>
    <row r="554" spans="4:4">
      <c r="D554" s="317"/>
    </row>
    <row r="555" spans="4:4">
      <c r="D555" s="317"/>
    </row>
    <row r="556" spans="4:4">
      <c r="D556" s="317"/>
    </row>
    <row r="557" spans="4:4">
      <c r="D557" s="317"/>
    </row>
    <row r="558" spans="4:4">
      <c r="D558" s="317"/>
    </row>
    <row r="559" spans="4:4">
      <c r="D559" s="317"/>
    </row>
    <row r="560" spans="4:4">
      <c r="D560" s="317"/>
    </row>
    <row r="561" spans="4:4">
      <c r="D561" s="317"/>
    </row>
    <row r="562" spans="4:4">
      <c r="D562" s="317"/>
    </row>
    <row r="563" spans="4:4">
      <c r="D563" s="317"/>
    </row>
    <row r="564" spans="4:4">
      <c r="D564" s="317"/>
    </row>
    <row r="565" spans="4:4">
      <c r="D565" s="317"/>
    </row>
    <row r="566" spans="4:4">
      <c r="D566" s="317"/>
    </row>
    <row r="567" spans="4:4">
      <c r="D567" s="317"/>
    </row>
    <row r="568" spans="4:4">
      <c r="D568" s="317"/>
    </row>
    <row r="569" spans="4:4">
      <c r="D569" s="317"/>
    </row>
    <row r="570" spans="4:4">
      <c r="D570" s="317"/>
    </row>
    <row r="571" spans="4:4">
      <c r="D571" s="317"/>
    </row>
    <row r="572" spans="4:4">
      <c r="D572" s="317"/>
    </row>
    <row r="573" spans="4:4">
      <c r="D573" s="317"/>
    </row>
    <row r="574" spans="4:4">
      <c r="D574" s="317"/>
    </row>
    <row r="575" spans="4:4">
      <c r="D575" s="317"/>
    </row>
    <row r="576" spans="4:4">
      <c r="D576" s="317"/>
    </row>
    <row r="577" spans="4:4">
      <c r="D577" s="317"/>
    </row>
    <row r="578" spans="4:4">
      <c r="D578" s="317"/>
    </row>
    <row r="579" spans="4:4">
      <c r="D579" s="317"/>
    </row>
    <row r="580" spans="4:4">
      <c r="D580" s="317"/>
    </row>
    <row r="581" spans="4:4">
      <c r="D581" s="317"/>
    </row>
    <row r="582" spans="4:4">
      <c r="D582" s="317"/>
    </row>
    <row r="583" spans="4:4">
      <c r="D583" s="317"/>
    </row>
    <row r="584" spans="4:4">
      <c r="D584" s="317"/>
    </row>
    <row r="585" spans="4:4">
      <c r="D585" s="317"/>
    </row>
    <row r="586" spans="4:4">
      <c r="D586" s="317"/>
    </row>
    <row r="587" spans="4:4">
      <c r="D587" s="317"/>
    </row>
    <row r="588" spans="4:4">
      <c r="D588" s="317"/>
    </row>
    <row r="589" spans="4:4">
      <c r="D589" s="317"/>
    </row>
    <row r="590" spans="4:4">
      <c r="D590" s="317"/>
    </row>
    <row r="591" spans="4:4">
      <c r="D591" s="317"/>
    </row>
    <row r="592" spans="4:4">
      <c r="D592" s="317"/>
    </row>
    <row r="593" spans="4:4">
      <c r="D593" s="317"/>
    </row>
    <row r="594" spans="4:4">
      <c r="D594" s="317"/>
    </row>
    <row r="595" spans="4:4">
      <c r="D595" s="317"/>
    </row>
    <row r="596" spans="4:4">
      <c r="D596" s="317"/>
    </row>
    <row r="597" spans="4:4">
      <c r="D597" s="317"/>
    </row>
    <row r="598" spans="4:4">
      <c r="D598" s="317"/>
    </row>
    <row r="599" spans="4:4">
      <c r="D599" s="317"/>
    </row>
    <row r="600" spans="4:4">
      <c r="D600" s="317"/>
    </row>
    <row r="601" spans="4:4">
      <c r="D601" s="317"/>
    </row>
    <row r="602" spans="4:4">
      <c r="D602" s="317"/>
    </row>
    <row r="603" spans="4:4">
      <c r="D603" s="317"/>
    </row>
    <row r="604" spans="4:4">
      <c r="D604" s="317"/>
    </row>
    <row r="605" spans="4:4">
      <c r="D605" s="317"/>
    </row>
    <row r="606" spans="4:4">
      <c r="D606" s="317"/>
    </row>
    <row r="607" spans="4:4">
      <c r="D607" s="317"/>
    </row>
    <row r="608" spans="4:4">
      <c r="D608" s="317"/>
    </row>
    <row r="609" spans="4:4">
      <c r="D609" s="317"/>
    </row>
    <row r="610" spans="4:4">
      <c r="D610" s="317"/>
    </row>
    <row r="611" spans="4:4">
      <c r="D611" s="317"/>
    </row>
    <row r="612" spans="4:4">
      <c r="D612" s="317"/>
    </row>
    <row r="613" spans="4:4">
      <c r="D613" s="317"/>
    </row>
    <row r="614" spans="4:4">
      <c r="D614" s="317"/>
    </row>
    <row r="615" spans="4:4">
      <c r="D615" s="317"/>
    </row>
    <row r="616" spans="4:4">
      <c r="D616" s="317"/>
    </row>
    <row r="617" spans="4:4">
      <c r="D617" s="317"/>
    </row>
    <row r="618" spans="4:4">
      <c r="D618" s="317"/>
    </row>
    <row r="619" spans="4:4">
      <c r="D619" s="317"/>
    </row>
    <row r="620" spans="4:4">
      <c r="D620" s="317"/>
    </row>
    <row r="621" spans="4:4">
      <c r="D621" s="317"/>
    </row>
    <row r="622" spans="4:4">
      <c r="D622" s="317"/>
    </row>
    <row r="623" spans="4:4">
      <c r="D623" s="317"/>
    </row>
    <row r="624" spans="4:4">
      <c r="D624" s="317"/>
    </row>
    <row r="625" spans="4:4">
      <c r="D625" s="317"/>
    </row>
    <row r="626" spans="4:4">
      <c r="D626" s="317"/>
    </row>
    <row r="627" spans="4:4">
      <c r="D627" s="317"/>
    </row>
    <row r="628" spans="4:4">
      <c r="D628" s="317"/>
    </row>
    <row r="629" spans="4:4">
      <c r="D629" s="317"/>
    </row>
    <row r="630" spans="4:4">
      <c r="D630" s="317"/>
    </row>
    <row r="631" spans="4:4">
      <c r="D631" s="317"/>
    </row>
    <row r="632" spans="4:4">
      <c r="D632" s="317"/>
    </row>
    <row r="633" spans="4:4">
      <c r="D633" s="317"/>
    </row>
    <row r="634" spans="4:4">
      <c r="D634" s="317"/>
    </row>
    <row r="635" spans="4:4">
      <c r="D635" s="317"/>
    </row>
    <row r="636" spans="4:4">
      <c r="D636" s="317"/>
    </row>
    <row r="637" spans="4:4">
      <c r="D637" s="317"/>
    </row>
    <row r="638" spans="4:4">
      <c r="D638" s="317"/>
    </row>
    <row r="639" spans="4:4">
      <c r="D639" s="317"/>
    </row>
    <row r="640" spans="4:4">
      <c r="D640" s="317"/>
    </row>
    <row r="641" spans="4:4">
      <c r="D641" s="317"/>
    </row>
    <row r="642" spans="4:4">
      <c r="D642" s="317"/>
    </row>
    <row r="643" spans="4:4">
      <c r="D643" s="317"/>
    </row>
    <row r="644" spans="4:4">
      <c r="D644" s="317"/>
    </row>
    <row r="645" spans="4:4">
      <c r="D645" s="317"/>
    </row>
    <row r="646" spans="4:4">
      <c r="D646" s="317"/>
    </row>
    <row r="647" spans="4:4">
      <c r="D647" s="317"/>
    </row>
    <row r="648" spans="4:4">
      <c r="D648" s="317"/>
    </row>
    <row r="649" spans="4:4">
      <c r="D649" s="317"/>
    </row>
    <row r="650" spans="4:4">
      <c r="D650" s="317"/>
    </row>
    <row r="651" spans="4:4">
      <c r="D651" s="317"/>
    </row>
    <row r="652" spans="4:4">
      <c r="D652" s="317"/>
    </row>
    <row r="653" spans="4:4">
      <c r="D653" s="317"/>
    </row>
    <row r="654" spans="4:4">
      <c r="D654" s="317"/>
    </row>
    <row r="655" spans="4:4">
      <c r="D655" s="317"/>
    </row>
    <row r="656" spans="4:4">
      <c r="D656" s="317"/>
    </row>
    <row r="657" spans="4:4">
      <c r="D657" s="317"/>
    </row>
    <row r="658" spans="4:4">
      <c r="D658" s="317"/>
    </row>
    <row r="659" spans="4:4">
      <c r="D659" s="317"/>
    </row>
    <row r="660" spans="4:4">
      <c r="D660" s="317"/>
    </row>
    <row r="661" spans="4:4">
      <c r="D661" s="317"/>
    </row>
    <row r="662" spans="4:4">
      <c r="D662" s="317"/>
    </row>
    <row r="663" spans="4:4">
      <c r="D663" s="317"/>
    </row>
    <row r="664" spans="4:4">
      <c r="D664" s="317"/>
    </row>
    <row r="665" spans="4:4">
      <c r="D665" s="317"/>
    </row>
    <row r="666" spans="4:4">
      <c r="D666" s="317"/>
    </row>
    <row r="667" spans="4:4">
      <c r="D667" s="317"/>
    </row>
    <row r="668" spans="4:4">
      <c r="D668" s="317"/>
    </row>
    <row r="669" spans="4:4">
      <c r="D669" s="317"/>
    </row>
    <row r="670" spans="4:4">
      <c r="D670" s="317"/>
    </row>
    <row r="671" spans="4:4">
      <c r="D671" s="317"/>
    </row>
    <row r="672" spans="4:4">
      <c r="D672" s="317"/>
    </row>
    <row r="673" spans="4:4">
      <c r="D673" s="317"/>
    </row>
    <row r="674" spans="4:4">
      <c r="D674" s="317"/>
    </row>
    <row r="675" spans="4:4">
      <c r="D675" s="317"/>
    </row>
    <row r="676" spans="4:4">
      <c r="D676" s="317"/>
    </row>
    <row r="677" spans="4:4">
      <c r="D677" s="317"/>
    </row>
    <row r="678" spans="4:4">
      <c r="D678" s="317"/>
    </row>
    <row r="679" spans="4:4">
      <c r="D679" s="317"/>
    </row>
    <row r="680" spans="4:4">
      <c r="D680" s="317"/>
    </row>
    <row r="681" spans="4:4">
      <c r="D681" s="317"/>
    </row>
    <row r="682" spans="4:4">
      <c r="D682" s="317"/>
    </row>
    <row r="683" spans="4:4">
      <c r="D683" s="317"/>
    </row>
    <row r="684" spans="4:4">
      <c r="D684" s="317"/>
    </row>
    <row r="685" spans="4:4">
      <c r="D685" s="317"/>
    </row>
    <row r="686" spans="4:4">
      <c r="D686" s="317"/>
    </row>
    <row r="687" spans="4:4">
      <c r="D687" s="317"/>
    </row>
    <row r="688" spans="4:4">
      <c r="D688" s="317"/>
    </row>
    <row r="689" spans="4:4">
      <c r="D689" s="317"/>
    </row>
    <row r="690" spans="4:4">
      <c r="D690" s="317"/>
    </row>
    <row r="691" spans="4:4">
      <c r="D691" s="317"/>
    </row>
    <row r="692" spans="4:4">
      <c r="D692" s="317"/>
    </row>
    <row r="693" spans="4:4">
      <c r="D693" s="317"/>
    </row>
    <row r="694" spans="4:4">
      <c r="D694" s="317"/>
    </row>
    <row r="695" spans="4:4">
      <c r="D695" s="317"/>
    </row>
    <row r="696" spans="4:4">
      <c r="D696" s="317"/>
    </row>
    <row r="697" spans="4:4">
      <c r="D697" s="317"/>
    </row>
    <row r="698" spans="4:4">
      <c r="D698" s="317"/>
    </row>
    <row r="699" spans="4:4">
      <c r="D699" s="317"/>
    </row>
    <row r="700" spans="4:4">
      <c r="D700" s="317"/>
    </row>
    <row r="701" spans="4:4">
      <c r="D701" s="317"/>
    </row>
    <row r="702" spans="4:4">
      <c r="D702" s="317"/>
    </row>
    <row r="703" spans="4:4">
      <c r="D703" s="317"/>
    </row>
    <row r="704" spans="4:4">
      <c r="D704" s="317"/>
    </row>
    <row r="705" spans="4:4">
      <c r="D705" s="317"/>
    </row>
    <row r="706" spans="4:4">
      <c r="D706" s="317"/>
    </row>
    <row r="707" spans="4:4">
      <c r="D707" s="317"/>
    </row>
    <row r="708" spans="4:4">
      <c r="D708" s="317"/>
    </row>
    <row r="709" spans="4:4">
      <c r="D709" s="317"/>
    </row>
    <row r="710" spans="4:4">
      <c r="D710" s="317"/>
    </row>
    <row r="711" spans="4:4">
      <c r="D711" s="317"/>
    </row>
    <row r="712" spans="4:4">
      <c r="D712" s="317"/>
    </row>
    <row r="713" spans="4:4">
      <c r="D713" s="317"/>
    </row>
    <row r="714" spans="4:4">
      <c r="D714" s="317"/>
    </row>
    <row r="715" spans="4:4">
      <c r="D715" s="317"/>
    </row>
    <row r="716" spans="4:4">
      <c r="D716" s="317"/>
    </row>
    <row r="717" spans="4:4">
      <c r="D717" s="317"/>
    </row>
    <row r="718" spans="4:4">
      <c r="D718" s="317"/>
    </row>
    <row r="719" spans="4:4">
      <c r="D719" s="317"/>
    </row>
    <row r="720" spans="4:4">
      <c r="D720" s="317"/>
    </row>
    <row r="721" spans="4:4">
      <c r="D721" s="317"/>
    </row>
    <row r="722" spans="4:4">
      <c r="D722" s="317"/>
    </row>
    <row r="723" spans="4:4">
      <c r="D723" s="317"/>
    </row>
    <row r="724" spans="4:4">
      <c r="D724" s="317"/>
    </row>
    <row r="725" spans="4:4">
      <c r="D725" s="317"/>
    </row>
    <row r="726" spans="4:4">
      <c r="D726" s="317"/>
    </row>
    <row r="727" spans="4:4">
      <c r="D727" s="317"/>
    </row>
    <row r="728" spans="4:4">
      <c r="D728" s="317"/>
    </row>
    <row r="729" spans="4:4">
      <c r="D729" s="317"/>
    </row>
    <row r="730" spans="4:4">
      <c r="D730" s="317"/>
    </row>
    <row r="731" spans="4:4">
      <c r="D731" s="317"/>
    </row>
    <row r="732" spans="4:4">
      <c r="D732" s="317"/>
    </row>
    <row r="733" spans="4:4">
      <c r="D733" s="317"/>
    </row>
    <row r="734" spans="4:4">
      <c r="D734" s="317"/>
    </row>
    <row r="735" spans="4:4">
      <c r="D735" s="317"/>
    </row>
    <row r="736" spans="4:4">
      <c r="D736" s="317"/>
    </row>
    <row r="737" spans="4:4">
      <c r="D737" s="317"/>
    </row>
    <row r="738" spans="4:4">
      <c r="D738" s="317"/>
    </row>
    <row r="739" spans="4:4">
      <c r="D739" s="317"/>
    </row>
    <row r="740" spans="4:4">
      <c r="D740" s="317"/>
    </row>
    <row r="741" spans="4:4">
      <c r="D741" s="317"/>
    </row>
    <row r="742" spans="4:4">
      <c r="D742" s="317"/>
    </row>
    <row r="743" spans="4:4">
      <c r="D743" s="317"/>
    </row>
    <row r="744" spans="4:4">
      <c r="D744" s="317"/>
    </row>
    <row r="745" spans="4:4">
      <c r="D745" s="317"/>
    </row>
    <row r="746" spans="4:4">
      <c r="D746" s="317"/>
    </row>
    <row r="747" spans="4:4">
      <c r="D747" s="317"/>
    </row>
    <row r="748" spans="4:4">
      <c r="D748" s="317"/>
    </row>
    <row r="749" spans="4:4">
      <c r="D749" s="317"/>
    </row>
    <row r="750" spans="4:4">
      <c r="D750" s="317"/>
    </row>
    <row r="751" spans="4:4">
      <c r="D751" s="317"/>
    </row>
    <row r="752" spans="4:4">
      <c r="D752" s="317"/>
    </row>
    <row r="753" spans="4:4">
      <c r="D753" s="317"/>
    </row>
    <row r="754" spans="4:4">
      <c r="D754" s="317"/>
    </row>
    <row r="755" spans="4:4">
      <c r="D755" s="317"/>
    </row>
    <row r="756" spans="4:4">
      <c r="D756" s="317"/>
    </row>
    <row r="757" spans="4:4">
      <c r="D757" s="317"/>
    </row>
    <row r="758" spans="4:4">
      <c r="D758" s="317"/>
    </row>
    <row r="759" spans="4:4">
      <c r="D759" s="317"/>
    </row>
    <row r="760" spans="4:4">
      <c r="D760" s="317"/>
    </row>
    <row r="761" spans="4:4">
      <c r="D761" s="317"/>
    </row>
    <row r="762" spans="4:4">
      <c r="D762" s="317"/>
    </row>
    <row r="763" spans="4:4">
      <c r="D763" s="317"/>
    </row>
    <row r="764" spans="4:4">
      <c r="D764" s="317"/>
    </row>
    <row r="765" spans="4:4">
      <c r="D765" s="317"/>
    </row>
    <row r="766" spans="4:4">
      <c r="D766" s="317"/>
    </row>
    <row r="767" spans="4:4">
      <c r="D767" s="317"/>
    </row>
    <row r="768" spans="4:4">
      <c r="D768" s="317"/>
    </row>
    <row r="769" spans="4:4">
      <c r="D769" s="317"/>
    </row>
    <row r="770" spans="4:4">
      <c r="D770" s="317"/>
    </row>
    <row r="771" spans="4:4">
      <c r="D771" s="317"/>
    </row>
    <row r="772" spans="4:4">
      <c r="D772" s="317"/>
    </row>
    <row r="773" spans="4:4">
      <c r="D773" s="317"/>
    </row>
    <row r="774" spans="4:4">
      <c r="D774" s="317"/>
    </row>
    <row r="775" spans="4:4">
      <c r="D775" s="317"/>
    </row>
    <row r="776" spans="4:4">
      <c r="D776" s="317"/>
    </row>
    <row r="777" spans="4:4">
      <c r="D777" s="317"/>
    </row>
    <row r="778" spans="4:4">
      <c r="D778" s="317"/>
    </row>
    <row r="779" spans="4:4">
      <c r="D779" s="317"/>
    </row>
    <row r="780" spans="4:4">
      <c r="D780" s="317"/>
    </row>
    <row r="781" spans="4:4">
      <c r="D781" s="317"/>
    </row>
    <row r="782" spans="4:4">
      <c r="D782" s="317"/>
    </row>
    <row r="783" spans="4:4">
      <c r="D783" s="317"/>
    </row>
    <row r="784" spans="4:4">
      <c r="D784" s="317"/>
    </row>
    <row r="785" spans="4:4">
      <c r="D785" s="317"/>
    </row>
    <row r="786" spans="4:4">
      <c r="D786" s="317"/>
    </row>
    <row r="787" spans="4:4">
      <c r="D787" s="317"/>
    </row>
    <row r="788" spans="4:4">
      <c r="D788" s="317"/>
    </row>
    <row r="789" spans="4:4">
      <c r="D789" s="317"/>
    </row>
    <row r="790" spans="4:4">
      <c r="D790" s="317"/>
    </row>
    <row r="791" spans="4:4">
      <c r="D791" s="317"/>
    </row>
    <row r="792" spans="4:4">
      <c r="D792" s="317"/>
    </row>
    <row r="793" spans="4:4">
      <c r="D793" s="317"/>
    </row>
    <row r="794" spans="4:4">
      <c r="D794" s="317"/>
    </row>
    <row r="795" spans="4:4">
      <c r="D795" s="317"/>
    </row>
    <row r="796" spans="4:4">
      <c r="D796" s="317"/>
    </row>
    <row r="797" spans="4:4">
      <c r="D797" s="317"/>
    </row>
    <row r="798" spans="4:4">
      <c r="D798" s="317"/>
    </row>
    <row r="799" spans="4:4">
      <c r="D799" s="317"/>
    </row>
    <row r="800" spans="4:4">
      <c r="D800" s="317"/>
    </row>
    <row r="801" spans="4:4">
      <c r="D801" s="317"/>
    </row>
    <row r="802" spans="4:4">
      <c r="D802" s="317"/>
    </row>
    <row r="803" spans="4:4">
      <c r="D803" s="317"/>
    </row>
    <row r="804" spans="4:4">
      <c r="D804" s="317"/>
    </row>
    <row r="805" spans="4:4">
      <c r="D805" s="317"/>
    </row>
    <row r="806" spans="4:4">
      <c r="D806" s="317"/>
    </row>
    <row r="807" spans="4:4">
      <c r="D807" s="317"/>
    </row>
    <row r="808" spans="4:4">
      <c r="D808" s="317"/>
    </row>
    <row r="809" spans="4:4">
      <c r="D809" s="317"/>
    </row>
    <row r="810" spans="4:4">
      <c r="D810" s="317"/>
    </row>
    <row r="811" spans="4:4">
      <c r="D811" s="317"/>
    </row>
    <row r="812" spans="4:4">
      <c r="D812" s="317"/>
    </row>
    <row r="813" spans="4:4">
      <c r="D813" s="317"/>
    </row>
    <row r="814" spans="4:4">
      <c r="D814" s="317"/>
    </row>
    <row r="815" spans="4:4">
      <c r="D815" s="317"/>
    </row>
    <row r="816" spans="4:4">
      <c r="D816" s="317"/>
    </row>
    <row r="817" spans="4:4">
      <c r="D817" s="317"/>
    </row>
    <row r="818" spans="4:4">
      <c r="D818" s="317"/>
    </row>
    <row r="819" spans="4:4">
      <c r="D819" s="317"/>
    </row>
    <row r="820" spans="4:4">
      <c r="D820" s="317"/>
    </row>
    <row r="821" spans="4:4">
      <c r="D821" s="317"/>
    </row>
    <row r="822" spans="4:4">
      <c r="D822" s="317"/>
    </row>
    <row r="823" spans="4:4">
      <c r="D823" s="317"/>
    </row>
    <row r="824" spans="4:4">
      <c r="D824" s="317"/>
    </row>
    <row r="825" spans="4:4">
      <c r="D825" s="317"/>
    </row>
    <row r="826" spans="4:4">
      <c r="D826" s="317"/>
    </row>
    <row r="827" spans="4:4">
      <c r="D827" s="317"/>
    </row>
    <row r="828" spans="4:4">
      <c r="D828" s="317"/>
    </row>
    <row r="829" spans="4:4">
      <c r="D829" s="317"/>
    </row>
    <row r="830" spans="4:4">
      <c r="D830" s="317"/>
    </row>
    <row r="831" spans="4:4">
      <c r="D831" s="317"/>
    </row>
    <row r="832" spans="4:4">
      <c r="D832" s="317"/>
    </row>
    <row r="833" spans="4:4">
      <c r="D833" s="317"/>
    </row>
    <row r="834" spans="4:4">
      <c r="D834" s="317"/>
    </row>
    <row r="835" spans="4:4">
      <c r="D835" s="317"/>
    </row>
    <row r="836" spans="4:4">
      <c r="D836" s="317"/>
    </row>
    <row r="837" spans="4:4">
      <c r="D837" s="317"/>
    </row>
    <row r="838" spans="4:4">
      <c r="D838" s="317"/>
    </row>
    <row r="839" spans="4:4">
      <c r="D839" s="317"/>
    </row>
    <row r="840" spans="4:4">
      <c r="D840" s="317"/>
    </row>
    <row r="841" spans="4:4">
      <c r="D841" s="317"/>
    </row>
    <row r="842" spans="4:4">
      <c r="D842" s="317"/>
    </row>
    <row r="843" spans="4:4">
      <c r="D843" s="317"/>
    </row>
    <row r="844" spans="4:4">
      <c r="D844" s="317"/>
    </row>
    <row r="845" spans="4:4">
      <c r="D845" s="317"/>
    </row>
    <row r="846" spans="4:4">
      <c r="D846" s="317"/>
    </row>
    <row r="847" spans="4:4">
      <c r="D847" s="317"/>
    </row>
    <row r="848" spans="4:4">
      <c r="D848" s="317"/>
    </row>
    <row r="849" spans="4:4">
      <c r="D849" s="317"/>
    </row>
    <row r="850" spans="4:4">
      <c r="D850" s="317"/>
    </row>
    <row r="851" spans="4:4">
      <c r="D851" s="317"/>
    </row>
    <row r="852" spans="4:4">
      <c r="D852" s="317"/>
    </row>
    <row r="853" spans="4:4">
      <c r="D853" s="317"/>
    </row>
    <row r="854" spans="4:4">
      <c r="D854" s="317"/>
    </row>
    <row r="855" spans="4:4">
      <c r="D855" s="317"/>
    </row>
    <row r="856" spans="4:4">
      <c r="D856" s="317"/>
    </row>
    <row r="857" spans="4:4">
      <c r="D857" s="317"/>
    </row>
    <row r="858" spans="4:4">
      <c r="D858" s="317"/>
    </row>
    <row r="859" spans="4:4">
      <c r="D859" s="317"/>
    </row>
    <row r="860" spans="4:4">
      <c r="D860" s="317"/>
    </row>
    <row r="861" spans="4:4">
      <c r="D861" s="317"/>
    </row>
    <row r="862" spans="4:4">
      <c r="D862" s="317"/>
    </row>
    <row r="863" spans="4:4">
      <c r="D863" s="317"/>
    </row>
    <row r="864" spans="4:4">
      <c r="D864" s="317"/>
    </row>
    <row r="865" spans="4:4">
      <c r="D865" s="317"/>
    </row>
    <row r="866" spans="4:4">
      <c r="D866" s="317"/>
    </row>
    <row r="867" spans="4:4">
      <c r="D867" s="317"/>
    </row>
    <row r="868" spans="4:4">
      <c r="D868" s="317"/>
    </row>
    <row r="869" spans="4:4">
      <c r="D869" s="317"/>
    </row>
    <row r="870" spans="4:4">
      <c r="D870" s="317"/>
    </row>
    <row r="871" spans="4:4">
      <c r="D871" s="317"/>
    </row>
    <row r="872" spans="4:4">
      <c r="D872" s="317"/>
    </row>
    <row r="873" spans="4:4">
      <c r="D873" s="317"/>
    </row>
    <row r="874" spans="4:4">
      <c r="D874" s="317"/>
    </row>
    <row r="875" spans="4:4">
      <c r="D875" s="317"/>
    </row>
    <row r="876" spans="4:4">
      <c r="D876" s="317"/>
    </row>
    <row r="877" spans="4:4">
      <c r="D877" s="317"/>
    </row>
    <row r="878" spans="4:4">
      <c r="D878" s="317"/>
    </row>
    <row r="879" spans="4:4">
      <c r="D879" s="317"/>
    </row>
    <row r="880" spans="4:4">
      <c r="D880" s="317"/>
    </row>
    <row r="881" spans="4:4">
      <c r="D881" s="317"/>
    </row>
    <row r="882" spans="4:4">
      <c r="D882" s="317"/>
    </row>
    <row r="883" spans="4:4">
      <c r="D883" s="317"/>
    </row>
    <row r="884" spans="4:4">
      <c r="D884" s="317"/>
    </row>
    <row r="885" spans="4:4">
      <c r="D885" s="317"/>
    </row>
    <row r="886" spans="4:4">
      <c r="D886" s="317"/>
    </row>
    <row r="887" spans="4:4">
      <c r="D887" s="317"/>
    </row>
    <row r="888" spans="4:4">
      <c r="D888" s="317"/>
    </row>
    <row r="889" spans="4:4">
      <c r="D889" s="317"/>
    </row>
    <row r="890" spans="4:4">
      <c r="D890" s="317"/>
    </row>
    <row r="891" spans="4:4">
      <c r="D891" s="317"/>
    </row>
    <row r="892" spans="4:4">
      <c r="D892" s="317"/>
    </row>
    <row r="893" spans="4:4">
      <c r="D893" s="317"/>
    </row>
    <row r="894" spans="4:4">
      <c r="D894" s="317"/>
    </row>
    <row r="895" spans="4:4">
      <c r="D895" s="317"/>
    </row>
    <row r="896" spans="4:4">
      <c r="D896" s="317"/>
    </row>
    <row r="897" spans="4:4">
      <c r="D897" s="317"/>
    </row>
    <row r="898" spans="4:4">
      <c r="D898" s="317"/>
    </row>
    <row r="899" spans="4:4">
      <c r="D899" s="317"/>
    </row>
    <row r="900" spans="4:4">
      <c r="D900" s="317"/>
    </row>
    <row r="901" spans="4:4">
      <c r="D901" s="317"/>
    </row>
    <row r="902" spans="4:4">
      <c r="D902" s="317"/>
    </row>
    <row r="903" spans="4:4">
      <c r="D903" s="317"/>
    </row>
    <row r="904" spans="4:4">
      <c r="D904" s="317"/>
    </row>
    <row r="905" spans="4:4">
      <c r="D905" s="317"/>
    </row>
    <row r="906" spans="4:4">
      <c r="D906" s="317"/>
    </row>
    <row r="907" spans="4:4">
      <c r="D907" s="317"/>
    </row>
    <row r="908" spans="4:4">
      <c r="D908" s="317"/>
    </row>
    <row r="909" spans="4:4">
      <c r="D909" s="317"/>
    </row>
    <row r="910" spans="4:4">
      <c r="D910" s="317"/>
    </row>
    <row r="911" spans="4:4">
      <c r="D911" s="317"/>
    </row>
    <row r="912" spans="4:4">
      <c r="D912" s="317"/>
    </row>
    <row r="913" spans="4:4">
      <c r="D913" s="317"/>
    </row>
    <row r="914" spans="4:4">
      <c r="D914" s="317"/>
    </row>
    <row r="915" spans="4:4">
      <c r="D915" s="317"/>
    </row>
    <row r="916" spans="4:4">
      <c r="D916" s="317"/>
    </row>
    <row r="917" spans="4:4">
      <c r="D917" s="317"/>
    </row>
    <row r="918" spans="4:4">
      <c r="D918" s="317"/>
    </row>
    <row r="919" spans="4:4">
      <c r="D919" s="317"/>
    </row>
    <row r="920" spans="4:4">
      <c r="D920" s="317"/>
    </row>
    <row r="921" spans="4:4">
      <c r="D921" s="317"/>
    </row>
    <row r="922" spans="4:4">
      <c r="D922" s="317"/>
    </row>
    <row r="923" spans="4:4">
      <c r="D923" s="317"/>
    </row>
    <row r="924" spans="4:4">
      <c r="D924" s="317"/>
    </row>
    <row r="925" spans="4:4">
      <c r="D925" s="317"/>
    </row>
    <row r="926" spans="4:4">
      <c r="D926" s="317"/>
    </row>
    <row r="927" spans="4:4">
      <c r="D927" s="317"/>
    </row>
    <row r="928" spans="4:4">
      <c r="D928" s="317"/>
    </row>
    <row r="929" spans="4:4">
      <c r="D929" s="317"/>
    </row>
    <row r="930" spans="4:4">
      <c r="D930" s="317"/>
    </row>
    <row r="931" spans="4:4">
      <c r="D931" s="317"/>
    </row>
    <row r="932" spans="4:4">
      <c r="D932" s="317"/>
    </row>
    <row r="933" spans="4:4">
      <c r="D933" s="317"/>
    </row>
    <row r="934" spans="4:4">
      <c r="D934" s="317"/>
    </row>
    <row r="935" spans="4:4">
      <c r="D935" s="317"/>
    </row>
    <row r="936" spans="4:4">
      <c r="D936" s="317"/>
    </row>
    <row r="937" spans="4:4">
      <c r="D937" s="317"/>
    </row>
    <row r="938" spans="4:4">
      <c r="D938" s="317"/>
    </row>
    <row r="939" spans="4:4">
      <c r="D939" s="317"/>
    </row>
    <row r="940" spans="4:4">
      <c r="D940" s="317"/>
    </row>
    <row r="941" spans="4:4">
      <c r="D941" s="317"/>
    </row>
    <row r="942" spans="4:4">
      <c r="D942" s="317"/>
    </row>
    <row r="943" spans="4:4">
      <c r="D943" s="317"/>
    </row>
    <row r="944" spans="4:4">
      <c r="D944" s="317"/>
    </row>
    <row r="945" spans="4:4">
      <c r="D945" s="317"/>
    </row>
    <row r="946" spans="4:4">
      <c r="D946" s="317"/>
    </row>
    <row r="947" spans="4:4">
      <c r="D947" s="317"/>
    </row>
    <row r="948" spans="4:4">
      <c r="D948" s="317"/>
    </row>
    <row r="949" spans="4:4">
      <c r="D949" s="317"/>
    </row>
    <row r="950" spans="4:4">
      <c r="D950" s="317"/>
    </row>
    <row r="951" spans="4:4">
      <c r="D951" s="317"/>
    </row>
    <row r="952" spans="4:4">
      <c r="D952" s="317"/>
    </row>
    <row r="953" spans="4:4">
      <c r="D953" s="317"/>
    </row>
    <row r="954" spans="4:4">
      <c r="D954" s="317"/>
    </row>
    <row r="955" spans="4:4">
      <c r="D955" s="317"/>
    </row>
    <row r="956" spans="4:4">
      <c r="D956" s="317"/>
    </row>
    <row r="957" spans="4:4">
      <c r="D957" s="317"/>
    </row>
    <row r="958" spans="4:4">
      <c r="D958" s="317"/>
    </row>
    <row r="959" spans="4:4">
      <c r="D959" s="317"/>
    </row>
    <row r="960" spans="4:4">
      <c r="D960" s="317"/>
    </row>
    <row r="961" spans="4:4">
      <c r="D961" s="317"/>
    </row>
    <row r="962" spans="4:4">
      <c r="D962" s="317"/>
    </row>
    <row r="963" spans="4:4">
      <c r="D963" s="317"/>
    </row>
    <row r="964" spans="4:4">
      <c r="D964" s="317"/>
    </row>
    <row r="965" spans="4:4">
      <c r="D965" s="317"/>
    </row>
    <row r="966" spans="4:4">
      <c r="D966" s="317"/>
    </row>
    <row r="967" spans="4:4">
      <c r="D967" s="317"/>
    </row>
    <row r="968" spans="4:4">
      <c r="D968" s="317"/>
    </row>
    <row r="969" spans="4:4">
      <c r="D969" s="317"/>
    </row>
    <row r="970" spans="4:4">
      <c r="D970" s="317"/>
    </row>
    <row r="971" spans="4:4">
      <c r="D971" s="317"/>
    </row>
    <row r="972" spans="4:4">
      <c r="D972" s="317"/>
    </row>
    <row r="973" spans="4:4">
      <c r="D973" s="317"/>
    </row>
    <row r="974" spans="4:4">
      <c r="D974" s="317"/>
    </row>
    <row r="975" spans="4:4">
      <c r="D975" s="317"/>
    </row>
    <row r="976" spans="4:4">
      <c r="D976" s="317"/>
    </row>
    <row r="977" spans="4:4">
      <c r="D977" s="317"/>
    </row>
    <row r="978" spans="4:4">
      <c r="D978" s="317"/>
    </row>
    <row r="979" spans="4:4">
      <c r="D979" s="317"/>
    </row>
    <row r="980" spans="4:4">
      <c r="D980" s="317"/>
    </row>
    <row r="981" spans="4:4">
      <c r="D981" s="317"/>
    </row>
    <row r="982" spans="4:4">
      <c r="D982" s="317"/>
    </row>
    <row r="983" spans="4:4">
      <c r="D983" s="317"/>
    </row>
    <row r="984" spans="4:4">
      <c r="D984" s="317"/>
    </row>
    <row r="985" spans="4:4">
      <c r="D985" s="317"/>
    </row>
    <row r="986" spans="4:4">
      <c r="D986" s="317"/>
    </row>
    <row r="987" spans="4:4">
      <c r="D987" s="317"/>
    </row>
    <row r="988" spans="4:4">
      <c r="D988" s="317"/>
    </row>
    <row r="989" spans="4:4">
      <c r="D989" s="317"/>
    </row>
    <row r="990" spans="4:4">
      <c r="D990" s="317"/>
    </row>
    <row r="991" spans="4:4">
      <c r="D991" s="317"/>
    </row>
    <row r="992" spans="4:4">
      <c r="D992" s="317"/>
    </row>
    <row r="993" spans="4:4">
      <c r="D993" s="317"/>
    </row>
    <row r="994" spans="4:4">
      <c r="D994" s="317"/>
    </row>
    <row r="995" spans="4:4">
      <c r="D995" s="317"/>
    </row>
    <row r="996" spans="4:4">
      <c r="D996" s="317"/>
    </row>
    <row r="997" spans="4:4">
      <c r="D997" s="317"/>
    </row>
    <row r="998" spans="4:4">
      <c r="D998" s="317"/>
    </row>
    <row r="999" spans="4:4">
      <c r="D999" s="317"/>
    </row>
    <row r="1000" spans="4:4">
      <c r="D1000" s="317"/>
    </row>
    <row r="1001" spans="4:4">
      <c r="D1001" s="317"/>
    </row>
    <row r="1002" spans="4:4">
      <c r="D1002" s="317"/>
    </row>
    <row r="1003" spans="4:4">
      <c r="D1003" s="317"/>
    </row>
    <row r="1004" spans="4:4">
      <c r="D1004" s="317"/>
    </row>
    <row r="1005" spans="4:4">
      <c r="D1005" s="317"/>
    </row>
    <row r="1006" spans="4:4">
      <c r="D1006" s="317"/>
    </row>
    <row r="1007" spans="4:4">
      <c r="D1007" s="317"/>
    </row>
    <row r="1008" spans="4:4">
      <c r="D1008" s="317"/>
    </row>
    <row r="1009" spans="4:4">
      <c r="D1009" s="317"/>
    </row>
    <row r="1010" spans="4:4">
      <c r="D1010" s="317"/>
    </row>
    <row r="1011" spans="4:4">
      <c r="D1011" s="317"/>
    </row>
    <row r="1012" spans="4:4">
      <c r="D1012" s="317"/>
    </row>
    <row r="1013" spans="4:4">
      <c r="D1013" s="317"/>
    </row>
    <row r="1014" spans="4:4">
      <c r="D1014" s="317"/>
    </row>
    <row r="1015" spans="4:4">
      <c r="D1015" s="317"/>
    </row>
    <row r="1016" spans="4:4">
      <c r="D1016" s="317"/>
    </row>
    <row r="1017" spans="4:4">
      <c r="D1017" s="317"/>
    </row>
    <row r="1018" spans="4:4">
      <c r="D1018" s="317"/>
    </row>
    <row r="1019" spans="4:4">
      <c r="D1019" s="317"/>
    </row>
    <row r="1020" spans="4:4">
      <c r="D1020" s="317"/>
    </row>
    <row r="1021" spans="4:4">
      <c r="D1021" s="317"/>
    </row>
    <row r="1022" spans="4:4">
      <c r="D1022" s="317"/>
    </row>
    <row r="1023" spans="4:4">
      <c r="D1023" s="317"/>
    </row>
    <row r="1024" spans="4:4">
      <c r="D1024" s="317"/>
    </row>
    <row r="1025" spans="4:4">
      <c r="D1025" s="317"/>
    </row>
    <row r="1026" spans="4:4">
      <c r="D1026" s="317"/>
    </row>
    <row r="1027" spans="4:4">
      <c r="D1027" s="317"/>
    </row>
    <row r="1028" spans="4:4">
      <c r="D1028" s="317"/>
    </row>
    <row r="1029" spans="4:4">
      <c r="D1029" s="317"/>
    </row>
    <row r="1030" spans="4:4">
      <c r="D1030" s="317"/>
    </row>
    <row r="1031" spans="4:4">
      <c r="D1031" s="317"/>
    </row>
    <row r="1032" spans="4:4">
      <c r="D1032" s="317"/>
    </row>
    <row r="1033" spans="4:4">
      <c r="D1033" s="317"/>
    </row>
    <row r="1034" spans="4:4">
      <c r="D1034" s="317"/>
    </row>
    <row r="1035" spans="4:4">
      <c r="D1035" s="317"/>
    </row>
    <row r="1036" spans="4:4">
      <c r="D1036" s="317"/>
    </row>
    <row r="1037" spans="4:4">
      <c r="D1037" s="317"/>
    </row>
    <row r="1038" spans="4:4">
      <c r="D1038" s="317"/>
    </row>
    <row r="1039" spans="4:4">
      <c r="D1039" s="317"/>
    </row>
    <row r="1040" spans="4:4">
      <c r="D1040" s="317"/>
    </row>
    <row r="1041" spans="4:4">
      <c r="D1041" s="317"/>
    </row>
    <row r="1042" spans="4:4">
      <c r="D1042" s="317"/>
    </row>
    <row r="1043" spans="4:4">
      <c r="D1043" s="317"/>
    </row>
    <row r="1044" spans="4:4">
      <c r="D1044" s="317"/>
    </row>
    <row r="1045" spans="4:4">
      <c r="D1045" s="317"/>
    </row>
    <row r="1046" spans="4:4">
      <c r="D1046" s="317"/>
    </row>
    <row r="1047" spans="4:4">
      <c r="D1047" s="317"/>
    </row>
    <row r="1048" spans="4:4">
      <c r="D1048" s="317"/>
    </row>
    <row r="1049" spans="4:4">
      <c r="D1049" s="317"/>
    </row>
    <row r="1050" spans="4:4">
      <c r="D1050" s="317"/>
    </row>
    <row r="1051" spans="4:4">
      <c r="D1051" s="317"/>
    </row>
    <row r="1052" spans="4:4">
      <c r="D1052" s="317"/>
    </row>
    <row r="1053" spans="4:4">
      <c r="D1053" s="317"/>
    </row>
    <row r="1054" spans="4:4">
      <c r="D1054" s="317"/>
    </row>
    <row r="1055" spans="4:4">
      <c r="D1055" s="317"/>
    </row>
    <row r="1056" spans="4:4">
      <c r="D1056" s="317"/>
    </row>
    <row r="1057" spans="4:4">
      <c r="D1057" s="317"/>
    </row>
    <row r="1058" spans="4:4">
      <c r="D1058" s="317"/>
    </row>
    <row r="1059" spans="4:4">
      <c r="D1059" s="317"/>
    </row>
    <row r="1060" spans="4:4">
      <c r="D1060" s="317"/>
    </row>
    <row r="1061" spans="4:4">
      <c r="D1061" s="317"/>
    </row>
    <row r="1062" spans="4:4">
      <c r="D1062" s="317"/>
    </row>
    <row r="1063" spans="4:4">
      <c r="D1063" s="317"/>
    </row>
    <row r="1064" spans="4:4">
      <c r="D1064" s="317"/>
    </row>
    <row r="1065" spans="4:4">
      <c r="D1065" s="317"/>
    </row>
    <row r="1066" spans="4:4">
      <c r="D1066" s="317"/>
    </row>
    <row r="1067" spans="4:4">
      <c r="D1067" s="317"/>
    </row>
    <row r="1068" spans="4:4">
      <c r="D1068" s="317"/>
    </row>
    <row r="1069" spans="4:4">
      <c r="D1069" s="317"/>
    </row>
    <row r="1070" spans="4:4">
      <c r="D1070" s="317"/>
    </row>
    <row r="1071" spans="4:4">
      <c r="D1071" s="317"/>
    </row>
    <row r="1072" spans="4:4">
      <c r="D1072" s="317"/>
    </row>
    <row r="1073" spans="4:4">
      <c r="D1073" s="317"/>
    </row>
    <row r="1074" spans="4:4">
      <c r="D1074" s="317"/>
    </row>
    <row r="1075" spans="4:4">
      <c r="D1075" s="317"/>
    </row>
    <row r="1076" spans="4:4">
      <c r="D1076" s="317"/>
    </row>
    <row r="1077" spans="4:4">
      <c r="D1077" s="317"/>
    </row>
    <row r="1078" spans="4:4">
      <c r="D1078" s="317"/>
    </row>
    <row r="1079" spans="4:4">
      <c r="D1079" s="317"/>
    </row>
    <row r="1080" spans="4:4">
      <c r="D1080" s="317"/>
    </row>
    <row r="1081" spans="4:4">
      <c r="D1081" s="317"/>
    </row>
    <row r="1082" spans="4:4">
      <c r="D1082" s="317"/>
    </row>
    <row r="1083" spans="4:4">
      <c r="D1083" s="317"/>
    </row>
    <row r="1084" spans="4:4">
      <c r="D1084" s="317"/>
    </row>
    <row r="1085" spans="4:4">
      <c r="D1085" s="317"/>
    </row>
    <row r="1086" spans="4:4">
      <c r="D1086" s="317"/>
    </row>
    <row r="1087" spans="4:4">
      <c r="D1087" s="317"/>
    </row>
    <row r="1088" spans="4:4">
      <c r="D1088" s="317"/>
    </row>
    <row r="1089" spans="4:4">
      <c r="D1089" s="317"/>
    </row>
    <row r="1090" spans="4:4">
      <c r="D1090" s="317"/>
    </row>
    <row r="1091" spans="4:4">
      <c r="D1091" s="317"/>
    </row>
    <row r="1092" spans="4:4">
      <c r="D1092" s="317"/>
    </row>
    <row r="1093" spans="4:4">
      <c r="D1093" s="317"/>
    </row>
    <row r="1094" spans="4:4">
      <c r="D1094" s="317"/>
    </row>
    <row r="1095" spans="4:4">
      <c r="D1095" s="317"/>
    </row>
    <row r="1096" spans="4:4">
      <c r="D1096" s="317"/>
    </row>
    <row r="1097" spans="4:4">
      <c r="D1097" s="317"/>
    </row>
    <row r="1098" spans="4:4">
      <c r="D1098" s="317"/>
    </row>
    <row r="1099" spans="4:4">
      <c r="D1099" s="317"/>
    </row>
    <row r="1100" spans="4:4">
      <c r="D1100" s="317"/>
    </row>
    <row r="1101" spans="4:4">
      <c r="D1101" s="317"/>
    </row>
    <row r="1102" spans="4:4">
      <c r="D1102" s="317"/>
    </row>
    <row r="1103" spans="4:4">
      <c r="D1103" s="317"/>
    </row>
    <row r="1104" spans="4:4">
      <c r="D1104" s="317"/>
    </row>
    <row r="1105" spans="4:4">
      <c r="D1105" s="317"/>
    </row>
    <row r="1106" spans="4:4">
      <c r="D1106" s="317"/>
    </row>
    <row r="1107" spans="4:4">
      <c r="D1107" s="317"/>
    </row>
    <row r="1108" spans="4:4">
      <c r="D1108" s="317"/>
    </row>
    <row r="1109" spans="4:4">
      <c r="D1109" s="317"/>
    </row>
    <row r="1110" spans="4:4">
      <c r="D1110" s="317"/>
    </row>
    <row r="1111" spans="4:4">
      <c r="D1111" s="317"/>
    </row>
    <row r="1112" spans="4:4">
      <c r="D1112" s="317"/>
    </row>
    <row r="1113" spans="4:4">
      <c r="D1113" s="317"/>
    </row>
    <row r="1114" spans="4:4">
      <c r="D1114" s="317"/>
    </row>
    <row r="1115" spans="4:4">
      <c r="D1115" s="317"/>
    </row>
    <row r="1116" spans="4:4">
      <c r="D1116" s="317"/>
    </row>
    <row r="1117" spans="4:4">
      <c r="D1117" s="317"/>
    </row>
    <row r="1118" spans="4:4">
      <c r="D1118" s="317"/>
    </row>
    <row r="1119" spans="4:4">
      <c r="D1119" s="317"/>
    </row>
    <row r="1120" spans="4:4">
      <c r="D1120" s="317"/>
    </row>
    <row r="1121" spans="4:4">
      <c r="D1121" s="317"/>
    </row>
    <row r="1122" spans="4:4">
      <c r="D1122" s="317"/>
    </row>
    <row r="1123" spans="4:4">
      <c r="D1123" s="317"/>
    </row>
    <row r="1124" spans="4:4">
      <c r="D1124" s="317"/>
    </row>
    <row r="1125" spans="4:4">
      <c r="D1125" s="317"/>
    </row>
    <row r="1126" spans="4:4">
      <c r="D1126" s="317"/>
    </row>
    <row r="1127" spans="4:4">
      <c r="D1127" s="317"/>
    </row>
    <row r="1128" spans="4:4">
      <c r="D1128" s="317"/>
    </row>
    <row r="1129" spans="4:4">
      <c r="D1129" s="317"/>
    </row>
    <row r="1130" spans="4:4">
      <c r="D1130" s="317"/>
    </row>
    <row r="1131" spans="4:4">
      <c r="D1131" s="317"/>
    </row>
    <row r="1132" spans="4:4">
      <c r="D1132" s="317"/>
    </row>
    <row r="1133" spans="4:4">
      <c r="D1133" s="317"/>
    </row>
    <row r="1134" spans="4:4">
      <c r="D1134" s="317"/>
    </row>
    <row r="1135" spans="4:4">
      <c r="D1135" s="317"/>
    </row>
    <row r="1136" spans="4:4">
      <c r="D1136" s="317"/>
    </row>
    <row r="1137" spans="4:4">
      <c r="D1137" s="317"/>
    </row>
    <row r="1138" spans="4:4">
      <c r="D1138" s="317"/>
    </row>
    <row r="1139" spans="4:4">
      <c r="D1139" s="317"/>
    </row>
    <row r="1140" spans="4:4">
      <c r="D1140" s="317"/>
    </row>
    <row r="1141" spans="4:4">
      <c r="D1141" s="317"/>
    </row>
    <row r="1142" spans="4:4">
      <c r="D1142" s="317"/>
    </row>
    <row r="1143" spans="4:4">
      <c r="D1143" s="317"/>
    </row>
    <row r="1144" spans="4:4">
      <c r="D1144" s="317"/>
    </row>
    <row r="1145" spans="4:4">
      <c r="D1145" s="317"/>
    </row>
    <row r="1146" spans="4:4">
      <c r="D1146" s="317"/>
    </row>
    <row r="1147" spans="4:4">
      <c r="D1147" s="317"/>
    </row>
    <row r="1148" spans="4:4">
      <c r="D1148" s="317"/>
    </row>
    <row r="1149" spans="4:4">
      <c r="D1149" s="317"/>
    </row>
    <row r="1150" spans="4:4">
      <c r="D1150" s="317"/>
    </row>
    <row r="1151" spans="4:4">
      <c r="D1151" s="317"/>
    </row>
    <row r="1152" spans="4:4">
      <c r="D1152" s="317"/>
    </row>
    <row r="1153" spans="4:4">
      <c r="D1153" s="317"/>
    </row>
    <row r="1154" spans="4:4">
      <c r="D1154" s="317"/>
    </row>
    <row r="1155" spans="4:4">
      <c r="D1155" s="317"/>
    </row>
    <row r="1156" spans="4:4">
      <c r="D1156" s="317"/>
    </row>
    <row r="1157" spans="4:4">
      <c r="D1157" s="317"/>
    </row>
    <row r="1158" spans="4:4">
      <c r="D1158" s="317"/>
    </row>
    <row r="1159" spans="4:4">
      <c r="D1159" s="317"/>
    </row>
    <row r="1160" spans="4:4">
      <c r="D1160" s="317"/>
    </row>
    <row r="1161" spans="4:4">
      <c r="D1161" s="317"/>
    </row>
    <row r="1162" spans="4:4">
      <c r="D1162" s="317"/>
    </row>
    <row r="1163" spans="4:4">
      <c r="D1163" s="317"/>
    </row>
    <row r="1164" spans="4:4">
      <c r="D1164" s="317"/>
    </row>
    <row r="1165" spans="4:4">
      <c r="D1165" s="317"/>
    </row>
    <row r="1166" spans="4:4">
      <c r="D1166" s="317"/>
    </row>
    <row r="1167" spans="4:4">
      <c r="D1167" s="317"/>
    </row>
    <row r="1168" spans="4:4">
      <c r="D1168" s="317"/>
    </row>
    <row r="1169" spans="4:4">
      <c r="D1169" s="317"/>
    </row>
    <row r="1170" spans="4:4">
      <c r="D1170" s="317"/>
    </row>
    <row r="1171" spans="4:4">
      <c r="D1171" s="317"/>
    </row>
    <row r="1172" spans="4:4">
      <c r="D1172" s="317"/>
    </row>
    <row r="1173" spans="4:4">
      <c r="D1173" s="317"/>
    </row>
    <row r="1174" spans="4:4">
      <c r="D1174" s="317"/>
    </row>
    <row r="1175" spans="4:4">
      <c r="D1175" s="317"/>
    </row>
    <row r="1176" spans="4:4">
      <c r="D1176" s="317"/>
    </row>
    <row r="1177" spans="4:4">
      <c r="D1177" s="317"/>
    </row>
    <row r="1178" spans="4:4">
      <c r="D1178" s="317"/>
    </row>
    <row r="1179" spans="4:4">
      <c r="D1179" s="317"/>
    </row>
    <row r="1180" spans="4:4">
      <c r="D1180" s="317"/>
    </row>
    <row r="1181" spans="4:4">
      <c r="D1181" s="317"/>
    </row>
    <row r="1182" spans="4:4">
      <c r="D1182" s="317"/>
    </row>
    <row r="1183" spans="4:4">
      <c r="D1183" s="317"/>
    </row>
    <row r="1184" spans="4:4">
      <c r="D1184" s="317"/>
    </row>
    <row r="1185" spans="4:4">
      <c r="D1185" s="317"/>
    </row>
    <row r="1186" spans="4:4">
      <c r="D1186" s="317"/>
    </row>
    <row r="1187" spans="4:4">
      <c r="D1187" s="317"/>
    </row>
    <row r="1188" spans="4:4">
      <c r="D1188" s="317"/>
    </row>
    <row r="1189" spans="4:4">
      <c r="D1189" s="317"/>
    </row>
    <row r="1190" spans="4:4">
      <c r="D1190" s="317"/>
    </row>
    <row r="1191" spans="4:4">
      <c r="D1191" s="317"/>
    </row>
    <row r="1192" spans="4:4">
      <c r="D1192" s="317"/>
    </row>
    <row r="1193" spans="4:4">
      <c r="D1193" s="317"/>
    </row>
    <row r="1194" spans="4:4">
      <c r="D1194" s="317"/>
    </row>
    <row r="1195" spans="4:4">
      <c r="D1195" s="317"/>
    </row>
    <row r="1196" spans="4:4">
      <c r="D1196" s="317"/>
    </row>
    <row r="1197" spans="4:4">
      <c r="D1197" s="317"/>
    </row>
    <row r="1198" spans="4:4">
      <c r="D1198" s="317"/>
    </row>
    <row r="1199" spans="4:4">
      <c r="D1199" s="317"/>
    </row>
    <row r="1200" spans="4:4">
      <c r="D1200" s="317"/>
    </row>
    <row r="1201" spans="4:4">
      <c r="D1201" s="317"/>
    </row>
    <row r="1202" spans="4:4">
      <c r="D1202" s="317"/>
    </row>
    <row r="1203" spans="4:4">
      <c r="D1203" s="317"/>
    </row>
    <row r="1204" spans="4:4">
      <c r="D1204" s="317"/>
    </row>
    <row r="1205" spans="4:4">
      <c r="D1205" s="317"/>
    </row>
    <row r="1206" spans="4:4">
      <c r="D1206" s="317"/>
    </row>
    <row r="1207" spans="4:4">
      <c r="D1207" s="317"/>
    </row>
    <row r="1208" spans="4:4">
      <c r="D1208" s="317"/>
    </row>
    <row r="1209" spans="4:4">
      <c r="D1209" s="317"/>
    </row>
    <row r="1210" spans="4:4">
      <c r="D1210" s="317"/>
    </row>
    <row r="1211" spans="4:4">
      <c r="D1211" s="317"/>
    </row>
    <row r="1212" spans="4:4">
      <c r="D1212" s="317"/>
    </row>
    <row r="1213" spans="4:4">
      <c r="D1213" s="317"/>
    </row>
    <row r="1214" spans="4:4">
      <c r="D1214" s="317"/>
    </row>
    <row r="1215" spans="4:4">
      <c r="D1215" s="317"/>
    </row>
    <row r="1216" spans="4:4">
      <c r="D1216" s="317"/>
    </row>
    <row r="1217" spans="4:4">
      <c r="D1217" s="317"/>
    </row>
    <row r="1218" spans="4:4">
      <c r="D1218" s="317"/>
    </row>
    <row r="1219" spans="4:4">
      <c r="D1219" s="317"/>
    </row>
    <row r="1220" spans="4:4">
      <c r="D1220" s="317"/>
    </row>
    <row r="1221" spans="4:4">
      <c r="D1221" s="317"/>
    </row>
    <row r="1222" spans="4:4">
      <c r="D1222" s="317"/>
    </row>
    <row r="1223" spans="4:4">
      <c r="D1223" s="317"/>
    </row>
    <row r="1224" spans="4:4">
      <c r="D1224" s="317"/>
    </row>
    <row r="1225" spans="4:4">
      <c r="D1225" s="317"/>
    </row>
    <row r="1226" spans="4:4">
      <c r="D1226" s="317"/>
    </row>
    <row r="1227" spans="4:4">
      <c r="D1227" s="317"/>
    </row>
    <row r="1228" spans="4:4">
      <c r="D1228" s="317"/>
    </row>
    <row r="1229" spans="4:4">
      <c r="D1229" s="317"/>
    </row>
    <row r="1230" spans="4:4">
      <c r="D1230" s="317"/>
    </row>
    <row r="1231" spans="4:4">
      <c r="D1231" s="317"/>
    </row>
    <row r="1232" spans="4:4">
      <c r="D1232" s="317"/>
    </row>
    <row r="1233" spans="4:4">
      <c r="D1233" s="317"/>
    </row>
    <row r="1234" spans="4:4">
      <c r="D1234" s="317"/>
    </row>
    <row r="1235" spans="4:4">
      <c r="D1235" s="317"/>
    </row>
    <row r="1236" spans="4:4">
      <c r="D1236" s="317"/>
    </row>
    <row r="1237" spans="4:4">
      <c r="D1237" s="317"/>
    </row>
    <row r="1238" spans="4:4">
      <c r="D1238" s="317"/>
    </row>
    <row r="1239" spans="4:4">
      <c r="D1239" s="317"/>
    </row>
    <row r="1240" spans="4:4">
      <c r="D1240" s="317"/>
    </row>
    <row r="1241" spans="4:4">
      <c r="D1241" s="317"/>
    </row>
    <row r="1242" spans="4:4">
      <c r="D1242" s="317"/>
    </row>
    <row r="1243" spans="4:4">
      <c r="D1243" s="317"/>
    </row>
    <row r="1244" spans="4:4">
      <c r="D1244" s="317"/>
    </row>
    <row r="1245" spans="4:4">
      <c r="D1245" s="317"/>
    </row>
    <row r="1246" spans="4:4">
      <c r="D1246" s="317"/>
    </row>
    <row r="1247" spans="4:4">
      <c r="D1247" s="317"/>
    </row>
    <row r="1248" spans="4:4">
      <c r="D1248" s="317"/>
    </row>
    <row r="1249" spans="4:4">
      <c r="D1249" s="317"/>
    </row>
    <row r="1250" spans="4:4">
      <c r="D1250" s="317"/>
    </row>
    <row r="1251" spans="4:4">
      <c r="D1251" s="317"/>
    </row>
    <row r="1252" spans="4:4">
      <c r="D1252" s="317"/>
    </row>
    <row r="1253" spans="4:4">
      <c r="D1253" s="317"/>
    </row>
    <row r="1254" spans="4:4">
      <c r="D1254" s="317"/>
    </row>
    <row r="1255" spans="4:4">
      <c r="D1255" s="317"/>
    </row>
    <row r="1256" spans="4:4">
      <c r="D1256" s="317"/>
    </row>
    <row r="1257" spans="4:4">
      <c r="D1257" s="317"/>
    </row>
    <row r="1258" spans="4:4">
      <c r="D1258" s="317"/>
    </row>
    <row r="1259" spans="4:4">
      <c r="D1259" s="317"/>
    </row>
    <row r="1260" spans="4:4">
      <c r="D1260" s="317"/>
    </row>
    <row r="1261" spans="4:4">
      <c r="D1261" s="317"/>
    </row>
    <row r="1262" spans="4:4">
      <c r="D1262" s="317"/>
    </row>
    <row r="1263" spans="4:4">
      <c r="D1263" s="317"/>
    </row>
    <row r="1264" spans="4:4">
      <c r="D1264" s="317"/>
    </row>
    <row r="1265" spans="4:4">
      <c r="D1265" s="317"/>
    </row>
    <row r="1266" spans="4:4">
      <c r="D1266" s="317"/>
    </row>
    <row r="1267" spans="4:4">
      <c r="D1267" s="317"/>
    </row>
    <row r="1268" spans="4:4">
      <c r="D1268" s="317"/>
    </row>
    <row r="1269" spans="4:4">
      <c r="D1269" s="317"/>
    </row>
    <row r="1270" spans="4:4">
      <c r="D1270" s="317"/>
    </row>
    <row r="1271" spans="4:4">
      <c r="D1271" s="317"/>
    </row>
    <row r="1272" spans="4:4">
      <c r="D1272" s="317"/>
    </row>
    <row r="1273" spans="4:4">
      <c r="D1273" s="317"/>
    </row>
    <row r="1274" spans="4:4">
      <c r="D1274" s="317"/>
    </row>
    <row r="1275" spans="4:4">
      <c r="D1275" s="317"/>
    </row>
    <row r="1276" spans="4:4">
      <c r="D1276" s="317"/>
    </row>
    <row r="1277" spans="4:4">
      <c r="D1277" s="317"/>
    </row>
    <row r="1278" spans="4:4">
      <c r="D1278" s="317"/>
    </row>
    <row r="1279" spans="4:4">
      <c r="D1279" s="317"/>
    </row>
    <row r="1280" spans="4:4">
      <c r="D1280" s="317"/>
    </row>
    <row r="1281" spans="4:4">
      <c r="D1281" s="317"/>
    </row>
    <row r="1282" spans="4:4">
      <c r="D1282" s="317"/>
    </row>
    <row r="1283" spans="4:4">
      <c r="D1283" s="317"/>
    </row>
    <row r="1284" spans="4:4">
      <c r="D1284" s="317"/>
    </row>
    <row r="1285" spans="4:4">
      <c r="D1285" s="317"/>
    </row>
    <row r="1286" spans="4:4">
      <c r="D1286" s="317"/>
    </row>
    <row r="1287" spans="4:4">
      <c r="D1287" s="317"/>
    </row>
    <row r="1288" spans="4:4">
      <c r="D1288" s="317"/>
    </row>
    <row r="1289" spans="4:4">
      <c r="D1289" s="317"/>
    </row>
    <row r="1290" spans="4:4">
      <c r="D1290" s="317"/>
    </row>
    <row r="1291" spans="4:4">
      <c r="D1291" s="317"/>
    </row>
    <row r="1292" spans="4:4">
      <c r="D1292" s="317"/>
    </row>
    <row r="1293" spans="4:4">
      <c r="D1293" s="317"/>
    </row>
    <row r="1294" spans="4:4">
      <c r="D1294" s="317"/>
    </row>
    <row r="1295" spans="4:4">
      <c r="D1295" s="317"/>
    </row>
    <row r="1296" spans="4:4">
      <c r="D1296" s="317"/>
    </row>
    <row r="1297" spans="4:4">
      <c r="D1297" s="317"/>
    </row>
    <row r="1298" spans="4:4">
      <c r="D1298" s="317"/>
    </row>
    <row r="1299" spans="4:4">
      <c r="D1299" s="317"/>
    </row>
    <row r="1300" spans="4:4">
      <c r="D1300" s="317"/>
    </row>
    <row r="1301" spans="4:4">
      <c r="D1301" s="317"/>
    </row>
    <row r="1302" spans="4:4">
      <c r="D1302" s="317"/>
    </row>
    <row r="1303" spans="4:4">
      <c r="D1303" s="317"/>
    </row>
    <row r="1304" spans="4:4">
      <c r="D1304" s="317"/>
    </row>
    <row r="1305" spans="4:4">
      <c r="D1305" s="317"/>
    </row>
    <row r="1306" spans="4:4">
      <c r="D1306" s="317"/>
    </row>
    <row r="1307" spans="4:4">
      <c r="D1307" s="317"/>
    </row>
    <row r="1308" spans="4:4">
      <c r="D1308" s="317"/>
    </row>
    <row r="1309" spans="4:4">
      <c r="D1309" s="317"/>
    </row>
    <row r="1310" spans="4:4">
      <c r="D1310" s="317"/>
    </row>
    <row r="1311" spans="4:4">
      <c r="D1311" s="317"/>
    </row>
    <row r="1312" spans="4:4">
      <c r="D1312" s="317"/>
    </row>
    <row r="1313" spans="4:4">
      <c r="D1313" s="317"/>
    </row>
    <row r="1314" spans="4:4">
      <c r="D1314" s="317"/>
    </row>
    <row r="1315" spans="4:4">
      <c r="D1315" s="317"/>
    </row>
    <row r="1316" spans="4:4">
      <c r="D1316" s="317"/>
    </row>
    <row r="1317" spans="4:4">
      <c r="D1317" s="317"/>
    </row>
    <row r="1318" spans="4:4">
      <c r="D1318" s="317"/>
    </row>
    <row r="1319" spans="4:4">
      <c r="D1319" s="317"/>
    </row>
    <row r="1320" spans="4:4">
      <c r="D1320" s="317"/>
    </row>
    <row r="1321" spans="4:4">
      <c r="D1321" s="317"/>
    </row>
    <row r="1322" spans="4:4">
      <c r="D1322" s="317"/>
    </row>
    <row r="1323" spans="4:4">
      <c r="D1323" s="317"/>
    </row>
    <row r="1324" spans="4:4">
      <c r="D1324" s="317"/>
    </row>
    <row r="1325" spans="4:4">
      <c r="D1325" s="317"/>
    </row>
    <row r="1326" spans="4:4">
      <c r="D1326" s="317"/>
    </row>
    <row r="1327" spans="4:4">
      <c r="D1327" s="317"/>
    </row>
    <row r="1328" spans="4:4">
      <c r="D1328" s="317"/>
    </row>
    <row r="1329" spans="4:4">
      <c r="D1329" s="317"/>
    </row>
    <row r="1330" spans="4:4">
      <c r="D1330" s="317"/>
    </row>
    <row r="1331" spans="4:4">
      <c r="D1331" s="317"/>
    </row>
    <row r="1332" spans="4:4">
      <c r="D1332" s="317"/>
    </row>
    <row r="1333" spans="4:4">
      <c r="D1333" s="317"/>
    </row>
    <row r="1334" spans="4:4">
      <c r="D1334" s="317"/>
    </row>
    <row r="1335" spans="4:4">
      <c r="D1335" s="317"/>
    </row>
    <row r="1336" spans="4:4">
      <c r="D1336" s="317"/>
    </row>
    <row r="1337" spans="4:4">
      <c r="D1337" s="317"/>
    </row>
    <row r="1338" spans="4:4">
      <c r="D1338" s="317"/>
    </row>
    <row r="1339" spans="4:4">
      <c r="D1339" s="317"/>
    </row>
    <row r="1340" spans="4:4">
      <c r="D1340" s="317"/>
    </row>
    <row r="1341" spans="4:4">
      <c r="D1341" s="317"/>
    </row>
    <row r="1342" spans="4:4">
      <c r="D1342" s="317"/>
    </row>
    <row r="1343" spans="4:4">
      <c r="D1343" s="317"/>
    </row>
    <row r="1344" spans="4:4">
      <c r="D1344" s="317"/>
    </row>
    <row r="1345" spans="4:4">
      <c r="D1345" s="317"/>
    </row>
    <row r="1346" spans="4:4">
      <c r="D1346" s="317"/>
    </row>
    <row r="1347" spans="4:4">
      <c r="D1347" s="317"/>
    </row>
    <row r="1348" spans="4:4">
      <c r="D1348" s="317"/>
    </row>
    <row r="1349" spans="4:4">
      <c r="D1349" s="317"/>
    </row>
    <row r="1350" spans="4:4">
      <c r="D1350" s="317"/>
    </row>
    <row r="1351" spans="4:4">
      <c r="D1351" s="317"/>
    </row>
    <row r="1352" spans="4:4">
      <c r="D1352" s="317"/>
    </row>
    <row r="1353" spans="4:4">
      <c r="D1353" s="317"/>
    </row>
    <row r="1354" spans="4:4">
      <c r="D1354" s="317"/>
    </row>
    <row r="1355" spans="4:4">
      <c r="D1355" s="317"/>
    </row>
    <row r="1356" spans="4:4">
      <c r="D1356" s="317"/>
    </row>
    <row r="1357" spans="4:4">
      <c r="D1357" s="317"/>
    </row>
    <row r="1358" spans="4:4">
      <c r="D1358" s="317"/>
    </row>
    <row r="1359" spans="4:4">
      <c r="D1359" s="317"/>
    </row>
    <row r="1360" spans="4:4">
      <c r="D1360" s="317"/>
    </row>
    <row r="1361" spans="4:4">
      <c r="D1361" s="317"/>
    </row>
    <row r="1362" spans="4:4">
      <c r="D1362" s="317"/>
    </row>
    <row r="1363" spans="4:4">
      <c r="D1363" s="317"/>
    </row>
    <row r="1364" spans="4:4">
      <c r="D1364" s="317"/>
    </row>
    <row r="1365" spans="4:4">
      <c r="D1365" s="317"/>
    </row>
    <row r="1366" spans="4:4">
      <c r="D1366" s="317"/>
    </row>
    <row r="1367" spans="4:4">
      <c r="D1367" s="317"/>
    </row>
    <row r="1368" spans="4:4">
      <c r="D1368" s="317"/>
    </row>
    <row r="1369" spans="4:4">
      <c r="D1369" s="317"/>
    </row>
    <row r="1370" spans="4:4">
      <c r="D1370" s="317"/>
    </row>
    <row r="1371" spans="4:4">
      <c r="D1371" s="317"/>
    </row>
    <row r="1372" spans="4:4">
      <c r="D1372" s="317"/>
    </row>
    <row r="1373" spans="4:4">
      <c r="D1373" s="317"/>
    </row>
    <row r="1374" spans="4:4">
      <c r="D1374" s="317"/>
    </row>
    <row r="1375" spans="4:4">
      <c r="D1375" s="317"/>
    </row>
    <row r="1376" spans="4:4">
      <c r="D1376" s="317"/>
    </row>
    <row r="1377" spans="4:4">
      <c r="D1377" s="317"/>
    </row>
    <row r="1378" spans="4:4">
      <c r="D1378" s="317"/>
    </row>
    <row r="1379" spans="4:4">
      <c r="D1379" s="317"/>
    </row>
    <row r="1380" spans="4:4">
      <c r="D1380" s="317"/>
    </row>
    <row r="1381" spans="4:4">
      <c r="D1381" s="317"/>
    </row>
    <row r="1382" spans="4:4">
      <c r="D1382" s="317"/>
    </row>
    <row r="1383" spans="4:4">
      <c r="D1383" s="317"/>
    </row>
    <row r="1384" spans="4:4">
      <c r="D1384" s="317"/>
    </row>
    <row r="1385" spans="4:4">
      <c r="D1385" s="317"/>
    </row>
    <row r="1386" spans="4:4">
      <c r="D1386" s="317"/>
    </row>
    <row r="1387" spans="4:4">
      <c r="D1387" s="317"/>
    </row>
    <row r="1388" spans="4:4">
      <c r="D1388" s="317"/>
    </row>
    <row r="1389" spans="4:4">
      <c r="D1389" s="317"/>
    </row>
    <row r="1390" spans="4:4">
      <c r="D1390" s="317"/>
    </row>
    <row r="1391" spans="4:4">
      <c r="D1391" s="317"/>
    </row>
    <row r="1392" spans="4:4">
      <c r="D1392" s="317"/>
    </row>
    <row r="1393" spans="4:4">
      <c r="D1393" s="317"/>
    </row>
    <row r="1394" spans="4:4">
      <c r="D1394" s="317"/>
    </row>
    <row r="1395" spans="4:4">
      <c r="D1395" s="317"/>
    </row>
    <row r="1396" spans="4:4">
      <c r="D1396" s="317"/>
    </row>
    <row r="1397" spans="4:4">
      <c r="D1397" s="317"/>
    </row>
    <row r="1398" spans="4:4">
      <c r="D1398" s="317"/>
    </row>
    <row r="1399" spans="4:4">
      <c r="D1399" s="317"/>
    </row>
    <row r="1400" spans="4:4">
      <c r="D1400" s="317"/>
    </row>
    <row r="1401" spans="4:4">
      <c r="D1401" s="317"/>
    </row>
    <row r="1402" spans="4:4">
      <c r="D1402" s="317"/>
    </row>
    <row r="1403" spans="4:4">
      <c r="D1403" s="317"/>
    </row>
    <row r="1404" spans="4:4">
      <c r="D1404" s="317"/>
    </row>
    <row r="1405" spans="4:4">
      <c r="D1405" s="317"/>
    </row>
    <row r="1406" spans="4:4">
      <c r="D1406" s="317"/>
    </row>
    <row r="1407" spans="4:4">
      <c r="D1407" s="317"/>
    </row>
    <row r="1408" spans="4:4">
      <c r="D1408" s="317"/>
    </row>
    <row r="1409" spans="4:4">
      <c r="D1409" s="317"/>
    </row>
    <row r="1410" spans="4:4">
      <c r="D1410" s="317"/>
    </row>
    <row r="1411" spans="4:4">
      <c r="D1411" s="317"/>
    </row>
    <row r="1412" spans="4:4">
      <c r="D1412" s="317"/>
    </row>
    <row r="1413" spans="4:4">
      <c r="D1413" s="317"/>
    </row>
    <row r="1414" spans="4:4">
      <c r="D1414" s="317"/>
    </row>
    <row r="1415" spans="4:4">
      <c r="D1415" s="317"/>
    </row>
    <row r="1416" spans="4:4">
      <c r="D1416" s="317"/>
    </row>
    <row r="1417" spans="4:4">
      <c r="D1417" s="317"/>
    </row>
    <row r="1418" spans="4:4">
      <c r="D1418" s="317"/>
    </row>
    <row r="1419" spans="4:4">
      <c r="D1419" s="317"/>
    </row>
    <row r="1420" spans="4:4">
      <c r="D1420" s="317"/>
    </row>
    <row r="1421" spans="4:4">
      <c r="D1421" s="317"/>
    </row>
    <row r="1422" spans="4:4">
      <c r="D1422" s="317"/>
    </row>
    <row r="1423" spans="4:4">
      <c r="D1423" s="317"/>
    </row>
    <row r="1424" spans="4:4">
      <c r="D1424" s="317"/>
    </row>
    <row r="1425" spans="4:4">
      <c r="D1425" s="317"/>
    </row>
    <row r="1426" spans="4:4">
      <c r="D1426" s="317"/>
    </row>
    <row r="1427" spans="4:4">
      <c r="D1427" s="317"/>
    </row>
    <row r="1428" spans="4:4">
      <c r="D1428" s="317"/>
    </row>
    <row r="1429" spans="4:4">
      <c r="D1429" s="317"/>
    </row>
    <row r="1430" spans="4:4">
      <c r="D1430" s="317"/>
    </row>
    <row r="1431" spans="4:4">
      <c r="D1431" s="317"/>
    </row>
    <row r="1432" spans="4:4">
      <c r="D1432" s="317"/>
    </row>
    <row r="1433" spans="4:4">
      <c r="D1433" s="317"/>
    </row>
    <row r="1434" spans="4:4">
      <c r="D1434" s="317"/>
    </row>
    <row r="1435" spans="4:4">
      <c r="D1435" s="317"/>
    </row>
    <row r="1436" spans="4:4">
      <c r="D1436" s="317"/>
    </row>
    <row r="1437" spans="4:4">
      <c r="D1437" s="317"/>
    </row>
    <row r="1438" spans="4:4">
      <c r="D1438" s="317"/>
    </row>
    <row r="1439" spans="4:4">
      <c r="D1439" s="317"/>
    </row>
    <row r="1440" spans="4:4">
      <c r="D1440" s="317"/>
    </row>
    <row r="1441" spans="4:4">
      <c r="D1441" s="317"/>
    </row>
    <row r="1442" spans="4:4">
      <c r="D1442" s="317"/>
    </row>
    <row r="1443" spans="4:4">
      <c r="D1443" s="317"/>
    </row>
    <row r="1444" spans="4:4">
      <c r="D1444" s="317"/>
    </row>
    <row r="1445" spans="4:4">
      <c r="D1445" s="317"/>
    </row>
    <row r="1446" spans="4:4">
      <c r="D1446" s="317"/>
    </row>
    <row r="1447" spans="4:4">
      <c r="D1447" s="317"/>
    </row>
    <row r="1448" spans="4:4">
      <c r="D1448" s="317"/>
    </row>
    <row r="1449" spans="4:4">
      <c r="D1449" s="317"/>
    </row>
    <row r="1450" spans="4:4">
      <c r="D1450" s="317"/>
    </row>
    <row r="1451" spans="4:4">
      <c r="D1451" s="317"/>
    </row>
    <row r="1452" spans="4:4">
      <c r="D1452" s="317"/>
    </row>
    <row r="1453" spans="4:4">
      <c r="D1453" s="317"/>
    </row>
    <row r="1454" spans="4:4">
      <c r="D1454" s="317"/>
    </row>
    <row r="1455" spans="4:4">
      <c r="D1455" s="317"/>
    </row>
    <row r="1456" spans="4:4">
      <c r="D1456" s="317"/>
    </row>
    <row r="1457" spans="4:4">
      <c r="D1457" s="317"/>
    </row>
    <row r="1458" spans="4:4">
      <c r="D1458" s="317"/>
    </row>
    <row r="1459" spans="4:4">
      <c r="D1459" s="317"/>
    </row>
    <row r="1460" spans="4:4">
      <c r="D1460" s="317"/>
    </row>
    <row r="1461" spans="4:4">
      <c r="D1461" s="317"/>
    </row>
    <row r="1462" spans="4:4">
      <c r="D1462" s="317"/>
    </row>
    <row r="1463" spans="4:4">
      <c r="D1463" s="317"/>
    </row>
    <row r="1464" spans="4:4">
      <c r="D1464" s="317"/>
    </row>
    <row r="1465" spans="4:4">
      <c r="D1465" s="317"/>
    </row>
    <row r="1466" spans="4:4">
      <c r="D1466" s="317"/>
    </row>
    <row r="1467" spans="4:4">
      <c r="D1467" s="317"/>
    </row>
    <row r="1468" spans="4:4">
      <c r="D1468" s="317"/>
    </row>
    <row r="1469" spans="4:4">
      <c r="D1469" s="317"/>
    </row>
    <row r="1470" spans="4:4">
      <c r="D1470" s="317"/>
    </row>
    <row r="1471" spans="4:4">
      <c r="D1471" s="317"/>
    </row>
    <row r="1472" spans="4:4">
      <c r="D1472" s="317"/>
    </row>
    <row r="1473" spans="4:4">
      <c r="D1473" s="317"/>
    </row>
    <row r="1474" spans="4:4">
      <c r="D1474" s="317"/>
    </row>
    <row r="1475" spans="4:4">
      <c r="D1475" s="317"/>
    </row>
    <row r="1476" spans="4:4">
      <c r="D1476" s="317"/>
    </row>
    <row r="1477" spans="4:4">
      <c r="D1477" s="317"/>
    </row>
    <row r="1478" spans="4:4">
      <c r="D1478" s="317"/>
    </row>
    <row r="1479" spans="4:4">
      <c r="D1479" s="317"/>
    </row>
    <row r="1480" spans="4:4">
      <c r="D1480" s="317"/>
    </row>
    <row r="1481" spans="4:4">
      <c r="D1481" s="317"/>
    </row>
    <row r="1482" spans="4:4">
      <c r="D1482" s="317"/>
    </row>
    <row r="1483" spans="4:4">
      <c r="D1483" s="317"/>
    </row>
    <row r="1484" spans="4:4">
      <c r="D1484" s="317"/>
    </row>
    <row r="1485" spans="4:4">
      <c r="D1485" s="317"/>
    </row>
    <row r="1486" spans="4:4">
      <c r="D1486" s="317"/>
    </row>
    <row r="1487" spans="4:4">
      <c r="D1487" s="317"/>
    </row>
    <row r="1488" spans="4:4">
      <c r="D1488" s="317"/>
    </row>
    <row r="1489" spans="4:4">
      <c r="D1489" s="317"/>
    </row>
    <row r="1490" spans="4:4">
      <c r="D1490" s="317"/>
    </row>
    <row r="1491" spans="4:4">
      <c r="D1491" s="317"/>
    </row>
    <row r="1492" spans="4:4">
      <c r="D1492" s="317"/>
    </row>
    <row r="1493" spans="4:4">
      <c r="D1493" s="317"/>
    </row>
    <row r="1494" spans="4:4">
      <c r="D1494" s="317"/>
    </row>
    <row r="1495" spans="4:4">
      <c r="D1495" s="317"/>
    </row>
    <row r="1496" spans="4:4">
      <c r="D1496" s="317"/>
    </row>
    <row r="1497" spans="4:4">
      <c r="D1497" s="317"/>
    </row>
    <row r="1498" spans="4:4">
      <c r="D1498" s="317"/>
    </row>
    <row r="1499" spans="4:4">
      <c r="D1499" s="317"/>
    </row>
    <row r="1500" spans="4:4">
      <c r="D1500" s="317"/>
    </row>
    <row r="1501" spans="4:4">
      <c r="D1501" s="317"/>
    </row>
    <row r="1502" spans="4:4">
      <c r="D1502" s="317"/>
    </row>
    <row r="1503" spans="4:4">
      <c r="D1503" s="317"/>
    </row>
    <row r="1504" spans="4:4">
      <c r="D1504" s="317"/>
    </row>
    <row r="1505" spans="4:4">
      <c r="D1505" s="317"/>
    </row>
    <row r="1506" spans="4:4">
      <c r="D1506" s="317"/>
    </row>
    <row r="1507" spans="4:4">
      <c r="D1507" s="317"/>
    </row>
    <row r="1508" spans="4:4">
      <c r="D1508" s="317"/>
    </row>
    <row r="1509" spans="4:4">
      <c r="D1509" s="317"/>
    </row>
    <row r="1510" spans="4:4">
      <c r="D1510" s="317"/>
    </row>
    <row r="1511" spans="4:4">
      <c r="D1511" s="317"/>
    </row>
    <row r="1512" spans="4:4">
      <c r="D1512" s="317"/>
    </row>
    <row r="1513" spans="4:4">
      <c r="D1513" s="317"/>
    </row>
    <row r="1514" spans="4:4">
      <c r="D1514" s="317"/>
    </row>
    <row r="1515" spans="4:4">
      <c r="D1515" s="317"/>
    </row>
    <row r="1516" spans="4:4">
      <c r="D1516" s="317"/>
    </row>
    <row r="1517" spans="4:4">
      <c r="D1517" s="317"/>
    </row>
    <row r="1518" spans="4:4">
      <c r="D1518" s="317"/>
    </row>
    <row r="1519" spans="4:4">
      <c r="D1519" s="317"/>
    </row>
    <row r="1520" spans="4:4">
      <c r="D1520" s="317"/>
    </row>
    <row r="1521" spans="4:4">
      <c r="D1521" s="317"/>
    </row>
    <row r="1522" spans="4:4">
      <c r="D1522" s="317"/>
    </row>
    <row r="1523" spans="4:4">
      <c r="D1523" s="317"/>
    </row>
    <row r="1524" spans="4:4">
      <c r="D1524" s="317"/>
    </row>
    <row r="1525" spans="4:4">
      <c r="D1525" s="317"/>
    </row>
    <row r="1526" spans="4:4">
      <c r="D1526" s="317"/>
    </row>
    <row r="1527" spans="4:4">
      <c r="D1527" s="317"/>
    </row>
    <row r="1528" spans="4:4">
      <c r="D1528" s="317"/>
    </row>
    <row r="1529" spans="4:4">
      <c r="D1529" s="317"/>
    </row>
    <row r="1530" spans="4:4">
      <c r="D1530" s="317"/>
    </row>
    <row r="1531" spans="4:4">
      <c r="D1531" s="317"/>
    </row>
    <row r="1532" spans="4:4">
      <c r="D1532" s="317"/>
    </row>
    <row r="1533" spans="4:4">
      <c r="D1533" s="317"/>
    </row>
    <row r="1534" spans="4:4">
      <c r="D1534" s="317"/>
    </row>
    <row r="1535" spans="4:4">
      <c r="D1535" s="317"/>
    </row>
    <row r="1536" spans="4:4">
      <c r="D1536" s="317"/>
    </row>
    <row r="1537" spans="4:4">
      <c r="D1537" s="317"/>
    </row>
    <row r="1538" spans="4:4">
      <c r="D1538" s="317"/>
    </row>
    <row r="1539" spans="4:4">
      <c r="D1539" s="317"/>
    </row>
    <row r="1540" spans="4:4">
      <c r="D1540" s="317"/>
    </row>
    <row r="1541" spans="4:4">
      <c r="D1541" s="317"/>
    </row>
    <row r="1542" spans="4:4">
      <c r="D1542" s="317"/>
    </row>
    <row r="1543" spans="4:4">
      <c r="D1543" s="317"/>
    </row>
    <row r="1544" spans="4:4">
      <c r="D1544" s="317"/>
    </row>
    <row r="1545" spans="4:4">
      <c r="D1545" s="317"/>
    </row>
    <row r="1546" spans="4:4">
      <c r="D1546" s="317"/>
    </row>
    <row r="1547" spans="4:4">
      <c r="D1547" s="317"/>
    </row>
    <row r="1548" spans="4:4">
      <c r="D1548" s="317"/>
    </row>
    <row r="1549" spans="4:4">
      <c r="D1549" s="317"/>
    </row>
    <row r="1550" spans="4:4">
      <c r="D1550" s="317"/>
    </row>
    <row r="1551" spans="4:4">
      <c r="D1551" s="317"/>
    </row>
    <row r="1552" spans="4:4">
      <c r="D1552" s="317"/>
    </row>
    <row r="1553" spans="4:4">
      <c r="D1553" s="317"/>
    </row>
    <row r="1554" spans="4:4">
      <c r="D1554" s="317"/>
    </row>
    <row r="1555" spans="4:4">
      <c r="D1555" s="317"/>
    </row>
    <row r="1556" spans="4:4">
      <c r="D1556" s="317"/>
    </row>
    <row r="1557" spans="4:4">
      <c r="D1557" s="317"/>
    </row>
    <row r="1558" spans="4:4">
      <c r="D1558" s="317"/>
    </row>
    <row r="1559" spans="4:4">
      <c r="D1559" s="317"/>
    </row>
    <row r="1560" spans="4:4">
      <c r="D1560" s="317"/>
    </row>
    <row r="1561" spans="4:4">
      <c r="D1561" s="317"/>
    </row>
    <row r="1562" spans="4:4">
      <c r="D1562" s="317"/>
    </row>
    <row r="1563" spans="4:4">
      <c r="D1563" s="317"/>
    </row>
    <row r="1564" spans="4:4">
      <c r="D1564" s="317"/>
    </row>
    <row r="1565" spans="4:4">
      <c r="D1565" s="317"/>
    </row>
    <row r="1566" spans="4:4">
      <c r="D1566" s="317"/>
    </row>
    <row r="1567" spans="4:4">
      <c r="D1567" s="317"/>
    </row>
    <row r="1568" spans="4:4">
      <c r="D1568" s="317"/>
    </row>
    <row r="1569" spans="4:4">
      <c r="D1569" s="317"/>
    </row>
    <row r="1570" spans="4:4">
      <c r="D1570" s="317"/>
    </row>
    <row r="1571" spans="4:4">
      <c r="D1571" s="317"/>
    </row>
    <row r="1572" spans="4:4">
      <c r="D1572" s="317"/>
    </row>
    <row r="1573" spans="4:4">
      <c r="D1573" s="317"/>
    </row>
    <row r="1574" spans="4:4">
      <c r="D1574" s="317"/>
    </row>
    <row r="1575" spans="4:4">
      <c r="D1575" s="317"/>
    </row>
    <row r="1576" spans="4:4">
      <c r="D1576" s="317"/>
    </row>
    <row r="1577" spans="4:4">
      <c r="D1577" s="317"/>
    </row>
    <row r="1578" spans="4:4">
      <c r="D1578" s="317"/>
    </row>
    <row r="1579" spans="4:4">
      <c r="D1579" s="317"/>
    </row>
    <row r="1580" spans="4:4">
      <c r="D1580" s="317"/>
    </row>
    <row r="1581" spans="4:4">
      <c r="D1581" s="317"/>
    </row>
    <row r="1582" spans="4:4">
      <c r="D1582" s="317"/>
    </row>
    <row r="1583" spans="4:4">
      <c r="D1583" s="317"/>
    </row>
    <row r="1584" spans="4:4">
      <c r="D1584" s="317"/>
    </row>
    <row r="1585" spans="4:4">
      <c r="D1585" s="317"/>
    </row>
    <row r="1586" spans="4:4">
      <c r="D1586" s="317"/>
    </row>
    <row r="1587" spans="4:4">
      <c r="D1587" s="317"/>
    </row>
    <row r="1588" spans="4:4">
      <c r="D1588" s="317"/>
    </row>
    <row r="1589" spans="4:4">
      <c r="D1589" s="317"/>
    </row>
    <row r="1590" spans="4:4">
      <c r="D1590" s="317"/>
    </row>
    <row r="1591" spans="4:4">
      <c r="D1591" s="317"/>
    </row>
    <row r="1592" spans="4:4">
      <c r="D1592" s="317"/>
    </row>
    <row r="1593" spans="4:4">
      <c r="D1593" s="317"/>
    </row>
    <row r="1594" spans="4:4">
      <c r="D1594" s="317"/>
    </row>
    <row r="1595" spans="4:4">
      <c r="D1595" s="317"/>
    </row>
    <row r="1596" spans="4:4">
      <c r="D1596" s="317"/>
    </row>
    <row r="1597" spans="4:4">
      <c r="D1597" s="317"/>
    </row>
    <row r="1598" spans="4:4">
      <c r="D1598" s="317"/>
    </row>
    <row r="1599" spans="4:4">
      <c r="D1599" s="317"/>
    </row>
    <row r="1600" spans="4:4">
      <c r="D1600" s="317"/>
    </row>
    <row r="1601" spans="4:4">
      <c r="D1601" s="317"/>
    </row>
    <row r="1602" spans="4:4">
      <c r="D1602" s="317"/>
    </row>
    <row r="1603" spans="4:4">
      <c r="D1603" s="317"/>
    </row>
    <row r="1604" spans="4:4">
      <c r="D1604" s="317"/>
    </row>
    <row r="1605" spans="4:4">
      <c r="D1605" s="317"/>
    </row>
    <row r="1606" spans="4:4">
      <c r="D1606" s="317"/>
    </row>
    <row r="1607" spans="4:4">
      <c r="D1607" s="317"/>
    </row>
    <row r="1608" spans="4:4">
      <c r="D1608" s="317"/>
    </row>
    <row r="1609" spans="4:4">
      <c r="D1609" s="317"/>
    </row>
    <row r="1610" spans="4:4">
      <c r="D1610" s="317"/>
    </row>
    <row r="1611" spans="4:4">
      <c r="D1611" s="317"/>
    </row>
    <row r="1612" spans="4:4">
      <c r="D1612" s="317"/>
    </row>
    <row r="1613" spans="4:4">
      <c r="D1613" s="317"/>
    </row>
    <row r="1614" spans="4:4">
      <c r="D1614" s="317"/>
    </row>
    <row r="1615" spans="4:4">
      <c r="D1615" s="317"/>
    </row>
    <row r="1616" spans="4:4">
      <c r="D1616" s="317"/>
    </row>
    <row r="1617" spans="4:4">
      <c r="D1617" s="317"/>
    </row>
    <row r="1618" spans="4:4">
      <c r="D1618" s="317"/>
    </row>
    <row r="1619" spans="4:4">
      <c r="D1619" s="317"/>
    </row>
    <row r="1620" spans="4:4">
      <c r="D1620" s="317"/>
    </row>
    <row r="1621" spans="4:4">
      <c r="D1621" s="317"/>
    </row>
    <row r="1622" spans="4:4">
      <c r="D1622" s="317"/>
    </row>
    <row r="1623" spans="4:4">
      <c r="D1623" s="317"/>
    </row>
    <row r="1624" spans="4:4">
      <c r="D1624" s="317"/>
    </row>
    <row r="1625" spans="4:4">
      <c r="D1625" s="317"/>
    </row>
    <row r="1626" spans="4:4">
      <c r="D1626" s="317"/>
    </row>
    <row r="1627" spans="4:4">
      <c r="D1627" s="317"/>
    </row>
    <row r="1628" spans="4:4">
      <c r="D1628" s="317"/>
    </row>
    <row r="1629" spans="4:4">
      <c r="D1629" s="317"/>
    </row>
    <row r="1630" spans="4:4">
      <c r="D1630" s="317"/>
    </row>
    <row r="1631" spans="4:4">
      <c r="D1631" s="317"/>
    </row>
    <row r="1632" spans="4:4">
      <c r="D1632" s="317"/>
    </row>
    <row r="1633" spans="4:4">
      <c r="D1633" s="317"/>
    </row>
    <row r="1634" spans="4:4">
      <c r="D1634" s="317"/>
    </row>
    <row r="1635" spans="4:4">
      <c r="D1635" s="317"/>
    </row>
    <row r="1636" spans="4:4">
      <c r="D1636" s="317"/>
    </row>
    <row r="1637" spans="4:4">
      <c r="D1637" s="317"/>
    </row>
    <row r="1638" spans="4:4">
      <c r="D1638" s="317"/>
    </row>
    <row r="1639" spans="4:4">
      <c r="D1639" s="317"/>
    </row>
    <row r="1640" spans="4:4">
      <c r="D1640" s="317"/>
    </row>
    <row r="1641" spans="4:4">
      <c r="D1641" s="317"/>
    </row>
    <row r="1642" spans="4:4">
      <c r="D1642" s="317"/>
    </row>
    <row r="1643" spans="4:4">
      <c r="D1643" s="317"/>
    </row>
    <row r="1644" spans="4:4">
      <c r="D1644" s="317"/>
    </row>
    <row r="1645" spans="4:4">
      <c r="D1645" s="317"/>
    </row>
    <row r="1646" spans="4:4">
      <c r="D1646" s="317"/>
    </row>
    <row r="1647" spans="4:4">
      <c r="D1647" s="317"/>
    </row>
    <row r="1648" spans="4:4">
      <c r="D1648" s="317"/>
    </row>
    <row r="1649" spans="4:4">
      <c r="D1649" s="317"/>
    </row>
    <row r="1650" spans="4:4">
      <c r="D1650" s="317"/>
    </row>
    <row r="1651" spans="4:4">
      <c r="D1651" s="317"/>
    </row>
    <row r="1652" spans="4:4">
      <c r="D1652" s="317"/>
    </row>
    <row r="1653" spans="4:4">
      <c r="D1653" s="317"/>
    </row>
    <row r="1654" spans="4:4">
      <c r="D1654" s="317"/>
    </row>
    <row r="1655" spans="4:4">
      <c r="D1655" s="317"/>
    </row>
    <row r="1656" spans="4:4">
      <c r="D1656" s="317"/>
    </row>
    <row r="1657" spans="4:4">
      <c r="D1657" s="317"/>
    </row>
    <row r="1658" spans="4:4">
      <c r="D1658" s="317"/>
    </row>
    <row r="1659" spans="4:4">
      <c r="D1659" s="317"/>
    </row>
    <row r="1660" spans="4:4">
      <c r="D1660" s="317"/>
    </row>
    <row r="1661" spans="4:4">
      <c r="D1661" s="317"/>
    </row>
    <row r="1662" spans="4:4">
      <c r="D1662" s="317"/>
    </row>
    <row r="1663" spans="4:4">
      <c r="D1663" s="317"/>
    </row>
    <row r="1664" spans="4:4">
      <c r="D1664" s="317"/>
    </row>
    <row r="1665" spans="4:4">
      <c r="D1665" s="317"/>
    </row>
    <row r="1666" spans="4:4">
      <c r="D1666" s="317"/>
    </row>
    <row r="1667" spans="4:4">
      <c r="D1667" s="317"/>
    </row>
    <row r="1668" spans="4:4">
      <c r="D1668" s="317"/>
    </row>
    <row r="1669" spans="4:4">
      <c r="D1669" s="317"/>
    </row>
    <row r="1670" spans="4:4">
      <c r="D1670" s="317"/>
    </row>
    <row r="1671" spans="4:4">
      <c r="D1671" s="317"/>
    </row>
    <row r="1672" spans="4:4">
      <c r="D1672" s="317"/>
    </row>
    <row r="1673" spans="4:4">
      <c r="D1673" s="317"/>
    </row>
    <row r="1674" spans="4:4">
      <c r="D1674" s="317"/>
    </row>
    <row r="1675" spans="4:4">
      <c r="D1675" s="317"/>
    </row>
    <row r="1676" spans="4:4">
      <c r="D1676" s="317"/>
    </row>
    <row r="1677" spans="4:4">
      <c r="D1677" s="317"/>
    </row>
    <row r="1678" spans="4:4">
      <c r="D1678" s="317"/>
    </row>
    <row r="1679" spans="4:4">
      <c r="D1679" s="317"/>
    </row>
    <row r="1680" spans="4:4">
      <c r="D1680" s="317"/>
    </row>
    <row r="1681" spans="4:4">
      <c r="D1681" s="317"/>
    </row>
    <row r="1682" spans="4:4">
      <c r="D1682" s="317"/>
    </row>
    <row r="1683" spans="4:4">
      <c r="D1683" s="317"/>
    </row>
    <row r="1684" spans="4:4">
      <c r="D1684" s="317"/>
    </row>
    <row r="1685" spans="4:4">
      <c r="D1685" s="317"/>
    </row>
    <row r="1686" spans="4:4">
      <c r="D1686" s="317"/>
    </row>
    <row r="1687" spans="4:4">
      <c r="D1687" s="317"/>
    </row>
    <row r="1688" spans="4:4">
      <c r="D1688" s="317"/>
    </row>
    <row r="1689" spans="4:4">
      <c r="D1689" s="317"/>
    </row>
    <row r="1690" spans="4:4">
      <c r="D1690" s="317"/>
    </row>
    <row r="1691" spans="4:4">
      <c r="D1691" s="317"/>
    </row>
    <row r="1692" spans="4:4">
      <c r="D1692" s="317"/>
    </row>
    <row r="1693" spans="4:4">
      <c r="D1693" s="317"/>
    </row>
    <row r="1694" spans="4:4">
      <c r="D1694" s="317"/>
    </row>
    <row r="1695" spans="4:4">
      <c r="D1695" s="317"/>
    </row>
    <row r="1696" spans="4:4">
      <c r="D1696" s="317"/>
    </row>
    <row r="1697" spans="4:4">
      <c r="D1697" s="317"/>
    </row>
    <row r="1698" spans="4:4">
      <c r="D1698" s="317"/>
    </row>
    <row r="1699" spans="4:4">
      <c r="D1699" s="317"/>
    </row>
    <row r="1700" spans="4:4">
      <c r="D1700" s="317"/>
    </row>
    <row r="1701" spans="4:4">
      <c r="D1701" s="317"/>
    </row>
    <row r="1702" spans="4:4">
      <c r="D1702" s="317"/>
    </row>
    <row r="1703" spans="4:4">
      <c r="D1703" s="317"/>
    </row>
    <row r="1704" spans="4:4">
      <c r="D1704" s="317"/>
    </row>
    <row r="1705" spans="4:4">
      <c r="D1705" s="317"/>
    </row>
    <row r="1706" spans="4:4">
      <c r="D1706" s="317"/>
    </row>
    <row r="1707" spans="4:4">
      <c r="D1707" s="317"/>
    </row>
    <row r="1708" spans="4:4">
      <c r="D1708" s="317"/>
    </row>
    <row r="1709" spans="4:4">
      <c r="D1709" s="317"/>
    </row>
    <row r="1710" spans="4:4">
      <c r="D1710" s="317"/>
    </row>
    <row r="1711" spans="4:4">
      <c r="D1711" s="317"/>
    </row>
    <row r="1712" spans="4:4">
      <c r="D1712" s="317"/>
    </row>
    <row r="1713" spans="4:4">
      <c r="D1713" s="317"/>
    </row>
    <row r="1714" spans="4:4">
      <c r="D1714" s="317"/>
    </row>
    <row r="1715" spans="4:4">
      <c r="D1715" s="317"/>
    </row>
    <row r="1716" spans="4:4">
      <c r="D1716" s="317"/>
    </row>
    <row r="1717" spans="4:4">
      <c r="D1717" s="317"/>
    </row>
    <row r="1718" spans="4:4">
      <c r="D1718" s="317"/>
    </row>
    <row r="1719" spans="4:4">
      <c r="D1719" s="317"/>
    </row>
    <row r="1720" spans="4:4">
      <c r="D1720" s="317"/>
    </row>
    <row r="1721" spans="4:4">
      <c r="D1721" s="317"/>
    </row>
    <row r="1722" spans="4:4">
      <c r="D1722" s="317"/>
    </row>
    <row r="1723" spans="4:4">
      <c r="D1723" s="317"/>
    </row>
    <row r="1724" spans="4:4">
      <c r="D1724" s="317"/>
    </row>
    <row r="1725" spans="4:4">
      <c r="D1725" s="317"/>
    </row>
    <row r="1726" spans="4:4">
      <c r="D1726" s="317"/>
    </row>
    <row r="1727" spans="4:4">
      <c r="D1727" s="317"/>
    </row>
    <row r="1728" spans="4:4">
      <c r="D1728" s="317"/>
    </row>
    <row r="1729" spans="4:4">
      <c r="D1729" s="317"/>
    </row>
    <row r="1730" spans="4:4">
      <c r="D1730" s="317"/>
    </row>
    <row r="1731" spans="4:4">
      <c r="D1731" s="317"/>
    </row>
    <row r="1732" spans="4:4">
      <c r="D1732" s="317"/>
    </row>
    <row r="1733" spans="4:4">
      <c r="D1733" s="317"/>
    </row>
    <row r="1734" spans="4:4">
      <c r="D1734" s="317"/>
    </row>
    <row r="1735" spans="4:4">
      <c r="D1735" s="317"/>
    </row>
    <row r="1736" spans="4:4">
      <c r="D1736" s="317"/>
    </row>
    <row r="1737" spans="4:4">
      <c r="D1737" s="317"/>
    </row>
    <row r="1738" spans="4:4">
      <c r="D1738" s="317"/>
    </row>
    <row r="1739" spans="4:4">
      <c r="D1739" s="317"/>
    </row>
    <row r="1740" spans="4:4">
      <c r="D1740" s="317"/>
    </row>
    <row r="1741" spans="4:4">
      <c r="D1741" s="317"/>
    </row>
    <row r="1742" spans="4:4">
      <c r="D1742" s="317"/>
    </row>
    <row r="1743" spans="4:4">
      <c r="D1743" s="317"/>
    </row>
    <row r="1744" spans="4:4">
      <c r="D1744" s="317"/>
    </row>
    <row r="1745" spans="4:4">
      <c r="D1745" s="317"/>
    </row>
    <row r="1746" spans="4:4">
      <c r="D1746" s="317"/>
    </row>
    <row r="1747" spans="4:4">
      <c r="D1747" s="317"/>
    </row>
    <row r="1748" spans="4:4">
      <c r="D1748" s="317"/>
    </row>
    <row r="1749" spans="4:4">
      <c r="D1749" s="317"/>
    </row>
    <row r="1750" spans="4:4">
      <c r="D1750" s="317"/>
    </row>
    <row r="1751" spans="4:4">
      <c r="D1751" s="317"/>
    </row>
    <row r="1752" spans="4:4">
      <c r="D1752" s="317"/>
    </row>
    <row r="1753" spans="4:4">
      <c r="D1753" s="317"/>
    </row>
    <row r="1754" spans="4:4">
      <c r="D1754" s="317"/>
    </row>
    <row r="1755" spans="4:4">
      <c r="D1755" s="317"/>
    </row>
    <row r="1756" spans="4:4">
      <c r="D1756" s="317"/>
    </row>
    <row r="1757" spans="4:4">
      <c r="D1757" s="317"/>
    </row>
    <row r="1758" spans="4:4">
      <c r="D1758" s="317"/>
    </row>
    <row r="1759" spans="4:4">
      <c r="D1759" s="317"/>
    </row>
    <row r="1760" spans="4:4">
      <c r="D1760" s="317"/>
    </row>
    <row r="1761" spans="4:4">
      <c r="D1761" s="317"/>
    </row>
    <row r="1762" spans="4:4">
      <c r="D1762" s="317"/>
    </row>
    <row r="1763" spans="4:4">
      <c r="D1763" s="317"/>
    </row>
    <row r="1764" spans="4:4">
      <c r="D1764" s="317"/>
    </row>
    <row r="1765" spans="4:4">
      <c r="D1765" s="317"/>
    </row>
    <row r="1766" spans="4:4">
      <c r="D1766" s="317"/>
    </row>
    <row r="1767" spans="4:4">
      <c r="D1767" s="317"/>
    </row>
    <row r="1768" spans="4:4">
      <c r="D1768" s="317"/>
    </row>
    <row r="1769" spans="4:4">
      <c r="D1769" s="317"/>
    </row>
    <row r="1770" spans="4:4">
      <c r="D1770" s="317"/>
    </row>
    <row r="1771" spans="4:4">
      <c r="D1771" s="317"/>
    </row>
    <row r="1772" spans="4:4">
      <c r="D1772" s="317"/>
    </row>
    <row r="1773" spans="4:4">
      <c r="D1773" s="317"/>
    </row>
    <row r="1774" spans="4:4">
      <c r="D1774" s="317"/>
    </row>
    <row r="1775" spans="4:4">
      <c r="D1775" s="317"/>
    </row>
    <row r="1776" spans="4:4">
      <c r="D1776" s="317"/>
    </row>
    <row r="1777" spans="4:4">
      <c r="D1777" s="317"/>
    </row>
    <row r="1778" spans="4:4">
      <c r="D1778" s="317"/>
    </row>
    <row r="1779" spans="4:4">
      <c r="D1779" s="317"/>
    </row>
    <row r="1780" spans="4:4">
      <c r="D1780" s="317"/>
    </row>
    <row r="1781" spans="4:4">
      <c r="D1781" s="317"/>
    </row>
    <row r="1782" spans="4:4">
      <c r="D1782" s="317"/>
    </row>
    <row r="1783" spans="4:4">
      <c r="D1783" s="317"/>
    </row>
    <row r="1784" spans="4:4">
      <c r="D1784" s="317"/>
    </row>
    <row r="1785" spans="4:4">
      <c r="D1785" s="317"/>
    </row>
    <row r="1786" spans="4:4">
      <c r="D1786" s="317"/>
    </row>
    <row r="1787" spans="4:4">
      <c r="D1787" s="317"/>
    </row>
    <row r="1788" spans="4:4">
      <c r="D1788" s="317"/>
    </row>
    <row r="1789" spans="4:4">
      <c r="D1789" s="317"/>
    </row>
    <row r="1790" spans="4:4">
      <c r="D1790" s="317"/>
    </row>
    <row r="1791" spans="4:4">
      <c r="D1791" s="317"/>
    </row>
    <row r="1792" spans="4:4">
      <c r="D1792" s="317"/>
    </row>
    <row r="1793" spans="4:4">
      <c r="D1793" s="317"/>
    </row>
    <row r="1794" spans="4:4">
      <c r="D1794" s="317"/>
    </row>
    <row r="1795" spans="4:4">
      <c r="D1795" s="317"/>
    </row>
    <row r="1796" spans="4:4">
      <c r="D1796" s="317"/>
    </row>
    <row r="1797" spans="4:4">
      <c r="D1797" s="317"/>
    </row>
    <row r="1798" spans="4:4">
      <c r="D1798" s="317"/>
    </row>
    <row r="1799" spans="4:4">
      <c r="D1799" s="317"/>
    </row>
    <row r="1800" spans="4:4">
      <c r="D1800" s="317"/>
    </row>
    <row r="1801" spans="4:4">
      <c r="D1801" s="317"/>
    </row>
    <row r="1802" spans="4:4">
      <c r="D1802" s="317"/>
    </row>
    <row r="1803" spans="4:4">
      <c r="D1803" s="317"/>
    </row>
    <row r="1804" spans="4:4">
      <c r="D1804" s="317"/>
    </row>
    <row r="1805" spans="4:4">
      <c r="D1805" s="317"/>
    </row>
    <row r="1806" spans="4:4">
      <c r="D1806" s="317"/>
    </row>
    <row r="1807" spans="4:4">
      <c r="D1807" s="317"/>
    </row>
    <row r="1808" spans="4:4">
      <c r="D1808" s="317"/>
    </row>
    <row r="1809" spans="4:4">
      <c r="D1809" s="317"/>
    </row>
    <row r="1810" spans="4:4">
      <c r="D1810" s="317"/>
    </row>
    <row r="1811" spans="4:4">
      <c r="D1811" s="317"/>
    </row>
    <row r="1812" spans="4:4">
      <c r="D1812" s="317"/>
    </row>
    <row r="1813" spans="4:4">
      <c r="D1813" s="317"/>
    </row>
    <row r="1814" spans="4:4">
      <c r="D1814" s="317"/>
    </row>
    <row r="1815" spans="4:4">
      <c r="D1815" s="317"/>
    </row>
    <row r="1816" spans="4:4">
      <c r="D1816" s="317"/>
    </row>
    <row r="1817" spans="4:4">
      <c r="D1817" s="317"/>
    </row>
    <row r="1818" spans="4:4">
      <c r="D1818" s="317"/>
    </row>
    <row r="1819" spans="4:4">
      <c r="D1819" s="317"/>
    </row>
    <row r="1820" spans="4:4">
      <c r="D1820" s="317"/>
    </row>
    <row r="1821" spans="4:4">
      <c r="D1821" s="317"/>
    </row>
    <row r="1822" spans="4:4">
      <c r="D1822" s="317"/>
    </row>
    <row r="1823" spans="4:4">
      <c r="D1823" s="317"/>
    </row>
    <row r="1824" spans="4:4">
      <c r="D1824" s="317"/>
    </row>
    <row r="1825" spans="4:4">
      <c r="D1825" s="317"/>
    </row>
    <row r="1826" spans="4:4">
      <c r="D1826" s="317"/>
    </row>
    <row r="1827" spans="4:4">
      <c r="D1827" s="317"/>
    </row>
    <row r="1828" spans="4:4">
      <c r="D1828" s="317"/>
    </row>
    <row r="1829" spans="4:4">
      <c r="D1829" s="317"/>
    </row>
    <row r="1830" spans="4:4">
      <c r="D1830" s="317"/>
    </row>
    <row r="1831" spans="4:4">
      <c r="D1831" s="317"/>
    </row>
    <row r="1832" spans="4:4">
      <c r="D1832" s="317"/>
    </row>
    <row r="1833" spans="4:4">
      <c r="D1833" s="317"/>
    </row>
    <row r="1834" spans="4:4">
      <c r="D1834" s="317"/>
    </row>
    <row r="1835" spans="4:4">
      <c r="D1835" s="317"/>
    </row>
    <row r="1836" spans="4:4">
      <c r="D1836" s="317"/>
    </row>
    <row r="1837" spans="4:4">
      <c r="D1837" s="317"/>
    </row>
    <row r="1838" spans="4:4">
      <c r="D1838" s="317"/>
    </row>
    <row r="1839" spans="4:4">
      <c r="D1839" s="317"/>
    </row>
    <row r="1840" spans="4:4">
      <c r="D1840" s="317"/>
    </row>
    <row r="1841" spans="4:4">
      <c r="D1841" s="317"/>
    </row>
    <row r="1842" spans="4:4">
      <c r="D1842" s="317"/>
    </row>
    <row r="1843" spans="4:4">
      <c r="D1843" s="317"/>
    </row>
    <row r="1844" spans="4:4">
      <c r="D1844" s="317"/>
    </row>
    <row r="1845" spans="4:4">
      <c r="D1845" s="317"/>
    </row>
    <row r="1846" spans="4:4">
      <c r="D1846" s="317"/>
    </row>
    <row r="1847" spans="4:4">
      <c r="D1847" s="317"/>
    </row>
    <row r="1848" spans="4:4">
      <c r="D1848" s="317"/>
    </row>
    <row r="1849" spans="4:4">
      <c r="D1849" s="317"/>
    </row>
    <row r="1850" spans="4:4">
      <c r="D1850" s="317"/>
    </row>
    <row r="1851" spans="4:4">
      <c r="D1851" s="317"/>
    </row>
    <row r="1852" spans="4:4">
      <c r="D1852" s="317"/>
    </row>
    <row r="1853" spans="4:4">
      <c r="D1853" s="317"/>
    </row>
    <row r="1854" spans="4:4">
      <c r="D1854" s="317"/>
    </row>
    <row r="1855" spans="4:4">
      <c r="D1855" s="317"/>
    </row>
    <row r="1856" spans="4:4">
      <c r="D1856" s="317"/>
    </row>
    <row r="1857" spans="4:4">
      <c r="D1857" s="317"/>
    </row>
    <row r="1858" spans="4:4">
      <c r="D1858" s="317"/>
    </row>
    <row r="1859" spans="4:4">
      <c r="D1859" s="317"/>
    </row>
    <row r="1860" spans="4:4">
      <c r="D1860" s="317"/>
    </row>
    <row r="1861" spans="4:4">
      <c r="D1861" s="317"/>
    </row>
    <row r="1862" spans="4:4">
      <c r="D1862" s="317"/>
    </row>
    <row r="1863" spans="4:4">
      <c r="D1863" s="317"/>
    </row>
    <row r="1864" spans="4:4">
      <c r="D1864" s="317"/>
    </row>
    <row r="1865" spans="4:4">
      <c r="D1865" s="317"/>
    </row>
    <row r="1866" spans="4:4">
      <c r="D1866" s="317"/>
    </row>
    <row r="1867" spans="4:4">
      <c r="D1867" s="317"/>
    </row>
    <row r="1868" spans="4:4">
      <c r="D1868" s="317"/>
    </row>
    <row r="1869" spans="4:4">
      <c r="D1869" s="317"/>
    </row>
    <row r="1870" spans="4:4">
      <c r="D1870" s="317"/>
    </row>
    <row r="1871" spans="4:4">
      <c r="D1871" s="317"/>
    </row>
    <row r="1872" spans="4:4">
      <c r="D1872" s="317"/>
    </row>
    <row r="1873" spans="4:4">
      <c r="D1873" s="317"/>
    </row>
    <row r="1874" spans="4:4">
      <c r="D1874" s="317"/>
    </row>
    <row r="1875" spans="4:4">
      <c r="D1875" s="317"/>
    </row>
    <row r="1876" spans="4:4">
      <c r="D1876" s="317"/>
    </row>
    <row r="1877" spans="4:4">
      <c r="D1877" s="317"/>
    </row>
    <row r="1878" spans="4:4">
      <c r="D1878" s="317"/>
    </row>
    <row r="1879" spans="4:4">
      <c r="D1879" s="317"/>
    </row>
    <row r="1880" spans="4:4">
      <c r="D1880" s="317"/>
    </row>
    <row r="1881" spans="4:4">
      <c r="D1881" s="317"/>
    </row>
    <row r="1882" spans="4:4">
      <c r="D1882" s="317"/>
    </row>
    <row r="1883" spans="4:4">
      <c r="D1883" s="317"/>
    </row>
    <row r="1884" spans="4:4">
      <c r="D1884" s="317"/>
    </row>
    <row r="1885" spans="4:4">
      <c r="D1885" s="317"/>
    </row>
    <row r="1886" spans="4:4">
      <c r="D1886" s="317"/>
    </row>
    <row r="1887" spans="4:4">
      <c r="D1887" s="317"/>
    </row>
    <row r="1888" spans="4:4">
      <c r="D1888" s="317"/>
    </row>
    <row r="1889" spans="4:4">
      <c r="D1889" s="317"/>
    </row>
    <row r="1890" spans="4:4">
      <c r="D1890" s="317"/>
    </row>
    <row r="1891" spans="4:4">
      <c r="D1891" s="317"/>
    </row>
    <row r="1892" spans="4:4">
      <c r="D1892" s="317"/>
    </row>
    <row r="1893" spans="4:4">
      <c r="D1893" s="317"/>
    </row>
    <row r="1894" spans="4:4">
      <c r="D1894" s="317"/>
    </row>
    <row r="1895" spans="4:4">
      <c r="D1895" s="317"/>
    </row>
    <row r="1896" spans="4:4">
      <c r="D1896" s="317"/>
    </row>
    <row r="1897" spans="4:4">
      <c r="D1897" s="317"/>
    </row>
    <row r="1898" spans="4:4">
      <c r="D1898" s="317"/>
    </row>
    <row r="1899" spans="4:4">
      <c r="D1899" s="317"/>
    </row>
    <row r="1900" spans="4:4">
      <c r="D1900" s="317"/>
    </row>
    <row r="1901" spans="4:4">
      <c r="D1901" s="317"/>
    </row>
    <row r="1902" spans="4:4">
      <c r="D1902" s="317"/>
    </row>
    <row r="1903" spans="4:4">
      <c r="D1903" s="317"/>
    </row>
    <row r="1904" spans="4:4">
      <c r="D1904" s="317"/>
    </row>
    <row r="1905" spans="4:4">
      <c r="D1905" s="317"/>
    </row>
    <row r="1906" spans="4:4">
      <c r="D1906" s="317"/>
    </row>
    <row r="1907" spans="4:4">
      <c r="D1907" s="317"/>
    </row>
    <row r="1908" spans="4:4">
      <c r="D1908" s="317"/>
    </row>
    <row r="1909" spans="4:4">
      <c r="D1909" s="317"/>
    </row>
    <row r="1910" spans="4:4">
      <c r="D1910" s="317"/>
    </row>
    <row r="1911" spans="4:4">
      <c r="D1911" s="317"/>
    </row>
    <row r="1912" spans="4:4">
      <c r="D1912" s="317"/>
    </row>
    <row r="1913" spans="4:4">
      <c r="D1913" s="317"/>
    </row>
    <row r="1914" spans="4:4">
      <c r="D1914" s="317"/>
    </row>
    <row r="1915" spans="4:4">
      <c r="D1915" s="317"/>
    </row>
    <row r="1916" spans="4:4">
      <c r="D1916" s="317"/>
    </row>
    <row r="1917" spans="4:4">
      <c r="D1917" s="317"/>
    </row>
    <row r="1918" spans="4:4">
      <c r="D1918" s="317"/>
    </row>
    <row r="1919" spans="4:4">
      <c r="D1919" s="317"/>
    </row>
    <row r="1920" spans="4:4">
      <c r="D1920" s="317"/>
    </row>
    <row r="1921" spans="4:4">
      <c r="D1921" s="317"/>
    </row>
    <row r="1922" spans="4:4">
      <c r="D1922" s="317"/>
    </row>
    <row r="1923" spans="4:4">
      <c r="D1923" s="317"/>
    </row>
    <row r="1924" spans="4:4">
      <c r="D1924" s="317"/>
    </row>
    <row r="1925" spans="4:4">
      <c r="D1925" s="317"/>
    </row>
    <row r="1926" spans="4:4">
      <c r="D1926" s="317"/>
    </row>
    <row r="1927" spans="4:4">
      <c r="D1927" s="317"/>
    </row>
    <row r="1928" spans="4:4">
      <c r="D1928" s="317"/>
    </row>
    <row r="1929" spans="4:4">
      <c r="D1929" s="317"/>
    </row>
    <row r="1930" spans="4:4">
      <c r="D1930" s="317"/>
    </row>
    <row r="1931" spans="4:4">
      <c r="D1931" s="317"/>
    </row>
    <row r="1932" spans="4:4">
      <c r="D1932" s="317"/>
    </row>
    <row r="1933" spans="4:4">
      <c r="D1933" s="317"/>
    </row>
    <row r="1934" spans="4:4">
      <c r="D1934" s="317"/>
    </row>
    <row r="1935" spans="4:4">
      <c r="D1935" s="317"/>
    </row>
    <row r="1936" spans="4:4">
      <c r="D1936" s="317"/>
    </row>
    <row r="1937" spans="4:4">
      <c r="D1937" s="317"/>
    </row>
    <row r="1938" spans="4:4">
      <c r="D1938" s="317"/>
    </row>
    <row r="1939" spans="4:4">
      <c r="D1939" s="317"/>
    </row>
    <row r="1940" spans="4:4">
      <c r="D1940" s="317"/>
    </row>
    <row r="1941" spans="4:4">
      <c r="D1941" s="317"/>
    </row>
    <row r="1942" spans="4:4">
      <c r="D1942" s="317"/>
    </row>
    <row r="1943" spans="4:4">
      <c r="D1943" s="317"/>
    </row>
    <row r="1944" spans="4:4">
      <c r="D1944" s="317"/>
    </row>
    <row r="1945" spans="4:4">
      <c r="D1945" s="317"/>
    </row>
    <row r="1946" spans="4:4">
      <c r="D1946" s="317"/>
    </row>
    <row r="1947" spans="4:4">
      <c r="D1947" s="317"/>
    </row>
    <row r="1948" spans="4:4">
      <c r="D1948" s="317"/>
    </row>
    <row r="1949" spans="4:4">
      <c r="D1949" s="317"/>
    </row>
    <row r="1950" spans="4:4">
      <c r="D1950" s="317"/>
    </row>
    <row r="1951" spans="4:4">
      <c r="D1951" s="317"/>
    </row>
    <row r="1952" spans="4:4">
      <c r="D1952" s="317"/>
    </row>
    <row r="1953" spans="4:4">
      <c r="D1953" s="317"/>
    </row>
    <row r="1954" spans="4:4">
      <c r="D1954" s="317"/>
    </row>
    <row r="1955" spans="4:4">
      <c r="D1955" s="317"/>
    </row>
    <row r="1956" spans="4:4">
      <c r="D1956" s="317"/>
    </row>
    <row r="1957" spans="4:4">
      <c r="D1957" s="317"/>
    </row>
    <row r="1958" spans="4:4">
      <c r="D1958" s="317"/>
    </row>
    <row r="1959" spans="4:4">
      <c r="D1959" s="317"/>
    </row>
    <row r="1960" spans="4:4">
      <c r="D1960" s="317"/>
    </row>
    <row r="1961" spans="4:4">
      <c r="D1961" s="317"/>
    </row>
    <row r="1962" spans="4:4">
      <c r="D1962" s="317"/>
    </row>
    <row r="1963" spans="4:4">
      <c r="D1963" s="317"/>
    </row>
    <row r="1964" spans="4:4">
      <c r="D1964" s="317"/>
    </row>
    <row r="1965" spans="4:4">
      <c r="D1965" s="317"/>
    </row>
    <row r="1966" spans="4:4">
      <c r="D1966" s="317"/>
    </row>
    <row r="1967" spans="4:4">
      <c r="D1967" s="317"/>
    </row>
    <row r="1968" spans="4:4">
      <c r="D1968" s="317"/>
    </row>
    <row r="1969" spans="4:4">
      <c r="D1969" s="317"/>
    </row>
    <row r="1970" spans="4:4">
      <c r="D1970" s="317"/>
    </row>
    <row r="1971" spans="4:4">
      <c r="D1971" s="317"/>
    </row>
    <row r="1972" spans="4:4">
      <c r="D1972" s="317"/>
    </row>
    <row r="1973" spans="4:4">
      <c r="D1973" s="317"/>
    </row>
    <row r="1974" spans="4:4">
      <c r="D1974" s="317"/>
    </row>
    <row r="1975" spans="4:4">
      <c r="D1975" s="317"/>
    </row>
    <row r="1976" spans="4:4">
      <c r="D1976" s="317"/>
    </row>
    <row r="1977" spans="4:4">
      <c r="D1977" s="317"/>
    </row>
    <row r="1978" spans="4:4">
      <c r="D1978" s="317"/>
    </row>
    <row r="1979" spans="4:4">
      <c r="D1979" s="317"/>
    </row>
    <row r="1980" spans="4:4">
      <c r="D1980" s="317"/>
    </row>
    <row r="1981" spans="4:4">
      <c r="D1981" s="317"/>
    </row>
    <row r="1982" spans="4:4">
      <c r="D1982" s="317"/>
    </row>
    <row r="1983" spans="4:4">
      <c r="D1983" s="317"/>
    </row>
    <row r="1984" spans="4:4">
      <c r="D1984" s="317"/>
    </row>
    <row r="1985" spans="4:4">
      <c r="D1985" s="317"/>
    </row>
    <row r="1986" spans="4:4">
      <c r="D1986" s="317"/>
    </row>
    <row r="1987" spans="4:4">
      <c r="D1987" s="317"/>
    </row>
    <row r="1988" spans="4:4">
      <c r="D1988" s="317"/>
    </row>
    <row r="1989" spans="4:4">
      <c r="D1989" s="317"/>
    </row>
    <row r="1990" spans="4:4">
      <c r="D1990" s="317"/>
    </row>
    <row r="1991" spans="4:4">
      <c r="D1991" s="317"/>
    </row>
    <row r="1992" spans="4:4">
      <c r="D1992" s="317"/>
    </row>
    <row r="1993" spans="4:4">
      <c r="D1993" s="317"/>
    </row>
    <row r="1994" spans="4:4">
      <c r="D1994" s="317"/>
    </row>
    <row r="1995" spans="4:4">
      <c r="D1995" s="317"/>
    </row>
    <row r="1996" spans="4:4">
      <c r="D1996" s="317"/>
    </row>
    <row r="1997" spans="4:4">
      <c r="D1997" s="317"/>
    </row>
    <row r="1998" spans="4:4">
      <c r="D1998" s="317"/>
    </row>
    <row r="1999" spans="4:4">
      <c r="D1999" s="317"/>
    </row>
    <row r="2000" spans="4:4">
      <c r="D2000" s="317"/>
    </row>
    <row r="2001" spans="4:4">
      <c r="D2001" s="317"/>
    </row>
    <row r="2002" spans="4:4">
      <c r="D2002" s="317"/>
    </row>
    <row r="2003" spans="4:4">
      <c r="D2003" s="317"/>
    </row>
    <row r="2004" spans="4:4">
      <c r="D2004" s="317"/>
    </row>
    <row r="2005" spans="4:4">
      <c r="D2005" s="317"/>
    </row>
    <row r="2006" spans="4:4">
      <c r="D2006" s="317"/>
    </row>
    <row r="2007" spans="4:4">
      <c r="D2007" s="317"/>
    </row>
    <row r="2008" spans="4:4">
      <c r="D2008" s="317"/>
    </row>
    <row r="2009" spans="4:4">
      <c r="D2009" s="317"/>
    </row>
    <row r="2010" spans="4:4">
      <c r="D2010" s="317"/>
    </row>
    <row r="2011" spans="4:4">
      <c r="D2011" s="317"/>
    </row>
    <row r="2012" spans="4:4">
      <c r="D2012" s="317"/>
    </row>
    <row r="2013" spans="4:4">
      <c r="D2013" s="317"/>
    </row>
    <row r="2014" spans="4:4">
      <c r="D2014" s="317"/>
    </row>
    <row r="2015" spans="4:4">
      <c r="D2015" s="317"/>
    </row>
    <row r="2016" spans="4:4">
      <c r="D2016" s="317"/>
    </row>
    <row r="2017" spans="4:4">
      <c r="D2017" s="317"/>
    </row>
    <row r="2018" spans="4:4">
      <c r="D2018" s="317"/>
    </row>
    <row r="2019" spans="4:4">
      <c r="D2019" s="317"/>
    </row>
    <row r="2020" spans="4:4">
      <c r="D2020" s="317"/>
    </row>
    <row r="2021" spans="4:4">
      <c r="D2021" s="317"/>
    </row>
    <row r="2022" spans="4:4">
      <c r="D2022" s="317"/>
    </row>
    <row r="2023" spans="4:4">
      <c r="D2023" s="317"/>
    </row>
    <row r="2024" spans="4:4">
      <c r="D2024" s="317"/>
    </row>
    <row r="2025" spans="4:4">
      <c r="D2025" s="317"/>
    </row>
    <row r="2026" spans="4:4">
      <c r="D2026" s="317"/>
    </row>
    <row r="2027" spans="4:4">
      <c r="D2027" s="317"/>
    </row>
    <row r="2028" spans="4:4">
      <c r="D2028" s="317"/>
    </row>
    <row r="2029" spans="4:4">
      <c r="D2029" s="317"/>
    </row>
    <row r="2030" spans="4:4">
      <c r="D2030" s="317"/>
    </row>
    <row r="2031" spans="4:4">
      <c r="D2031" s="317"/>
    </row>
    <row r="2032" spans="4:4">
      <c r="D2032" s="317"/>
    </row>
    <row r="2033" spans="4:4">
      <c r="D2033" s="317"/>
    </row>
    <row r="2034" spans="4:4">
      <c r="D2034" s="317"/>
    </row>
    <row r="2035" spans="4:4">
      <c r="D2035" s="317"/>
    </row>
    <row r="2036" spans="4:4">
      <c r="D2036" s="317"/>
    </row>
    <row r="2037" spans="4:4">
      <c r="D2037" s="317"/>
    </row>
    <row r="2038" spans="4:4">
      <c r="D2038" s="317"/>
    </row>
    <row r="2039" spans="4:4">
      <c r="D2039" s="317"/>
    </row>
    <row r="2040" spans="4:4">
      <c r="D2040" s="317"/>
    </row>
    <row r="2041" spans="4:4">
      <c r="D2041" s="317"/>
    </row>
    <row r="2042" spans="4:4">
      <c r="D2042" s="317"/>
    </row>
    <row r="2043" spans="4:4">
      <c r="D2043" s="317"/>
    </row>
    <row r="2044" spans="4:4">
      <c r="D2044" s="317"/>
    </row>
    <row r="2045" spans="4:4">
      <c r="D2045" s="317"/>
    </row>
    <row r="2046" spans="4:4">
      <c r="D2046" s="317"/>
    </row>
    <row r="2047" spans="4:4">
      <c r="D2047" s="317"/>
    </row>
    <row r="2048" spans="4:4">
      <c r="D2048" s="317"/>
    </row>
    <row r="2049" spans="4:4">
      <c r="D2049" s="317"/>
    </row>
    <row r="2050" spans="4:4">
      <c r="D2050" s="317"/>
    </row>
    <row r="2051" spans="4:4">
      <c r="D2051" s="317"/>
    </row>
    <row r="2052" spans="4:4">
      <c r="D2052" s="317"/>
    </row>
    <row r="2053" spans="4:4">
      <c r="D2053" s="317"/>
    </row>
    <row r="2054" spans="4:4">
      <c r="D2054" s="317"/>
    </row>
    <row r="2055" spans="4:4">
      <c r="D2055" s="317"/>
    </row>
    <row r="2056" spans="4:4">
      <c r="D2056" s="317"/>
    </row>
    <row r="2057" spans="4:4">
      <c r="D2057" s="317"/>
    </row>
    <row r="2058" spans="4:4">
      <c r="D2058" s="317"/>
    </row>
    <row r="2059" spans="4:4">
      <c r="D2059" s="317"/>
    </row>
    <row r="2060" spans="4:4">
      <c r="D2060" s="317"/>
    </row>
    <row r="2061" spans="4:4">
      <c r="D2061" s="317"/>
    </row>
    <row r="2062" spans="4:4">
      <c r="D2062" s="317"/>
    </row>
    <row r="2063" spans="4:4">
      <c r="D2063" s="317"/>
    </row>
    <row r="2064" spans="4:4">
      <c r="D2064" s="317"/>
    </row>
    <row r="2065" spans="4:4">
      <c r="D2065" s="317"/>
    </row>
    <row r="2066" spans="4:4">
      <c r="D2066" s="317"/>
    </row>
    <row r="2067" spans="4:4">
      <c r="D2067" s="317"/>
    </row>
    <row r="2068" spans="4:4">
      <c r="D2068" s="317"/>
    </row>
    <row r="2069" spans="4:4">
      <c r="D2069" s="317"/>
    </row>
    <row r="2070" spans="4:4">
      <c r="D2070" s="317"/>
    </row>
    <row r="2071" spans="4:4">
      <c r="D2071" s="317"/>
    </row>
    <row r="2072" spans="4:4">
      <c r="D2072" s="317"/>
    </row>
    <row r="2073" spans="4:4">
      <c r="D2073" s="317"/>
    </row>
    <row r="2074" spans="4:4">
      <c r="D2074" s="317"/>
    </row>
    <row r="2075" spans="4:4">
      <c r="D2075" s="317"/>
    </row>
    <row r="2076" spans="4:4">
      <c r="D2076" s="317"/>
    </row>
    <row r="2077" spans="4:4">
      <c r="D2077" s="317"/>
    </row>
    <row r="2078" spans="4:4">
      <c r="D2078" s="317"/>
    </row>
    <row r="2079" spans="4:4">
      <c r="D2079" s="317"/>
    </row>
    <row r="2080" spans="4:4">
      <c r="D2080" s="317"/>
    </row>
    <row r="2081" spans="4:4">
      <c r="D2081" s="317"/>
    </row>
    <row r="2082" spans="4:4">
      <c r="D2082" s="317"/>
    </row>
    <row r="2083" spans="4:4">
      <c r="D2083" s="317"/>
    </row>
    <row r="2084" spans="4:4">
      <c r="D2084" s="317"/>
    </row>
    <row r="2085" spans="4:4">
      <c r="D2085" s="317"/>
    </row>
    <row r="2086" spans="4:4">
      <c r="D2086" s="317"/>
    </row>
    <row r="2087" spans="4:4">
      <c r="D2087" s="317"/>
    </row>
    <row r="2088" spans="4:4">
      <c r="D2088" s="317"/>
    </row>
    <row r="2089" spans="4:4">
      <c r="D2089" s="317"/>
    </row>
    <row r="2090" spans="4:4">
      <c r="D2090" s="317"/>
    </row>
    <row r="2091" spans="4:4">
      <c r="D2091" s="317"/>
    </row>
    <row r="2092" spans="4:4">
      <c r="D2092" s="317"/>
    </row>
    <row r="2093" spans="4:4">
      <c r="D2093" s="317"/>
    </row>
    <row r="2094" spans="4:4">
      <c r="D2094" s="317"/>
    </row>
    <row r="2095" spans="4:4">
      <c r="D2095" s="317"/>
    </row>
    <row r="2096" spans="4:4">
      <c r="D2096" s="317"/>
    </row>
    <row r="2097" spans="4:4">
      <c r="D2097" s="317"/>
    </row>
    <row r="2098" spans="4:4">
      <c r="D2098" s="317"/>
    </row>
    <row r="2099" spans="4:4">
      <c r="D2099" s="317"/>
    </row>
    <row r="2100" spans="4:4">
      <c r="D2100" s="317"/>
    </row>
    <row r="2101" spans="4:4">
      <c r="D2101" s="317"/>
    </row>
    <row r="2102" spans="4:4">
      <c r="D2102" s="317"/>
    </row>
    <row r="2103" spans="4:4">
      <c r="D2103" s="317"/>
    </row>
    <row r="2104" spans="4:4">
      <c r="D2104" s="317"/>
    </row>
    <row r="2105" spans="4:4">
      <c r="D2105" s="317"/>
    </row>
    <row r="2106" spans="4:4">
      <c r="D2106" s="317"/>
    </row>
    <row r="2107" spans="4:4">
      <c r="D2107" s="317"/>
    </row>
    <row r="2108" spans="4:4">
      <c r="D2108" s="317"/>
    </row>
    <row r="2109" spans="4:4">
      <c r="D2109" s="317"/>
    </row>
    <row r="2110" spans="4:4">
      <c r="D2110" s="317"/>
    </row>
    <row r="2111" spans="4:4">
      <c r="D2111" s="317"/>
    </row>
    <row r="2112" spans="4:4">
      <c r="D2112" s="317"/>
    </row>
    <row r="2113" spans="4:4">
      <c r="D2113" s="317"/>
    </row>
    <row r="2114" spans="4:4">
      <c r="D2114" s="317"/>
    </row>
    <row r="2115" spans="4:4">
      <c r="D2115" s="317"/>
    </row>
    <row r="2116" spans="4:4">
      <c r="D2116" s="317"/>
    </row>
    <row r="2117" spans="4:4">
      <c r="D2117" s="317"/>
    </row>
    <row r="2118" spans="4:4">
      <c r="D2118" s="317"/>
    </row>
    <row r="2119" spans="4:4">
      <c r="D2119" s="317"/>
    </row>
    <row r="2120" spans="4:4">
      <c r="D2120" s="317"/>
    </row>
    <row r="2121" spans="4:4">
      <c r="D2121" s="317"/>
    </row>
    <row r="2122" spans="4:4">
      <c r="D2122" s="317"/>
    </row>
    <row r="2123" spans="4:4">
      <c r="D2123" s="317"/>
    </row>
    <row r="2124" spans="4:4">
      <c r="D2124" s="317"/>
    </row>
    <row r="2125" spans="4:4">
      <c r="D2125" s="317"/>
    </row>
    <row r="2126" spans="4:4">
      <c r="D2126" s="317"/>
    </row>
    <row r="2127" spans="4:4">
      <c r="D2127" s="317"/>
    </row>
    <row r="2128" spans="4:4">
      <c r="D2128" s="317"/>
    </row>
    <row r="2129" spans="4:4">
      <c r="D2129" s="317"/>
    </row>
    <row r="2130" spans="4:4">
      <c r="D2130" s="317"/>
    </row>
    <row r="2131" spans="4:4">
      <c r="D2131" s="317"/>
    </row>
    <row r="2132" spans="4:4">
      <c r="D2132" s="317"/>
    </row>
    <row r="2133" spans="4:4">
      <c r="D2133" s="317"/>
    </row>
    <row r="2134" spans="4:4">
      <c r="D2134" s="317"/>
    </row>
    <row r="2135" spans="4:4">
      <c r="D2135" s="317"/>
    </row>
    <row r="2136" spans="4:4">
      <c r="D2136" s="317"/>
    </row>
    <row r="2137" spans="4:4">
      <c r="D2137" s="317"/>
    </row>
    <row r="2138" spans="4:4">
      <c r="D2138" s="317"/>
    </row>
    <row r="2139" spans="4:4">
      <c r="D2139" s="317"/>
    </row>
    <row r="2140" spans="4:4">
      <c r="D2140" s="317"/>
    </row>
    <row r="2141" spans="4:4">
      <c r="D2141" s="317"/>
    </row>
    <row r="2142" spans="4:4">
      <c r="D2142" s="317"/>
    </row>
    <row r="2143" spans="4:4">
      <c r="D2143" s="317"/>
    </row>
    <row r="2144" spans="4:4">
      <c r="D2144" s="317"/>
    </row>
    <row r="2145" spans="4:4">
      <c r="D2145" s="317"/>
    </row>
    <row r="2146" spans="4:4">
      <c r="D2146" s="317"/>
    </row>
    <row r="2147" spans="4:4">
      <c r="D2147" s="317"/>
    </row>
    <row r="2148" spans="4:4">
      <c r="D2148" s="317"/>
    </row>
    <row r="2149" spans="4:4">
      <c r="D2149" s="317"/>
    </row>
    <row r="2150" spans="4:4">
      <c r="D2150" s="317"/>
    </row>
    <row r="2151" spans="4:4">
      <c r="D2151" s="317"/>
    </row>
    <row r="2152" spans="4:4">
      <c r="D2152" s="317"/>
    </row>
    <row r="2153" spans="4:4">
      <c r="D2153" s="317"/>
    </row>
    <row r="2154" spans="4:4">
      <c r="D2154" s="317"/>
    </row>
    <row r="2155" spans="4:4">
      <c r="D2155" s="317"/>
    </row>
    <row r="2156" spans="4:4">
      <c r="D2156" s="317"/>
    </row>
    <row r="2157" spans="4:4">
      <c r="D2157" s="317"/>
    </row>
    <row r="2158" spans="4:4">
      <c r="D2158" s="317"/>
    </row>
    <row r="2159" spans="4:4">
      <c r="D2159" s="317"/>
    </row>
    <row r="2160" spans="4:4">
      <c r="D2160" s="317"/>
    </row>
    <row r="2161" spans="4:4">
      <c r="D2161" s="317"/>
    </row>
    <row r="2162" spans="4:4">
      <c r="D2162" s="317"/>
    </row>
    <row r="2163" spans="4:4">
      <c r="D2163" s="317"/>
    </row>
    <row r="2164" spans="4:4">
      <c r="D2164" s="317"/>
    </row>
    <row r="2165" spans="4:4">
      <c r="D2165" s="317"/>
    </row>
    <row r="2166" spans="4:4">
      <c r="D2166" s="317"/>
    </row>
    <row r="2167" spans="4:4">
      <c r="D2167" s="317"/>
    </row>
    <row r="2168" spans="4:4">
      <c r="D2168" s="317"/>
    </row>
    <row r="2169" spans="4:4">
      <c r="D2169" s="317"/>
    </row>
    <row r="2170" spans="4:4">
      <c r="D2170" s="317"/>
    </row>
    <row r="2171" spans="4:4">
      <c r="D2171" s="317"/>
    </row>
    <row r="2172" spans="4:4">
      <c r="D2172" s="317"/>
    </row>
    <row r="2173" spans="4:4">
      <c r="D2173" s="317"/>
    </row>
    <row r="2174" spans="4:4">
      <c r="D2174" s="317"/>
    </row>
    <row r="2175" spans="4:4">
      <c r="D2175" s="317"/>
    </row>
    <row r="2176" spans="4:4">
      <c r="D2176" s="317"/>
    </row>
    <row r="2177" spans="4:4">
      <c r="D2177" s="317"/>
    </row>
    <row r="2178" spans="4:4">
      <c r="D2178" s="317"/>
    </row>
    <row r="2179" spans="4:4">
      <c r="D2179" s="317"/>
    </row>
    <row r="2180" spans="4:4">
      <c r="D2180" s="317"/>
    </row>
    <row r="2181" spans="4:4">
      <c r="D2181" s="317"/>
    </row>
    <row r="2182" spans="4:4">
      <c r="D2182" s="317"/>
    </row>
    <row r="2183" spans="4:4">
      <c r="D2183" s="317"/>
    </row>
    <row r="2184" spans="4:4">
      <c r="D2184" s="317"/>
    </row>
    <row r="2185" spans="4:4">
      <c r="D2185" s="317"/>
    </row>
    <row r="2186" spans="4:4">
      <c r="D2186" s="317"/>
    </row>
    <row r="2187" spans="4:4">
      <c r="D2187" s="317"/>
    </row>
    <row r="2188" spans="4:4">
      <c r="D2188" s="317"/>
    </row>
    <row r="2189" spans="4:4">
      <c r="D2189" s="317"/>
    </row>
    <row r="2190" spans="4:4">
      <c r="D2190" s="317"/>
    </row>
    <row r="2191" spans="4:4">
      <c r="D2191" s="317"/>
    </row>
    <row r="2192" spans="4:4">
      <c r="D2192" s="317"/>
    </row>
    <row r="2193" spans="4:4">
      <c r="D2193" s="317"/>
    </row>
    <row r="2194" spans="4:4">
      <c r="D2194" s="317"/>
    </row>
    <row r="2195" spans="4:4">
      <c r="D2195" s="317"/>
    </row>
    <row r="2196" spans="4:4">
      <c r="D2196" s="317"/>
    </row>
    <row r="2197" spans="4:4">
      <c r="D2197" s="317"/>
    </row>
    <row r="2198" spans="4:4">
      <c r="D2198" s="317"/>
    </row>
    <row r="2199" spans="4:4">
      <c r="D2199" s="317"/>
    </row>
    <row r="2200" spans="4:4">
      <c r="D2200" s="317"/>
    </row>
    <row r="2201" spans="4:4">
      <c r="D2201" s="317"/>
    </row>
    <row r="2202" spans="4:4">
      <c r="D2202" s="317"/>
    </row>
    <row r="2203" spans="4:4">
      <c r="D2203" s="317"/>
    </row>
    <row r="2204" spans="4:4">
      <c r="D2204" s="317"/>
    </row>
    <row r="2205" spans="4:4">
      <c r="D2205" s="317"/>
    </row>
    <row r="2206" spans="4:4">
      <c r="D2206" s="317"/>
    </row>
    <row r="2207" spans="4:4">
      <c r="D2207" s="317"/>
    </row>
    <row r="2208" spans="4:4">
      <c r="D2208" s="317"/>
    </row>
    <row r="2209" spans="4:4">
      <c r="D2209" s="317"/>
    </row>
    <row r="2210" spans="4:4">
      <c r="D2210" s="317"/>
    </row>
    <row r="2211" spans="4:4">
      <c r="D2211" s="317"/>
    </row>
    <row r="2212" spans="4:4">
      <c r="D2212" s="317"/>
    </row>
    <row r="2213" spans="4:4">
      <c r="D2213" s="317"/>
    </row>
    <row r="2214" spans="4:4">
      <c r="D2214" s="317"/>
    </row>
    <row r="2215" spans="4:4">
      <c r="D2215" s="317"/>
    </row>
    <row r="2216" spans="4:4">
      <c r="D2216" s="317"/>
    </row>
    <row r="2217" spans="4:4">
      <c r="D2217" s="317"/>
    </row>
    <row r="2218" spans="4:4">
      <c r="D2218" s="317"/>
    </row>
    <row r="2219" spans="4:4">
      <c r="D2219" s="317"/>
    </row>
    <row r="2220" spans="4:4">
      <c r="D2220" s="317"/>
    </row>
    <row r="2221" spans="4:4">
      <c r="D2221" s="317"/>
    </row>
    <row r="2222" spans="4:4">
      <c r="D2222" s="317"/>
    </row>
    <row r="2223" spans="4:4">
      <c r="D2223" s="317"/>
    </row>
    <row r="2224" spans="4:4">
      <c r="D2224" s="317"/>
    </row>
    <row r="2225" spans="4:4">
      <c r="D2225" s="317"/>
    </row>
    <row r="2226" spans="4:4">
      <c r="D2226" s="317"/>
    </row>
    <row r="2227" spans="4:4">
      <c r="D2227" s="317"/>
    </row>
    <row r="2228" spans="4:4">
      <c r="D2228" s="317"/>
    </row>
    <row r="2229" spans="4:4">
      <c r="D2229" s="317"/>
    </row>
    <row r="2230" spans="4:4">
      <c r="D2230" s="317"/>
    </row>
    <row r="2231" spans="4:4">
      <c r="D2231" s="317"/>
    </row>
    <row r="2232" spans="4:4">
      <c r="D2232" s="317"/>
    </row>
    <row r="2233" spans="4:4">
      <c r="D2233" s="317"/>
    </row>
    <row r="2234" spans="4:4">
      <c r="D2234" s="317"/>
    </row>
    <row r="2235" spans="4:4">
      <c r="D2235" s="317"/>
    </row>
    <row r="2236" spans="4:4">
      <c r="D2236" s="317"/>
    </row>
    <row r="2237" spans="4:4">
      <c r="D2237" s="317"/>
    </row>
    <row r="2238" spans="4:4">
      <c r="D2238" s="317"/>
    </row>
    <row r="2239" spans="4:4">
      <c r="D2239" s="317"/>
    </row>
    <row r="2240" spans="4:4">
      <c r="D2240" s="317"/>
    </row>
    <row r="2241" spans="4:4">
      <c r="D2241" s="317"/>
    </row>
    <row r="2242" spans="4:4">
      <c r="D2242" s="317"/>
    </row>
    <row r="2243" spans="4:4">
      <c r="D2243" s="317"/>
    </row>
    <row r="2244" spans="4:4">
      <c r="D2244" s="317"/>
    </row>
    <row r="2245" spans="4:4">
      <c r="D2245" s="317"/>
    </row>
    <row r="2246" spans="4:4">
      <c r="D2246" s="317"/>
    </row>
    <row r="2247" spans="4:4">
      <c r="D2247" s="317"/>
    </row>
    <row r="2248" spans="4:4">
      <c r="D2248" s="317"/>
    </row>
    <row r="2249" spans="4:4">
      <c r="D2249" s="317"/>
    </row>
    <row r="2250" spans="4:4">
      <c r="D2250" s="317"/>
    </row>
    <row r="2251" spans="4:4">
      <c r="D2251" s="317"/>
    </row>
    <row r="2252" spans="4:4">
      <c r="D2252" s="317"/>
    </row>
    <row r="2253" spans="4:4">
      <c r="D2253" s="317"/>
    </row>
    <row r="2254" spans="4:4">
      <c r="D2254" s="317"/>
    </row>
    <row r="2255" spans="4:4">
      <c r="D2255" s="317"/>
    </row>
    <row r="2256" spans="4:4">
      <c r="D2256" s="317"/>
    </row>
    <row r="2257" spans="4:4">
      <c r="D2257" s="317"/>
    </row>
    <row r="2258" spans="4:4">
      <c r="D2258" s="317"/>
    </row>
    <row r="2259" spans="4:4">
      <c r="D2259" s="317"/>
    </row>
    <row r="2260" spans="4:4">
      <c r="D2260" s="317"/>
    </row>
    <row r="2261" spans="4:4">
      <c r="D2261" s="317"/>
    </row>
    <row r="2262" spans="4:4">
      <c r="D2262" s="317"/>
    </row>
    <row r="2263" spans="4:4">
      <c r="D2263" s="317"/>
    </row>
    <row r="2264" spans="4:4">
      <c r="D2264" s="317"/>
    </row>
    <row r="2265" spans="4:4">
      <c r="D2265" s="317"/>
    </row>
    <row r="2266" spans="4:4">
      <c r="D2266" s="317"/>
    </row>
    <row r="2267" spans="4:4">
      <c r="D2267" s="317"/>
    </row>
    <row r="2268" spans="4:4">
      <c r="D2268" s="317"/>
    </row>
    <row r="2269" spans="4:4">
      <c r="D2269" s="317"/>
    </row>
    <row r="2270" spans="4:4">
      <c r="D2270" s="317"/>
    </row>
    <row r="2271" spans="4:4">
      <c r="D2271" s="317"/>
    </row>
    <row r="2272" spans="4:4">
      <c r="D2272" s="317"/>
    </row>
    <row r="2273" spans="4:4">
      <c r="D2273" s="317"/>
    </row>
    <row r="2274" spans="4:4">
      <c r="D2274" s="317"/>
    </row>
    <row r="2275" spans="4:4">
      <c r="D2275" s="317"/>
    </row>
    <row r="2276" spans="4:4">
      <c r="D2276" s="317"/>
    </row>
    <row r="2277" spans="4:4">
      <c r="D2277" s="317"/>
    </row>
    <row r="2278" spans="4:4">
      <c r="D2278" s="317"/>
    </row>
    <row r="2279" spans="4:4">
      <c r="D2279" s="317"/>
    </row>
    <row r="2280" spans="4:4">
      <c r="D2280" s="317"/>
    </row>
    <row r="2281" spans="4:4">
      <c r="D2281" s="317"/>
    </row>
    <row r="2282" spans="4:4">
      <c r="D2282" s="317"/>
    </row>
    <row r="2283" spans="4:4">
      <c r="D2283" s="317"/>
    </row>
    <row r="2284" spans="4:4">
      <c r="D2284" s="317"/>
    </row>
    <row r="2285" spans="4:4">
      <c r="D2285" s="317"/>
    </row>
    <row r="2286" spans="4:4">
      <c r="D2286" s="317"/>
    </row>
    <row r="2287" spans="4:4">
      <c r="D2287" s="317"/>
    </row>
    <row r="2288" spans="4:4">
      <c r="D2288" s="317"/>
    </row>
    <row r="2289" spans="4:4">
      <c r="D2289" s="317"/>
    </row>
    <row r="2290" spans="4:4">
      <c r="D2290" s="317"/>
    </row>
    <row r="2291" spans="4:4">
      <c r="D2291" s="317"/>
    </row>
    <row r="2292" spans="4:4">
      <c r="D2292" s="317"/>
    </row>
    <row r="2293" spans="4:4">
      <c r="D2293" s="317"/>
    </row>
    <row r="2294" spans="4:4">
      <c r="D2294" s="317"/>
    </row>
    <row r="2295" spans="4:4">
      <c r="D2295" s="317"/>
    </row>
    <row r="2296" spans="4:4">
      <c r="D2296" s="317"/>
    </row>
    <row r="2297" spans="4:4">
      <c r="D2297" s="317"/>
    </row>
    <row r="2298" spans="4:4">
      <c r="D2298" s="317"/>
    </row>
    <row r="2299" spans="4:4">
      <c r="D2299" s="317"/>
    </row>
    <row r="2300" spans="4:4">
      <c r="D2300" s="317"/>
    </row>
    <row r="2301" spans="4:4">
      <c r="D2301" s="317"/>
    </row>
    <row r="2302" spans="4:4">
      <c r="D2302" s="317"/>
    </row>
    <row r="2303" spans="4:4">
      <c r="D2303" s="317"/>
    </row>
    <row r="2304" spans="4:4">
      <c r="D2304" s="317"/>
    </row>
    <row r="2305" spans="4:4">
      <c r="D2305" s="317"/>
    </row>
    <row r="2306" spans="4:4">
      <c r="D2306" s="317"/>
    </row>
    <row r="2307" spans="4:4">
      <c r="D2307" s="317"/>
    </row>
    <row r="2308" spans="4:4">
      <c r="D2308" s="317"/>
    </row>
    <row r="2309" spans="4:4">
      <c r="D2309" s="317"/>
    </row>
    <row r="2310" spans="4:4">
      <c r="D2310" s="317"/>
    </row>
    <row r="2311" spans="4:4">
      <c r="D2311" s="317"/>
    </row>
    <row r="2312" spans="4:4">
      <c r="D2312" s="317"/>
    </row>
    <row r="2313" spans="4:4">
      <c r="D2313" s="317"/>
    </row>
    <row r="2314" spans="4:4">
      <c r="D2314" s="317"/>
    </row>
    <row r="2315" spans="4:4">
      <c r="D2315" s="317"/>
    </row>
    <row r="2316" spans="4:4">
      <c r="D2316" s="317"/>
    </row>
    <row r="2317" spans="4:4">
      <c r="D2317" s="317"/>
    </row>
    <row r="2318" spans="4:4">
      <c r="D2318" s="317"/>
    </row>
    <row r="2319" spans="4:4">
      <c r="D2319" s="317"/>
    </row>
    <row r="2320" spans="4:4">
      <c r="D2320" s="317"/>
    </row>
    <row r="2321" spans="4:4">
      <c r="D2321" s="317"/>
    </row>
    <row r="2322" spans="4:4">
      <c r="D2322" s="317"/>
    </row>
    <row r="2323" spans="4:4">
      <c r="D2323" s="317"/>
    </row>
    <row r="2324" spans="4:4">
      <c r="D2324" s="317"/>
    </row>
    <row r="2325" spans="4:4">
      <c r="D2325" s="317"/>
    </row>
    <row r="2326" spans="4:4">
      <c r="D2326" s="317"/>
    </row>
    <row r="2327" spans="4:4">
      <c r="D2327" s="317"/>
    </row>
    <row r="2328" spans="4:4">
      <c r="D2328" s="317"/>
    </row>
    <row r="2329" spans="4:4">
      <c r="D2329" s="317"/>
    </row>
    <row r="2330" spans="4:4">
      <c r="D2330" s="317"/>
    </row>
    <row r="2331" spans="4:4">
      <c r="D2331" s="317"/>
    </row>
    <row r="2332" spans="4:4">
      <c r="D2332" s="317"/>
    </row>
    <row r="2333" spans="4:4">
      <c r="D2333" s="317"/>
    </row>
    <row r="2334" spans="4:4">
      <c r="D2334" s="317"/>
    </row>
    <row r="2335" spans="4:4">
      <c r="D2335" s="317"/>
    </row>
    <row r="2336" spans="4:4">
      <c r="D2336" s="317"/>
    </row>
    <row r="2337" spans="4:4">
      <c r="D2337" s="317"/>
    </row>
    <row r="2338" spans="4:4">
      <c r="D2338" s="317"/>
    </row>
    <row r="2339" spans="4:4">
      <c r="D2339" s="317"/>
    </row>
    <row r="2340" spans="4:4">
      <c r="D2340" s="317"/>
    </row>
    <row r="2341" spans="4:4">
      <c r="D2341" s="317"/>
    </row>
    <row r="2342" spans="4:4">
      <c r="D2342" s="317"/>
    </row>
    <row r="2343" spans="4:4">
      <c r="D2343" s="317"/>
    </row>
    <row r="2344" spans="4:4">
      <c r="D2344" s="317"/>
    </row>
    <row r="2345" spans="4:4">
      <c r="D2345" s="317"/>
    </row>
    <row r="2346" spans="4:4">
      <c r="D2346" s="317"/>
    </row>
    <row r="2347" spans="4:4">
      <c r="D2347" s="317"/>
    </row>
    <row r="2348" spans="4:4">
      <c r="D2348" s="317"/>
    </row>
    <row r="2349" spans="4:4">
      <c r="D2349" s="317"/>
    </row>
    <row r="2350" spans="4:4">
      <c r="D2350" s="317"/>
    </row>
    <row r="2351" spans="4:4">
      <c r="D2351" s="317"/>
    </row>
    <row r="2352" spans="4:4">
      <c r="D2352" s="317"/>
    </row>
    <row r="2353" spans="4:4">
      <c r="D2353" s="317"/>
    </row>
    <row r="2354" spans="4:4">
      <c r="D2354" s="317"/>
    </row>
    <row r="2355" spans="4:4">
      <c r="D2355" s="317"/>
    </row>
    <row r="2356" spans="4:4">
      <c r="D2356" s="317"/>
    </row>
    <row r="2357" spans="4:4">
      <c r="D2357" s="317"/>
    </row>
    <row r="2358" spans="4:4">
      <c r="D2358" s="317"/>
    </row>
    <row r="2359" spans="4:4">
      <c r="D2359" s="317"/>
    </row>
    <row r="2360" spans="4:4">
      <c r="D2360" s="317"/>
    </row>
    <row r="2361" spans="4:4">
      <c r="D2361" s="317"/>
    </row>
    <row r="2362" spans="4:4">
      <c r="D2362" s="317"/>
    </row>
    <row r="2363" spans="4:4">
      <c r="D2363" s="317"/>
    </row>
    <row r="2364" spans="4:4">
      <c r="D2364" s="317"/>
    </row>
    <row r="2365" spans="4:4">
      <c r="D2365" s="317"/>
    </row>
    <row r="2366" spans="4:4">
      <c r="D2366" s="317"/>
    </row>
    <row r="2367" spans="4:4">
      <c r="D2367" s="317"/>
    </row>
    <row r="2368" spans="4:4">
      <c r="D2368" s="317"/>
    </row>
    <row r="2369" spans="4:4">
      <c r="D2369" s="317"/>
    </row>
    <row r="2370" spans="4:4">
      <c r="D2370" s="317"/>
    </row>
    <row r="2371" spans="4:4">
      <c r="D2371" s="317"/>
    </row>
    <row r="2372" spans="4:4">
      <c r="D2372" s="317"/>
    </row>
    <row r="2373" spans="4:4">
      <c r="D2373" s="317"/>
    </row>
    <row r="2374" spans="4:4">
      <c r="D2374" s="317"/>
    </row>
    <row r="2375" spans="4:4">
      <c r="D2375" s="317"/>
    </row>
    <row r="2376" spans="4:4">
      <c r="D2376" s="317"/>
    </row>
    <row r="2377" spans="4:4">
      <c r="D2377" s="317"/>
    </row>
    <row r="2378" spans="4:4">
      <c r="D2378" s="317"/>
    </row>
    <row r="2379" spans="4:4">
      <c r="D2379" s="317"/>
    </row>
    <row r="2380" spans="4:4">
      <c r="D2380" s="317"/>
    </row>
    <row r="2381" spans="4:4">
      <c r="D2381" s="317"/>
    </row>
    <row r="2382" spans="4:4">
      <c r="D2382" s="317"/>
    </row>
    <row r="2383" spans="4:4">
      <c r="D2383" s="317"/>
    </row>
    <row r="2384" spans="4:4">
      <c r="D2384" s="317"/>
    </row>
    <row r="2385" spans="4:4">
      <c r="D2385" s="317"/>
    </row>
    <row r="2386" spans="4:4">
      <c r="D2386" s="317"/>
    </row>
    <row r="2387" spans="4:4">
      <c r="D2387" s="317"/>
    </row>
    <row r="2388" spans="4:4">
      <c r="D2388" s="317"/>
    </row>
    <row r="2389" spans="4:4">
      <c r="D2389" s="317"/>
    </row>
    <row r="2390" spans="4:4">
      <c r="D2390" s="317"/>
    </row>
    <row r="2391" spans="4:4">
      <c r="D2391" s="317"/>
    </row>
    <row r="2392" spans="4:4">
      <c r="D2392" s="317"/>
    </row>
    <row r="2393" spans="4:4">
      <c r="D2393" s="317"/>
    </row>
    <row r="2394" spans="4:4">
      <c r="D2394" s="317"/>
    </row>
    <row r="2395" spans="4:4">
      <c r="D2395" s="317"/>
    </row>
    <row r="2396" spans="4:4">
      <c r="D2396" s="317"/>
    </row>
    <row r="2397" spans="4:4">
      <c r="D2397" s="317"/>
    </row>
    <row r="2398" spans="4:4">
      <c r="D2398" s="317"/>
    </row>
    <row r="2399" spans="4:4">
      <c r="D2399" s="317"/>
    </row>
    <row r="2400" spans="4:4">
      <c r="D2400" s="317"/>
    </row>
    <row r="2401" spans="4:4">
      <c r="D2401" s="317"/>
    </row>
    <row r="2402" spans="4:4">
      <c r="D2402" s="317"/>
    </row>
    <row r="2403" spans="4:4">
      <c r="D2403" s="317"/>
    </row>
    <row r="2404" spans="4:4">
      <c r="D2404" s="317"/>
    </row>
    <row r="2405" spans="4:4">
      <c r="D2405" s="317"/>
    </row>
    <row r="2406" spans="4:4">
      <c r="D2406" s="317"/>
    </row>
    <row r="2407" spans="4:4">
      <c r="D2407" s="317"/>
    </row>
    <row r="2408" spans="4:4">
      <c r="D2408" s="317"/>
    </row>
    <row r="2409" spans="4:4">
      <c r="D2409" s="317"/>
    </row>
    <row r="2410" spans="4:4">
      <c r="D2410" s="317"/>
    </row>
    <row r="2411" spans="4:4">
      <c r="D2411" s="317"/>
    </row>
    <row r="2412" spans="4:4">
      <c r="D2412" s="317"/>
    </row>
    <row r="2413" spans="4:4">
      <c r="D2413" s="317"/>
    </row>
    <row r="2414" spans="4:4">
      <c r="D2414" s="317"/>
    </row>
    <row r="2415" spans="4:4">
      <c r="D2415" s="317"/>
    </row>
    <row r="2416" spans="4:4">
      <c r="D2416" s="317"/>
    </row>
    <row r="2417" spans="4:4">
      <c r="D2417" s="317"/>
    </row>
    <row r="2418" spans="4:4">
      <c r="D2418" s="317"/>
    </row>
    <row r="2419" spans="4:4">
      <c r="D2419" s="317"/>
    </row>
    <row r="2420" spans="4:4">
      <c r="D2420" s="317"/>
    </row>
    <row r="2421" spans="4:4">
      <c r="D2421" s="317"/>
    </row>
    <row r="2422" spans="4:4">
      <c r="D2422" s="317"/>
    </row>
    <row r="2423" spans="4:4">
      <c r="D2423" s="317"/>
    </row>
    <row r="2424" spans="4:4">
      <c r="D2424" s="317"/>
    </row>
    <row r="2425" spans="4:4">
      <c r="D2425" s="317"/>
    </row>
    <row r="2426" spans="4:4">
      <c r="D2426" s="317"/>
    </row>
    <row r="2427" spans="4:4">
      <c r="D2427" s="317"/>
    </row>
    <row r="2428" spans="4:4">
      <c r="D2428" s="317"/>
    </row>
    <row r="2429" spans="4:4">
      <c r="D2429" s="317"/>
    </row>
    <row r="2430" spans="4:4">
      <c r="D2430" s="317"/>
    </row>
    <row r="2431" spans="4:4">
      <c r="D2431" s="317"/>
    </row>
    <row r="2432" spans="4:4">
      <c r="D2432" s="317"/>
    </row>
    <row r="2433" spans="4:4">
      <c r="D2433" s="317"/>
    </row>
    <row r="2434" spans="4:4">
      <c r="D2434" s="317"/>
    </row>
    <row r="2435" spans="4:4">
      <c r="D2435" s="317"/>
    </row>
    <row r="2436" spans="4:4">
      <c r="D2436" s="317"/>
    </row>
    <row r="2437" spans="4:4">
      <c r="D2437" s="317"/>
    </row>
    <row r="2438" spans="4:4">
      <c r="D2438" s="317"/>
    </row>
    <row r="2439" spans="4:4">
      <c r="D2439" s="317"/>
    </row>
    <row r="2440" spans="4:4">
      <c r="D2440" s="317"/>
    </row>
    <row r="2441" spans="4:4">
      <c r="D2441" s="317"/>
    </row>
    <row r="2442" spans="4:4">
      <c r="D2442" s="317"/>
    </row>
    <row r="2443" spans="4:4">
      <c r="D2443" s="317"/>
    </row>
    <row r="2444" spans="4:4">
      <c r="D2444" s="317"/>
    </row>
    <row r="2445" spans="4:4">
      <c r="D2445" s="317"/>
    </row>
    <row r="2446" spans="4:4">
      <c r="D2446" s="317"/>
    </row>
    <row r="2447" spans="4:4">
      <c r="D2447" s="317"/>
    </row>
    <row r="2448" spans="4:4">
      <c r="D2448" s="317"/>
    </row>
    <row r="2449" spans="4:4">
      <c r="D2449" s="317"/>
    </row>
    <row r="2450" spans="4:4">
      <c r="D2450" s="317"/>
    </row>
    <row r="2451" spans="4:4">
      <c r="D2451" s="317"/>
    </row>
    <row r="2452" spans="4:4">
      <c r="D2452" s="317"/>
    </row>
    <row r="2453" spans="4:4">
      <c r="D2453" s="317"/>
    </row>
    <row r="2454" spans="4:4">
      <c r="D2454" s="317"/>
    </row>
    <row r="2455" spans="4:4">
      <c r="D2455" s="317"/>
    </row>
    <row r="2456" spans="4:4">
      <c r="D2456" s="317"/>
    </row>
    <row r="2457" spans="4:4">
      <c r="D2457" s="317"/>
    </row>
    <row r="2458" spans="4:4">
      <c r="D2458" s="317"/>
    </row>
    <row r="2459" spans="4:4">
      <c r="D2459" s="317"/>
    </row>
    <row r="2460" spans="4:4">
      <c r="D2460" s="317"/>
    </row>
    <row r="2461" spans="4:4">
      <c r="D2461" s="317"/>
    </row>
    <row r="2462" spans="4:4">
      <c r="D2462" s="317"/>
    </row>
    <row r="2463" spans="4:4">
      <c r="D2463" s="317"/>
    </row>
    <row r="2464" spans="4:4">
      <c r="D2464" s="317"/>
    </row>
    <row r="2465" spans="4:4">
      <c r="D2465" s="317"/>
    </row>
    <row r="2466" spans="4:4">
      <c r="D2466" s="317"/>
    </row>
    <row r="2467" spans="4:4">
      <c r="D2467" s="317"/>
    </row>
    <row r="2468" spans="4:4">
      <c r="D2468" s="317"/>
    </row>
    <row r="2469" spans="4:4">
      <c r="D2469" s="317"/>
    </row>
    <row r="2470" spans="4:4">
      <c r="D2470" s="317"/>
    </row>
    <row r="2471" spans="4:4">
      <c r="D2471" s="317"/>
    </row>
    <row r="2472" spans="4:4">
      <c r="D2472" s="317"/>
    </row>
    <row r="2473" spans="4:4">
      <c r="D2473" s="317"/>
    </row>
    <row r="2474" spans="4:4">
      <c r="D2474" s="317"/>
    </row>
    <row r="2475" spans="4:4">
      <c r="D2475" s="317"/>
    </row>
    <row r="2476" spans="4:4">
      <c r="D2476" s="317"/>
    </row>
    <row r="2477" spans="4:4">
      <c r="D2477" s="317"/>
    </row>
    <row r="2478" spans="4:4">
      <c r="D2478" s="317"/>
    </row>
    <row r="2479" spans="4:4">
      <c r="D2479" s="317"/>
    </row>
    <row r="2480" spans="4:4">
      <c r="D2480" s="317"/>
    </row>
    <row r="2481" spans="4:4">
      <c r="D2481" s="317"/>
    </row>
    <row r="2482" spans="4:4">
      <c r="D2482" s="317"/>
    </row>
    <row r="2483" spans="4:4">
      <c r="D2483" s="317"/>
    </row>
    <row r="2484" spans="4:4">
      <c r="D2484" s="317"/>
    </row>
    <row r="2485" spans="4:4">
      <c r="D2485" s="317"/>
    </row>
    <row r="2486" spans="4:4">
      <c r="D2486" s="317"/>
    </row>
    <row r="2487" spans="4:4">
      <c r="D2487" s="317"/>
    </row>
    <row r="2488" spans="4:4">
      <c r="D2488" s="317"/>
    </row>
    <row r="2489" spans="4:4">
      <c r="D2489" s="317"/>
    </row>
    <row r="2490" spans="4:4">
      <c r="D2490" s="317"/>
    </row>
    <row r="2491" spans="4:4">
      <c r="D2491" s="317"/>
    </row>
    <row r="2492" spans="4:4">
      <c r="D2492" s="317"/>
    </row>
    <row r="2493" spans="4:4">
      <c r="D2493" s="317"/>
    </row>
    <row r="2494" spans="4:4">
      <c r="D2494" s="317"/>
    </row>
    <row r="2495" spans="4:4">
      <c r="D2495" s="317"/>
    </row>
    <row r="2496" spans="4:4">
      <c r="D2496" s="317"/>
    </row>
    <row r="2497" spans="4:4">
      <c r="D2497" s="317"/>
    </row>
    <row r="2498" spans="4:4">
      <c r="D2498" s="317"/>
    </row>
    <row r="2499" spans="4:4">
      <c r="D2499" s="317"/>
    </row>
    <row r="2500" spans="4:4">
      <c r="D2500" s="317"/>
    </row>
    <row r="2501" spans="4:4">
      <c r="D2501" s="317"/>
    </row>
    <row r="2502" spans="4:4">
      <c r="D2502" s="317"/>
    </row>
    <row r="2503" spans="4:4">
      <c r="D2503" s="317"/>
    </row>
    <row r="2504" spans="4:4">
      <c r="D2504" s="317"/>
    </row>
    <row r="2505" spans="4:4">
      <c r="D2505" s="317"/>
    </row>
    <row r="2506" spans="4:4">
      <c r="D2506" s="317"/>
    </row>
    <row r="2507" spans="4:4">
      <c r="D2507" s="317"/>
    </row>
    <row r="2508" spans="4:4">
      <c r="D2508" s="317"/>
    </row>
    <row r="2509" spans="4:4">
      <c r="D2509" s="317"/>
    </row>
    <row r="2510" spans="4:4">
      <c r="D2510" s="317"/>
    </row>
    <row r="2511" spans="4:4">
      <c r="D2511" s="317"/>
    </row>
    <row r="2512" spans="4:4">
      <c r="D2512" s="317"/>
    </row>
    <row r="2513" spans="4:4">
      <c r="D2513" s="317"/>
    </row>
    <row r="2514" spans="4:4">
      <c r="D2514" s="317"/>
    </row>
    <row r="2515" spans="4:4">
      <c r="D2515" s="317"/>
    </row>
    <row r="2516" spans="4:4">
      <c r="D2516" s="317"/>
    </row>
    <row r="2517" spans="4:4">
      <c r="D2517" s="317"/>
    </row>
    <row r="2518" spans="4:4">
      <c r="D2518" s="317"/>
    </row>
    <row r="2519" spans="4:4">
      <c r="D2519" s="317"/>
    </row>
    <row r="2520" spans="4:4">
      <c r="D2520" s="317"/>
    </row>
    <row r="2521" spans="4:4">
      <c r="D2521" s="317"/>
    </row>
    <row r="2522" spans="4:4">
      <c r="D2522" s="317"/>
    </row>
    <row r="2523" spans="4:4">
      <c r="D2523" s="317"/>
    </row>
    <row r="2524" spans="4:4">
      <c r="D2524" s="317"/>
    </row>
    <row r="2525" spans="4:4">
      <c r="D2525" s="317"/>
    </row>
    <row r="2526" spans="4:4">
      <c r="D2526" s="317"/>
    </row>
    <row r="2527" spans="4:4">
      <c r="D2527" s="317"/>
    </row>
    <row r="2528" spans="4:4">
      <c r="D2528" s="317"/>
    </row>
    <row r="2529" spans="4:4">
      <c r="D2529" s="317"/>
    </row>
    <row r="2530" spans="4:4">
      <c r="D2530" s="317"/>
    </row>
    <row r="2531" spans="4:4">
      <c r="D2531" s="317"/>
    </row>
    <row r="2532" spans="4:4">
      <c r="D2532" s="317"/>
    </row>
    <row r="2533" spans="4:4">
      <c r="D2533" s="317"/>
    </row>
    <row r="2534" spans="4:4">
      <c r="D2534" s="317"/>
    </row>
    <row r="2535" spans="4:4">
      <c r="D2535" s="317"/>
    </row>
    <row r="2536" spans="4:4">
      <c r="D2536" s="317"/>
    </row>
    <row r="2537" spans="4:4">
      <c r="D2537" s="317"/>
    </row>
    <row r="2538" spans="4:4">
      <c r="D2538" s="317"/>
    </row>
    <row r="2539" spans="4:4">
      <c r="D2539" s="317"/>
    </row>
    <row r="2540" spans="4:4">
      <c r="D2540" s="317"/>
    </row>
    <row r="2541" spans="4:4">
      <c r="D2541" s="317"/>
    </row>
    <row r="2542" spans="4:4">
      <c r="D2542" s="317"/>
    </row>
    <row r="2543" spans="4:4">
      <c r="D2543" s="317"/>
    </row>
    <row r="2544" spans="4:4">
      <c r="D2544" s="317"/>
    </row>
    <row r="2545" spans="4:4">
      <c r="D2545" s="317"/>
    </row>
    <row r="2546" spans="4:4">
      <c r="D2546" s="317"/>
    </row>
    <row r="2547" spans="4:4">
      <c r="D2547" s="317"/>
    </row>
    <row r="2548" spans="4:4">
      <c r="D2548" s="317"/>
    </row>
    <row r="2549" spans="4:4">
      <c r="D2549" s="317"/>
    </row>
    <row r="2550" spans="4:4">
      <c r="D2550" s="317"/>
    </row>
    <row r="2551" spans="4:4">
      <c r="D2551" s="317"/>
    </row>
    <row r="2552" spans="4:4">
      <c r="D2552" s="317"/>
    </row>
    <row r="2553" spans="4:4">
      <c r="D2553" s="317"/>
    </row>
    <row r="2554" spans="4:4">
      <c r="D2554" s="317"/>
    </row>
    <row r="2555" spans="4:4">
      <c r="D2555" s="317"/>
    </row>
    <row r="2556" spans="4:4">
      <c r="D2556" s="317"/>
    </row>
    <row r="2557" spans="4:4">
      <c r="D2557" s="317"/>
    </row>
    <row r="2558" spans="4:4">
      <c r="D2558" s="317"/>
    </row>
    <row r="2559" spans="4:4">
      <c r="D2559" s="317"/>
    </row>
    <row r="2560" spans="4:4">
      <c r="D2560" s="317"/>
    </row>
    <row r="2561" spans="4:4">
      <c r="D2561" s="317"/>
    </row>
    <row r="2562" spans="4:4">
      <c r="D2562" s="317"/>
    </row>
    <row r="2563" spans="4:4">
      <c r="D2563" s="317"/>
    </row>
    <row r="2564" spans="4:4">
      <c r="D2564" s="317"/>
    </row>
    <row r="2565" spans="4:4">
      <c r="D2565" s="317"/>
    </row>
    <row r="2566" spans="4:4">
      <c r="D2566" s="317"/>
    </row>
    <row r="2567" spans="4:4">
      <c r="D2567" s="317"/>
    </row>
    <row r="2568" spans="4:4">
      <c r="D2568" s="317"/>
    </row>
    <row r="2569" spans="4:4">
      <c r="D2569" s="317"/>
    </row>
    <row r="2570" spans="4:4">
      <c r="D2570" s="317"/>
    </row>
    <row r="2571" spans="4:4">
      <c r="D2571" s="317"/>
    </row>
    <row r="2572" spans="4:4">
      <c r="D2572" s="317"/>
    </row>
    <row r="2573" spans="4:4">
      <c r="D2573" s="317"/>
    </row>
    <row r="2574" spans="4:4">
      <c r="D2574" s="317"/>
    </row>
    <row r="2575" spans="4:4">
      <c r="D2575" s="317"/>
    </row>
    <row r="2576" spans="4:4">
      <c r="D2576" s="317"/>
    </row>
    <row r="2577" spans="4:4">
      <c r="D2577" s="317"/>
    </row>
    <row r="2578" spans="4:4">
      <c r="D2578" s="317"/>
    </row>
    <row r="2579" spans="4:4">
      <c r="D2579" s="317"/>
    </row>
    <row r="2580" spans="4:4">
      <c r="D2580" s="317"/>
    </row>
    <row r="2581" spans="4:4">
      <c r="D2581" s="317"/>
    </row>
    <row r="2582" spans="4:4">
      <c r="D2582" s="317"/>
    </row>
    <row r="2583" spans="4:4">
      <c r="D2583" s="317"/>
    </row>
    <row r="2584" spans="4:4">
      <c r="D2584" s="317"/>
    </row>
    <row r="2585" spans="4:4">
      <c r="D2585" s="317"/>
    </row>
    <row r="2586" spans="4:4">
      <c r="D2586" s="317"/>
    </row>
    <row r="2587" spans="4:4">
      <c r="D2587" s="317"/>
    </row>
    <row r="2588" spans="4:4">
      <c r="D2588" s="317"/>
    </row>
    <row r="2589" spans="4:4">
      <c r="D2589" s="317"/>
    </row>
    <row r="2590" spans="4:4">
      <c r="D2590" s="317"/>
    </row>
    <row r="2591" spans="4:4">
      <c r="D2591" s="317"/>
    </row>
    <row r="2592" spans="4:4">
      <c r="D2592" s="317"/>
    </row>
    <row r="2593" spans="4:4">
      <c r="D2593" s="317"/>
    </row>
    <row r="2594" spans="4:4">
      <c r="D2594" s="317"/>
    </row>
    <row r="2595" spans="4:4">
      <c r="D2595" s="317"/>
    </row>
    <row r="2596" spans="4:4">
      <c r="D2596" s="317"/>
    </row>
    <row r="2597" spans="4:4">
      <c r="D2597" s="317"/>
    </row>
    <row r="2598" spans="4:4">
      <c r="D2598" s="317"/>
    </row>
    <row r="2599" spans="4:4">
      <c r="D2599" s="317"/>
    </row>
    <row r="2600" spans="4:4">
      <c r="D2600" s="317"/>
    </row>
    <row r="2601" spans="4:4">
      <c r="D2601" s="317"/>
    </row>
    <row r="2602" spans="4:4">
      <c r="D2602" s="317"/>
    </row>
    <row r="2603" spans="4:4">
      <c r="D2603" s="317"/>
    </row>
    <row r="2604" spans="4:4">
      <c r="D2604" s="317"/>
    </row>
    <row r="2605" spans="4:4">
      <c r="D2605" s="317"/>
    </row>
    <row r="2606" spans="4:4">
      <c r="D2606" s="317"/>
    </row>
    <row r="2607" spans="4:4">
      <c r="D2607" s="317"/>
    </row>
    <row r="2608" spans="4:4">
      <c r="D2608" s="317"/>
    </row>
    <row r="2609" spans="4:4">
      <c r="D2609" s="317"/>
    </row>
    <row r="2610" spans="4:4">
      <c r="D2610" s="317"/>
    </row>
    <row r="2611" spans="4:4">
      <c r="D2611" s="317"/>
    </row>
    <row r="2612" spans="4:4">
      <c r="D2612" s="317"/>
    </row>
    <row r="2613" spans="4:4">
      <c r="D2613" s="317"/>
    </row>
    <row r="2614" spans="4:4">
      <c r="D2614" s="317"/>
    </row>
    <row r="2615" spans="4:4">
      <c r="D2615" s="317"/>
    </row>
    <row r="2616" spans="4:4">
      <c r="D2616" s="317"/>
    </row>
    <row r="2617" spans="4:4">
      <c r="D2617" s="317"/>
    </row>
    <row r="2618" spans="4:4">
      <c r="D2618" s="317"/>
    </row>
    <row r="2619" spans="4:4">
      <c r="D2619" s="317"/>
    </row>
    <row r="2620" spans="4:4">
      <c r="D2620" s="317"/>
    </row>
    <row r="2621" spans="4:4">
      <c r="D2621" s="317"/>
    </row>
    <row r="2622" spans="4:4">
      <c r="D2622" s="317"/>
    </row>
    <row r="2623" spans="4:4">
      <c r="D2623" s="317"/>
    </row>
    <row r="2624" spans="4:4">
      <c r="D2624" s="317"/>
    </row>
    <row r="2625" spans="4:4">
      <c r="D2625" s="317"/>
    </row>
    <row r="2626" spans="4:4">
      <c r="D2626" s="317"/>
    </row>
    <row r="2627" spans="4:4">
      <c r="D2627" s="317"/>
    </row>
    <row r="2628" spans="4:4">
      <c r="D2628" s="317"/>
    </row>
    <row r="2629" spans="4:4">
      <c r="D2629" s="317"/>
    </row>
    <row r="2630" spans="4:4">
      <c r="D2630" s="317"/>
    </row>
    <row r="2631" spans="4:4">
      <c r="D2631" s="317"/>
    </row>
    <row r="2632" spans="4:4">
      <c r="D2632" s="317"/>
    </row>
    <row r="2633" spans="4:4">
      <c r="D2633" s="317"/>
    </row>
    <row r="2634" spans="4:4">
      <c r="D2634" s="317"/>
    </row>
    <row r="2635" spans="4:4">
      <c r="D2635" s="317"/>
    </row>
    <row r="2636" spans="4:4">
      <c r="D2636" s="317"/>
    </row>
    <row r="2637" spans="4:4">
      <c r="D2637" s="317"/>
    </row>
    <row r="2638" spans="4:4">
      <c r="D2638" s="317"/>
    </row>
    <row r="2639" spans="4:4">
      <c r="D2639" s="317"/>
    </row>
    <row r="2640" spans="4:4">
      <c r="D2640" s="317"/>
    </row>
    <row r="2641" spans="4:4">
      <c r="D2641" s="317"/>
    </row>
    <row r="2642" spans="4:4">
      <c r="D2642" s="317"/>
    </row>
    <row r="2643" spans="4:4">
      <c r="D2643" s="317"/>
    </row>
    <row r="2644" spans="4:4">
      <c r="D2644" s="317"/>
    </row>
    <row r="2645" spans="4:4">
      <c r="D2645" s="317"/>
    </row>
    <row r="2646" spans="4:4">
      <c r="D2646" s="317"/>
    </row>
    <row r="2647" spans="4:4">
      <c r="D2647" s="317"/>
    </row>
    <row r="2648" spans="4:4">
      <c r="D2648" s="317"/>
    </row>
    <row r="2649" spans="4:4">
      <c r="D2649" s="317"/>
    </row>
    <row r="2650" spans="4:4">
      <c r="D2650" s="317"/>
    </row>
    <row r="2651" spans="4:4">
      <c r="D2651" s="317"/>
    </row>
    <row r="2652" spans="4:4">
      <c r="D2652" s="317"/>
    </row>
    <row r="2653" spans="4:4">
      <c r="D2653" s="317"/>
    </row>
    <row r="2654" spans="4:4">
      <c r="D2654" s="317"/>
    </row>
    <row r="2655" spans="4:4">
      <c r="D2655" s="317"/>
    </row>
    <row r="2656" spans="4:4">
      <c r="D2656" s="317"/>
    </row>
    <row r="2657" spans="4:4">
      <c r="D2657" s="317"/>
    </row>
    <row r="2658" spans="4:4">
      <c r="D2658" s="317"/>
    </row>
    <row r="2659" spans="4:4">
      <c r="D2659" s="317"/>
    </row>
    <row r="2660" spans="4:4">
      <c r="D2660" s="317"/>
    </row>
    <row r="2661" spans="4:4">
      <c r="D2661" s="317"/>
    </row>
    <row r="2662" spans="4:4">
      <c r="D2662" s="317"/>
    </row>
    <row r="2663" spans="4:4">
      <c r="D2663" s="317"/>
    </row>
    <row r="2664" spans="4:4">
      <c r="D2664" s="317"/>
    </row>
    <row r="2665" spans="4:4">
      <c r="D2665" s="317"/>
    </row>
    <row r="2666" spans="4:4">
      <c r="D2666" s="317"/>
    </row>
    <row r="2667" spans="4:4">
      <c r="D2667" s="317"/>
    </row>
    <row r="2668" spans="4:4">
      <c r="D2668" s="317"/>
    </row>
    <row r="2669" spans="4:4">
      <c r="D2669" s="317"/>
    </row>
    <row r="2670" spans="4:4">
      <c r="D2670" s="317"/>
    </row>
    <row r="2671" spans="4:4">
      <c r="D2671" s="317"/>
    </row>
    <row r="2672" spans="4:4">
      <c r="D2672" s="317"/>
    </row>
    <row r="2673" spans="4:4">
      <c r="D2673" s="317"/>
    </row>
    <row r="2674" spans="4:4">
      <c r="D2674" s="317"/>
    </row>
    <row r="2675" spans="4:4">
      <c r="D2675" s="317"/>
    </row>
    <row r="2676" spans="4:4">
      <c r="D2676" s="317"/>
    </row>
    <row r="2677" spans="4:4">
      <c r="D2677" s="317"/>
    </row>
    <row r="2678" spans="4:4">
      <c r="D2678" s="317"/>
    </row>
    <row r="2679" spans="4:4">
      <c r="D2679" s="317"/>
    </row>
    <row r="2680" spans="4:4">
      <c r="D2680" s="317"/>
    </row>
    <row r="2681" spans="4:4">
      <c r="D2681" s="317"/>
    </row>
    <row r="2682" spans="4:4">
      <c r="D2682" s="317"/>
    </row>
    <row r="2683" spans="4:4">
      <c r="D2683" s="317"/>
    </row>
    <row r="2684" spans="4:4">
      <c r="D2684" s="317"/>
    </row>
    <row r="2685" spans="4:4">
      <c r="D2685" s="317"/>
    </row>
    <row r="2686" spans="4:4">
      <c r="D2686" s="317"/>
    </row>
    <row r="2687" spans="4:4">
      <c r="D2687" s="317"/>
    </row>
    <row r="2688" spans="4:4">
      <c r="D2688" s="317"/>
    </row>
    <row r="2689" spans="4:4">
      <c r="D2689" s="317"/>
    </row>
    <row r="2690" spans="4:4">
      <c r="D2690" s="317"/>
    </row>
    <row r="2691" spans="4:4">
      <c r="D2691" s="317"/>
    </row>
    <row r="2692" spans="4:4">
      <c r="D2692" s="317"/>
    </row>
    <row r="2693" spans="4:4">
      <c r="D2693" s="317"/>
    </row>
    <row r="2694" spans="4:4">
      <c r="D2694" s="317"/>
    </row>
    <row r="2695" spans="4:4">
      <c r="D2695" s="317"/>
    </row>
    <row r="2696" spans="4:4">
      <c r="D2696" s="317"/>
    </row>
    <row r="2697" spans="4:4">
      <c r="D2697" s="317"/>
    </row>
    <row r="2698" spans="4:4">
      <c r="D2698" s="317"/>
    </row>
    <row r="2699" spans="4:4">
      <c r="D2699" s="317"/>
    </row>
    <row r="2700" spans="4:4">
      <c r="D2700" s="317"/>
    </row>
    <row r="2701" spans="4:4">
      <c r="D2701" s="317"/>
    </row>
    <row r="2702" spans="4:4">
      <c r="D2702" s="317"/>
    </row>
    <row r="2703" spans="4:4">
      <c r="D2703" s="317"/>
    </row>
    <row r="2704" spans="4:4">
      <c r="D2704" s="317"/>
    </row>
    <row r="2705" spans="4:4">
      <c r="D2705" s="317"/>
    </row>
    <row r="2706" spans="4:4">
      <c r="D2706" s="317"/>
    </row>
    <row r="2707" spans="4:4">
      <c r="D2707" s="317"/>
    </row>
    <row r="2708" spans="4:4">
      <c r="D2708" s="317"/>
    </row>
    <row r="2709" spans="4:4">
      <c r="D2709" s="317"/>
    </row>
    <row r="2710" spans="4:4">
      <c r="D2710" s="317"/>
    </row>
    <row r="2711" spans="4:4">
      <c r="D2711" s="317"/>
    </row>
    <row r="2712" spans="4:4">
      <c r="D2712" s="317"/>
    </row>
    <row r="2713" spans="4:4">
      <c r="D2713" s="317"/>
    </row>
    <row r="2714" spans="4:4">
      <c r="D2714" s="317"/>
    </row>
    <row r="2715" spans="4:4">
      <c r="D2715" s="317"/>
    </row>
    <row r="2716" spans="4:4">
      <c r="D2716" s="317"/>
    </row>
    <row r="2717" spans="4:4">
      <c r="D2717" s="317"/>
    </row>
    <row r="2718" spans="4:4">
      <c r="D2718" s="317"/>
    </row>
    <row r="2719" spans="4:4">
      <c r="D2719" s="317"/>
    </row>
    <row r="2720" spans="4:4">
      <c r="D2720" s="317"/>
    </row>
    <row r="2721" spans="4:4">
      <c r="D2721" s="317"/>
    </row>
    <row r="2722" spans="4:4">
      <c r="D2722" s="317"/>
    </row>
    <row r="2723" spans="4:4">
      <c r="D2723" s="317"/>
    </row>
    <row r="2724" spans="4:4">
      <c r="D2724" s="317"/>
    </row>
    <row r="2725" spans="4:4">
      <c r="D2725" s="317"/>
    </row>
    <row r="2726" spans="4:4">
      <c r="D2726" s="317"/>
    </row>
    <row r="2727" spans="4:4">
      <c r="D2727" s="317"/>
    </row>
    <row r="2728" spans="4:4">
      <c r="D2728" s="317"/>
    </row>
    <row r="2729" spans="4:4">
      <c r="D2729" s="317"/>
    </row>
    <row r="2730" spans="4:4">
      <c r="D2730" s="317"/>
    </row>
    <row r="2731" spans="4:4">
      <c r="D2731" s="317"/>
    </row>
    <row r="2732" spans="4:4">
      <c r="D2732" s="317"/>
    </row>
    <row r="2733" spans="4:4">
      <c r="D2733" s="317"/>
    </row>
    <row r="2734" spans="4:4">
      <c r="D2734" s="317"/>
    </row>
    <row r="2735" spans="4:4">
      <c r="D2735" s="317"/>
    </row>
    <row r="2736" spans="4:4">
      <c r="D2736" s="317"/>
    </row>
    <row r="2737" spans="4:4">
      <c r="D2737" s="317"/>
    </row>
    <row r="2738" spans="4:4">
      <c r="D2738" s="317"/>
    </row>
    <row r="2739" spans="4:4">
      <c r="D2739" s="317"/>
    </row>
    <row r="2740" spans="4:4">
      <c r="D2740" s="317"/>
    </row>
    <row r="2741" spans="4:4">
      <c r="D2741" s="317"/>
    </row>
    <row r="2742" spans="4:4">
      <c r="D2742" s="317"/>
    </row>
    <row r="2743" spans="4:4">
      <c r="D2743" s="317"/>
    </row>
    <row r="2744" spans="4:4">
      <c r="D2744" s="317"/>
    </row>
    <row r="2745" spans="4:4">
      <c r="D2745" s="317"/>
    </row>
    <row r="2746" spans="4:4">
      <c r="D2746" s="317"/>
    </row>
    <row r="2747" spans="4:4">
      <c r="D2747" s="317"/>
    </row>
    <row r="2748" spans="4:4">
      <c r="D2748" s="317"/>
    </row>
    <row r="2749" spans="4:4">
      <c r="D2749" s="317"/>
    </row>
    <row r="2750" spans="4:4">
      <c r="D2750" s="317"/>
    </row>
    <row r="2751" spans="4:4">
      <c r="D2751" s="317"/>
    </row>
    <row r="2752" spans="4:4">
      <c r="D2752" s="317"/>
    </row>
    <row r="2753" spans="4:4">
      <c r="D2753" s="317"/>
    </row>
    <row r="2754" spans="4:4">
      <c r="D2754" s="317"/>
    </row>
    <row r="2755" spans="4:4">
      <c r="D2755" s="317"/>
    </row>
    <row r="2756" spans="4:4">
      <c r="D2756" s="317"/>
    </row>
    <row r="2757" spans="4:4">
      <c r="D2757" s="317"/>
    </row>
    <row r="2758" spans="4:4">
      <c r="D2758" s="317"/>
    </row>
    <row r="2759" spans="4:4">
      <c r="D2759" s="317"/>
    </row>
    <row r="2760" spans="4:4">
      <c r="D2760" s="317"/>
    </row>
    <row r="2761" spans="4:4">
      <c r="D2761" s="317"/>
    </row>
    <row r="2762" spans="4:4">
      <c r="D2762" s="317"/>
    </row>
    <row r="2763" spans="4:4">
      <c r="D2763" s="317"/>
    </row>
    <row r="2764" spans="4:4">
      <c r="D2764" s="317"/>
    </row>
    <row r="2765" spans="4:4">
      <c r="D2765" s="317"/>
    </row>
    <row r="2766" spans="4:4">
      <c r="D2766" s="317"/>
    </row>
    <row r="2767" spans="4:4">
      <c r="D2767" s="317"/>
    </row>
    <row r="2768" spans="4:4">
      <c r="D2768" s="317"/>
    </row>
    <row r="2769" spans="4:4">
      <c r="D2769" s="317"/>
    </row>
    <row r="2770" spans="4:4">
      <c r="D2770" s="317"/>
    </row>
    <row r="2771" spans="4:4">
      <c r="D2771" s="317"/>
    </row>
    <row r="2772" spans="4:4">
      <c r="D2772" s="317"/>
    </row>
    <row r="2773" spans="4:4">
      <c r="D2773" s="317"/>
    </row>
    <row r="2774" spans="4:4">
      <c r="D2774" s="317"/>
    </row>
    <row r="2775" spans="4:4">
      <c r="D2775" s="317"/>
    </row>
    <row r="2776" spans="4:4">
      <c r="D2776" s="317"/>
    </row>
    <row r="2777" spans="4:4">
      <c r="D2777" s="317"/>
    </row>
    <row r="2778" spans="4:4">
      <c r="D2778" s="317"/>
    </row>
    <row r="2779" spans="4:4">
      <c r="D2779" s="317"/>
    </row>
    <row r="2780" spans="4:4">
      <c r="D2780" s="317"/>
    </row>
    <row r="2781" spans="4:4">
      <c r="D2781" s="317"/>
    </row>
    <row r="2782" spans="4:4">
      <c r="D2782" s="317"/>
    </row>
    <row r="2783" spans="4:4">
      <c r="D2783" s="317"/>
    </row>
    <row r="2784" spans="4:4">
      <c r="D2784" s="317"/>
    </row>
    <row r="2785" spans="4:4">
      <c r="D2785" s="317"/>
    </row>
    <row r="2786" spans="4:4">
      <c r="D2786" s="317"/>
    </row>
    <row r="2787" spans="4:4">
      <c r="D2787" s="317"/>
    </row>
    <row r="2788" spans="4:4">
      <c r="D2788" s="317"/>
    </row>
    <row r="2789" spans="4:4">
      <c r="D2789" s="317"/>
    </row>
    <row r="2790" spans="4:4">
      <c r="D2790" s="317"/>
    </row>
    <row r="2791" spans="4:4">
      <c r="D2791" s="317"/>
    </row>
    <row r="2792" spans="4:4">
      <c r="D2792" s="317"/>
    </row>
    <row r="2793" spans="4:4">
      <c r="D2793" s="317"/>
    </row>
    <row r="2794" spans="4:4">
      <c r="D2794" s="317"/>
    </row>
    <row r="2795" spans="4:4">
      <c r="D2795" s="317"/>
    </row>
    <row r="2796" spans="4:4">
      <c r="D2796" s="317"/>
    </row>
    <row r="2797" spans="4:4">
      <c r="D2797" s="317"/>
    </row>
    <row r="2798" spans="4:4">
      <c r="D2798" s="317"/>
    </row>
    <row r="2799" spans="4:4">
      <c r="D2799" s="317"/>
    </row>
    <row r="2800" spans="4:4">
      <c r="D2800" s="317"/>
    </row>
    <row r="2801" spans="4:4">
      <c r="D2801" s="317"/>
    </row>
    <row r="2802" spans="4:4">
      <c r="D2802" s="317"/>
    </row>
    <row r="2803" spans="4:4">
      <c r="D2803" s="317"/>
    </row>
    <row r="2804" spans="4:4">
      <c r="D2804" s="317"/>
    </row>
    <row r="2805" spans="4:4">
      <c r="D2805" s="317"/>
    </row>
    <row r="2806" spans="4:4">
      <c r="D2806" s="317"/>
    </row>
    <row r="2807" spans="4:4">
      <c r="D2807" s="317"/>
    </row>
    <row r="2808" spans="4:4">
      <c r="D2808" s="317"/>
    </row>
    <row r="2809" spans="4:4">
      <c r="D2809" s="317"/>
    </row>
    <row r="2810" spans="4:4">
      <c r="D2810" s="317"/>
    </row>
    <row r="2811" spans="4:4">
      <c r="D2811" s="317"/>
    </row>
    <row r="2812" spans="4:4">
      <c r="D2812" s="317"/>
    </row>
    <row r="2813" spans="4:4">
      <c r="D2813" s="317"/>
    </row>
    <row r="2814" spans="4:4">
      <c r="D2814" s="317"/>
    </row>
    <row r="2815" spans="4:4">
      <c r="D2815" s="317"/>
    </row>
    <row r="2816" spans="4:4">
      <c r="D2816" s="317"/>
    </row>
    <row r="2817" spans="4:4">
      <c r="D2817" s="317"/>
    </row>
    <row r="2818" spans="4:4">
      <c r="D2818" s="317"/>
    </row>
    <row r="2819" spans="4:4">
      <c r="D2819" s="317"/>
    </row>
    <row r="2820" spans="4:4">
      <c r="D2820" s="317"/>
    </row>
    <row r="2821" spans="4:4">
      <c r="D2821" s="317"/>
    </row>
    <row r="2822" spans="4:4">
      <c r="D2822" s="317"/>
    </row>
    <row r="2823" spans="4:4">
      <c r="D2823" s="317"/>
    </row>
    <row r="2824" spans="4:4">
      <c r="D2824" s="317"/>
    </row>
    <row r="2825" spans="4:4">
      <c r="D2825" s="317"/>
    </row>
    <row r="2826" spans="4:4">
      <c r="D2826" s="317"/>
    </row>
    <row r="2827" spans="4:4">
      <c r="D2827" s="317"/>
    </row>
    <row r="2828" spans="4:4">
      <c r="D2828" s="317"/>
    </row>
    <row r="2829" spans="4:4">
      <c r="D2829" s="317"/>
    </row>
    <row r="2830" spans="4:4">
      <c r="D2830" s="317"/>
    </row>
    <row r="2831" spans="4:4">
      <c r="D2831" s="317"/>
    </row>
    <row r="2832" spans="4:4">
      <c r="D2832" s="317"/>
    </row>
    <row r="2833" spans="4:4">
      <c r="D2833" s="317"/>
    </row>
    <row r="2834" spans="4:4">
      <c r="D2834" s="317"/>
    </row>
    <row r="2835" spans="4:4">
      <c r="D2835" s="317"/>
    </row>
    <row r="2836" spans="4:4">
      <c r="D2836" s="317"/>
    </row>
    <row r="2837" spans="4:4">
      <c r="D2837" s="317"/>
    </row>
    <row r="2838" spans="4:4">
      <c r="D2838" s="317"/>
    </row>
    <row r="2839" spans="4:4">
      <c r="D2839" s="317"/>
    </row>
    <row r="2840" spans="4:4">
      <c r="D2840" s="317"/>
    </row>
    <row r="2841" spans="4:4">
      <c r="D2841" s="317"/>
    </row>
    <row r="2842" spans="4:4">
      <c r="D2842" s="317"/>
    </row>
    <row r="2843" spans="4:4">
      <c r="D2843" s="317"/>
    </row>
    <row r="2844" spans="4:4">
      <c r="D2844" s="317"/>
    </row>
    <row r="2845" spans="4:4">
      <c r="D2845" s="317"/>
    </row>
    <row r="2846" spans="4:4">
      <c r="D2846" s="317"/>
    </row>
    <row r="2847" spans="4:4">
      <c r="D2847" s="317"/>
    </row>
    <row r="2848" spans="4:4">
      <c r="D2848" s="317"/>
    </row>
    <row r="2849" spans="4:4">
      <c r="D2849" s="317"/>
    </row>
    <row r="2850" spans="4:4">
      <c r="D2850" s="317"/>
    </row>
    <row r="2851" spans="4:4">
      <c r="D2851" s="317"/>
    </row>
    <row r="2852" spans="4:4">
      <c r="D2852" s="317"/>
    </row>
    <row r="2853" spans="4:4">
      <c r="D2853" s="317"/>
    </row>
    <row r="2854" spans="4:4">
      <c r="D2854" s="317"/>
    </row>
    <row r="2855" spans="4:4">
      <c r="D2855" s="317"/>
    </row>
    <row r="2856" spans="4:4">
      <c r="D2856" s="317"/>
    </row>
    <row r="2857" spans="4:4">
      <c r="D2857" s="317"/>
    </row>
    <row r="2858" spans="4:4">
      <c r="D2858" s="317"/>
    </row>
    <row r="2859" spans="4:4">
      <c r="D2859" s="317"/>
    </row>
    <row r="2860" spans="4:4">
      <c r="D2860" s="317"/>
    </row>
    <row r="2861" spans="4:4">
      <c r="D2861" s="317"/>
    </row>
    <row r="2862" spans="4:4">
      <c r="D2862" s="317"/>
    </row>
    <row r="2863" spans="4:4">
      <c r="D2863" s="317"/>
    </row>
    <row r="2864" spans="4:4">
      <c r="D2864" s="317"/>
    </row>
    <row r="2865" spans="4:4">
      <c r="D2865" s="317"/>
    </row>
    <row r="2866" spans="4:4">
      <c r="D2866" s="317"/>
    </row>
    <row r="2867" spans="4:4">
      <c r="D2867" s="317"/>
    </row>
    <row r="2868" spans="4:4">
      <c r="D2868" s="317"/>
    </row>
    <row r="2869" spans="4:4">
      <c r="D2869" s="317"/>
    </row>
    <row r="2870" spans="4:4">
      <c r="D2870" s="317"/>
    </row>
    <row r="2871" spans="4:4">
      <c r="D2871" s="317"/>
    </row>
    <row r="2872" spans="4:4">
      <c r="D2872" s="317"/>
    </row>
    <row r="2873" spans="4:4">
      <c r="D2873" s="317"/>
    </row>
    <row r="2874" spans="4:4">
      <c r="D2874" s="317"/>
    </row>
    <row r="2875" spans="4:4">
      <c r="D2875" s="317"/>
    </row>
    <row r="2876" spans="4:4">
      <c r="D2876" s="317"/>
    </row>
    <row r="2877" spans="4:4">
      <c r="D2877" s="317"/>
    </row>
    <row r="2878" spans="4:4">
      <c r="D2878" s="317"/>
    </row>
    <row r="2879" spans="4:4">
      <c r="D2879" s="317"/>
    </row>
    <row r="2880" spans="4:4">
      <c r="D2880" s="317"/>
    </row>
    <row r="2881" spans="4:4">
      <c r="D2881" s="317"/>
    </row>
    <row r="2882" spans="4:4">
      <c r="D2882" s="317"/>
    </row>
    <row r="2883" spans="4:4">
      <c r="D2883" s="317"/>
    </row>
    <row r="2884" spans="4:4">
      <c r="D2884" s="317"/>
    </row>
    <row r="2885" spans="4:4">
      <c r="D2885" s="317"/>
    </row>
    <row r="2886" spans="4:4">
      <c r="D2886" s="317"/>
    </row>
    <row r="2887" spans="4:4">
      <c r="D2887" s="317"/>
    </row>
    <row r="2888" spans="4:4">
      <c r="D2888" s="317"/>
    </row>
    <row r="2889" spans="4:4">
      <c r="D2889" s="317"/>
    </row>
    <row r="2890" spans="4:4">
      <c r="D2890" s="317"/>
    </row>
    <row r="2891" spans="4:4">
      <c r="D2891" s="317"/>
    </row>
    <row r="2892" spans="4:4">
      <c r="D2892" s="317"/>
    </row>
    <row r="2893" spans="4:4">
      <c r="D2893" s="317"/>
    </row>
    <row r="2894" spans="4:4">
      <c r="D2894" s="317"/>
    </row>
    <row r="2895" spans="4:4">
      <c r="D2895" s="317"/>
    </row>
    <row r="2896" spans="4:4">
      <c r="D2896" s="317"/>
    </row>
    <row r="2897" spans="4:4">
      <c r="D2897" s="317"/>
    </row>
    <row r="2898" spans="4:4">
      <c r="D2898" s="317"/>
    </row>
    <row r="2899" spans="4:4">
      <c r="D2899" s="317"/>
    </row>
    <row r="2900" spans="4:4">
      <c r="D2900" s="317"/>
    </row>
    <row r="2901" spans="4:4">
      <c r="D2901" s="317"/>
    </row>
    <row r="2902" spans="4:4">
      <c r="D2902" s="317"/>
    </row>
    <row r="2903" spans="4:4">
      <c r="D2903" s="317"/>
    </row>
    <row r="2904" spans="4:4">
      <c r="D2904" s="317"/>
    </row>
    <row r="2905" spans="4:4">
      <c r="D2905" s="317"/>
    </row>
    <row r="2906" spans="4:4">
      <c r="D2906" s="317"/>
    </row>
    <row r="2907" spans="4:4">
      <c r="D2907" s="317"/>
    </row>
    <row r="2908" spans="4:4">
      <c r="D2908" s="317"/>
    </row>
    <row r="2909" spans="4:4">
      <c r="D2909" s="317"/>
    </row>
    <row r="2910" spans="4:4">
      <c r="D2910" s="317"/>
    </row>
    <row r="2911" spans="4:4">
      <c r="D2911" s="317"/>
    </row>
    <row r="2912" spans="4:4">
      <c r="D2912" s="317"/>
    </row>
    <row r="2913" spans="4:4">
      <c r="D2913" s="317"/>
    </row>
    <row r="2914" spans="4:4">
      <c r="D2914" s="317"/>
    </row>
    <row r="2915" spans="4:4">
      <c r="D2915" s="317"/>
    </row>
    <row r="2916" spans="4:4">
      <c r="D2916" s="317"/>
    </row>
    <row r="2917" spans="4:4">
      <c r="D2917" s="317"/>
    </row>
    <row r="2918" spans="4:4">
      <c r="D2918" s="317"/>
    </row>
    <row r="2919" spans="4:4">
      <c r="D2919" s="317"/>
    </row>
    <row r="2920" spans="4:4">
      <c r="D2920" s="317"/>
    </row>
    <row r="2921" spans="4:4">
      <c r="D2921" s="317"/>
    </row>
    <row r="2922" spans="4:4">
      <c r="D2922" s="317"/>
    </row>
    <row r="2923" spans="4:4">
      <c r="D2923" s="317"/>
    </row>
    <row r="2924" spans="4:4">
      <c r="D2924" s="317"/>
    </row>
    <row r="2925" spans="4:4">
      <c r="D2925" s="317"/>
    </row>
    <row r="2926" spans="4:4">
      <c r="D2926" s="317"/>
    </row>
    <row r="2927" spans="4:4">
      <c r="D2927" s="317"/>
    </row>
    <row r="2928" spans="4:4">
      <c r="D2928" s="317"/>
    </row>
    <row r="2929" spans="4:4">
      <c r="D2929" s="317"/>
    </row>
    <row r="2930" spans="4:4">
      <c r="D2930" s="317"/>
    </row>
    <row r="2931" spans="4:4">
      <c r="D2931" s="317"/>
    </row>
    <row r="2932" spans="4:4">
      <c r="D2932" s="317"/>
    </row>
    <row r="2933" spans="4:4">
      <c r="D2933" s="317"/>
    </row>
    <row r="2934" spans="4:4">
      <c r="D2934" s="317"/>
    </row>
    <row r="2935" spans="4:4">
      <c r="D2935" s="317"/>
    </row>
    <row r="2936" spans="4:4">
      <c r="D2936" s="317"/>
    </row>
    <row r="2937" spans="4:4">
      <c r="D2937" s="317"/>
    </row>
    <row r="2938" spans="4:4">
      <c r="D2938" s="317"/>
    </row>
    <row r="2939" spans="4:4">
      <c r="D2939" s="317"/>
    </row>
    <row r="2940" spans="4:4">
      <c r="D2940" s="317"/>
    </row>
    <row r="2941" spans="4:4">
      <c r="D2941" s="317"/>
    </row>
    <row r="2942" spans="4:4">
      <c r="D2942" s="317"/>
    </row>
    <row r="2943" spans="4:4">
      <c r="D2943" s="317"/>
    </row>
    <row r="2944" spans="4:4">
      <c r="D2944" s="317"/>
    </row>
    <row r="2945" spans="4:4">
      <c r="D2945" s="317"/>
    </row>
    <row r="2946" spans="4:4">
      <c r="D2946" s="317"/>
    </row>
    <row r="2947" spans="4:4">
      <c r="D2947" s="317"/>
    </row>
    <row r="2948" spans="4:4">
      <c r="D2948" s="317"/>
    </row>
    <row r="2949" spans="4:4">
      <c r="D2949" s="317"/>
    </row>
    <row r="2950" spans="4:4">
      <c r="D2950" s="317"/>
    </row>
    <row r="2951" spans="4:4">
      <c r="D2951" s="317"/>
    </row>
    <row r="2952" spans="4:4">
      <c r="D2952" s="317"/>
    </row>
    <row r="2953" spans="4:4">
      <c r="D2953" s="317"/>
    </row>
    <row r="2954" spans="4:4">
      <c r="D2954" s="317"/>
    </row>
    <row r="2955" spans="4:4">
      <c r="D2955" s="317"/>
    </row>
    <row r="2956" spans="4:4">
      <c r="D2956" s="317"/>
    </row>
    <row r="2957" spans="4:4">
      <c r="D2957" s="317"/>
    </row>
    <row r="2958" spans="4:4">
      <c r="D2958" s="317"/>
    </row>
    <row r="2959" spans="4:4">
      <c r="D2959" s="317"/>
    </row>
    <row r="2960" spans="4:4">
      <c r="D2960" s="317"/>
    </row>
    <row r="2961" spans="4:4">
      <c r="D2961" s="317"/>
    </row>
    <row r="2962" spans="4:4">
      <c r="D2962" s="317"/>
    </row>
    <row r="2963" spans="4:4">
      <c r="D2963" s="317"/>
    </row>
    <row r="2964" spans="4:4">
      <c r="D2964" s="317"/>
    </row>
    <row r="2965" spans="4:4">
      <c r="D2965" s="317"/>
    </row>
    <row r="2966" spans="4:4">
      <c r="D2966" s="317"/>
    </row>
    <row r="2967" spans="4:4">
      <c r="D2967" s="317"/>
    </row>
    <row r="2968" spans="4:4">
      <c r="D2968" s="317"/>
    </row>
    <row r="2969" spans="4:4">
      <c r="D2969" s="317"/>
    </row>
    <row r="2970" spans="4:4">
      <c r="D2970" s="317"/>
    </row>
    <row r="2971" spans="4:4">
      <c r="D2971" s="317"/>
    </row>
    <row r="2972" spans="4:4">
      <c r="D2972" s="317"/>
    </row>
    <row r="2973" spans="4:4">
      <c r="D2973" s="317"/>
    </row>
    <row r="2974" spans="4:4">
      <c r="D2974" s="317"/>
    </row>
    <row r="2975" spans="4:4">
      <c r="D2975" s="317"/>
    </row>
    <row r="2976" spans="4:4">
      <c r="D2976" s="317"/>
    </row>
    <row r="2977" spans="4:4">
      <c r="D2977" s="317"/>
    </row>
    <row r="2978" spans="4:4">
      <c r="D2978" s="317"/>
    </row>
    <row r="2979" spans="4:4">
      <c r="D2979" s="317"/>
    </row>
    <row r="2980" spans="4:4">
      <c r="D2980" s="317"/>
    </row>
    <row r="2981" spans="4:4">
      <c r="D2981" s="317"/>
    </row>
    <row r="2982" spans="4:4">
      <c r="D2982" s="317"/>
    </row>
    <row r="2983" spans="4:4">
      <c r="D2983" s="317"/>
    </row>
    <row r="2984" spans="4:4">
      <c r="D2984" s="317"/>
    </row>
    <row r="2985" spans="4:4">
      <c r="D2985" s="317"/>
    </row>
    <row r="2986" spans="4:4">
      <c r="D2986" s="317"/>
    </row>
    <row r="2987" spans="4:4">
      <c r="D2987" s="317"/>
    </row>
    <row r="2988" spans="4:4">
      <c r="D2988" s="317"/>
    </row>
    <row r="2989" spans="4:4">
      <c r="D2989" s="317"/>
    </row>
    <row r="2990" spans="4:4">
      <c r="D2990" s="317"/>
    </row>
    <row r="2991" spans="4:4">
      <c r="D2991" s="317"/>
    </row>
    <row r="2992" spans="4:4">
      <c r="D2992" s="317"/>
    </row>
    <row r="2993" spans="4:4">
      <c r="D2993" s="317"/>
    </row>
    <row r="2994" spans="4:4">
      <c r="D2994" s="317"/>
    </row>
    <row r="2995" spans="4:4">
      <c r="D2995" s="317"/>
    </row>
    <row r="2996" spans="4:4">
      <c r="D2996" s="317"/>
    </row>
    <row r="2997" spans="4:4">
      <c r="D2997" s="317"/>
    </row>
    <row r="2998" spans="4:4">
      <c r="D2998" s="317"/>
    </row>
    <row r="2999" spans="4:4">
      <c r="D2999" s="317"/>
    </row>
    <row r="3000" spans="4:4">
      <c r="D3000" s="317"/>
    </row>
    <row r="3001" spans="4:4">
      <c r="D3001" s="317"/>
    </row>
    <row r="3002" spans="4:4">
      <c r="D3002" s="317"/>
    </row>
    <row r="3003" spans="4:4">
      <c r="D3003" s="317"/>
    </row>
    <row r="3004" spans="4:4">
      <c r="D3004" s="317"/>
    </row>
    <row r="3005" spans="4:4">
      <c r="D3005" s="317"/>
    </row>
    <row r="3006" spans="4:4">
      <c r="D3006" s="317"/>
    </row>
    <row r="3007" spans="4:4">
      <c r="D3007" s="317"/>
    </row>
    <row r="3008" spans="4:4">
      <c r="D3008" s="317"/>
    </row>
    <row r="3009" spans="4:4">
      <c r="D3009" s="317"/>
    </row>
    <row r="3010" spans="4:4">
      <c r="D3010" s="317"/>
    </row>
    <row r="3011" spans="4:4">
      <c r="D3011" s="317"/>
    </row>
    <row r="3012" spans="4:4">
      <c r="D3012" s="317"/>
    </row>
    <row r="3013" spans="4:4">
      <c r="D3013" s="317"/>
    </row>
    <row r="3014" spans="4:4">
      <c r="D3014" s="317"/>
    </row>
    <row r="3015" spans="4:4">
      <c r="D3015" s="317"/>
    </row>
    <row r="3016" spans="4:4">
      <c r="D3016" s="317"/>
    </row>
    <row r="3017" spans="4:4">
      <c r="D3017" s="317"/>
    </row>
    <row r="3018" spans="4:4">
      <c r="D3018" s="317"/>
    </row>
    <row r="3019" spans="4:4">
      <c r="D3019" s="317"/>
    </row>
    <row r="3020" spans="4:4">
      <c r="D3020" s="317"/>
    </row>
    <row r="3021" spans="4:4">
      <c r="D3021" s="317"/>
    </row>
    <row r="3022" spans="4:4">
      <c r="D3022" s="317"/>
    </row>
    <row r="3023" spans="4:4">
      <c r="D3023" s="317"/>
    </row>
    <row r="3024" spans="4:4">
      <c r="D3024" s="317"/>
    </row>
    <row r="3025" spans="4:4">
      <c r="D3025" s="317"/>
    </row>
    <row r="3026" spans="4:4">
      <c r="D3026" s="317"/>
    </row>
    <row r="3027" spans="4:4">
      <c r="D3027" s="317"/>
    </row>
    <row r="3028" spans="4:4">
      <c r="D3028" s="317"/>
    </row>
    <row r="3029" spans="4:4">
      <c r="D3029" s="317"/>
    </row>
    <row r="3030" spans="4:4">
      <c r="D3030" s="317"/>
    </row>
    <row r="3031" spans="4:4">
      <c r="D3031" s="317"/>
    </row>
    <row r="3032" spans="4:4">
      <c r="D3032" s="317"/>
    </row>
    <row r="3033" spans="4:4">
      <c r="D3033" s="317"/>
    </row>
    <row r="3034" spans="4:4">
      <c r="D3034" s="317"/>
    </row>
    <row r="3035" spans="4:4">
      <c r="D3035" s="317"/>
    </row>
    <row r="3036" spans="4:4">
      <c r="D3036" s="317"/>
    </row>
    <row r="3037" spans="4:4">
      <c r="D3037" s="317"/>
    </row>
    <row r="3038" spans="4:4">
      <c r="D3038" s="317"/>
    </row>
    <row r="3039" spans="4:4">
      <c r="D3039" s="317"/>
    </row>
    <row r="3040" spans="4:4">
      <c r="D3040" s="317"/>
    </row>
    <row r="3041" spans="4:4">
      <c r="D3041" s="317"/>
    </row>
    <row r="3042" spans="4:4">
      <c r="D3042" s="317"/>
    </row>
    <row r="3043" spans="4:4">
      <c r="D3043" s="317"/>
    </row>
    <row r="3044" spans="4:4">
      <c r="D3044" s="317"/>
    </row>
    <row r="3045" spans="4:4">
      <c r="D3045" s="317"/>
    </row>
    <row r="3046" spans="4:4">
      <c r="D3046" s="317"/>
    </row>
    <row r="3047" spans="4:4">
      <c r="D3047" s="317"/>
    </row>
    <row r="3048" spans="4:4">
      <c r="D3048" s="317"/>
    </row>
    <row r="3049" spans="4:4">
      <c r="D3049" s="317"/>
    </row>
    <row r="3050" spans="4:4">
      <c r="D3050" s="317"/>
    </row>
    <row r="3051" spans="4:4">
      <c r="D3051" s="317"/>
    </row>
    <row r="3052" spans="4:4">
      <c r="D3052" s="317"/>
    </row>
    <row r="3053" spans="4:4">
      <c r="D3053" s="317"/>
    </row>
    <row r="3054" spans="4:4">
      <c r="D3054" s="317"/>
    </row>
    <row r="3055" spans="4:4">
      <c r="D3055" s="317"/>
    </row>
    <row r="3056" spans="4:4">
      <c r="D3056" s="317"/>
    </row>
    <row r="3057" spans="4:4">
      <c r="D3057" s="317"/>
    </row>
    <row r="3058" spans="4:4">
      <c r="D3058" s="317"/>
    </row>
    <row r="3059" spans="4:4">
      <c r="D3059" s="317"/>
    </row>
    <row r="3060" spans="4:4">
      <c r="D3060" s="317"/>
    </row>
    <row r="3061" spans="4:4">
      <c r="D3061" s="317"/>
    </row>
    <row r="3062" spans="4:4">
      <c r="D3062" s="317"/>
    </row>
    <row r="3063" spans="4:4">
      <c r="D3063" s="317"/>
    </row>
    <row r="3064" spans="4:4">
      <c r="D3064" s="317"/>
    </row>
    <row r="3065" spans="4:4">
      <c r="D3065" s="317"/>
    </row>
    <row r="3066" spans="4:4">
      <c r="D3066" s="317"/>
    </row>
    <row r="3067" spans="4:4">
      <c r="D3067" s="317"/>
    </row>
    <row r="3068" spans="4:4">
      <c r="D3068" s="317"/>
    </row>
    <row r="3069" spans="4:4">
      <c r="D3069" s="317"/>
    </row>
    <row r="3070" spans="4:4">
      <c r="D3070" s="317"/>
    </row>
    <row r="3071" spans="4:4">
      <c r="D3071" s="317"/>
    </row>
    <row r="3072" spans="4:4">
      <c r="D3072" s="317"/>
    </row>
    <row r="3073" spans="4:4">
      <c r="D3073" s="317"/>
    </row>
    <row r="3074" spans="4:4">
      <c r="D3074" s="317"/>
    </row>
    <row r="3075" spans="4:4">
      <c r="D3075" s="317"/>
    </row>
    <row r="3076" spans="4:4">
      <c r="D3076" s="317"/>
    </row>
    <row r="3077" spans="4:4">
      <c r="D3077" s="317"/>
    </row>
    <row r="3078" spans="4:4">
      <c r="D3078" s="317"/>
    </row>
    <row r="3079" spans="4:4">
      <c r="D3079" s="317"/>
    </row>
    <row r="3080" spans="4:4">
      <c r="D3080" s="317"/>
    </row>
    <row r="3081" spans="4:4">
      <c r="D3081" s="317"/>
    </row>
    <row r="3082" spans="4:4">
      <c r="D3082" s="317"/>
    </row>
    <row r="3083" spans="4:4">
      <c r="D3083" s="317"/>
    </row>
    <row r="3084" spans="4:4">
      <c r="D3084" s="317"/>
    </row>
    <row r="3085" spans="4:4">
      <c r="D3085" s="317"/>
    </row>
    <row r="3086" spans="4:4">
      <c r="D3086" s="317"/>
    </row>
    <row r="3087" spans="4:4">
      <c r="D3087" s="317"/>
    </row>
    <row r="3088" spans="4:4">
      <c r="D3088" s="317"/>
    </row>
    <row r="3089" spans="4:4">
      <c r="D3089" s="317"/>
    </row>
    <row r="3090" spans="4:4">
      <c r="D3090" s="317"/>
    </row>
    <row r="3091" spans="4:4">
      <c r="D3091" s="317"/>
    </row>
    <row r="3092" spans="4:4">
      <c r="D3092" s="317"/>
    </row>
    <row r="3093" spans="4:4">
      <c r="D3093" s="317"/>
    </row>
    <row r="3094" spans="4:4">
      <c r="D3094" s="317"/>
    </row>
    <row r="3095" spans="4:4">
      <c r="D3095" s="317"/>
    </row>
    <row r="3096" spans="4:4">
      <c r="D3096" s="317"/>
    </row>
    <row r="3097" spans="4:4">
      <c r="D3097" s="317"/>
    </row>
    <row r="3098" spans="4:4">
      <c r="D3098" s="317"/>
    </row>
    <row r="3099" spans="4:4">
      <c r="D3099" s="317"/>
    </row>
    <row r="3100" spans="4:4">
      <c r="D3100" s="317"/>
    </row>
    <row r="3101" spans="4:4">
      <c r="D3101" s="317"/>
    </row>
    <row r="3102" spans="4:4">
      <c r="D3102" s="317"/>
    </row>
    <row r="3103" spans="4:4">
      <c r="D3103" s="317"/>
    </row>
    <row r="3104" spans="4:4">
      <c r="D3104" s="317"/>
    </row>
    <row r="3105" spans="4:4">
      <c r="D3105" s="317"/>
    </row>
    <row r="3106" spans="4:4">
      <c r="D3106" s="317"/>
    </row>
    <row r="3107" spans="4:4">
      <c r="D3107" s="317"/>
    </row>
    <row r="3108" spans="4:4">
      <c r="D3108" s="317"/>
    </row>
    <row r="3109" spans="4:4">
      <c r="D3109" s="317"/>
    </row>
    <row r="3110" spans="4:4">
      <c r="D3110" s="317"/>
    </row>
    <row r="3111" spans="4:4">
      <c r="D3111" s="317"/>
    </row>
    <row r="3112" spans="4:4">
      <c r="D3112" s="317"/>
    </row>
    <row r="3113" spans="4:4">
      <c r="D3113" s="317"/>
    </row>
    <row r="3114" spans="4:4">
      <c r="D3114" s="317"/>
    </row>
    <row r="3115" spans="4:4">
      <c r="D3115" s="317"/>
    </row>
    <row r="3116" spans="4:4">
      <c r="D3116" s="317"/>
    </row>
    <row r="3117" spans="4:4">
      <c r="D3117" s="317"/>
    </row>
    <row r="3118" spans="4:4">
      <c r="D3118" s="317"/>
    </row>
    <row r="3119" spans="4:4">
      <c r="D3119" s="317"/>
    </row>
    <row r="3120" spans="4:4">
      <c r="D3120" s="317"/>
    </row>
    <row r="3121" spans="4:4">
      <c r="D3121" s="317"/>
    </row>
    <row r="3122" spans="4:4">
      <c r="D3122" s="317"/>
    </row>
    <row r="3123" spans="4:4">
      <c r="D3123" s="317"/>
    </row>
    <row r="3124" spans="4:4">
      <c r="D3124" s="317"/>
    </row>
    <row r="3125" spans="4:4">
      <c r="D3125" s="317"/>
    </row>
    <row r="3126" spans="4:4">
      <c r="D3126" s="317"/>
    </row>
    <row r="3127" spans="4:4">
      <c r="D3127" s="317"/>
    </row>
    <row r="3128" spans="4:4">
      <c r="D3128" s="317"/>
    </row>
    <row r="3129" spans="4:4">
      <c r="D3129" s="317"/>
    </row>
    <row r="3130" spans="4:4">
      <c r="D3130" s="317"/>
    </row>
    <row r="3131" spans="4:4">
      <c r="D3131" s="317"/>
    </row>
    <row r="3132" spans="4:4">
      <c r="D3132" s="317"/>
    </row>
    <row r="3133" spans="4:4">
      <c r="D3133" s="317"/>
    </row>
    <row r="3134" spans="4:4">
      <c r="D3134" s="317"/>
    </row>
    <row r="3135" spans="4:4">
      <c r="D3135" s="317"/>
    </row>
    <row r="3136" spans="4:4">
      <c r="D3136" s="317"/>
    </row>
    <row r="3137" spans="4:4">
      <c r="D3137" s="317"/>
    </row>
    <row r="3138" spans="4:4">
      <c r="D3138" s="317"/>
    </row>
    <row r="3139" spans="4:4">
      <c r="D3139" s="317"/>
    </row>
    <row r="3140" spans="4:4">
      <c r="D3140" s="317"/>
    </row>
    <row r="3141" spans="4:4">
      <c r="D3141" s="317"/>
    </row>
    <row r="3142" spans="4:4">
      <c r="D3142" s="317"/>
    </row>
    <row r="3143" spans="4:4">
      <c r="D3143" s="317"/>
    </row>
    <row r="3144" spans="4:4">
      <c r="D3144" s="317"/>
    </row>
    <row r="3145" spans="4:4">
      <c r="D3145" s="317"/>
    </row>
    <row r="3146" spans="4:4">
      <c r="D3146" s="317"/>
    </row>
    <row r="3147" spans="4:4">
      <c r="D3147" s="317"/>
    </row>
    <row r="3148" spans="4:4">
      <c r="D3148" s="317"/>
    </row>
    <row r="3149" spans="4:4">
      <c r="D3149" s="317"/>
    </row>
    <row r="3150" spans="4:4">
      <c r="D3150" s="317"/>
    </row>
    <row r="3151" spans="4:4">
      <c r="D3151" s="317"/>
    </row>
    <row r="3152" spans="4:4">
      <c r="D3152" s="317"/>
    </row>
    <row r="3153" spans="4:4">
      <c r="D3153" s="317"/>
    </row>
    <row r="3154" spans="4:4">
      <c r="D3154" s="317"/>
    </row>
    <row r="3155" spans="4:4">
      <c r="D3155" s="317"/>
    </row>
    <row r="3156" spans="4:4">
      <c r="D3156" s="317"/>
    </row>
    <row r="3157" spans="4:4">
      <c r="D3157" s="317"/>
    </row>
    <row r="3158" spans="4:4">
      <c r="D3158" s="317"/>
    </row>
    <row r="3159" spans="4:4">
      <c r="D3159" s="317"/>
    </row>
    <row r="3160" spans="4:4">
      <c r="D3160" s="317"/>
    </row>
    <row r="3161" spans="4:4">
      <c r="D3161" s="317"/>
    </row>
    <row r="3162" spans="4:4">
      <c r="D3162" s="317"/>
    </row>
    <row r="3163" spans="4:4">
      <c r="D3163" s="317"/>
    </row>
    <row r="3164" spans="4:4">
      <c r="D3164" s="317"/>
    </row>
    <row r="3165" spans="4:4">
      <c r="D3165" s="317"/>
    </row>
    <row r="3166" spans="4:4">
      <c r="D3166" s="317"/>
    </row>
    <row r="3167" spans="4:4">
      <c r="D3167" s="317"/>
    </row>
    <row r="3168" spans="4:4">
      <c r="D3168" s="317"/>
    </row>
    <row r="3169" spans="4:4">
      <c r="D3169" s="317"/>
    </row>
    <row r="3170" spans="4:4">
      <c r="D3170" s="317"/>
    </row>
    <row r="3171" spans="4:4">
      <c r="D3171" s="317"/>
    </row>
    <row r="3172" spans="4:4">
      <c r="D3172" s="317"/>
    </row>
    <row r="3173" spans="4:4">
      <c r="D3173" s="317"/>
    </row>
    <row r="3174" spans="4:4">
      <c r="D3174" s="317"/>
    </row>
    <row r="3175" spans="4:4">
      <c r="D3175" s="317"/>
    </row>
    <row r="3176" spans="4:4">
      <c r="D3176" s="317"/>
    </row>
    <row r="3177" spans="4:4">
      <c r="D3177" s="317"/>
    </row>
    <row r="3178" spans="4:4">
      <c r="D3178" s="317"/>
    </row>
    <row r="3179" spans="4:4">
      <c r="D3179" s="317"/>
    </row>
    <row r="3180" spans="4:4">
      <c r="D3180" s="317"/>
    </row>
    <row r="3181" spans="4:4">
      <c r="D3181" s="317"/>
    </row>
    <row r="3182" spans="4:4">
      <c r="D3182" s="317"/>
    </row>
    <row r="3183" spans="4:4">
      <c r="D3183" s="317"/>
    </row>
    <row r="3184" spans="4:4">
      <c r="D3184" s="317"/>
    </row>
    <row r="3185" spans="4:4">
      <c r="D3185" s="317"/>
    </row>
    <row r="3186" spans="4:4">
      <c r="D3186" s="317"/>
    </row>
    <row r="3187" spans="4:4">
      <c r="D3187" s="317"/>
    </row>
    <row r="3188" spans="4:4">
      <c r="D3188" s="317"/>
    </row>
    <row r="3189" spans="4:4">
      <c r="D3189" s="317"/>
    </row>
    <row r="3190" spans="4:4">
      <c r="D3190" s="317"/>
    </row>
    <row r="3191" spans="4:4">
      <c r="D3191" s="317"/>
    </row>
    <row r="3192" spans="4:4">
      <c r="D3192" s="317"/>
    </row>
    <row r="3193" spans="4:4">
      <c r="D3193" s="317"/>
    </row>
    <row r="3194" spans="4:4">
      <c r="D3194" s="317"/>
    </row>
    <row r="3195" spans="4:4">
      <c r="D3195" s="317"/>
    </row>
    <row r="3196" spans="4:4">
      <c r="D3196" s="317"/>
    </row>
    <row r="3197" spans="4:4">
      <c r="D3197" s="317"/>
    </row>
    <row r="3198" spans="4:4">
      <c r="D3198" s="317"/>
    </row>
    <row r="3199" spans="4:4">
      <c r="D3199" s="317"/>
    </row>
    <row r="3200" spans="4:4">
      <c r="D3200" s="317"/>
    </row>
    <row r="3201" spans="4:4">
      <c r="D3201" s="317"/>
    </row>
    <row r="3202" spans="4:4">
      <c r="D3202" s="317"/>
    </row>
    <row r="3203" spans="4:4">
      <c r="D3203" s="317"/>
    </row>
    <row r="3204" spans="4:4">
      <c r="D3204" s="317"/>
    </row>
    <row r="3205" spans="4:4">
      <c r="D3205" s="317"/>
    </row>
    <row r="3206" spans="4:4">
      <c r="D3206" s="317"/>
    </row>
    <row r="3207" spans="4:4">
      <c r="D3207" s="317"/>
    </row>
    <row r="3208" spans="4:4">
      <c r="D3208" s="317"/>
    </row>
    <row r="3209" spans="4:4">
      <c r="D3209" s="317"/>
    </row>
    <row r="3210" spans="4:4">
      <c r="D3210" s="317"/>
    </row>
    <row r="3211" spans="4:4">
      <c r="D3211" s="317"/>
    </row>
    <row r="3212" spans="4:4">
      <c r="D3212" s="317"/>
    </row>
    <row r="3213" spans="4:4">
      <c r="D3213" s="317"/>
    </row>
    <row r="3214" spans="4:4">
      <c r="D3214" s="317"/>
    </row>
    <row r="3215" spans="4:4">
      <c r="D3215" s="317"/>
    </row>
    <row r="3216" spans="4:4">
      <c r="D3216" s="317"/>
    </row>
    <row r="3217" spans="4:4">
      <c r="D3217" s="317"/>
    </row>
    <row r="3218" spans="4:4">
      <c r="D3218" s="317"/>
    </row>
    <row r="3219" spans="4:4">
      <c r="D3219" s="317"/>
    </row>
    <row r="3220" spans="4:4">
      <c r="D3220" s="317"/>
    </row>
    <row r="3221" spans="4:4">
      <c r="D3221" s="317"/>
    </row>
    <row r="3222" spans="4:4">
      <c r="D3222" s="317"/>
    </row>
    <row r="3223" spans="4:4">
      <c r="D3223" s="317"/>
    </row>
    <row r="3224" spans="4:4">
      <c r="D3224" s="317"/>
    </row>
    <row r="3225" spans="4:4">
      <c r="D3225" s="317"/>
    </row>
    <row r="3226" spans="4:4">
      <c r="D3226" s="317"/>
    </row>
    <row r="3227" spans="4:4">
      <c r="D3227" s="317"/>
    </row>
    <row r="3228" spans="4:4">
      <c r="D3228" s="317"/>
    </row>
    <row r="3229" spans="4:4">
      <c r="D3229" s="317"/>
    </row>
    <row r="3230" spans="4:4">
      <c r="D3230" s="317"/>
    </row>
    <row r="3231" spans="4:4">
      <c r="D3231" s="317"/>
    </row>
    <row r="3232" spans="4:4">
      <c r="D3232" s="317"/>
    </row>
    <row r="3233" spans="4:4">
      <c r="D3233" s="317"/>
    </row>
    <row r="3234" spans="4:4">
      <c r="D3234" s="317"/>
    </row>
    <row r="3235" spans="4:4">
      <c r="D3235" s="317"/>
    </row>
    <row r="3236" spans="4:4">
      <c r="D3236" s="317"/>
    </row>
    <row r="3237" spans="4:4">
      <c r="D3237" s="317"/>
    </row>
    <row r="3238" spans="4:4">
      <c r="D3238" s="317"/>
    </row>
    <row r="3239" spans="4:4">
      <c r="D3239" s="317"/>
    </row>
    <row r="3240" spans="4:4">
      <c r="D3240" s="317"/>
    </row>
    <row r="3241" spans="4:4">
      <c r="D3241" s="317"/>
    </row>
    <row r="3242" spans="4:4">
      <c r="D3242" s="317"/>
    </row>
    <row r="3243" spans="4:4">
      <c r="D3243" s="317"/>
    </row>
    <row r="3244" spans="4:4">
      <c r="D3244" s="317"/>
    </row>
    <row r="3245" spans="4:4">
      <c r="D3245" s="317"/>
    </row>
    <row r="3246" spans="4:4">
      <c r="D3246" s="317"/>
    </row>
    <row r="3247" spans="4:4">
      <c r="D3247" s="317"/>
    </row>
    <row r="3248" spans="4:4">
      <c r="D3248" s="317"/>
    </row>
    <row r="3249" spans="4:4">
      <c r="D3249" s="317"/>
    </row>
    <row r="3250" spans="4:4">
      <c r="D3250" s="317"/>
    </row>
    <row r="3251" spans="4:4">
      <c r="D3251" s="317"/>
    </row>
    <row r="3252" spans="4:4">
      <c r="D3252" s="317"/>
    </row>
    <row r="3253" spans="4:4">
      <c r="D3253" s="317"/>
    </row>
    <row r="3254" spans="4:4">
      <c r="D3254" s="317"/>
    </row>
    <row r="3255" spans="4:4">
      <c r="D3255" s="317"/>
    </row>
    <row r="3256" spans="4:4">
      <c r="D3256" s="317"/>
    </row>
    <row r="3257" spans="4:4">
      <c r="D3257" s="317"/>
    </row>
    <row r="3258" spans="4:4">
      <c r="D3258" s="317"/>
    </row>
    <row r="3259" spans="4:4">
      <c r="D3259" s="317"/>
    </row>
    <row r="3260" spans="4:4">
      <c r="D3260" s="317"/>
    </row>
    <row r="3261" spans="4:4">
      <c r="D3261" s="317"/>
    </row>
    <row r="3262" spans="4:4">
      <c r="D3262" s="317"/>
    </row>
    <row r="3263" spans="4:4">
      <c r="D3263" s="317"/>
    </row>
    <row r="3264" spans="4:4">
      <c r="D3264" s="317"/>
    </row>
    <row r="3265" spans="4:4">
      <c r="D3265" s="317"/>
    </row>
    <row r="3266" spans="4:4">
      <c r="D3266" s="317"/>
    </row>
    <row r="3267" spans="4:4">
      <c r="D3267" s="317"/>
    </row>
    <row r="3268" spans="4:4">
      <c r="D3268" s="317"/>
    </row>
    <row r="3269" spans="4:4">
      <c r="D3269" s="317"/>
    </row>
    <row r="3270" spans="4:4">
      <c r="D3270" s="317"/>
    </row>
    <row r="3271" spans="4:4">
      <c r="D3271" s="317"/>
    </row>
    <row r="3272" spans="4:4">
      <c r="D3272" s="317"/>
    </row>
    <row r="3273" spans="4:4">
      <c r="D3273" s="317"/>
    </row>
    <row r="3274" spans="4:4">
      <c r="D3274" s="317"/>
    </row>
    <row r="3275" spans="4:4">
      <c r="D3275" s="317"/>
    </row>
    <row r="3276" spans="4:4">
      <c r="D3276" s="317"/>
    </row>
    <row r="3277" spans="4:4">
      <c r="D3277" s="317"/>
    </row>
    <row r="3278" spans="4:4">
      <c r="D3278" s="317"/>
    </row>
    <row r="3279" spans="4:4">
      <c r="D3279" s="317"/>
    </row>
    <row r="3280" spans="4:4">
      <c r="D3280" s="317"/>
    </row>
    <row r="3281" spans="4:4">
      <c r="D3281" s="317"/>
    </row>
    <row r="3282" spans="4:4">
      <c r="D3282" s="317"/>
    </row>
    <row r="3283" spans="4:4">
      <c r="D3283" s="317"/>
    </row>
    <row r="3284" spans="4:4">
      <c r="D3284" s="317"/>
    </row>
    <row r="3285" spans="4:4">
      <c r="D3285" s="317"/>
    </row>
    <row r="3286" spans="4:4">
      <c r="D3286" s="317"/>
    </row>
    <row r="3287" spans="4:4">
      <c r="D3287" s="317"/>
    </row>
    <row r="3288" spans="4:4">
      <c r="D3288" s="317"/>
    </row>
    <row r="3289" spans="4:4">
      <c r="D3289" s="317"/>
    </row>
    <row r="3290" spans="4:4">
      <c r="D3290" s="317"/>
    </row>
    <row r="3291" spans="4:4">
      <c r="D3291" s="317"/>
    </row>
    <row r="3292" spans="4:4">
      <c r="D3292" s="317"/>
    </row>
    <row r="3293" spans="4:4">
      <c r="D3293" s="317"/>
    </row>
    <row r="3294" spans="4:4">
      <c r="D3294" s="317"/>
    </row>
    <row r="3295" spans="4:4">
      <c r="D3295" s="317"/>
    </row>
    <row r="3296" spans="4:4">
      <c r="D3296" s="317"/>
    </row>
    <row r="3297" spans="4:4">
      <c r="D3297" s="317"/>
    </row>
    <row r="3298" spans="4:4">
      <c r="D3298" s="317"/>
    </row>
    <row r="3299" spans="4:4">
      <c r="D3299" s="317"/>
    </row>
    <row r="3300" spans="4:4">
      <c r="D3300" s="317"/>
    </row>
    <row r="3301" spans="4:4">
      <c r="D3301" s="317"/>
    </row>
    <row r="3302" spans="4:4">
      <c r="D3302" s="317"/>
    </row>
    <row r="3303" spans="4:4">
      <c r="D3303" s="317"/>
    </row>
    <row r="3304" spans="4:4">
      <c r="D3304" s="317"/>
    </row>
    <row r="3305" spans="4:4">
      <c r="D3305" s="317"/>
    </row>
    <row r="3306" spans="4:4">
      <c r="D3306" s="317"/>
    </row>
    <row r="3307" spans="4:4">
      <c r="D3307" s="317"/>
    </row>
    <row r="3308" spans="4:4">
      <c r="D3308" s="317"/>
    </row>
    <row r="3309" spans="4:4">
      <c r="D3309" s="317"/>
    </row>
    <row r="3310" spans="4:4">
      <c r="D3310" s="317"/>
    </row>
    <row r="3311" spans="4:4">
      <c r="D3311" s="317"/>
    </row>
    <row r="3312" spans="4:4">
      <c r="D3312" s="317"/>
    </row>
    <row r="3313" spans="4:4">
      <c r="D3313" s="317"/>
    </row>
    <row r="3314" spans="4:4">
      <c r="D3314" s="317"/>
    </row>
    <row r="3315" spans="4:4">
      <c r="D3315" s="317"/>
    </row>
    <row r="3316" spans="4:4">
      <c r="D3316" s="317"/>
    </row>
    <row r="3317" spans="4:4">
      <c r="D3317" s="317"/>
    </row>
    <row r="3318" spans="4:4">
      <c r="D3318" s="317"/>
    </row>
    <row r="3319" spans="4:4">
      <c r="D3319" s="317"/>
    </row>
    <row r="3320" spans="4:4">
      <c r="D3320" s="317"/>
    </row>
    <row r="3321" spans="4:4">
      <c r="D3321" s="317"/>
    </row>
    <row r="3322" spans="4:4">
      <c r="D3322" s="317"/>
    </row>
    <row r="3323" spans="4:4">
      <c r="D3323" s="317"/>
    </row>
    <row r="3324" spans="4:4">
      <c r="D3324" s="317"/>
    </row>
    <row r="3325" spans="4:4">
      <c r="D3325" s="317"/>
    </row>
    <row r="3326" spans="4:4">
      <c r="D3326" s="317"/>
    </row>
    <row r="3327" spans="4:4">
      <c r="D3327" s="317"/>
    </row>
    <row r="3328" spans="4:4">
      <c r="D3328" s="317"/>
    </row>
    <row r="3329" spans="4:4">
      <c r="D3329" s="317"/>
    </row>
    <row r="3330" spans="4:4">
      <c r="D3330" s="317"/>
    </row>
    <row r="3331" spans="4:4">
      <c r="D3331" s="317"/>
    </row>
    <row r="3332" spans="4:4">
      <c r="D3332" s="317"/>
    </row>
    <row r="3333" spans="4:4">
      <c r="D3333" s="317"/>
    </row>
    <row r="3334" spans="4:4">
      <c r="D3334" s="317"/>
    </row>
    <row r="3335" spans="4:4">
      <c r="D3335" s="317"/>
    </row>
    <row r="3336" spans="4:4">
      <c r="D3336" s="317"/>
    </row>
    <row r="3337" spans="4:4">
      <c r="D3337" s="317"/>
    </row>
    <row r="3338" spans="4:4">
      <c r="D3338" s="317"/>
    </row>
    <row r="3339" spans="4:4">
      <c r="D3339" s="317"/>
    </row>
    <row r="3340" spans="4:4">
      <c r="D3340" s="317"/>
    </row>
    <row r="3341" spans="4:4">
      <c r="D3341" s="317"/>
    </row>
    <row r="3342" spans="4:4">
      <c r="D3342" s="317"/>
    </row>
    <row r="3343" spans="4:4">
      <c r="D3343" s="317"/>
    </row>
    <row r="3344" spans="4:4">
      <c r="D3344" s="317"/>
    </row>
    <row r="3345" spans="4:4">
      <c r="D3345" s="317"/>
    </row>
    <row r="3346" spans="4:4">
      <c r="D3346" s="317"/>
    </row>
    <row r="3347" spans="4:4">
      <c r="D3347" s="317"/>
    </row>
    <row r="3348" spans="4:4">
      <c r="D3348" s="317"/>
    </row>
    <row r="3349" spans="4:4">
      <c r="D3349" s="317"/>
    </row>
    <row r="3350" spans="4:4">
      <c r="D3350" s="317"/>
    </row>
    <row r="3351" spans="4:4">
      <c r="D3351" s="317"/>
    </row>
    <row r="3352" spans="4:4">
      <c r="D3352" s="317"/>
    </row>
    <row r="3353" spans="4:4">
      <c r="D3353" s="317"/>
    </row>
    <row r="3354" spans="4:4">
      <c r="D3354" s="317"/>
    </row>
    <row r="3355" spans="4:4">
      <c r="D3355" s="317"/>
    </row>
    <row r="3356" spans="4:4">
      <c r="D3356" s="317"/>
    </row>
    <row r="3357" spans="4:4">
      <c r="D3357" s="317"/>
    </row>
    <row r="3358" spans="4:4">
      <c r="D3358" s="317"/>
    </row>
    <row r="3359" spans="4:4">
      <c r="D3359" s="317"/>
    </row>
    <row r="3360" spans="4:4">
      <c r="D3360" s="317"/>
    </row>
    <row r="3361" spans="4:4">
      <c r="D3361" s="317"/>
    </row>
    <row r="3362" spans="4:4">
      <c r="D3362" s="317"/>
    </row>
    <row r="3363" spans="4:4">
      <c r="D3363" s="317"/>
    </row>
    <row r="3364" spans="4:4">
      <c r="D3364" s="317"/>
    </row>
    <row r="3365" spans="4:4">
      <c r="D3365" s="317"/>
    </row>
    <row r="3366" spans="4:4">
      <c r="D3366" s="317"/>
    </row>
    <row r="3367" spans="4:4">
      <c r="D3367" s="317"/>
    </row>
    <row r="3368" spans="4:4">
      <c r="D3368" s="317"/>
    </row>
    <row r="3369" spans="4:4">
      <c r="D3369" s="317"/>
    </row>
    <row r="3370" spans="4:4">
      <c r="D3370" s="317"/>
    </row>
    <row r="3371" spans="4:4">
      <c r="D3371" s="317"/>
    </row>
    <row r="3372" spans="4:4">
      <c r="D3372" s="317"/>
    </row>
    <row r="3373" spans="4:4">
      <c r="D3373" s="317"/>
    </row>
    <row r="3374" spans="4:4">
      <c r="D3374" s="317"/>
    </row>
    <row r="3375" spans="4:4">
      <c r="D3375" s="317"/>
    </row>
    <row r="3376" spans="4:4">
      <c r="D3376" s="317"/>
    </row>
    <row r="3377" spans="4:4">
      <c r="D3377" s="317"/>
    </row>
    <row r="3378" spans="4:4">
      <c r="D3378" s="317"/>
    </row>
    <row r="3379" spans="4:4">
      <c r="D3379" s="317"/>
    </row>
    <row r="3380" spans="4:4">
      <c r="D3380" s="317"/>
    </row>
    <row r="3381" spans="4:4">
      <c r="D3381" s="317"/>
    </row>
    <row r="3382" spans="4:4">
      <c r="D3382" s="317"/>
    </row>
    <row r="3383" spans="4:4">
      <c r="D3383" s="317"/>
    </row>
    <row r="3384" spans="4:4">
      <c r="D3384" s="317"/>
    </row>
    <row r="3385" spans="4:4">
      <c r="D3385" s="317"/>
    </row>
    <row r="3386" spans="4:4">
      <c r="D3386" s="317"/>
    </row>
    <row r="3387" spans="4:4">
      <c r="D3387" s="317"/>
    </row>
    <row r="3388" spans="4:4">
      <c r="D3388" s="317"/>
    </row>
    <row r="3389" spans="4:4">
      <c r="D3389" s="317"/>
    </row>
    <row r="3390" spans="4:4">
      <c r="D3390" s="317"/>
    </row>
    <row r="3391" spans="4:4">
      <c r="D3391" s="317"/>
    </row>
    <row r="3392" spans="4:4">
      <c r="D3392" s="317"/>
    </row>
    <row r="3393" spans="4:4">
      <c r="D3393" s="317"/>
    </row>
    <row r="3394" spans="4:4">
      <c r="D3394" s="317"/>
    </row>
    <row r="3395" spans="4:4">
      <c r="D3395" s="317"/>
    </row>
    <row r="3396" spans="4:4">
      <c r="D3396" s="317"/>
    </row>
    <row r="3397" spans="4:4">
      <c r="D3397" s="317"/>
    </row>
    <row r="3398" spans="4:4">
      <c r="D3398" s="317"/>
    </row>
    <row r="3399" spans="4:4">
      <c r="D3399" s="317"/>
    </row>
    <row r="3400" spans="4:4">
      <c r="D3400" s="317"/>
    </row>
    <row r="3401" spans="4:4">
      <c r="D3401" s="317"/>
    </row>
    <row r="3402" spans="4:4">
      <c r="D3402" s="317"/>
    </row>
    <row r="3403" spans="4:4">
      <c r="D3403" s="317"/>
    </row>
    <row r="3404" spans="4:4">
      <c r="D3404" s="317"/>
    </row>
    <row r="3405" spans="4:4">
      <c r="D3405" s="317"/>
    </row>
    <row r="3406" spans="4:4">
      <c r="D3406" s="317"/>
    </row>
    <row r="3407" spans="4:4">
      <c r="D3407" s="317"/>
    </row>
    <row r="3408" spans="4:4">
      <c r="D3408" s="317"/>
    </row>
    <row r="3409" spans="4:4">
      <c r="D3409" s="317"/>
    </row>
    <row r="3410" spans="4:4">
      <c r="D3410" s="317"/>
    </row>
    <row r="3411" spans="4:4">
      <c r="D3411" s="317"/>
    </row>
    <row r="3412" spans="4:4">
      <c r="D3412" s="317"/>
    </row>
    <row r="3413" spans="4:4">
      <c r="D3413" s="317"/>
    </row>
    <row r="3414" spans="4:4">
      <c r="D3414" s="317"/>
    </row>
    <row r="3415" spans="4:4">
      <c r="D3415" s="317"/>
    </row>
    <row r="3416" spans="4:4">
      <c r="D3416" s="317"/>
    </row>
    <row r="3417" spans="4:4">
      <c r="D3417" s="317"/>
    </row>
    <row r="3418" spans="4:4">
      <c r="D3418" s="317"/>
    </row>
    <row r="3419" spans="4:4">
      <c r="D3419" s="317"/>
    </row>
    <row r="3420" spans="4:4">
      <c r="D3420" s="317"/>
    </row>
    <row r="3421" spans="4:4">
      <c r="D3421" s="317"/>
    </row>
    <row r="3422" spans="4:4">
      <c r="D3422" s="317"/>
    </row>
    <row r="3423" spans="4:4">
      <c r="D3423" s="317"/>
    </row>
    <row r="3424" spans="4:4">
      <c r="D3424" s="317"/>
    </row>
    <row r="3425" spans="4:4">
      <c r="D3425" s="317"/>
    </row>
    <row r="3426" spans="4:4">
      <c r="D3426" s="317"/>
    </row>
    <row r="3427" spans="4:4">
      <c r="D3427" s="317"/>
    </row>
    <row r="3428" spans="4:4">
      <c r="D3428" s="317"/>
    </row>
    <row r="3429" spans="4:4">
      <c r="D3429" s="317"/>
    </row>
    <row r="3430" spans="4:4">
      <c r="D3430" s="317"/>
    </row>
    <row r="3431" spans="4:4">
      <c r="D3431" s="317"/>
    </row>
    <row r="3432" spans="4:4">
      <c r="D3432" s="317"/>
    </row>
    <row r="3433" spans="4:4">
      <c r="D3433" s="317"/>
    </row>
    <row r="3434" spans="4:4">
      <c r="D3434" s="317"/>
    </row>
    <row r="3435" spans="4:4">
      <c r="D3435" s="317"/>
    </row>
    <row r="3436" spans="4:4">
      <c r="D3436" s="317"/>
    </row>
    <row r="3437" spans="4:4">
      <c r="D3437" s="317"/>
    </row>
    <row r="3438" spans="4:4">
      <c r="D3438" s="317"/>
    </row>
    <row r="3439" spans="4:4">
      <c r="D3439" s="317"/>
    </row>
    <row r="3440" spans="4:4">
      <c r="D3440" s="317"/>
    </row>
    <row r="3441" spans="4:4">
      <c r="D3441" s="317"/>
    </row>
    <row r="3442" spans="4:4">
      <c r="D3442" s="317"/>
    </row>
    <row r="3443" spans="4:4">
      <c r="D3443" s="317"/>
    </row>
    <row r="3444" spans="4:4">
      <c r="D3444" s="317"/>
    </row>
    <row r="3445" spans="4:4">
      <c r="D3445" s="317"/>
    </row>
    <row r="3446" spans="4:4">
      <c r="D3446" s="317"/>
    </row>
    <row r="3447" spans="4:4">
      <c r="D3447" s="317"/>
    </row>
    <row r="3448" spans="4:4">
      <c r="D3448" s="317"/>
    </row>
    <row r="3449" spans="4:4">
      <c r="D3449" s="317"/>
    </row>
    <row r="3450" spans="4:4">
      <c r="D3450" s="317"/>
    </row>
    <row r="3451" spans="4:4">
      <c r="D3451" s="317"/>
    </row>
    <row r="3452" spans="4:4">
      <c r="D3452" s="317"/>
    </row>
    <row r="3453" spans="4:4">
      <c r="D3453" s="317"/>
    </row>
    <row r="3454" spans="4:4">
      <c r="D3454" s="317"/>
    </row>
    <row r="3455" spans="4:4">
      <c r="D3455" s="317"/>
    </row>
    <row r="3456" spans="4:4">
      <c r="D3456" s="317"/>
    </row>
    <row r="3457" spans="4:4">
      <c r="D3457" s="317"/>
    </row>
    <row r="3458" spans="4:4">
      <c r="D3458" s="317"/>
    </row>
    <row r="3459" spans="4:4">
      <c r="D3459" s="317"/>
    </row>
    <row r="3460" spans="4:4">
      <c r="D3460" s="317"/>
    </row>
    <row r="3461" spans="4:4">
      <c r="D3461" s="317"/>
    </row>
    <row r="3462" spans="4:4">
      <c r="D3462" s="317"/>
    </row>
    <row r="3463" spans="4:4">
      <c r="D3463" s="317"/>
    </row>
    <row r="3464" spans="4:4">
      <c r="D3464" s="317"/>
    </row>
    <row r="3465" spans="4:4">
      <c r="D3465" s="317"/>
    </row>
    <row r="3466" spans="4:4">
      <c r="D3466" s="317"/>
    </row>
    <row r="3467" spans="4:4">
      <c r="D3467" s="317"/>
    </row>
    <row r="3468" spans="4:4">
      <c r="D3468" s="317"/>
    </row>
    <row r="3469" spans="4:4">
      <c r="D3469" s="317"/>
    </row>
    <row r="3470" spans="4:4">
      <c r="D3470" s="317"/>
    </row>
    <row r="3471" spans="4:4">
      <c r="D3471" s="317"/>
    </row>
    <row r="3472" spans="4:4">
      <c r="D3472" s="317"/>
    </row>
    <row r="3473" spans="4:4">
      <c r="D3473" s="317"/>
    </row>
    <row r="3474" spans="4:4">
      <c r="D3474" s="317"/>
    </row>
    <row r="3475" spans="4:4">
      <c r="D3475" s="317"/>
    </row>
    <row r="3476" spans="4:4">
      <c r="D3476" s="317"/>
    </row>
    <row r="3477" spans="4:4">
      <c r="D3477" s="317"/>
    </row>
    <row r="3478" spans="4:4">
      <c r="D3478" s="317"/>
    </row>
    <row r="3479" spans="4:4">
      <c r="D3479" s="317"/>
    </row>
    <row r="3480" spans="4:4">
      <c r="D3480" s="317"/>
    </row>
    <row r="3481" spans="4:4">
      <c r="D3481" s="317"/>
    </row>
    <row r="3482" spans="4:4">
      <c r="D3482" s="317"/>
    </row>
    <row r="3483" spans="4:4">
      <c r="D3483" s="317"/>
    </row>
    <row r="3484" spans="4:4">
      <c r="D3484" s="317"/>
    </row>
    <row r="3485" spans="4:4">
      <c r="D3485" s="317"/>
    </row>
    <row r="3486" spans="4:4">
      <c r="D3486" s="317"/>
    </row>
    <row r="3487" spans="4:4">
      <c r="D3487" s="317"/>
    </row>
    <row r="3488" spans="4:4">
      <c r="D3488" s="317"/>
    </row>
    <row r="3489" spans="4:4">
      <c r="D3489" s="317"/>
    </row>
    <row r="3490" spans="4:4">
      <c r="D3490" s="317"/>
    </row>
    <row r="3491" spans="4:4">
      <c r="D3491" s="317"/>
    </row>
    <row r="3492" spans="4:4">
      <c r="D3492" s="317"/>
    </row>
    <row r="3493" spans="4:4">
      <c r="D3493" s="317"/>
    </row>
    <row r="3494" spans="4:4">
      <c r="D3494" s="317"/>
    </row>
    <row r="3495" spans="4:4">
      <c r="D3495" s="317"/>
    </row>
    <row r="3496" spans="4:4">
      <c r="D3496" s="317"/>
    </row>
    <row r="3497" spans="4:4">
      <c r="D3497" s="317"/>
    </row>
    <row r="3498" spans="4:4">
      <c r="D3498" s="317"/>
    </row>
    <row r="3499" spans="4:4">
      <c r="D3499" s="317"/>
    </row>
    <row r="3500" spans="4:4">
      <c r="D3500" s="317"/>
    </row>
    <row r="3501" spans="4:4">
      <c r="D3501" s="317"/>
    </row>
    <row r="3502" spans="4:4">
      <c r="D3502" s="317"/>
    </row>
    <row r="3503" spans="4:4">
      <c r="D3503" s="317"/>
    </row>
    <row r="3504" spans="4:4">
      <c r="D3504" s="317"/>
    </row>
    <row r="3505" spans="4:4">
      <c r="D3505" s="317"/>
    </row>
    <row r="3506" spans="4:4">
      <c r="D3506" s="317"/>
    </row>
    <row r="3507" spans="4:4">
      <c r="D3507" s="317"/>
    </row>
    <row r="3508" spans="4:4">
      <c r="D3508" s="317"/>
    </row>
    <row r="3509" spans="4:4">
      <c r="D3509" s="317"/>
    </row>
    <row r="3510" spans="4:4">
      <c r="D3510" s="317"/>
    </row>
    <row r="3511" spans="4:4">
      <c r="D3511" s="317"/>
    </row>
    <row r="3512" spans="4:4">
      <c r="D3512" s="317"/>
    </row>
    <row r="3513" spans="4:4">
      <c r="D3513" s="317"/>
    </row>
    <row r="3514" spans="4:4">
      <c r="D3514" s="317"/>
    </row>
    <row r="3515" spans="4:4">
      <c r="D3515" s="317"/>
    </row>
    <row r="3516" spans="4:4">
      <c r="D3516" s="317"/>
    </row>
    <row r="3517" spans="4:4">
      <c r="D3517" s="317"/>
    </row>
    <row r="3518" spans="4:4">
      <c r="D3518" s="317"/>
    </row>
    <row r="3519" spans="4:4">
      <c r="D3519" s="317"/>
    </row>
    <row r="3520" spans="4:4">
      <c r="D3520" s="317"/>
    </row>
    <row r="3521" spans="4:4">
      <c r="D3521" s="317"/>
    </row>
    <row r="3522" spans="4:4">
      <c r="D3522" s="317"/>
    </row>
    <row r="3523" spans="4:4">
      <c r="D3523" s="317"/>
    </row>
    <row r="3524" spans="4:4">
      <c r="D3524" s="317"/>
    </row>
    <row r="3525" spans="4:4">
      <c r="D3525" s="317"/>
    </row>
    <row r="3526" spans="4:4">
      <c r="D3526" s="317"/>
    </row>
    <row r="3527" spans="4:4">
      <c r="D3527" s="317"/>
    </row>
    <row r="3528" spans="4:4">
      <c r="D3528" s="317"/>
    </row>
    <row r="3529" spans="4:4">
      <c r="D3529" s="317"/>
    </row>
    <row r="3530" spans="4:4">
      <c r="D3530" s="317"/>
    </row>
    <row r="3531" spans="4:4">
      <c r="D3531" s="317"/>
    </row>
    <row r="3532" spans="4:4">
      <c r="D3532" s="317"/>
    </row>
    <row r="3533" spans="4:4">
      <c r="D3533" s="317"/>
    </row>
    <row r="3534" spans="4:4">
      <c r="D3534" s="317"/>
    </row>
    <row r="3535" spans="4:4">
      <c r="D3535" s="317"/>
    </row>
    <row r="3536" spans="4:4">
      <c r="D3536" s="317"/>
    </row>
    <row r="3537" spans="4:4">
      <c r="D3537" s="317"/>
    </row>
    <row r="3538" spans="4:4">
      <c r="D3538" s="317"/>
    </row>
    <row r="3539" spans="4:4">
      <c r="D3539" s="317"/>
    </row>
    <row r="3540" spans="4:4">
      <c r="D3540" s="317"/>
    </row>
    <row r="3541" spans="4:4">
      <c r="D3541" s="317"/>
    </row>
    <row r="3542" spans="4:4">
      <c r="D3542" s="317"/>
    </row>
    <row r="3543" spans="4:4">
      <c r="D3543" s="317"/>
    </row>
    <row r="3544" spans="4:4">
      <c r="D3544" s="317"/>
    </row>
    <row r="3545" spans="4:4">
      <c r="D3545" s="317"/>
    </row>
    <row r="3546" spans="4:4">
      <c r="D3546" s="317"/>
    </row>
    <row r="3547" spans="4:4">
      <c r="D3547" s="317"/>
    </row>
    <row r="3548" spans="4:4">
      <c r="D3548" s="317"/>
    </row>
    <row r="3549" spans="4:4">
      <c r="D3549" s="317"/>
    </row>
    <row r="3550" spans="4:4">
      <c r="D3550" s="317"/>
    </row>
    <row r="3551" spans="4:4">
      <c r="D3551" s="317"/>
    </row>
    <row r="3552" spans="4:4">
      <c r="D3552" s="317"/>
    </row>
    <row r="3553" spans="4:4">
      <c r="D3553" s="317"/>
    </row>
    <row r="3554" spans="4:4">
      <c r="D3554" s="317"/>
    </row>
    <row r="3555" spans="4:4">
      <c r="D3555" s="317"/>
    </row>
    <row r="3556" spans="4:4">
      <c r="D3556" s="317"/>
    </row>
    <row r="3557" spans="4:4">
      <c r="D3557" s="317"/>
    </row>
    <row r="3558" spans="4:4">
      <c r="D3558" s="317"/>
    </row>
    <row r="3559" spans="4:4">
      <c r="D3559" s="317"/>
    </row>
    <row r="3560" spans="4:4">
      <c r="D3560" s="317"/>
    </row>
    <row r="3561" spans="4:4">
      <c r="D3561" s="317"/>
    </row>
    <row r="3562" spans="4:4">
      <c r="D3562" s="317"/>
    </row>
    <row r="3563" spans="4:4">
      <c r="D3563" s="317"/>
    </row>
    <row r="3564" spans="4:4">
      <c r="D3564" s="317"/>
    </row>
    <row r="3565" spans="4:4">
      <c r="D3565" s="317"/>
    </row>
    <row r="3566" spans="4:4">
      <c r="D3566" s="317"/>
    </row>
    <row r="3567" spans="4:4">
      <c r="D3567" s="317"/>
    </row>
    <row r="3568" spans="4:4">
      <c r="D3568" s="317"/>
    </row>
    <row r="3569" spans="4:4">
      <c r="D3569" s="317"/>
    </row>
    <row r="3570" spans="4:4">
      <c r="D3570" s="317"/>
    </row>
    <row r="3571" spans="4:4">
      <c r="D3571" s="317"/>
    </row>
    <row r="3572" spans="4:4">
      <c r="D3572" s="317"/>
    </row>
    <row r="3573" spans="4:4">
      <c r="D3573" s="317"/>
    </row>
    <row r="3574" spans="4:4">
      <c r="D3574" s="317"/>
    </row>
    <row r="3575" spans="4:4">
      <c r="D3575" s="317"/>
    </row>
    <row r="3576" spans="4:4">
      <c r="D3576" s="317"/>
    </row>
    <row r="3577" spans="4:4">
      <c r="D3577" s="317"/>
    </row>
    <row r="3578" spans="4:4">
      <c r="D3578" s="317"/>
    </row>
    <row r="3579" spans="4:4">
      <c r="D3579" s="317"/>
    </row>
    <row r="3580" spans="4:4">
      <c r="D3580" s="317"/>
    </row>
    <row r="3581" spans="4:4">
      <c r="D3581" s="317"/>
    </row>
    <row r="3582" spans="4:4">
      <c r="D3582" s="317"/>
    </row>
    <row r="3583" spans="4:4">
      <c r="D3583" s="317"/>
    </row>
    <row r="3584" spans="4:4">
      <c r="D3584" s="317"/>
    </row>
    <row r="3585" spans="4:4">
      <c r="D3585" s="317"/>
    </row>
    <row r="3586" spans="4:4">
      <c r="D3586" s="317"/>
    </row>
    <row r="3587" spans="4:4">
      <c r="D3587" s="317"/>
    </row>
    <row r="3588" spans="4:4">
      <c r="D3588" s="317"/>
    </row>
    <row r="3589" spans="4:4">
      <c r="D3589" s="317"/>
    </row>
    <row r="3590" spans="4:4">
      <c r="D3590" s="317"/>
    </row>
    <row r="3591" spans="4:4">
      <c r="D3591" s="317"/>
    </row>
    <row r="3592" spans="4:4">
      <c r="D3592" s="317"/>
    </row>
    <row r="3593" spans="4:4">
      <c r="D3593" s="317"/>
    </row>
    <row r="3594" spans="4:4">
      <c r="D3594" s="317"/>
    </row>
    <row r="3595" spans="4:4">
      <c r="D3595" s="317"/>
    </row>
    <row r="3596" spans="4:4">
      <c r="D3596" s="317"/>
    </row>
    <row r="3597" spans="4:4">
      <c r="D3597" s="317"/>
    </row>
    <row r="3598" spans="4:4">
      <c r="D3598" s="317"/>
    </row>
    <row r="3599" spans="4:4">
      <c r="D3599" s="317"/>
    </row>
    <row r="3600" spans="4:4">
      <c r="D3600" s="317"/>
    </row>
    <row r="3601" spans="4:4">
      <c r="D3601" s="317"/>
    </row>
    <row r="3602" spans="4:4">
      <c r="D3602" s="317"/>
    </row>
    <row r="3603" spans="4:4">
      <c r="D3603" s="317"/>
    </row>
    <row r="3604" spans="4:4">
      <c r="D3604" s="317"/>
    </row>
    <row r="3605" spans="4:4">
      <c r="D3605" s="317"/>
    </row>
    <row r="3606" spans="4:4">
      <c r="D3606" s="317"/>
    </row>
    <row r="3607" spans="4:4">
      <c r="D3607" s="317"/>
    </row>
    <row r="3608" spans="4:4">
      <c r="D3608" s="317"/>
    </row>
    <row r="3609" spans="4:4">
      <c r="D3609" s="317"/>
    </row>
    <row r="3610" spans="4:4">
      <c r="D3610" s="317"/>
    </row>
    <row r="3611" spans="4:4">
      <c r="D3611" s="317"/>
    </row>
    <row r="3612" spans="4:4">
      <c r="D3612" s="317"/>
    </row>
    <row r="3613" spans="4:4">
      <c r="D3613" s="317"/>
    </row>
    <row r="3614" spans="4:4">
      <c r="D3614" s="317"/>
    </row>
    <row r="3615" spans="4:4">
      <c r="D3615" s="317"/>
    </row>
    <row r="3616" spans="4:4">
      <c r="D3616" s="317"/>
    </row>
    <row r="3617" spans="4:4">
      <c r="D3617" s="317"/>
    </row>
    <row r="3618" spans="4:4">
      <c r="D3618" s="317"/>
    </row>
    <row r="3619" spans="4:4">
      <c r="D3619" s="317"/>
    </row>
    <row r="3620" spans="4:4">
      <c r="D3620" s="317"/>
    </row>
    <row r="3621" spans="4:4">
      <c r="D3621" s="317"/>
    </row>
    <row r="3622" spans="4:4">
      <c r="D3622" s="317"/>
    </row>
    <row r="3623" spans="4:4">
      <c r="D3623" s="317"/>
    </row>
    <row r="3624" spans="4:4">
      <c r="D3624" s="317"/>
    </row>
    <row r="3625" spans="4:4">
      <c r="D3625" s="317"/>
    </row>
    <row r="3626" spans="4:4">
      <c r="D3626" s="317"/>
    </row>
    <row r="3627" spans="4:4">
      <c r="D3627" s="317"/>
    </row>
    <row r="3628" spans="4:4">
      <c r="D3628" s="317"/>
    </row>
    <row r="3629" spans="4:4">
      <c r="D3629" s="317"/>
    </row>
    <row r="3630" spans="4:4">
      <c r="D3630" s="317"/>
    </row>
    <row r="3631" spans="4:4">
      <c r="D3631" s="317"/>
    </row>
    <row r="3632" spans="4:4">
      <c r="D3632" s="317"/>
    </row>
    <row r="3633" spans="4:4">
      <c r="D3633" s="317"/>
    </row>
    <row r="3634" spans="4:4">
      <c r="D3634" s="317"/>
    </row>
    <row r="3635" spans="4:4">
      <c r="D3635" s="317"/>
    </row>
    <row r="3636" spans="4:4">
      <c r="D3636" s="317"/>
    </row>
    <row r="3637" spans="4:4">
      <c r="D3637" s="317"/>
    </row>
    <row r="3638" spans="4:4">
      <c r="D3638" s="317"/>
    </row>
    <row r="3639" spans="4:4">
      <c r="D3639" s="317"/>
    </row>
    <row r="3640" spans="4:4">
      <c r="D3640" s="317"/>
    </row>
    <row r="3641" spans="4:4">
      <c r="D3641" s="317"/>
    </row>
    <row r="3642" spans="4:4">
      <c r="D3642" s="317"/>
    </row>
    <row r="3643" spans="4:4">
      <c r="D3643" s="317"/>
    </row>
    <row r="3644" spans="4:4">
      <c r="D3644" s="317"/>
    </row>
    <row r="3645" spans="4:4">
      <c r="D3645" s="317"/>
    </row>
    <row r="3646" spans="4:4">
      <c r="D3646" s="317"/>
    </row>
    <row r="3647" spans="4:4">
      <c r="D3647" s="317"/>
    </row>
    <row r="3648" spans="4:4">
      <c r="D3648" s="317"/>
    </row>
    <row r="3649" spans="4:4">
      <c r="D3649" s="317"/>
    </row>
    <row r="3650" spans="4:4">
      <c r="D3650" s="317"/>
    </row>
    <row r="3651" spans="4:4">
      <c r="D3651" s="317"/>
    </row>
    <row r="3652" spans="4:4">
      <c r="D3652" s="317"/>
    </row>
    <row r="3653" spans="4:4">
      <c r="D3653" s="317"/>
    </row>
    <row r="3654" spans="4:4">
      <c r="D3654" s="317"/>
    </row>
    <row r="3655" spans="4:4">
      <c r="D3655" s="317"/>
    </row>
    <row r="3656" spans="4:4">
      <c r="D3656" s="317"/>
    </row>
    <row r="3657" spans="4:4">
      <c r="D3657" s="317"/>
    </row>
    <row r="3658" spans="4:4">
      <c r="D3658" s="317"/>
    </row>
    <row r="3659" spans="4:4">
      <c r="D3659" s="317"/>
    </row>
    <row r="3660" spans="4:4">
      <c r="D3660" s="317"/>
    </row>
    <row r="3661" spans="4:4">
      <c r="D3661" s="317"/>
    </row>
    <row r="3662" spans="4:4">
      <c r="D3662" s="317"/>
    </row>
    <row r="3663" spans="4:4">
      <c r="D3663" s="317"/>
    </row>
    <row r="3664" spans="4:4">
      <c r="D3664" s="317"/>
    </row>
    <row r="3665" spans="4:4">
      <c r="D3665" s="317"/>
    </row>
    <row r="3666" spans="4:4">
      <c r="D3666" s="317"/>
    </row>
    <row r="3667" spans="4:4">
      <c r="D3667" s="317"/>
    </row>
    <row r="3668" spans="4:4">
      <c r="D3668" s="317"/>
    </row>
    <row r="3669" spans="4:4">
      <c r="D3669" s="317"/>
    </row>
    <row r="3670" spans="4:4">
      <c r="D3670" s="317"/>
    </row>
    <row r="3671" spans="4:4">
      <c r="D3671" s="317"/>
    </row>
    <row r="3672" spans="4:4">
      <c r="D3672" s="317"/>
    </row>
    <row r="3673" spans="4:4">
      <c r="D3673" s="317"/>
    </row>
    <row r="3674" spans="4:4">
      <c r="D3674" s="317"/>
    </row>
    <row r="3675" spans="4:4">
      <c r="D3675" s="317"/>
    </row>
    <row r="3676" spans="4:4">
      <c r="D3676" s="317"/>
    </row>
    <row r="3677" spans="4:4">
      <c r="D3677" s="317"/>
    </row>
    <row r="3678" spans="4:4">
      <c r="D3678" s="317"/>
    </row>
    <row r="3679" spans="4:4">
      <c r="D3679" s="317"/>
    </row>
    <row r="3680" spans="4:4">
      <c r="D3680" s="317"/>
    </row>
    <row r="3681" spans="4:4">
      <c r="D3681" s="317"/>
    </row>
    <row r="3682" spans="4:4">
      <c r="D3682" s="317"/>
    </row>
    <row r="3683" spans="4:4">
      <c r="D3683" s="317"/>
    </row>
    <row r="3684" spans="4:4">
      <c r="D3684" s="317"/>
    </row>
    <row r="3685" spans="4:4">
      <c r="D3685" s="317"/>
    </row>
    <row r="3686" spans="4:4">
      <c r="D3686" s="317"/>
    </row>
    <row r="3687" spans="4:4">
      <c r="D3687" s="317"/>
    </row>
    <row r="3688" spans="4:4">
      <c r="D3688" s="317"/>
    </row>
    <row r="3689" spans="4:4">
      <c r="D3689" s="317"/>
    </row>
    <row r="3690" spans="4:4">
      <c r="D3690" s="317"/>
    </row>
    <row r="3691" spans="4:4">
      <c r="D3691" s="317"/>
    </row>
    <row r="3692" spans="4:4">
      <c r="D3692" s="317"/>
    </row>
    <row r="3693" spans="4:4">
      <c r="D3693" s="317"/>
    </row>
    <row r="3694" spans="4:4">
      <c r="D3694" s="317"/>
    </row>
    <row r="3695" spans="4:4">
      <c r="D3695" s="317"/>
    </row>
    <row r="3696" spans="4:4">
      <c r="D3696" s="317"/>
    </row>
    <row r="3697" spans="4:4">
      <c r="D3697" s="317"/>
    </row>
    <row r="3698" spans="4:4">
      <c r="D3698" s="317"/>
    </row>
    <row r="3699" spans="4:4">
      <c r="D3699" s="317"/>
    </row>
    <row r="3700" spans="4:4">
      <c r="D3700" s="317"/>
    </row>
    <row r="3701" spans="4:4">
      <c r="D3701" s="317"/>
    </row>
    <row r="3702" spans="4:4">
      <c r="D3702" s="317"/>
    </row>
    <row r="3703" spans="4:4">
      <c r="D3703" s="317"/>
    </row>
    <row r="3704" spans="4:4">
      <c r="D3704" s="317"/>
    </row>
    <row r="3705" spans="4:4">
      <c r="D3705" s="317"/>
    </row>
    <row r="3706" spans="4:4">
      <c r="D3706" s="317"/>
    </row>
    <row r="3707" spans="4:4">
      <c r="D3707" s="317"/>
    </row>
    <row r="3708" spans="4:4">
      <c r="D3708" s="317"/>
    </row>
    <row r="3709" spans="4:4">
      <c r="D3709" s="317"/>
    </row>
    <row r="3710" spans="4:4">
      <c r="D3710" s="317"/>
    </row>
    <row r="3711" spans="4:4">
      <c r="D3711" s="317"/>
    </row>
    <row r="3712" spans="4:4">
      <c r="D3712" s="317"/>
    </row>
    <row r="3713" spans="4:4">
      <c r="D3713" s="317"/>
    </row>
    <row r="3714" spans="4:4">
      <c r="D3714" s="317"/>
    </row>
    <row r="3715" spans="4:4">
      <c r="D3715" s="317"/>
    </row>
    <row r="3716" spans="4:4">
      <c r="D3716" s="317"/>
    </row>
    <row r="3717" spans="4:4">
      <c r="D3717" s="317"/>
    </row>
    <row r="3718" spans="4:4">
      <c r="D3718" s="317"/>
    </row>
    <row r="3719" spans="4:4">
      <c r="D3719" s="317"/>
    </row>
    <row r="3720" spans="4:4">
      <c r="D3720" s="317"/>
    </row>
    <row r="3721" spans="4:4">
      <c r="D3721" s="317"/>
    </row>
    <row r="3722" spans="4:4">
      <c r="D3722" s="317"/>
    </row>
    <row r="3723" spans="4:4">
      <c r="D3723" s="317"/>
    </row>
    <row r="3724" spans="4:4">
      <c r="D3724" s="317"/>
    </row>
    <row r="3725" spans="4:4">
      <c r="D3725" s="317"/>
    </row>
    <row r="3726" spans="4:4">
      <c r="D3726" s="317"/>
    </row>
    <row r="3727" spans="4:4">
      <c r="D3727" s="317"/>
    </row>
    <row r="3728" spans="4:4">
      <c r="D3728" s="317"/>
    </row>
    <row r="3729" spans="4:4">
      <c r="D3729" s="317"/>
    </row>
    <row r="3730" spans="4:4">
      <c r="D3730" s="317"/>
    </row>
    <row r="3731" spans="4:4">
      <c r="D3731" s="317"/>
    </row>
    <row r="3732" spans="4:4">
      <c r="D3732" s="317"/>
    </row>
    <row r="3733" spans="4:4">
      <c r="D3733" s="317"/>
    </row>
    <row r="3734" spans="4:4">
      <c r="D3734" s="317"/>
    </row>
    <row r="3735" spans="4:4">
      <c r="D3735" s="317"/>
    </row>
    <row r="3736" spans="4:4">
      <c r="D3736" s="317"/>
    </row>
    <row r="3737" spans="4:4">
      <c r="D3737" s="317"/>
    </row>
    <row r="3738" spans="4:4">
      <c r="D3738" s="317"/>
    </row>
    <row r="3739" spans="4:4">
      <c r="D3739" s="317"/>
    </row>
    <row r="3740" spans="4:4">
      <c r="D3740" s="317"/>
    </row>
    <row r="3741" spans="4:4">
      <c r="D3741" s="317"/>
    </row>
    <row r="3742" spans="4:4">
      <c r="D3742" s="317"/>
    </row>
    <row r="3743" spans="4:4">
      <c r="D3743" s="317"/>
    </row>
    <row r="3744" spans="4:4">
      <c r="D3744" s="317"/>
    </row>
    <row r="3745" spans="4:4">
      <c r="D3745" s="317"/>
    </row>
    <row r="3746" spans="4:4">
      <c r="D3746" s="317"/>
    </row>
    <row r="3747" spans="4:4">
      <c r="D3747" s="317"/>
    </row>
    <row r="3748" spans="4:4">
      <c r="D3748" s="317"/>
    </row>
    <row r="3749" spans="4:4">
      <c r="D3749" s="317"/>
    </row>
    <row r="3750" spans="4:4">
      <c r="D3750" s="317"/>
    </row>
    <row r="3751" spans="4:4">
      <c r="D3751" s="317"/>
    </row>
    <row r="3752" spans="4:4">
      <c r="D3752" s="317"/>
    </row>
    <row r="3753" spans="4:4">
      <c r="D3753" s="317"/>
    </row>
    <row r="3754" spans="4:4">
      <c r="D3754" s="317"/>
    </row>
    <row r="3755" spans="4:4">
      <c r="D3755" s="317"/>
    </row>
    <row r="3756" spans="4:4">
      <c r="D3756" s="317"/>
    </row>
    <row r="3757" spans="4:4">
      <c r="D3757" s="317"/>
    </row>
    <row r="3758" spans="4:4">
      <c r="D3758" s="317"/>
    </row>
    <row r="3759" spans="4:4">
      <c r="D3759" s="317"/>
    </row>
    <row r="3760" spans="4:4">
      <c r="D3760" s="317"/>
    </row>
    <row r="3761" spans="4:4">
      <c r="D3761" s="317"/>
    </row>
    <row r="3762" spans="4:4">
      <c r="D3762" s="317"/>
    </row>
    <row r="3763" spans="4:4">
      <c r="D3763" s="317"/>
    </row>
    <row r="3764" spans="4:4">
      <c r="D3764" s="317"/>
    </row>
    <row r="3765" spans="4:4">
      <c r="D3765" s="317"/>
    </row>
    <row r="3766" spans="4:4">
      <c r="D3766" s="317"/>
    </row>
    <row r="3767" spans="4:4">
      <c r="D3767" s="317"/>
    </row>
    <row r="3768" spans="4:4">
      <c r="D3768" s="317"/>
    </row>
    <row r="3769" spans="4:4">
      <c r="D3769" s="317"/>
    </row>
    <row r="3770" spans="4:4">
      <c r="D3770" s="317"/>
    </row>
    <row r="3771" spans="4:4">
      <c r="D3771" s="317"/>
    </row>
    <row r="3772" spans="4:4">
      <c r="D3772" s="317"/>
    </row>
    <row r="3773" spans="4:4">
      <c r="D3773" s="317"/>
    </row>
    <row r="3774" spans="4:4">
      <c r="D3774" s="317"/>
    </row>
    <row r="3775" spans="4:4">
      <c r="D3775" s="317"/>
    </row>
    <row r="3776" spans="4:4">
      <c r="D3776" s="317"/>
    </row>
    <row r="3777" spans="4:4">
      <c r="D3777" s="317"/>
    </row>
    <row r="3778" spans="4:4">
      <c r="D3778" s="317"/>
    </row>
    <row r="3779" spans="4:4">
      <c r="D3779" s="317"/>
    </row>
    <row r="3780" spans="4:4">
      <c r="D3780" s="317"/>
    </row>
    <row r="3781" spans="4:4">
      <c r="D3781" s="317"/>
    </row>
    <row r="3782" spans="4:4">
      <c r="D3782" s="317"/>
    </row>
    <row r="3783" spans="4:4">
      <c r="D3783" s="317"/>
    </row>
    <row r="3784" spans="4:4">
      <c r="D3784" s="317"/>
    </row>
    <row r="3785" spans="4:4">
      <c r="D3785" s="317"/>
    </row>
    <row r="3786" spans="4:4">
      <c r="D3786" s="317"/>
    </row>
    <row r="3787" spans="4:4">
      <c r="D3787" s="317"/>
    </row>
    <row r="3788" spans="4:4">
      <c r="D3788" s="317"/>
    </row>
    <row r="3789" spans="4:4">
      <c r="D3789" s="317"/>
    </row>
    <row r="3790" spans="4:4">
      <c r="D3790" s="317"/>
    </row>
    <row r="3791" spans="4:4">
      <c r="D3791" s="317"/>
    </row>
    <row r="3792" spans="4:4">
      <c r="D3792" s="317"/>
    </row>
    <row r="3793" spans="4:4">
      <c r="D3793" s="317"/>
    </row>
    <row r="3794" spans="4:4">
      <c r="D3794" s="317"/>
    </row>
    <row r="3795" spans="4:4">
      <c r="D3795" s="317"/>
    </row>
    <row r="3796" spans="4:4">
      <c r="D3796" s="317"/>
    </row>
    <row r="3797" spans="4:4">
      <c r="D3797" s="317"/>
    </row>
    <row r="3798" spans="4:4">
      <c r="D3798" s="317"/>
    </row>
    <row r="3799" spans="4:4">
      <c r="D3799" s="317"/>
    </row>
    <row r="3800" spans="4:4">
      <c r="D3800" s="317"/>
    </row>
    <row r="3801" spans="4:4">
      <c r="D3801" s="317"/>
    </row>
    <row r="3802" spans="4:4">
      <c r="D3802" s="317"/>
    </row>
    <row r="3803" spans="4:4">
      <c r="D3803" s="317"/>
    </row>
    <row r="3804" spans="4:4">
      <c r="D3804" s="317"/>
    </row>
    <row r="3805" spans="4:4">
      <c r="D3805" s="317"/>
    </row>
    <row r="3806" spans="4:4">
      <c r="D3806" s="317"/>
    </row>
    <row r="3807" spans="4:4">
      <c r="D3807" s="317"/>
    </row>
    <row r="3808" spans="4:4">
      <c r="D3808" s="317"/>
    </row>
    <row r="3809" spans="4:4">
      <c r="D3809" s="317"/>
    </row>
    <row r="3810" spans="4:4">
      <c r="D3810" s="317"/>
    </row>
    <row r="3811" spans="4:4">
      <c r="D3811" s="317"/>
    </row>
    <row r="3812" spans="4:4">
      <c r="D3812" s="317"/>
    </row>
    <row r="3813" spans="4:4">
      <c r="D3813" s="317"/>
    </row>
    <row r="3814" spans="4:4">
      <c r="D3814" s="317"/>
    </row>
    <row r="3815" spans="4:4">
      <c r="D3815" s="317"/>
    </row>
    <row r="3816" spans="4:4">
      <c r="D3816" s="317"/>
    </row>
    <row r="3817" spans="4:4">
      <c r="D3817" s="317"/>
    </row>
    <row r="3818" spans="4:4">
      <c r="D3818" s="317"/>
    </row>
    <row r="3819" spans="4:4">
      <c r="D3819" s="317"/>
    </row>
    <row r="3820" spans="4:4">
      <c r="D3820" s="317"/>
    </row>
    <row r="3821" spans="4:4">
      <c r="D3821" s="317"/>
    </row>
    <row r="3822" spans="4:4">
      <c r="D3822" s="317"/>
    </row>
    <row r="3823" spans="4:4">
      <c r="D3823" s="317"/>
    </row>
    <row r="3824" spans="4:4">
      <c r="D3824" s="317"/>
    </row>
    <row r="3825" spans="4:4">
      <c r="D3825" s="317"/>
    </row>
    <row r="3826" spans="4:4">
      <c r="D3826" s="317"/>
    </row>
    <row r="3827" spans="4:4">
      <c r="D3827" s="317"/>
    </row>
    <row r="3828" spans="4:4">
      <c r="D3828" s="317"/>
    </row>
    <row r="3829" spans="4:4">
      <c r="D3829" s="317"/>
    </row>
    <row r="3830" spans="4:4">
      <c r="D3830" s="317"/>
    </row>
    <row r="3831" spans="4:4">
      <c r="D3831" s="317"/>
    </row>
    <row r="3832" spans="4:4">
      <c r="D3832" s="317"/>
    </row>
    <row r="3833" spans="4:4">
      <c r="D3833" s="317"/>
    </row>
    <row r="3834" spans="4:4">
      <c r="D3834" s="317"/>
    </row>
    <row r="3835" spans="4:4">
      <c r="D3835" s="317"/>
    </row>
    <row r="3836" spans="4:4">
      <c r="D3836" s="317"/>
    </row>
    <row r="3837" spans="4:4">
      <c r="D3837" s="317"/>
    </row>
    <row r="3838" spans="4:4">
      <c r="D3838" s="317"/>
    </row>
    <row r="3839" spans="4:4">
      <c r="D3839" s="317"/>
    </row>
    <row r="3840" spans="4:4">
      <c r="D3840" s="317"/>
    </row>
    <row r="3841" spans="4:4">
      <c r="D3841" s="317"/>
    </row>
    <row r="3842" spans="4:4">
      <c r="D3842" s="317"/>
    </row>
    <row r="3843" spans="4:4">
      <c r="D3843" s="317"/>
    </row>
    <row r="3844" spans="4:4">
      <c r="D3844" s="317"/>
    </row>
    <row r="3845" spans="4:4">
      <c r="D3845" s="317"/>
    </row>
    <row r="3846" spans="4:4">
      <c r="D3846" s="317"/>
    </row>
    <row r="3847" spans="4:4">
      <c r="D3847" s="317"/>
    </row>
    <row r="3848" spans="4:4">
      <c r="D3848" s="317"/>
    </row>
    <row r="3849" spans="4:4">
      <c r="D3849" s="317"/>
    </row>
    <row r="3850" spans="4:4">
      <c r="D3850" s="317"/>
    </row>
    <row r="3851" spans="4:4">
      <c r="D3851" s="317"/>
    </row>
    <row r="3852" spans="4:4">
      <c r="D3852" s="317"/>
    </row>
    <row r="3853" spans="4:4">
      <c r="D3853" s="317"/>
    </row>
    <row r="3854" spans="4:4">
      <c r="D3854" s="317"/>
    </row>
    <row r="3855" spans="4:4">
      <c r="D3855" s="317"/>
    </row>
    <row r="3856" spans="4:4">
      <c r="D3856" s="317"/>
    </row>
    <row r="3857" spans="4:4">
      <c r="D3857" s="317"/>
    </row>
    <row r="3858" spans="4:4">
      <c r="D3858" s="317"/>
    </row>
    <row r="3859" spans="4:4">
      <c r="D3859" s="317"/>
    </row>
    <row r="3860" spans="4:4">
      <c r="D3860" s="317"/>
    </row>
    <row r="3861" spans="4:4">
      <c r="D3861" s="317"/>
    </row>
    <row r="3862" spans="4:4">
      <c r="D3862" s="317"/>
    </row>
    <row r="3863" spans="4:4">
      <c r="D3863" s="317"/>
    </row>
    <row r="3864" spans="4:4">
      <c r="D3864" s="317"/>
    </row>
    <row r="3865" spans="4:4">
      <c r="D3865" s="317"/>
    </row>
    <row r="3866" spans="4:4">
      <c r="D3866" s="317"/>
    </row>
    <row r="3867" spans="4:4">
      <c r="D3867" s="317"/>
    </row>
    <row r="3868" spans="4:4">
      <c r="D3868" s="317"/>
    </row>
    <row r="3869" spans="4:4">
      <c r="D3869" s="317"/>
    </row>
    <row r="3870" spans="4:4">
      <c r="D3870" s="317"/>
    </row>
    <row r="3871" spans="4:4">
      <c r="D3871" s="317"/>
    </row>
    <row r="3872" spans="4:4">
      <c r="D3872" s="317"/>
    </row>
    <row r="3873" spans="4:4">
      <c r="D3873" s="317"/>
    </row>
    <row r="3874" spans="4:4">
      <c r="D3874" s="317"/>
    </row>
    <row r="3875" spans="4:4">
      <c r="D3875" s="317"/>
    </row>
    <row r="3876" spans="4:4">
      <c r="D3876" s="317"/>
    </row>
    <row r="3877" spans="4:4">
      <c r="D3877" s="317"/>
    </row>
    <row r="3878" spans="4:4">
      <c r="D3878" s="317"/>
    </row>
    <row r="3879" spans="4:4">
      <c r="D3879" s="317"/>
    </row>
    <row r="3880" spans="4:4">
      <c r="D3880" s="317"/>
    </row>
    <row r="3881" spans="4:4">
      <c r="D3881" s="317"/>
    </row>
    <row r="3882" spans="4:4">
      <c r="D3882" s="317"/>
    </row>
    <row r="3883" spans="4:4">
      <c r="D3883" s="317"/>
    </row>
    <row r="3884" spans="4:4">
      <c r="D3884" s="317"/>
    </row>
    <row r="3885" spans="4:4">
      <c r="D3885" s="317"/>
    </row>
    <row r="3886" spans="4:4">
      <c r="D3886" s="317"/>
    </row>
    <row r="3887" spans="4:4">
      <c r="D3887" s="317"/>
    </row>
    <row r="3888" spans="4:4">
      <c r="D3888" s="317"/>
    </row>
    <row r="3889" spans="4:4">
      <c r="D3889" s="317"/>
    </row>
    <row r="3890" spans="4:4">
      <c r="D3890" s="317"/>
    </row>
    <row r="3891" spans="4:4">
      <c r="D3891" s="317"/>
    </row>
    <row r="3892" spans="4:4">
      <c r="D3892" s="317"/>
    </row>
    <row r="3893" spans="4:4">
      <c r="D3893" s="317"/>
    </row>
    <row r="3894" spans="4:4">
      <c r="D3894" s="317"/>
    </row>
    <row r="3895" spans="4:4">
      <c r="D3895" s="317"/>
    </row>
    <row r="3896" spans="4:4">
      <c r="D3896" s="317"/>
    </row>
    <row r="3897" spans="4:4">
      <c r="D3897" s="317"/>
    </row>
    <row r="3898" spans="4:4">
      <c r="D3898" s="317"/>
    </row>
    <row r="3899" spans="4:4">
      <c r="D3899" s="317"/>
    </row>
    <row r="3900" spans="4:4">
      <c r="D3900" s="317"/>
    </row>
    <row r="3901" spans="4:4">
      <c r="D3901" s="317"/>
    </row>
    <row r="3902" spans="4:4">
      <c r="D3902" s="317"/>
    </row>
    <row r="3903" spans="4:4">
      <c r="D3903" s="317"/>
    </row>
    <row r="3904" spans="4:4">
      <c r="D3904" s="317"/>
    </row>
    <row r="3905" spans="4:4">
      <c r="D3905" s="317"/>
    </row>
    <row r="3906" spans="4:4">
      <c r="D3906" s="317"/>
    </row>
    <row r="3907" spans="4:4">
      <c r="D3907" s="317"/>
    </row>
    <row r="3908" spans="4:4">
      <c r="D3908" s="317"/>
    </row>
    <row r="3909" spans="4:4">
      <c r="D3909" s="317"/>
    </row>
    <row r="3910" spans="4:4">
      <c r="D3910" s="317"/>
    </row>
    <row r="3911" spans="4:4">
      <c r="D3911" s="317"/>
    </row>
    <row r="3912" spans="4:4">
      <c r="D3912" s="317"/>
    </row>
    <row r="3913" spans="4:4">
      <c r="D3913" s="317"/>
    </row>
    <row r="3914" spans="4:4">
      <c r="D3914" s="317"/>
    </row>
    <row r="3915" spans="4:4">
      <c r="D3915" s="317"/>
    </row>
    <row r="3916" spans="4:4">
      <c r="D3916" s="317"/>
    </row>
    <row r="3917" spans="4:4">
      <c r="D3917" s="317"/>
    </row>
    <row r="3918" spans="4:4">
      <c r="D3918" s="317"/>
    </row>
    <row r="3919" spans="4:4">
      <c r="D3919" s="317"/>
    </row>
    <row r="3920" spans="4:4">
      <c r="D3920" s="317"/>
    </row>
    <row r="3921" spans="4:4">
      <c r="D3921" s="317"/>
    </row>
    <row r="3922" spans="4:4">
      <c r="D3922" s="317"/>
    </row>
    <row r="3923" spans="4:4">
      <c r="D3923" s="317"/>
    </row>
    <row r="3924" spans="4:4">
      <c r="D3924" s="317"/>
    </row>
    <row r="3925" spans="4:4">
      <c r="D3925" s="317"/>
    </row>
    <row r="3926" spans="4:4">
      <c r="D3926" s="317"/>
    </row>
    <row r="3927" spans="4:4">
      <c r="D3927" s="317"/>
    </row>
    <row r="3928" spans="4:4">
      <c r="D3928" s="317"/>
    </row>
    <row r="3929" spans="4:4">
      <c r="D3929" s="317"/>
    </row>
    <row r="3930" spans="4:4">
      <c r="D3930" s="317"/>
    </row>
    <row r="3931" spans="4:4">
      <c r="D3931" s="317"/>
    </row>
    <row r="3932" spans="4:4">
      <c r="D3932" s="317"/>
    </row>
    <row r="3933" spans="4:4">
      <c r="D3933" s="317"/>
    </row>
    <row r="3934" spans="4:4">
      <c r="D3934" s="317"/>
    </row>
    <row r="3935" spans="4:4">
      <c r="D3935" s="317"/>
    </row>
    <row r="3936" spans="4:4">
      <c r="D3936" s="317"/>
    </row>
    <row r="3937" spans="4:4">
      <c r="D3937" s="317"/>
    </row>
    <row r="3938" spans="4:4">
      <c r="D3938" s="317"/>
    </row>
    <row r="3939" spans="4:4">
      <c r="D3939" s="317"/>
    </row>
    <row r="3940" spans="4:4">
      <c r="D3940" s="317"/>
    </row>
    <row r="3941" spans="4:4">
      <c r="D3941" s="317"/>
    </row>
    <row r="3942" spans="4:4">
      <c r="D3942" s="317"/>
    </row>
    <row r="3943" spans="4:4">
      <c r="D3943" s="317"/>
    </row>
    <row r="3944" spans="4:4">
      <c r="D3944" s="317"/>
    </row>
    <row r="3945" spans="4:4">
      <c r="D3945" s="317"/>
    </row>
    <row r="3946" spans="4:4">
      <c r="D3946" s="317"/>
    </row>
    <row r="3947" spans="4:4">
      <c r="D3947" s="317"/>
    </row>
    <row r="3948" spans="4:4">
      <c r="D3948" s="317"/>
    </row>
    <row r="3949" spans="4:4">
      <c r="D3949" s="317"/>
    </row>
    <row r="3950" spans="4:4">
      <c r="D3950" s="317"/>
    </row>
    <row r="3951" spans="4:4">
      <c r="D3951" s="317"/>
    </row>
    <row r="3952" spans="4:4">
      <c r="D3952" s="317"/>
    </row>
    <row r="3953" spans="4:4">
      <c r="D3953" s="317"/>
    </row>
    <row r="3954" spans="4:4">
      <c r="D3954" s="317"/>
    </row>
    <row r="3955" spans="4:4">
      <c r="D3955" s="317"/>
    </row>
    <row r="3956" spans="4:4">
      <c r="D3956" s="317"/>
    </row>
    <row r="3957" spans="4:4">
      <c r="D3957" s="317"/>
    </row>
    <row r="3958" spans="4:4">
      <c r="D3958" s="317"/>
    </row>
    <row r="3959" spans="4:4">
      <c r="D3959" s="317"/>
    </row>
    <row r="3960" spans="4:4">
      <c r="D3960" s="317"/>
    </row>
    <row r="3961" spans="4:4">
      <c r="D3961" s="317"/>
    </row>
    <row r="3962" spans="4:4">
      <c r="D3962" s="317"/>
    </row>
    <row r="3963" spans="4:4">
      <c r="D3963" s="317"/>
    </row>
    <row r="3964" spans="4:4">
      <c r="D3964" s="317"/>
    </row>
    <row r="3965" spans="4:4">
      <c r="D3965" s="317"/>
    </row>
    <row r="3966" spans="4:4">
      <c r="D3966" s="317"/>
    </row>
    <row r="3967" spans="4:4">
      <c r="D3967" s="317"/>
    </row>
    <row r="3968" spans="4:4">
      <c r="D3968" s="317"/>
    </row>
    <row r="3969" spans="4:4">
      <c r="D3969" s="317"/>
    </row>
    <row r="3970" spans="4:4">
      <c r="D3970" s="317"/>
    </row>
    <row r="3971" spans="4:4">
      <c r="D3971" s="317"/>
    </row>
    <row r="3972" spans="4:4">
      <c r="D3972" s="317"/>
    </row>
    <row r="3973" spans="4:4">
      <c r="D3973" s="317"/>
    </row>
    <row r="3974" spans="4:4">
      <c r="D3974" s="317"/>
    </row>
    <row r="3975" spans="4:4">
      <c r="D3975" s="317"/>
    </row>
    <row r="3976" spans="4:4">
      <c r="D3976" s="317"/>
    </row>
    <row r="3977" spans="4:4">
      <c r="D3977" s="317"/>
    </row>
    <row r="3978" spans="4:4">
      <c r="D3978" s="317"/>
    </row>
    <row r="3979" spans="4:4">
      <c r="D3979" s="317"/>
    </row>
    <row r="3980" spans="4:4">
      <c r="D3980" s="317"/>
    </row>
    <row r="3981" spans="4:4">
      <c r="D3981" s="317"/>
    </row>
    <row r="3982" spans="4:4">
      <c r="D3982" s="317"/>
    </row>
    <row r="3983" spans="4:4">
      <c r="D3983" s="317"/>
    </row>
    <row r="3984" spans="4:4">
      <c r="D3984" s="317"/>
    </row>
    <row r="3985" spans="4:4">
      <c r="D3985" s="317"/>
    </row>
    <row r="3986" spans="4:4">
      <c r="D3986" s="317"/>
    </row>
    <row r="3987" spans="4:4">
      <c r="D3987" s="317"/>
    </row>
    <row r="3988" spans="4:4">
      <c r="D3988" s="317"/>
    </row>
    <row r="3989" spans="4:4">
      <c r="D3989" s="317"/>
    </row>
    <row r="3990" spans="4:4">
      <c r="D3990" s="317"/>
    </row>
    <row r="3991" spans="4:4">
      <c r="D3991" s="317"/>
    </row>
    <row r="3992" spans="4:4">
      <c r="D3992" s="317"/>
    </row>
    <row r="3993" spans="4:4">
      <c r="D3993" s="317"/>
    </row>
    <row r="3994" spans="4:4">
      <c r="D3994" s="317"/>
    </row>
    <row r="3995" spans="4:4">
      <c r="D3995" s="317"/>
    </row>
    <row r="3996" spans="4:4">
      <c r="D3996" s="317"/>
    </row>
    <row r="3997" spans="4:4">
      <c r="D3997" s="317"/>
    </row>
    <row r="3998" spans="4:4">
      <c r="D3998" s="317"/>
    </row>
    <row r="3999" spans="4:4">
      <c r="D3999" s="317"/>
    </row>
    <row r="4000" spans="4:4">
      <c r="D4000" s="317"/>
    </row>
    <row r="4001" spans="4:4">
      <c r="D4001" s="317"/>
    </row>
    <row r="4002" spans="4:4">
      <c r="D4002" s="317"/>
    </row>
    <row r="4003" spans="4:4">
      <c r="D4003" s="317"/>
    </row>
    <row r="4004" spans="4:4">
      <c r="D4004" s="317"/>
    </row>
    <row r="4005" spans="4:4">
      <c r="D4005" s="317"/>
    </row>
    <row r="4006" spans="4:4">
      <c r="D4006" s="317"/>
    </row>
    <row r="4007" spans="4:4">
      <c r="D4007" s="317"/>
    </row>
    <row r="4008" spans="4:4">
      <c r="D4008" s="317"/>
    </row>
    <row r="4009" spans="4:4">
      <c r="D4009" s="317"/>
    </row>
    <row r="4010" spans="4:4">
      <c r="D4010" s="317"/>
    </row>
    <row r="4011" spans="4:4">
      <c r="D4011" s="317"/>
    </row>
    <row r="4012" spans="4:4">
      <c r="D4012" s="317"/>
    </row>
    <row r="4013" spans="4:4">
      <c r="D4013" s="317"/>
    </row>
    <row r="4014" spans="4:4">
      <c r="D4014" s="317"/>
    </row>
    <row r="4015" spans="4:4">
      <c r="D4015" s="317"/>
    </row>
    <row r="4016" spans="4:4">
      <c r="D4016" s="317"/>
    </row>
    <row r="4017" spans="4:4">
      <c r="D4017" s="317"/>
    </row>
    <row r="4018" spans="4:4">
      <c r="D4018" s="317"/>
    </row>
    <row r="4019" spans="4:4">
      <c r="D4019" s="317"/>
    </row>
    <row r="4020" spans="4:4">
      <c r="D4020" s="317"/>
    </row>
    <row r="4021" spans="4:4">
      <c r="D4021" s="317"/>
    </row>
    <row r="4022" spans="4:4">
      <c r="D4022" s="317"/>
    </row>
    <row r="4023" spans="4:4">
      <c r="D4023" s="317"/>
    </row>
    <row r="4024" spans="4:4">
      <c r="D4024" s="317"/>
    </row>
    <row r="4025" spans="4:4">
      <c r="D4025" s="317"/>
    </row>
    <row r="4026" spans="4:4">
      <c r="D4026" s="317"/>
    </row>
    <row r="4027" spans="4:4">
      <c r="D4027" s="317"/>
    </row>
    <row r="4028" spans="4:4">
      <c r="D4028" s="317"/>
    </row>
    <row r="4029" spans="4:4">
      <c r="D4029" s="317"/>
    </row>
    <row r="4030" spans="4:4">
      <c r="D4030" s="317"/>
    </row>
    <row r="4031" spans="4:4">
      <c r="D4031" s="317"/>
    </row>
    <row r="4032" spans="4:4">
      <c r="D4032" s="317"/>
    </row>
    <row r="4033" spans="4:4">
      <c r="D4033" s="317"/>
    </row>
    <row r="4034" spans="4:4">
      <c r="D4034" s="317"/>
    </row>
    <row r="4035" spans="4:4">
      <c r="D4035" s="317"/>
    </row>
    <row r="4036" spans="4:4">
      <c r="D4036" s="317"/>
    </row>
    <row r="4037" spans="4:4">
      <c r="D4037" s="317"/>
    </row>
    <row r="4038" spans="4:4">
      <c r="D4038" s="317"/>
    </row>
    <row r="4039" spans="4:4">
      <c r="D4039" s="317"/>
    </row>
    <row r="4040" spans="4:4">
      <c r="D4040" s="317"/>
    </row>
    <row r="4041" spans="4:4">
      <c r="D4041" s="317"/>
    </row>
    <row r="4042" spans="4:4">
      <c r="D4042" s="317"/>
    </row>
    <row r="4043" spans="4:4">
      <c r="D4043" s="317"/>
    </row>
    <row r="4044" spans="4:4">
      <c r="D4044" s="317"/>
    </row>
    <row r="4045" spans="4:4">
      <c r="D4045" s="317"/>
    </row>
    <row r="4046" spans="4:4">
      <c r="D4046" s="317"/>
    </row>
    <row r="4047" spans="4:4">
      <c r="D4047" s="317"/>
    </row>
    <row r="4048" spans="4:4">
      <c r="D4048" s="317"/>
    </row>
    <row r="4049" spans="4:4">
      <c r="D4049" s="317"/>
    </row>
    <row r="4050" spans="4:4">
      <c r="D4050" s="317"/>
    </row>
    <row r="4051" spans="4:4">
      <c r="D4051" s="317"/>
    </row>
    <row r="4052" spans="4:4">
      <c r="D4052" s="317"/>
    </row>
    <row r="4053" spans="4:4">
      <c r="D4053" s="317"/>
    </row>
    <row r="4054" spans="4:4">
      <c r="D4054" s="317"/>
    </row>
    <row r="4055" spans="4:4">
      <c r="D4055" s="317"/>
    </row>
    <row r="4056" spans="4:4">
      <c r="D4056" s="317"/>
    </row>
    <row r="4057" spans="4:4">
      <c r="D4057" s="317"/>
    </row>
    <row r="4058" spans="4:4">
      <c r="D4058" s="317"/>
    </row>
    <row r="4059" spans="4:4">
      <c r="D4059" s="317"/>
    </row>
    <row r="4060" spans="4:4">
      <c r="D4060" s="317"/>
    </row>
    <row r="4061" spans="4:4">
      <c r="D4061" s="317"/>
    </row>
    <row r="4062" spans="4:4">
      <c r="D4062" s="317"/>
    </row>
    <row r="4063" spans="4:4">
      <c r="D4063" s="317"/>
    </row>
    <row r="4064" spans="4:4">
      <c r="D4064" s="317"/>
    </row>
    <row r="4065" spans="4:4">
      <c r="D4065" s="317"/>
    </row>
    <row r="4066" spans="4:4">
      <c r="D4066" s="317"/>
    </row>
    <row r="4067" spans="4:4">
      <c r="D4067" s="317"/>
    </row>
    <row r="4068" spans="4:4">
      <c r="D4068" s="317"/>
    </row>
    <row r="4069" spans="4:4">
      <c r="D4069" s="317"/>
    </row>
    <row r="4070" spans="4:4">
      <c r="D4070" s="317"/>
    </row>
    <row r="4071" spans="4:4">
      <c r="D4071" s="317"/>
    </row>
    <row r="4072" spans="4:4">
      <c r="D4072" s="317"/>
    </row>
    <row r="4073" spans="4:4">
      <c r="D4073" s="317"/>
    </row>
    <row r="4074" spans="4:4">
      <c r="D4074" s="317"/>
    </row>
    <row r="4075" spans="4:4">
      <c r="D4075" s="317"/>
    </row>
    <row r="4076" spans="4:4">
      <c r="D4076" s="317"/>
    </row>
    <row r="4077" spans="4:4">
      <c r="D4077" s="317"/>
    </row>
    <row r="4078" spans="4:4">
      <c r="D4078" s="317"/>
    </row>
    <row r="4079" spans="4:4">
      <c r="D4079" s="317"/>
    </row>
    <row r="4080" spans="4:4">
      <c r="D4080" s="317"/>
    </row>
    <row r="4081" spans="4:4">
      <c r="D4081" s="317"/>
    </row>
    <row r="4082" spans="4:4">
      <c r="D4082" s="317"/>
    </row>
    <row r="4083" spans="4:4">
      <c r="D4083" s="317"/>
    </row>
    <row r="4084" spans="4:4">
      <c r="D4084" s="317"/>
    </row>
    <row r="4085" spans="4:4">
      <c r="D4085" s="317"/>
    </row>
    <row r="4086" spans="4:4">
      <c r="D4086" s="317"/>
    </row>
    <row r="4087" spans="4:4">
      <c r="D4087" s="317"/>
    </row>
    <row r="4088" spans="4:4">
      <c r="D4088" s="317"/>
    </row>
    <row r="4089" spans="4:4">
      <c r="D4089" s="317"/>
    </row>
    <row r="4090" spans="4:4">
      <c r="D4090" s="317"/>
    </row>
    <row r="4091" spans="4:4">
      <c r="D4091" s="317"/>
    </row>
    <row r="4092" spans="4:4">
      <c r="D4092" s="317"/>
    </row>
    <row r="4093" spans="4:4">
      <c r="D4093" s="317"/>
    </row>
    <row r="4094" spans="4:4">
      <c r="D4094" s="317"/>
    </row>
    <row r="4095" spans="4:4">
      <c r="D4095" s="317"/>
    </row>
    <row r="4096" spans="4:4">
      <c r="D4096" s="317"/>
    </row>
    <row r="4097" spans="4:4">
      <c r="D4097" s="317"/>
    </row>
    <row r="4098" spans="4:4">
      <c r="D4098" s="317"/>
    </row>
    <row r="4099" spans="4:4">
      <c r="D4099" s="317"/>
    </row>
    <row r="4100" spans="4:4">
      <c r="D4100" s="317"/>
    </row>
    <row r="4101" spans="4:4">
      <c r="D4101" s="317"/>
    </row>
    <row r="4102" spans="4:4">
      <c r="D4102" s="317"/>
    </row>
    <row r="4103" spans="4:4">
      <c r="D4103" s="317"/>
    </row>
    <row r="4104" spans="4:4">
      <c r="D4104" s="317"/>
    </row>
    <row r="4105" spans="4:4">
      <c r="D4105" s="317"/>
    </row>
    <row r="4106" spans="4:4">
      <c r="D4106" s="317"/>
    </row>
    <row r="4107" spans="4:4">
      <c r="D4107" s="317"/>
    </row>
    <row r="4108" spans="4:4">
      <c r="D4108" s="317"/>
    </row>
    <row r="4109" spans="4:4">
      <c r="D4109" s="317"/>
    </row>
    <row r="4110" spans="4:4">
      <c r="D4110" s="317"/>
    </row>
    <row r="4111" spans="4:4">
      <c r="D4111" s="317"/>
    </row>
    <row r="4112" spans="4:4">
      <c r="D4112" s="317"/>
    </row>
    <row r="4113" spans="4:4">
      <c r="D4113" s="317"/>
    </row>
    <row r="4114" spans="4:4">
      <c r="D4114" s="317"/>
    </row>
    <row r="4115" spans="4:4">
      <c r="D4115" s="317"/>
    </row>
    <row r="4116" spans="4:4">
      <c r="D4116" s="317"/>
    </row>
    <row r="4117" spans="4:4">
      <c r="D4117" s="317"/>
    </row>
    <row r="4118" spans="4:4">
      <c r="D4118" s="317"/>
    </row>
    <row r="4119" spans="4:4">
      <c r="D4119" s="317"/>
    </row>
    <row r="4120" spans="4:4">
      <c r="D4120" s="317"/>
    </row>
    <row r="4121" spans="4:4">
      <c r="D4121" s="317"/>
    </row>
    <row r="4122" spans="4:4">
      <c r="D4122" s="317"/>
    </row>
    <row r="4123" spans="4:4">
      <c r="D4123" s="317"/>
    </row>
    <row r="4124" spans="4:4">
      <c r="D4124" s="317"/>
    </row>
    <row r="4125" spans="4:4">
      <c r="D4125" s="317"/>
    </row>
    <row r="4126" spans="4:4">
      <c r="D4126" s="317"/>
    </row>
    <row r="4127" spans="4:4">
      <c r="D4127" s="317"/>
    </row>
    <row r="4128" spans="4:4">
      <c r="D4128" s="317"/>
    </row>
    <row r="4129" spans="4:4">
      <c r="D4129" s="317"/>
    </row>
    <row r="4130" spans="4:4">
      <c r="D4130" s="317"/>
    </row>
    <row r="4131" spans="4:4">
      <c r="D4131" s="317"/>
    </row>
    <row r="4132" spans="4:4">
      <c r="D4132" s="317"/>
    </row>
    <row r="4133" spans="4:4">
      <c r="D4133" s="317"/>
    </row>
    <row r="4134" spans="4:4">
      <c r="D4134" s="317"/>
    </row>
    <row r="4135" spans="4:4">
      <c r="D4135" s="317"/>
    </row>
    <row r="4136" spans="4:4">
      <c r="D4136" s="317"/>
    </row>
    <row r="4137" spans="4:4">
      <c r="D4137" s="317"/>
    </row>
    <row r="4138" spans="4:4">
      <c r="D4138" s="317"/>
    </row>
    <row r="4139" spans="4:4">
      <c r="D4139" s="317"/>
    </row>
    <row r="4140" spans="4:4">
      <c r="D4140" s="317"/>
    </row>
    <row r="4141" spans="4:4">
      <c r="D4141" s="317"/>
    </row>
    <row r="4142" spans="4:4">
      <c r="D4142" s="317"/>
    </row>
    <row r="4143" spans="4:4">
      <c r="D4143" s="317"/>
    </row>
    <row r="4144" spans="4:4">
      <c r="D4144" s="317"/>
    </row>
    <row r="4145" spans="4:4">
      <c r="D4145" s="317"/>
    </row>
    <row r="4146" spans="4:4">
      <c r="D4146" s="317"/>
    </row>
    <row r="4147" spans="4:4">
      <c r="D4147" s="317"/>
    </row>
    <row r="4148" spans="4:4">
      <c r="D4148" s="317"/>
    </row>
    <row r="4149" spans="4:4">
      <c r="D4149" s="317"/>
    </row>
    <row r="4150" spans="4:4">
      <c r="D4150" s="317"/>
    </row>
    <row r="4151" spans="4:4">
      <c r="D4151" s="317"/>
    </row>
    <row r="4152" spans="4:4">
      <c r="D4152" s="317"/>
    </row>
    <row r="4153" spans="4:4">
      <c r="D4153" s="317"/>
    </row>
    <row r="4154" spans="4:4">
      <c r="D4154" s="317"/>
    </row>
    <row r="4155" spans="4:4">
      <c r="D4155" s="317"/>
    </row>
    <row r="4156" spans="4:4">
      <c r="D4156" s="317"/>
    </row>
    <row r="4157" spans="4:4">
      <c r="D4157" s="317"/>
    </row>
    <row r="4158" spans="4:4">
      <c r="D4158" s="317"/>
    </row>
    <row r="4159" spans="4:4">
      <c r="D4159" s="317"/>
    </row>
    <row r="4160" spans="4:4">
      <c r="D4160" s="317"/>
    </row>
    <row r="4161" spans="4:4">
      <c r="D4161" s="317"/>
    </row>
    <row r="4162" spans="4:4">
      <c r="D4162" s="317"/>
    </row>
    <row r="4163" spans="4:4">
      <c r="D4163" s="317"/>
    </row>
    <row r="4164" spans="4:4">
      <c r="D4164" s="317"/>
    </row>
    <row r="4165" spans="4:4">
      <c r="D4165" s="317"/>
    </row>
    <row r="4166" spans="4:4">
      <c r="D4166" s="317"/>
    </row>
    <row r="4167" spans="4:4">
      <c r="D4167" s="317"/>
    </row>
    <row r="4168" spans="4:4">
      <c r="D4168" s="317"/>
    </row>
    <row r="4169" spans="4:4">
      <c r="D4169" s="317"/>
    </row>
    <row r="4170" spans="4:4">
      <c r="D4170" s="317"/>
    </row>
    <row r="4171" spans="4:4">
      <c r="D4171" s="317"/>
    </row>
    <row r="4172" spans="4:4">
      <c r="D4172" s="317"/>
    </row>
    <row r="4173" spans="4:4">
      <c r="D4173" s="317"/>
    </row>
    <row r="4174" spans="4:4">
      <c r="D4174" s="317"/>
    </row>
    <row r="4175" spans="4:4">
      <c r="D4175" s="317"/>
    </row>
    <row r="4176" spans="4:4">
      <c r="D4176" s="317"/>
    </row>
    <row r="4177" spans="4:4">
      <c r="D4177" s="317"/>
    </row>
    <row r="4178" spans="4:4">
      <c r="D4178" s="317"/>
    </row>
    <row r="4179" spans="4:4">
      <c r="D4179" s="317"/>
    </row>
    <row r="4180" spans="4:4">
      <c r="D4180" s="317"/>
    </row>
    <row r="4181" spans="4:4">
      <c r="D4181" s="317"/>
    </row>
    <row r="4182" spans="4:4">
      <c r="D4182" s="317"/>
    </row>
    <row r="4183" spans="4:4">
      <c r="D4183" s="317"/>
    </row>
    <row r="4184" spans="4:4">
      <c r="D4184" s="317"/>
    </row>
    <row r="4185" spans="4:4">
      <c r="D4185" s="317"/>
    </row>
    <row r="4186" spans="4:4">
      <c r="D4186" s="317"/>
    </row>
    <row r="4187" spans="4:4">
      <c r="D4187" s="317"/>
    </row>
    <row r="4188" spans="4:4">
      <c r="D4188" s="317"/>
    </row>
    <row r="4189" spans="4:4">
      <c r="D4189" s="317"/>
    </row>
    <row r="4190" spans="4:4">
      <c r="D4190" s="317"/>
    </row>
    <row r="4191" spans="4:4">
      <c r="D4191" s="317"/>
    </row>
    <row r="4192" spans="4:4">
      <c r="D4192" s="317"/>
    </row>
    <row r="4193" spans="4:4">
      <c r="D4193" s="317"/>
    </row>
    <row r="4194" spans="4:4">
      <c r="D4194" s="317"/>
    </row>
    <row r="4195" spans="4:4">
      <c r="D4195" s="317"/>
    </row>
    <row r="4196" spans="4:4">
      <c r="D4196" s="317"/>
    </row>
    <row r="4197" spans="4:4">
      <c r="D4197" s="317"/>
    </row>
    <row r="4198" spans="4:4">
      <c r="D4198" s="317"/>
    </row>
    <row r="4199" spans="4:4">
      <c r="D4199" s="317"/>
    </row>
    <row r="4200" spans="4:4">
      <c r="D4200" s="317"/>
    </row>
    <row r="4201" spans="4:4">
      <c r="D4201" s="317"/>
    </row>
    <row r="4202" spans="4:4">
      <c r="D4202" s="317"/>
    </row>
    <row r="4203" spans="4:4">
      <c r="D4203" s="317"/>
    </row>
    <row r="4204" spans="4:4">
      <c r="D4204" s="317"/>
    </row>
    <row r="4205" spans="4:4">
      <c r="D4205" s="317"/>
    </row>
    <row r="4206" spans="4:4">
      <c r="D4206" s="317"/>
    </row>
    <row r="4207" spans="4:4">
      <c r="D4207" s="317"/>
    </row>
    <row r="4208" spans="4:4">
      <c r="D4208" s="317"/>
    </row>
    <row r="4209" spans="4:4">
      <c r="D4209" s="317"/>
    </row>
    <row r="4210" spans="4:4">
      <c r="D4210" s="317"/>
    </row>
    <row r="4211" spans="4:4">
      <c r="D4211" s="317"/>
    </row>
    <row r="4212" spans="4:4">
      <c r="D4212" s="317"/>
    </row>
    <row r="4213" spans="4:4">
      <c r="D4213" s="317"/>
    </row>
    <row r="4214" spans="4:4">
      <c r="D4214" s="317"/>
    </row>
    <row r="4215" spans="4:4">
      <c r="D4215" s="317"/>
    </row>
    <row r="4216" spans="4:4">
      <c r="D4216" s="317"/>
    </row>
    <row r="4217" spans="4:4">
      <c r="D4217" s="317"/>
    </row>
    <row r="4218" spans="4:4">
      <c r="D4218" s="317"/>
    </row>
    <row r="4219" spans="4:4">
      <c r="D4219" s="317"/>
    </row>
    <row r="4220" spans="4:4">
      <c r="D4220" s="317"/>
    </row>
    <row r="4221" spans="4:4">
      <c r="D4221" s="317"/>
    </row>
    <row r="4222" spans="4:4">
      <c r="D4222" s="317"/>
    </row>
    <row r="4223" spans="4:4">
      <c r="D4223" s="317"/>
    </row>
    <row r="4224" spans="4:4">
      <c r="D4224" s="317"/>
    </row>
    <row r="4225" spans="4:4">
      <c r="D4225" s="317"/>
    </row>
    <row r="4226" spans="4:4">
      <c r="D4226" s="317"/>
    </row>
    <row r="4227" spans="4:4">
      <c r="D4227" s="317"/>
    </row>
    <row r="4228" spans="4:4">
      <c r="D4228" s="317"/>
    </row>
    <row r="4229" spans="4:4">
      <c r="D4229" s="317"/>
    </row>
    <row r="4230" spans="4:4">
      <c r="D4230" s="317"/>
    </row>
    <row r="4231" spans="4:4">
      <c r="D4231" s="317"/>
    </row>
    <row r="4232" spans="4:4">
      <c r="D4232" s="317"/>
    </row>
    <row r="4233" spans="4:4">
      <c r="D4233" s="317"/>
    </row>
    <row r="4234" spans="4:4">
      <c r="D4234" s="317"/>
    </row>
    <row r="4235" spans="4:4">
      <c r="D4235" s="317"/>
    </row>
    <row r="4236" spans="4:4">
      <c r="D4236" s="317"/>
    </row>
    <row r="4237" spans="4:4">
      <c r="D4237" s="317"/>
    </row>
    <row r="4238" spans="4:4">
      <c r="D4238" s="317"/>
    </row>
    <row r="4239" spans="4:4">
      <c r="D4239" s="317"/>
    </row>
    <row r="4240" spans="4:4">
      <c r="D4240" s="317"/>
    </row>
    <row r="4241" spans="4:4">
      <c r="D4241" s="317"/>
    </row>
    <row r="4242" spans="4:4">
      <c r="D4242" s="317"/>
    </row>
    <row r="4243" spans="4:4">
      <c r="D4243" s="317"/>
    </row>
    <row r="4244" spans="4:4">
      <c r="D4244" s="317"/>
    </row>
    <row r="4245" spans="4:4">
      <c r="D4245" s="317"/>
    </row>
    <row r="4246" spans="4:4">
      <c r="D4246" s="317"/>
    </row>
    <row r="4247" spans="4:4">
      <c r="D4247" s="317"/>
    </row>
    <row r="4248" spans="4:4">
      <c r="D4248" s="317"/>
    </row>
    <row r="4249" spans="4:4">
      <c r="D4249" s="317"/>
    </row>
    <row r="4250" spans="4:4">
      <c r="D4250" s="317"/>
    </row>
    <row r="4251" spans="4:4">
      <c r="D4251" s="317"/>
    </row>
    <row r="4252" spans="4:4">
      <c r="D4252" s="317"/>
    </row>
    <row r="4253" spans="4:4">
      <c r="D4253" s="317"/>
    </row>
    <row r="4254" spans="4:4">
      <c r="D4254" s="317"/>
    </row>
    <row r="4255" spans="4:4">
      <c r="D4255" s="317"/>
    </row>
    <row r="4256" spans="4:4">
      <c r="D4256" s="317"/>
    </row>
    <row r="4257" spans="4:4">
      <c r="D4257" s="317"/>
    </row>
    <row r="4258" spans="4:4">
      <c r="D4258" s="317"/>
    </row>
    <row r="4259" spans="4:4">
      <c r="D4259" s="317"/>
    </row>
    <row r="4260" spans="4:4">
      <c r="D4260" s="317"/>
    </row>
    <row r="4261" spans="4:4">
      <c r="D4261" s="317"/>
    </row>
    <row r="4262" spans="4:4">
      <c r="D4262" s="317"/>
    </row>
    <row r="4263" spans="4:4">
      <c r="D4263" s="317"/>
    </row>
    <row r="4264" spans="4:4">
      <c r="D4264" s="317"/>
    </row>
    <row r="4265" spans="4:4">
      <c r="D4265" s="317"/>
    </row>
    <row r="4266" spans="4:4">
      <c r="D4266" s="317"/>
    </row>
    <row r="4267" spans="4:4">
      <c r="D4267" s="317"/>
    </row>
    <row r="4268" spans="4:4">
      <c r="D4268" s="317"/>
    </row>
    <row r="4269" spans="4:4">
      <c r="D4269" s="317"/>
    </row>
    <row r="4270" spans="4:4">
      <c r="D4270" s="317"/>
    </row>
    <row r="4271" spans="4:4">
      <c r="D4271" s="317"/>
    </row>
    <row r="4272" spans="4:4">
      <c r="D4272" s="317"/>
    </row>
    <row r="4273" spans="4:4">
      <c r="D4273" s="317"/>
    </row>
    <row r="4274" spans="4:4">
      <c r="D4274" s="317"/>
    </row>
    <row r="4275" spans="4:4">
      <c r="D4275" s="317"/>
    </row>
    <row r="4276" spans="4:4">
      <c r="D4276" s="317"/>
    </row>
    <row r="4277" spans="4:4">
      <c r="D4277" s="317"/>
    </row>
    <row r="4278" spans="4:4">
      <c r="D4278" s="317"/>
    </row>
    <row r="4279" spans="4:4">
      <c r="D4279" s="317"/>
    </row>
    <row r="4280" spans="4:4">
      <c r="D4280" s="317"/>
    </row>
    <row r="4281" spans="4:4">
      <c r="D4281" s="317"/>
    </row>
    <row r="4282" spans="4:4">
      <c r="D4282" s="317"/>
    </row>
    <row r="4283" spans="4:4">
      <c r="D4283" s="317"/>
    </row>
    <row r="4284" spans="4:4">
      <c r="D4284" s="317"/>
    </row>
    <row r="4285" spans="4:4">
      <c r="D4285" s="317"/>
    </row>
    <row r="4286" spans="4:4">
      <c r="D4286" s="317"/>
    </row>
    <row r="4287" spans="4:4">
      <c r="D4287" s="317"/>
    </row>
    <row r="4288" spans="4:4">
      <c r="D4288" s="317"/>
    </row>
    <row r="4289" spans="4:4">
      <c r="D4289" s="317"/>
    </row>
    <row r="4290" spans="4:4">
      <c r="D4290" s="317"/>
    </row>
    <row r="4291" spans="4:4">
      <c r="D4291" s="317"/>
    </row>
    <row r="4292" spans="4:4">
      <c r="D4292" s="317"/>
    </row>
    <row r="4293" spans="4:4">
      <c r="D4293" s="317"/>
    </row>
    <row r="4294" spans="4:4">
      <c r="D4294" s="317"/>
    </row>
    <row r="4295" spans="4:4">
      <c r="D4295" s="317"/>
    </row>
    <row r="4296" spans="4:4">
      <c r="D4296" s="317"/>
    </row>
    <row r="4297" spans="4:4">
      <c r="D4297" s="317"/>
    </row>
    <row r="4298" spans="4:4">
      <c r="D4298" s="317"/>
    </row>
    <row r="4299" spans="4:4">
      <c r="D4299" s="317"/>
    </row>
    <row r="4300" spans="4:4">
      <c r="D4300" s="317"/>
    </row>
    <row r="4301" spans="4:4">
      <c r="D4301" s="317"/>
    </row>
    <row r="4302" spans="4:4">
      <c r="D4302" s="317"/>
    </row>
    <row r="4303" spans="4:4">
      <c r="D4303" s="317"/>
    </row>
    <row r="4304" spans="4:4">
      <c r="D4304" s="317"/>
    </row>
    <row r="4305" spans="4:4">
      <c r="D4305" s="317"/>
    </row>
    <row r="4306" spans="4:4">
      <c r="D4306" s="317"/>
    </row>
    <row r="4307" spans="4:4">
      <c r="D4307" s="317"/>
    </row>
    <row r="4308" spans="4:4">
      <c r="D4308" s="317"/>
    </row>
    <row r="4309" spans="4:4">
      <c r="D4309" s="317"/>
    </row>
    <row r="4310" spans="4:4">
      <c r="D4310" s="317"/>
    </row>
    <row r="4311" spans="4:4">
      <c r="D4311" s="317"/>
    </row>
    <row r="4312" spans="4:4">
      <c r="D4312" s="317"/>
    </row>
    <row r="4313" spans="4:4">
      <c r="D4313" s="317"/>
    </row>
    <row r="4314" spans="4:4">
      <c r="D4314" s="317"/>
    </row>
    <row r="4315" spans="4:4">
      <c r="D4315" s="317"/>
    </row>
    <row r="4316" spans="4:4">
      <c r="D4316" s="317"/>
    </row>
    <row r="4317" spans="4:4">
      <c r="D4317" s="317"/>
    </row>
    <row r="4318" spans="4:4">
      <c r="D4318" s="317"/>
    </row>
    <row r="4319" spans="4:4">
      <c r="D4319" s="317"/>
    </row>
    <row r="4320" spans="4:4">
      <c r="D4320" s="317"/>
    </row>
    <row r="4321" spans="4:4">
      <c r="D4321" s="317"/>
    </row>
    <row r="4322" spans="4:4">
      <c r="D4322" s="317"/>
    </row>
    <row r="4323" spans="4:4">
      <c r="D4323" s="317"/>
    </row>
    <row r="4324" spans="4:4">
      <c r="D4324" s="317"/>
    </row>
    <row r="4325" spans="4:4">
      <c r="D4325" s="317"/>
    </row>
    <row r="4326" spans="4:4">
      <c r="D4326" s="317"/>
    </row>
    <row r="4327" spans="4:4">
      <c r="D4327" s="317"/>
    </row>
    <row r="4328" spans="4:4">
      <c r="D4328" s="317"/>
    </row>
    <row r="4329" spans="4:4">
      <c r="D4329" s="317"/>
    </row>
    <row r="4330" spans="4:4">
      <c r="D4330" s="317"/>
    </row>
    <row r="4331" spans="4:4">
      <c r="D4331" s="317"/>
    </row>
    <row r="4332" spans="4:4">
      <c r="D4332" s="317"/>
    </row>
    <row r="4333" spans="4:4">
      <c r="D4333" s="317"/>
    </row>
    <row r="4334" spans="4:4">
      <c r="D4334" s="317"/>
    </row>
    <row r="4335" spans="4:4">
      <c r="D4335" s="317"/>
    </row>
    <row r="4336" spans="4:4">
      <c r="D4336" s="317"/>
    </row>
    <row r="4337" spans="4:4">
      <c r="D4337" s="317"/>
    </row>
    <row r="4338" spans="4:4">
      <c r="D4338" s="317"/>
    </row>
    <row r="4339" spans="4:4">
      <c r="D4339" s="317"/>
    </row>
    <row r="4340" spans="4:4">
      <c r="D4340" s="317"/>
    </row>
    <row r="4341" spans="4:4">
      <c r="D4341" s="317"/>
    </row>
    <row r="4342" spans="4:4">
      <c r="D4342" s="317"/>
    </row>
    <row r="4343" spans="4:4">
      <c r="D4343" s="317"/>
    </row>
    <row r="4344" spans="4:4">
      <c r="D4344" s="317"/>
    </row>
    <row r="4345" spans="4:4">
      <c r="D4345" s="317"/>
    </row>
    <row r="4346" spans="4:4">
      <c r="D4346" s="317"/>
    </row>
    <row r="4347" spans="4:4">
      <c r="D4347" s="317"/>
    </row>
    <row r="4348" spans="4:4">
      <c r="D4348" s="317"/>
    </row>
    <row r="4349" spans="4:4">
      <c r="D4349" s="317"/>
    </row>
    <row r="4350" spans="4:4">
      <c r="D4350" s="317"/>
    </row>
    <row r="4351" spans="4:4">
      <c r="D4351" s="317"/>
    </row>
    <row r="4352" spans="4:4">
      <c r="D4352" s="317"/>
    </row>
    <row r="4353" spans="4:4">
      <c r="D4353" s="317"/>
    </row>
    <row r="4354" spans="4:4">
      <c r="D4354" s="317"/>
    </row>
    <row r="4355" spans="4:4">
      <c r="D4355" s="317"/>
    </row>
    <row r="4356" spans="4:4">
      <c r="D4356" s="317"/>
    </row>
    <row r="4357" spans="4:4">
      <c r="D4357" s="317"/>
    </row>
    <row r="4358" spans="4:4">
      <c r="D4358" s="317"/>
    </row>
    <row r="4359" spans="4:4">
      <c r="D4359" s="317"/>
    </row>
    <row r="4360" spans="4:4">
      <c r="D4360" s="317"/>
    </row>
    <row r="4361" spans="4:4">
      <c r="D4361" s="317"/>
    </row>
    <row r="4362" spans="4:4">
      <c r="D4362" s="317"/>
    </row>
    <row r="4363" spans="4:4">
      <c r="D4363" s="317"/>
    </row>
    <row r="4364" spans="4:4">
      <c r="D4364" s="317"/>
    </row>
    <row r="4365" spans="4:4">
      <c r="D4365" s="317"/>
    </row>
    <row r="4366" spans="4:4">
      <c r="D4366" s="317"/>
    </row>
    <row r="4367" spans="4:4">
      <c r="D4367" s="317"/>
    </row>
    <row r="4368" spans="4:4">
      <c r="D4368" s="317"/>
    </row>
    <row r="4369" spans="4:4">
      <c r="D4369" s="317"/>
    </row>
    <row r="4370" spans="4:4">
      <c r="D4370" s="317"/>
    </row>
    <row r="4371" spans="4:4">
      <c r="D4371" s="317"/>
    </row>
    <row r="4372" spans="4:4">
      <c r="D4372" s="317"/>
    </row>
    <row r="4373" spans="4:4">
      <c r="D4373" s="317"/>
    </row>
    <row r="4374" spans="4:4">
      <c r="D4374" s="317"/>
    </row>
    <row r="4375" spans="4:4">
      <c r="D4375" s="317"/>
    </row>
    <row r="4376" spans="4:4">
      <c r="D4376" s="317"/>
    </row>
    <row r="4377" spans="4:4">
      <c r="D4377" s="317"/>
    </row>
    <row r="4378" spans="4:4">
      <c r="D4378" s="317"/>
    </row>
    <row r="4379" spans="4:4">
      <c r="D4379" s="317"/>
    </row>
    <row r="4380" spans="4:4">
      <c r="D4380" s="317"/>
    </row>
    <row r="4381" spans="4:4">
      <c r="D4381" s="317"/>
    </row>
    <row r="4382" spans="4:4">
      <c r="D4382" s="317"/>
    </row>
    <row r="4383" spans="4:4">
      <c r="D4383" s="317"/>
    </row>
    <row r="4384" spans="4:4">
      <c r="D4384" s="317"/>
    </row>
    <row r="4385" spans="4:4">
      <c r="D4385" s="317"/>
    </row>
    <row r="4386" spans="4:4">
      <c r="D4386" s="317"/>
    </row>
    <row r="4387" spans="4:4">
      <c r="D4387" s="317"/>
    </row>
    <row r="4388" spans="4:4">
      <c r="D4388" s="317"/>
    </row>
    <row r="4389" spans="4:4">
      <c r="D4389" s="317"/>
    </row>
    <row r="4390" spans="4:4">
      <c r="D4390" s="317"/>
    </row>
    <row r="4391" spans="4:4">
      <c r="D4391" s="317"/>
    </row>
    <row r="4392" spans="4:4">
      <c r="D4392" s="317"/>
    </row>
    <row r="4393" spans="4:4">
      <c r="D4393" s="317"/>
    </row>
    <row r="4394" spans="4:4">
      <c r="D4394" s="317"/>
    </row>
    <row r="4395" spans="4:4">
      <c r="D4395" s="317"/>
    </row>
    <row r="4396" spans="4:4">
      <c r="D4396" s="317"/>
    </row>
    <row r="4397" spans="4:4">
      <c r="D4397" s="317"/>
    </row>
    <row r="4398" spans="4:4">
      <c r="D4398" s="317"/>
    </row>
    <row r="4399" spans="4:4">
      <c r="D4399" s="317"/>
    </row>
    <row r="4400" spans="4:4">
      <c r="D4400" s="317"/>
    </row>
    <row r="4401" spans="4:4">
      <c r="D4401" s="317"/>
    </row>
    <row r="4402" spans="4:4">
      <c r="D4402" s="317"/>
    </row>
    <row r="4403" spans="4:4">
      <c r="D4403" s="317"/>
    </row>
    <row r="4404" spans="4:4">
      <c r="D4404" s="317"/>
    </row>
    <row r="4405" spans="4:4">
      <c r="D4405" s="317"/>
    </row>
    <row r="4406" spans="4:4">
      <c r="D4406" s="317"/>
    </row>
    <row r="4407" spans="4:4">
      <c r="D4407" s="317"/>
    </row>
    <row r="4408" spans="4:4">
      <c r="D4408" s="317"/>
    </row>
    <row r="4409" spans="4:4">
      <c r="D4409" s="317"/>
    </row>
    <row r="4410" spans="4:4">
      <c r="D4410" s="317"/>
    </row>
    <row r="4411" spans="4:4">
      <c r="D4411" s="317"/>
    </row>
    <row r="4412" spans="4:4">
      <c r="D4412" s="317"/>
    </row>
    <row r="4413" spans="4:4">
      <c r="D4413" s="317"/>
    </row>
    <row r="4414" spans="4:4">
      <c r="D4414" s="317"/>
    </row>
    <row r="4415" spans="4:4">
      <c r="D4415" s="317"/>
    </row>
    <row r="4416" spans="4:4">
      <c r="D4416" s="317"/>
    </row>
    <row r="4417" spans="4:4">
      <c r="D4417" s="317"/>
    </row>
    <row r="4418" spans="4:4">
      <c r="D4418" s="317"/>
    </row>
    <row r="4419" spans="4:4">
      <c r="D4419" s="317"/>
    </row>
    <row r="4420" spans="4:4">
      <c r="D4420" s="317"/>
    </row>
    <row r="4421" spans="4:4">
      <c r="D4421" s="317"/>
    </row>
    <row r="4422" spans="4:4">
      <c r="D4422" s="317"/>
    </row>
    <row r="4423" spans="4:4">
      <c r="D4423" s="317"/>
    </row>
    <row r="4424" spans="4:4">
      <c r="D4424" s="317"/>
    </row>
    <row r="4425" spans="4:4">
      <c r="D4425" s="317"/>
    </row>
    <row r="4426" spans="4:4">
      <c r="D4426" s="317"/>
    </row>
    <row r="4427" spans="4:4">
      <c r="D4427" s="317"/>
    </row>
    <row r="4428" spans="4:4">
      <c r="D4428" s="317"/>
    </row>
    <row r="4429" spans="4:4">
      <c r="D4429" s="317"/>
    </row>
    <row r="4430" spans="4:4">
      <c r="D4430" s="317"/>
    </row>
    <row r="4431" spans="4:4">
      <c r="D4431" s="317"/>
    </row>
    <row r="4432" spans="4:4">
      <c r="D4432" s="317"/>
    </row>
    <row r="4433" spans="4:4">
      <c r="D4433" s="317"/>
    </row>
    <row r="4434" spans="4:4">
      <c r="D4434" s="317"/>
    </row>
    <row r="4435" spans="4:4">
      <c r="D4435" s="317"/>
    </row>
    <row r="4436" spans="4:4">
      <c r="D4436" s="317"/>
    </row>
    <row r="4437" spans="4:4">
      <c r="D4437" s="317"/>
    </row>
    <row r="4438" spans="4:4">
      <c r="D4438" s="317"/>
    </row>
    <row r="4439" spans="4:4">
      <c r="D4439" s="317"/>
    </row>
    <row r="4440" spans="4:4">
      <c r="D4440" s="317"/>
    </row>
    <row r="4441" spans="4:4">
      <c r="D4441" s="317"/>
    </row>
    <row r="4442" spans="4:4">
      <c r="D4442" s="317"/>
    </row>
    <row r="4443" spans="4:4">
      <c r="D4443" s="317"/>
    </row>
    <row r="4444" spans="4:4">
      <c r="D4444" s="317"/>
    </row>
    <row r="4445" spans="4:4">
      <c r="D4445" s="317"/>
    </row>
    <row r="4446" spans="4:4">
      <c r="D4446" s="317"/>
    </row>
    <row r="4447" spans="4:4">
      <c r="D4447" s="317"/>
    </row>
    <row r="4448" spans="4:4">
      <c r="D4448" s="317"/>
    </row>
    <row r="4449" spans="4:4">
      <c r="D4449" s="317"/>
    </row>
    <row r="4450" spans="4:4">
      <c r="D4450" s="317"/>
    </row>
    <row r="4451" spans="4:4">
      <c r="D4451" s="317"/>
    </row>
    <row r="4452" spans="4:4">
      <c r="D4452" s="317"/>
    </row>
    <row r="4453" spans="4:4">
      <c r="D4453" s="317"/>
    </row>
    <row r="4454" spans="4:4">
      <c r="D4454" s="317"/>
    </row>
    <row r="4455" spans="4:4">
      <c r="D4455" s="317"/>
    </row>
    <row r="4456" spans="4:4">
      <c r="D4456" s="317"/>
    </row>
    <row r="4457" spans="4:4">
      <c r="D4457" s="317"/>
    </row>
    <row r="4458" spans="4:4">
      <c r="D4458" s="317"/>
    </row>
    <row r="4459" spans="4:4">
      <c r="D4459" s="317"/>
    </row>
    <row r="4460" spans="4:4">
      <c r="D4460" s="317"/>
    </row>
    <row r="4461" spans="4:4">
      <c r="D4461" s="317"/>
    </row>
    <row r="4462" spans="4:4">
      <c r="D4462" s="317"/>
    </row>
    <row r="4463" spans="4:4">
      <c r="D4463" s="317"/>
    </row>
    <row r="4464" spans="4:4">
      <c r="D4464" s="317"/>
    </row>
    <row r="4465" spans="4:4">
      <c r="D4465" s="317"/>
    </row>
    <row r="4466" spans="4:4">
      <c r="D4466" s="317"/>
    </row>
    <row r="4467" spans="4:4">
      <c r="D4467" s="317"/>
    </row>
    <row r="4468" spans="4:4">
      <c r="D4468" s="317"/>
    </row>
    <row r="4469" spans="4:4">
      <c r="D4469" s="317"/>
    </row>
    <row r="4470" spans="4:4">
      <c r="D4470" s="317"/>
    </row>
    <row r="4471" spans="4:4">
      <c r="D4471" s="317"/>
    </row>
    <row r="4472" spans="4:4">
      <c r="D4472" s="317"/>
    </row>
    <row r="4473" spans="4:4">
      <c r="D4473" s="317"/>
    </row>
    <row r="4474" spans="4:4">
      <c r="D4474" s="317"/>
    </row>
    <row r="4475" spans="4:4">
      <c r="D4475" s="317"/>
    </row>
    <row r="4476" spans="4:4">
      <c r="D4476" s="317"/>
    </row>
    <row r="4477" spans="4:4">
      <c r="D4477" s="317"/>
    </row>
    <row r="4478" spans="4:4">
      <c r="D4478" s="317"/>
    </row>
    <row r="4479" spans="4:4">
      <c r="D4479" s="317"/>
    </row>
    <row r="4480" spans="4:4">
      <c r="D4480" s="317"/>
    </row>
    <row r="4481" spans="4:4">
      <c r="D4481" s="317"/>
    </row>
    <row r="4482" spans="4:4">
      <c r="D4482" s="317"/>
    </row>
    <row r="4483" spans="4:4">
      <c r="D4483" s="317"/>
    </row>
    <row r="4484" spans="4:4">
      <c r="D4484" s="317"/>
    </row>
    <row r="4485" spans="4:4">
      <c r="D4485" s="317"/>
    </row>
    <row r="4486" spans="4:4">
      <c r="D4486" s="317"/>
    </row>
    <row r="4487" spans="4:4">
      <c r="D4487" s="317"/>
    </row>
    <row r="4488" spans="4:4">
      <c r="D4488" s="317"/>
    </row>
    <row r="4489" spans="4:4">
      <c r="D4489" s="317"/>
    </row>
    <row r="4490" spans="4:4">
      <c r="D4490" s="317"/>
    </row>
    <row r="4491" spans="4:4">
      <c r="D4491" s="317"/>
    </row>
    <row r="4492" spans="4:4">
      <c r="D4492" s="317"/>
    </row>
    <row r="4493" spans="4:4">
      <c r="D4493" s="317"/>
    </row>
    <row r="4494" spans="4:4">
      <c r="D4494" s="317"/>
    </row>
    <row r="4495" spans="4:4">
      <c r="D4495" s="317"/>
    </row>
    <row r="4496" spans="4:4">
      <c r="D4496" s="317"/>
    </row>
    <row r="4497" spans="4:4">
      <c r="D4497" s="317"/>
    </row>
    <row r="4498" spans="4:4">
      <c r="D4498" s="317"/>
    </row>
    <row r="4499" spans="4:4">
      <c r="D4499" s="317"/>
    </row>
    <row r="4500" spans="4:4">
      <c r="D4500" s="317"/>
    </row>
    <row r="4501" spans="4:4">
      <c r="D4501" s="317"/>
    </row>
    <row r="4502" spans="4:4">
      <c r="D4502" s="317"/>
    </row>
    <row r="4503" spans="4:4">
      <c r="D4503" s="317"/>
    </row>
    <row r="4504" spans="4:4">
      <c r="D4504" s="317"/>
    </row>
    <row r="4505" spans="4:4">
      <c r="D4505" s="317"/>
    </row>
    <row r="4506" spans="4:4">
      <c r="D4506" s="317"/>
    </row>
    <row r="4507" spans="4:4">
      <c r="D4507" s="317"/>
    </row>
    <row r="4508" spans="4:4">
      <c r="D4508" s="317"/>
    </row>
    <row r="4509" spans="4:4">
      <c r="D4509" s="317"/>
    </row>
    <row r="4510" spans="4:4">
      <c r="D4510" s="317"/>
    </row>
    <row r="4511" spans="4:4">
      <c r="D4511" s="317"/>
    </row>
    <row r="4512" spans="4:4">
      <c r="D4512" s="317"/>
    </row>
    <row r="4513" spans="4:4">
      <c r="D4513" s="317"/>
    </row>
    <row r="4514" spans="4:4">
      <c r="D4514" s="317"/>
    </row>
    <row r="4515" spans="4:4">
      <c r="D4515" s="317"/>
    </row>
    <row r="4516" spans="4:4">
      <c r="D4516" s="317"/>
    </row>
    <row r="4517" spans="4:4">
      <c r="D4517" s="317"/>
    </row>
    <row r="4518" spans="4:4">
      <c r="D4518" s="317"/>
    </row>
    <row r="4519" spans="4:4">
      <c r="D4519" s="317"/>
    </row>
    <row r="4520" spans="4:4">
      <c r="D4520" s="317"/>
    </row>
    <row r="4521" spans="4:4">
      <c r="D4521" s="317"/>
    </row>
    <row r="4522" spans="4:4">
      <c r="D4522" s="317"/>
    </row>
    <row r="4523" spans="4:4">
      <c r="D4523" s="317"/>
    </row>
    <row r="4524" spans="4:4">
      <c r="D4524" s="317"/>
    </row>
    <row r="4525" spans="4:4">
      <c r="D4525" s="317"/>
    </row>
    <row r="4526" spans="4:4">
      <c r="D4526" s="317"/>
    </row>
    <row r="4527" spans="4:4">
      <c r="D4527" s="317"/>
    </row>
    <row r="4528" spans="4:4">
      <c r="D4528" s="317"/>
    </row>
    <row r="4529" spans="4:4">
      <c r="D4529" s="317"/>
    </row>
    <row r="4530" spans="4:4">
      <c r="D4530" s="317"/>
    </row>
    <row r="4531" spans="4:4">
      <c r="D4531" s="317"/>
    </row>
    <row r="4532" spans="4:4">
      <c r="D4532" s="317"/>
    </row>
    <row r="4533" spans="4:4">
      <c r="D4533" s="317"/>
    </row>
    <row r="4534" spans="4:4">
      <c r="D4534" s="317"/>
    </row>
    <row r="4535" spans="4:4">
      <c r="D4535" s="317"/>
    </row>
    <row r="4536" spans="4:4">
      <c r="D4536" s="317"/>
    </row>
    <row r="4537" spans="4:4">
      <c r="D4537" s="317"/>
    </row>
    <row r="4538" spans="4:4">
      <c r="D4538" s="317"/>
    </row>
    <row r="4539" spans="4:4">
      <c r="D4539" s="317"/>
    </row>
    <row r="4540" spans="4:4">
      <c r="D4540" s="317"/>
    </row>
    <row r="4541" spans="4:4">
      <c r="D4541" s="317"/>
    </row>
    <row r="4542" spans="4:4">
      <c r="D4542" s="317"/>
    </row>
    <row r="4543" spans="4:4">
      <c r="D4543" s="317"/>
    </row>
    <row r="4544" spans="4:4">
      <c r="D4544" s="317"/>
    </row>
    <row r="4545" spans="4:4">
      <c r="D4545" s="317"/>
    </row>
    <row r="4546" spans="4:4">
      <c r="D4546" s="317"/>
    </row>
    <row r="4547" spans="4:4">
      <c r="D4547" s="317"/>
    </row>
    <row r="4548" spans="4:4">
      <c r="D4548" s="317"/>
    </row>
    <row r="4549" spans="4:4">
      <c r="D4549" s="317"/>
    </row>
    <row r="4550" spans="4:4">
      <c r="D4550" s="317"/>
    </row>
    <row r="4551" spans="4:4">
      <c r="D4551" s="317"/>
    </row>
    <row r="4552" spans="4:4">
      <c r="D4552" s="317"/>
    </row>
    <row r="4553" spans="4:4">
      <c r="D4553" s="317"/>
    </row>
    <row r="4554" spans="4:4">
      <c r="D4554" s="317"/>
    </row>
    <row r="4555" spans="4:4">
      <c r="D4555" s="317"/>
    </row>
    <row r="4556" spans="4:4">
      <c r="D4556" s="317"/>
    </row>
    <row r="4557" spans="4:4">
      <c r="D4557" s="317"/>
    </row>
    <row r="4558" spans="4:4">
      <c r="D4558" s="317"/>
    </row>
    <row r="4559" spans="4:4">
      <c r="D4559" s="317"/>
    </row>
    <row r="4560" spans="4:4">
      <c r="D4560" s="317"/>
    </row>
    <row r="4561" spans="4:4">
      <c r="D4561" s="317"/>
    </row>
    <row r="4562" spans="4:4">
      <c r="D4562" s="317"/>
    </row>
    <row r="4563" spans="4:4">
      <c r="D4563" s="317"/>
    </row>
    <row r="4564" spans="4:4">
      <c r="D4564" s="317"/>
    </row>
    <row r="4565" spans="4:4">
      <c r="D4565" s="317"/>
    </row>
    <row r="4566" spans="4:4">
      <c r="D4566" s="317"/>
    </row>
    <row r="4567" spans="4:4">
      <c r="D4567" s="317"/>
    </row>
    <row r="4568" spans="4:4">
      <c r="D4568" s="317"/>
    </row>
    <row r="4569" spans="4:4">
      <c r="D4569" s="317"/>
    </row>
    <row r="4570" spans="4:4">
      <c r="D4570" s="317"/>
    </row>
    <row r="4571" spans="4:4">
      <c r="D4571" s="317"/>
    </row>
    <row r="4572" spans="4:4">
      <c r="D4572" s="317"/>
    </row>
    <row r="4573" spans="4:4">
      <c r="D4573" s="317"/>
    </row>
    <row r="4574" spans="4:4">
      <c r="D4574" s="317"/>
    </row>
    <row r="4575" spans="4:4">
      <c r="D4575" s="317"/>
    </row>
    <row r="4576" spans="4:4">
      <c r="D4576" s="317"/>
    </row>
    <row r="4577" spans="4:4">
      <c r="D4577" s="317"/>
    </row>
    <row r="4578" spans="4:4">
      <c r="D4578" s="317"/>
    </row>
    <row r="4579" spans="4:4">
      <c r="D4579" s="317"/>
    </row>
    <row r="4580" spans="4:4">
      <c r="D4580" s="317"/>
    </row>
    <row r="4581" spans="4:4">
      <c r="D4581" s="317"/>
    </row>
    <row r="4582" spans="4:4">
      <c r="D4582" s="317"/>
    </row>
    <row r="4583" spans="4:4">
      <c r="D4583" s="317"/>
    </row>
    <row r="4584" spans="4:4">
      <c r="D4584" s="317"/>
    </row>
    <row r="4585" spans="4:4">
      <c r="D4585" s="317"/>
    </row>
    <row r="4586" spans="4:4">
      <c r="D4586" s="317"/>
    </row>
    <row r="4587" spans="4:4">
      <c r="D4587" s="317"/>
    </row>
    <row r="4588" spans="4:4">
      <c r="D4588" s="317"/>
    </row>
    <row r="4589" spans="4:4">
      <c r="D4589" s="317"/>
    </row>
    <row r="4590" spans="4:4">
      <c r="D4590" s="317"/>
    </row>
    <row r="4591" spans="4:4">
      <c r="D4591" s="317"/>
    </row>
    <row r="4592" spans="4:4">
      <c r="D4592" s="317"/>
    </row>
    <row r="4593" spans="4:4">
      <c r="D4593" s="317"/>
    </row>
    <row r="4594" spans="4:4">
      <c r="D4594" s="317"/>
    </row>
    <row r="4595" spans="4:4">
      <c r="D4595" s="317"/>
    </row>
    <row r="4596" spans="4:4">
      <c r="D4596" s="317"/>
    </row>
    <row r="4597" spans="4:4">
      <c r="D4597" s="317"/>
    </row>
    <row r="4598" spans="4:4">
      <c r="D4598" s="317"/>
    </row>
    <row r="4599" spans="4:4">
      <c r="D4599" s="317"/>
    </row>
    <row r="4600" spans="4:4">
      <c r="D4600" s="317"/>
    </row>
    <row r="4601" spans="4:4">
      <c r="D4601" s="317"/>
    </row>
    <row r="4602" spans="4:4">
      <c r="D4602" s="317"/>
    </row>
    <row r="4603" spans="4:4">
      <c r="D4603" s="317"/>
    </row>
    <row r="4604" spans="4:4">
      <c r="D4604" s="317"/>
    </row>
    <row r="4605" spans="4:4">
      <c r="D4605" s="317"/>
    </row>
    <row r="4606" spans="4:4">
      <c r="D4606" s="317"/>
    </row>
    <row r="4607" spans="4:4">
      <c r="D4607" s="317"/>
    </row>
    <row r="4608" spans="4:4">
      <c r="D4608" s="317"/>
    </row>
    <row r="4609" spans="4:4">
      <c r="D4609" s="317"/>
    </row>
    <row r="4610" spans="4:4">
      <c r="D4610" s="317"/>
    </row>
    <row r="4611" spans="4:4">
      <c r="D4611" s="317"/>
    </row>
    <row r="4612" spans="4:4">
      <c r="D4612" s="317"/>
    </row>
    <row r="4613" spans="4:4">
      <c r="D4613" s="317"/>
    </row>
    <row r="4614" spans="4:4">
      <c r="D4614" s="317"/>
    </row>
    <row r="4615" spans="4:4">
      <c r="D4615" s="317"/>
    </row>
    <row r="4616" spans="4:4">
      <c r="D4616" s="317"/>
    </row>
    <row r="4617" spans="4:4">
      <c r="D4617" s="317"/>
    </row>
    <row r="4618" spans="4:4">
      <c r="D4618" s="317"/>
    </row>
    <row r="4619" spans="4:4">
      <c r="D4619" s="317"/>
    </row>
    <row r="4620" spans="4:4">
      <c r="D4620" s="317"/>
    </row>
    <row r="4621" spans="4:4">
      <c r="D4621" s="317"/>
    </row>
    <row r="4622" spans="4:4">
      <c r="D4622" s="317"/>
    </row>
    <row r="4623" spans="4:4">
      <c r="D4623" s="317"/>
    </row>
    <row r="4624" spans="4:4">
      <c r="D4624" s="317"/>
    </row>
    <row r="4625" spans="4:4">
      <c r="D4625" s="317"/>
    </row>
    <row r="4626" spans="4:4">
      <c r="D4626" s="317"/>
    </row>
    <row r="4627" spans="4:4">
      <c r="D4627" s="317"/>
    </row>
    <row r="4628" spans="4:4">
      <c r="D4628" s="317"/>
    </row>
    <row r="4629" spans="4:4">
      <c r="D4629" s="317"/>
    </row>
    <row r="4630" spans="4:4">
      <c r="D4630" s="317"/>
    </row>
    <row r="4631" spans="4:4">
      <c r="D4631" s="317"/>
    </row>
    <row r="4632" spans="4:4">
      <c r="D4632" s="317"/>
    </row>
    <row r="4633" spans="4:4">
      <c r="D4633" s="317"/>
    </row>
    <row r="4634" spans="4:4">
      <c r="D4634" s="317"/>
    </row>
    <row r="4635" spans="4:4">
      <c r="D4635" s="317"/>
    </row>
    <row r="4636" spans="4:4">
      <c r="D4636" s="317"/>
    </row>
    <row r="4637" spans="4:4">
      <c r="D4637" s="317"/>
    </row>
    <row r="4638" spans="4:4">
      <c r="D4638" s="317"/>
    </row>
    <row r="4639" spans="4:4">
      <c r="D4639" s="317"/>
    </row>
    <row r="4640" spans="4:4">
      <c r="D4640" s="317"/>
    </row>
    <row r="4641" spans="4:4">
      <c r="D4641" s="317"/>
    </row>
    <row r="4642" spans="4:4">
      <c r="D4642" s="317"/>
    </row>
    <row r="4643" spans="4:4">
      <c r="D4643" s="317"/>
    </row>
    <row r="4644" spans="4:4">
      <c r="D4644" s="317"/>
    </row>
    <row r="4645" spans="4:4">
      <c r="D4645" s="317"/>
    </row>
    <row r="4646" spans="4:4">
      <c r="D4646" s="317"/>
    </row>
    <row r="4647" spans="4:4">
      <c r="D4647" s="317"/>
    </row>
    <row r="4648" spans="4:4">
      <c r="D4648" s="317"/>
    </row>
    <row r="4649" spans="4:4">
      <c r="D4649" s="317"/>
    </row>
    <row r="4650" spans="4:4">
      <c r="D4650" s="317"/>
    </row>
    <row r="4651" spans="4:4">
      <c r="D4651" s="317"/>
    </row>
    <row r="4652" spans="4:4">
      <c r="D4652" s="317"/>
    </row>
    <row r="4653" spans="4:4">
      <c r="D4653" s="317"/>
    </row>
    <row r="4654" spans="4:4">
      <c r="D4654" s="317"/>
    </row>
    <row r="4655" spans="4:4">
      <c r="D4655" s="317"/>
    </row>
    <row r="4656" spans="4:4">
      <c r="D4656" s="317"/>
    </row>
    <row r="4657" spans="4:4">
      <c r="D4657" s="317"/>
    </row>
    <row r="4658" spans="4:4">
      <c r="D4658" s="317"/>
    </row>
    <row r="4659" spans="4:4">
      <c r="D4659" s="317"/>
    </row>
    <row r="4660" spans="4:4">
      <c r="D4660" s="317"/>
    </row>
    <row r="4661" spans="4:4">
      <c r="D4661" s="317"/>
    </row>
    <row r="4662" spans="4:4">
      <c r="D4662" s="317"/>
    </row>
    <row r="4663" spans="4:4">
      <c r="D4663" s="317"/>
    </row>
    <row r="4664" spans="4:4">
      <c r="D4664" s="317"/>
    </row>
    <row r="4665" spans="4:4">
      <c r="D4665" s="317"/>
    </row>
    <row r="4666" spans="4:4">
      <c r="D4666" s="317"/>
    </row>
    <row r="4667" spans="4:4">
      <c r="D4667" s="317"/>
    </row>
    <row r="4668" spans="4:4">
      <c r="D4668" s="317"/>
    </row>
    <row r="4669" spans="4:4">
      <c r="D4669" s="317"/>
    </row>
    <row r="4670" spans="4:4">
      <c r="D4670" s="317"/>
    </row>
    <row r="4671" spans="4:4">
      <c r="D4671" s="317"/>
    </row>
    <row r="4672" spans="4:4">
      <c r="D4672" s="317"/>
    </row>
    <row r="4673" spans="4:4">
      <c r="D4673" s="317"/>
    </row>
    <row r="4674" spans="4:4">
      <c r="D4674" s="317"/>
    </row>
    <row r="4675" spans="4:4">
      <c r="D4675" s="317"/>
    </row>
    <row r="4676" spans="4:4">
      <c r="D4676" s="317"/>
    </row>
    <row r="4677" spans="4:4">
      <c r="D4677" s="317"/>
    </row>
    <row r="4678" spans="4:4">
      <c r="D4678" s="317"/>
    </row>
    <row r="4679" spans="4:4">
      <c r="D4679" s="317"/>
    </row>
    <row r="4680" spans="4:4">
      <c r="D4680" s="317"/>
    </row>
    <row r="4681" spans="4:4">
      <c r="D4681" s="317"/>
    </row>
    <row r="4682" spans="4:4">
      <c r="D4682" s="317"/>
    </row>
    <row r="4683" spans="4:4">
      <c r="D4683" s="317"/>
    </row>
    <row r="4684" spans="4:4">
      <c r="D4684" s="317"/>
    </row>
    <row r="4685" spans="4:4">
      <c r="D4685" s="317"/>
    </row>
    <row r="4686" spans="4:4">
      <c r="D4686" s="317"/>
    </row>
    <row r="4687" spans="4:4">
      <c r="D4687" s="317"/>
    </row>
    <row r="4688" spans="4:4">
      <c r="D4688" s="317"/>
    </row>
    <row r="4689" spans="4:4">
      <c r="D4689" s="317"/>
    </row>
    <row r="4690" spans="4:4">
      <c r="D4690" s="317"/>
    </row>
    <row r="4691" spans="4:4">
      <c r="D4691" s="317"/>
    </row>
    <row r="4692" spans="4:4">
      <c r="D4692" s="317"/>
    </row>
    <row r="4693" spans="4:4">
      <c r="D4693" s="317"/>
    </row>
    <row r="4694" spans="4:4">
      <c r="D4694" s="317"/>
    </row>
    <row r="4695" spans="4:4">
      <c r="D4695" s="317"/>
    </row>
    <row r="4696" spans="4:4">
      <c r="D4696" s="317"/>
    </row>
    <row r="4697" spans="4:4">
      <c r="D4697" s="317"/>
    </row>
    <row r="4698" spans="4:4">
      <c r="D4698" s="317"/>
    </row>
    <row r="4699" spans="4:4">
      <c r="D4699" s="317"/>
    </row>
    <row r="4700" spans="4:4">
      <c r="D4700" s="317"/>
    </row>
    <row r="4701" spans="4:4">
      <c r="D4701" s="317"/>
    </row>
    <row r="4702" spans="4:4">
      <c r="D4702" s="317"/>
    </row>
    <row r="4703" spans="4:4">
      <c r="D4703" s="317"/>
    </row>
    <row r="4704" spans="4:4">
      <c r="D4704" s="317"/>
    </row>
    <row r="4705" spans="4:4">
      <c r="D4705" s="317"/>
    </row>
    <row r="4706" spans="4:4">
      <c r="D4706" s="317"/>
    </row>
    <row r="4707" spans="4:4">
      <c r="D4707" s="317"/>
    </row>
    <row r="4708" spans="4:4">
      <c r="D4708" s="317"/>
    </row>
    <row r="4709" spans="4:4">
      <c r="D4709" s="317"/>
    </row>
    <row r="4710" spans="4:4">
      <c r="D4710" s="317"/>
    </row>
    <row r="4711" spans="4:4">
      <c r="D4711" s="317"/>
    </row>
    <row r="4712" spans="4:4">
      <c r="D4712" s="317"/>
    </row>
    <row r="4713" spans="4:4">
      <c r="D4713" s="317"/>
    </row>
    <row r="4714" spans="4:4">
      <c r="D4714" s="317"/>
    </row>
    <row r="4715" spans="4:4">
      <c r="D4715" s="317"/>
    </row>
    <row r="4716" spans="4:4">
      <c r="D4716" s="317"/>
    </row>
    <row r="4717" spans="4:4">
      <c r="D4717" s="317"/>
    </row>
    <row r="4718" spans="4:4">
      <c r="D4718" s="317"/>
    </row>
    <row r="4719" spans="4:4">
      <c r="D4719" s="317"/>
    </row>
    <row r="4720" spans="4:4">
      <c r="D4720" s="317"/>
    </row>
    <row r="4721" spans="4:4">
      <c r="D4721" s="317"/>
    </row>
    <row r="4722" spans="4:4">
      <c r="D4722" s="317"/>
    </row>
    <row r="4723" spans="4:4">
      <c r="D4723" s="317"/>
    </row>
    <row r="4724" spans="4:4">
      <c r="D4724" s="317"/>
    </row>
    <row r="4725" spans="4:4">
      <c r="D4725" s="317"/>
    </row>
    <row r="4726" spans="4:4">
      <c r="D4726" s="317"/>
    </row>
    <row r="4727" spans="4:4">
      <c r="D4727" s="317"/>
    </row>
    <row r="4728" spans="4:4">
      <c r="D4728" s="317"/>
    </row>
    <row r="4729" spans="4:4">
      <c r="D4729" s="317"/>
    </row>
    <row r="4730" spans="4:4">
      <c r="D4730" s="317"/>
    </row>
    <row r="4731" spans="4:4">
      <c r="D4731" s="317"/>
    </row>
    <row r="4732" spans="4:4">
      <c r="D4732" s="317"/>
    </row>
    <row r="4733" spans="4:4">
      <c r="D4733" s="317"/>
    </row>
    <row r="4734" spans="4:4">
      <c r="D4734" s="317"/>
    </row>
    <row r="4735" spans="4:4">
      <c r="D4735" s="317"/>
    </row>
    <row r="4736" spans="4:4">
      <c r="D4736" s="317"/>
    </row>
    <row r="4737" spans="4:4">
      <c r="D4737" s="317"/>
    </row>
    <row r="4738" spans="4:4">
      <c r="D4738" s="317"/>
    </row>
    <row r="4739" spans="4:4">
      <c r="D4739" s="317"/>
    </row>
    <row r="4740" spans="4:4">
      <c r="D4740" s="317"/>
    </row>
    <row r="4741" spans="4:4">
      <c r="D4741" s="317"/>
    </row>
    <row r="4742" spans="4:4">
      <c r="D4742" s="317"/>
    </row>
    <row r="4743" spans="4:4">
      <c r="D4743" s="317"/>
    </row>
    <row r="4744" spans="4:4">
      <c r="D4744" s="317"/>
    </row>
    <row r="4745" spans="4:4">
      <c r="D4745" s="317"/>
    </row>
    <row r="4746" spans="4:4">
      <c r="D4746" s="317"/>
    </row>
    <row r="4747" spans="4:4">
      <c r="D4747" s="317"/>
    </row>
    <row r="4748" spans="4:4">
      <c r="D4748" s="317"/>
    </row>
    <row r="4749" spans="4:4">
      <c r="D4749" s="317"/>
    </row>
    <row r="4750" spans="4:4">
      <c r="D4750" s="317"/>
    </row>
    <row r="4751" spans="4:4">
      <c r="D4751" s="317"/>
    </row>
    <row r="4752" spans="4:4">
      <c r="D4752" s="317"/>
    </row>
    <row r="4753" spans="4:4">
      <c r="D4753" s="317"/>
    </row>
    <row r="4754" spans="4:4">
      <c r="D4754" s="317"/>
    </row>
    <row r="4755" spans="4:4">
      <c r="D4755" s="317"/>
    </row>
    <row r="4756" spans="4:4">
      <c r="D4756" s="317"/>
    </row>
    <row r="4757" spans="4:4">
      <c r="D4757" s="317"/>
    </row>
    <row r="4758" spans="4:4">
      <c r="D4758" s="317"/>
    </row>
    <row r="4759" spans="4:4">
      <c r="D4759" s="317"/>
    </row>
    <row r="4760" spans="4:4">
      <c r="D4760" s="317"/>
    </row>
    <row r="4761" spans="4:4">
      <c r="D4761" s="317"/>
    </row>
    <row r="4762" spans="4:4">
      <c r="D4762" s="317"/>
    </row>
    <row r="4763" spans="4:4">
      <c r="D4763" s="317"/>
    </row>
    <row r="4764" spans="4:4">
      <c r="D4764" s="317"/>
    </row>
    <row r="4765" spans="4:4">
      <c r="D4765" s="317"/>
    </row>
    <row r="4766" spans="4:4">
      <c r="D4766" s="317"/>
    </row>
    <row r="4767" spans="4:4">
      <c r="D4767" s="317"/>
    </row>
    <row r="4768" spans="4:4">
      <c r="D4768" s="317"/>
    </row>
    <row r="4769" spans="4:4">
      <c r="D4769" s="317"/>
    </row>
    <row r="4770" spans="4:4">
      <c r="D4770" s="317"/>
    </row>
    <row r="4771" spans="4:4">
      <c r="D4771" s="317"/>
    </row>
    <row r="4772" spans="4:4">
      <c r="D4772" s="317"/>
    </row>
    <row r="4773" spans="4:4">
      <c r="D4773" s="317"/>
    </row>
    <row r="4774" spans="4:4">
      <c r="D4774" s="317"/>
    </row>
    <row r="4775" spans="4:4">
      <c r="D4775" s="317"/>
    </row>
    <row r="4776" spans="4:4">
      <c r="D4776" s="317"/>
    </row>
    <row r="4777" spans="4:4">
      <c r="D4777" s="317"/>
    </row>
    <row r="4778" spans="4:4">
      <c r="D4778" s="317"/>
    </row>
    <row r="4779" spans="4:4">
      <c r="D4779" s="317"/>
    </row>
    <row r="4780" spans="4:4">
      <c r="D4780" s="317"/>
    </row>
    <row r="4781" spans="4:4">
      <c r="D4781" s="317"/>
    </row>
    <row r="4782" spans="4:4">
      <c r="D4782" s="317"/>
    </row>
    <row r="4783" spans="4:4">
      <c r="D4783" s="317"/>
    </row>
    <row r="4784" spans="4:4">
      <c r="D4784" s="317"/>
    </row>
    <row r="4785" spans="4:4">
      <c r="D4785" s="317"/>
    </row>
    <row r="4786" spans="4:4">
      <c r="D4786" s="317"/>
    </row>
    <row r="4787" spans="4:4">
      <c r="D4787" s="317"/>
    </row>
    <row r="4788" spans="4:4">
      <c r="D4788" s="317"/>
    </row>
    <row r="4789" spans="4:4">
      <c r="D4789" s="317"/>
    </row>
    <row r="4790" spans="4:4">
      <c r="D4790" s="317"/>
    </row>
    <row r="4791" spans="4:4">
      <c r="D4791" s="317"/>
    </row>
    <row r="4792" spans="4:4">
      <c r="D4792" s="317"/>
    </row>
    <row r="4793" spans="4:4">
      <c r="D4793" s="317"/>
    </row>
    <row r="4794" spans="4:4">
      <c r="D4794" s="317"/>
    </row>
    <row r="4795" spans="4:4">
      <c r="D4795" s="317"/>
    </row>
    <row r="4796" spans="4:4">
      <c r="D4796" s="317"/>
    </row>
    <row r="4797" spans="4:4">
      <c r="D4797" s="317"/>
    </row>
    <row r="4798" spans="4:4">
      <c r="D4798" s="317"/>
    </row>
    <row r="4799" spans="4:4">
      <c r="D4799" s="317"/>
    </row>
    <row r="4800" spans="4:4">
      <c r="D4800" s="317"/>
    </row>
    <row r="4801" spans="4:4">
      <c r="D4801" s="317"/>
    </row>
    <row r="4802" spans="4:4">
      <c r="D4802" s="317"/>
    </row>
    <row r="4803" spans="4:4">
      <c r="D4803" s="317"/>
    </row>
    <row r="4804" spans="4:4">
      <c r="D4804" s="317"/>
    </row>
    <row r="4805" spans="4:4">
      <c r="D4805" s="317"/>
    </row>
    <row r="4806" spans="4:4">
      <c r="D4806" s="317"/>
    </row>
    <row r="4807" spans="4:4">
      <c r="D4807" s="317"/>
    </row>
    <row r="4808" spans="4:4">
      <c r="D4808" s="317"/>
    </row>
    <row r="4809" spans="4:4">
      <c r="D4809" s="317"/>
    </row>
    <row r="4810" spans="4:4">
      <c r="D4810" s="317"/>
    </row>
    <row r="4811" spans="4:4">
      <c r="D4811" s="317"/>
    </row>
    <row r="4812" spans="4:4">
      <c r="D4812" s="317"/>
    </row>
    <row r="4813" spans="4:4">
      <c r="D4813" s="317"/>
    </row>
    <row r="4814" spans="4:4">
      <c r="D4814" s="317"/>
    </row>
    <row r="4815" spans="4:4">
      <c r="D4815" s="317"/>
    </row>
    <row r="4816" spans="4:4">
      <c r="D4816" s="317"/>
    </row>
    <row r="4817" spans="4:4">
      <c r="D4817" s="317"/>
    </row>
    <row r="4818" spans="4:4">
      <c r="D4818" s="317"/>
    </row>
    <row r="4819" spans="4:4">
      <c r="D4819" s="317"/>
    </row>
    <row r="4820" spans="4:4">
      <c r="D4820" s="317"/>
    </row>
    <row r="4821" spans="4:4">
      <c r="D4821" s="317"/>
    </row>
    <row r="4822" spans="4:4">
      <c r="D4822" s="317"/>
    </row>
    <row r="4823" spans="4:4">
      <c r="D4823" s="317"/>
    </row>
    <row r="4824" spans="4:4">
      <c r="D4824" s="317"/>
    </row>
    <row r="4825" spans="4:4">
      <c r="D4825" s="317"/>
    </row>
    <row r="4826" spans="4:4">
      <c r="D4826" s="317"/>
    </row>
    <row r="4827" spans="4:4">
      <c r="D4827" s="317"/>
    </row>
    <row r="4828" spans="4:4">
      <c r="D4828" s="317"/>
    </row>
    <row r="4829" spans="4:4">
      <c r="D4829" s="317"/>
    </row>
    <row r="4830" spans="4:4">
      <c r="D4830" s="317"/>
    </row>
    <row r="4831" spans="4:4">
      <c r="D4831" s="317"/>
    </row>
    <row r="4832" spans="4:4">
      <c r="D4832" s="317"/>
    </row>
    <row r="4833" spans="4:4">
      <c r="D4833" s="317"/>
    </row>
    <row r="4834" spans="4:4">
      <c r="D4834" s="317"/>
    </row>
    <row r="4835" spans="4:4">
      <c r="D4835" s="317"/>
    </row>
    <row r="4836" spans="4:4">
      <c r="D4836" s="317"/>
    </row>
    <row r="4837" spans="4:4">
      <c r="D4837" s="317"/>
    </row>
    <row r="4838" spans="4:4">
      <c r="D4838" s="317"/>
    </row>
    <row r="4839" spans="4:4">
      <c r="D4839" s="317"/>
    </row>
    <row r="4840" spans="4:4">
      <c r="D4840" s="317"/>
    </row>
    <row r="4841" spans="4:4">
      <c r="D4841" s="317"/>
    </row>
    <row r="4842" spans="4:4">
      <c r="D4842" s="317"/>
    </row>
    <row r="4843" spans="4:4">
      <c r="D4843" s="317"/>
    </row>
    <row r="4844" spans="4:4">
      <c r="D4844" s="317"/>
    </row>
    <row r="4845" spans="4:4">
      <c r="D4845" s="317"/>
    </row>
    <row r="4846" spans="4:4">
      <c r="D4846" s="317"/>
    </row>
    <row r="4847" spans="4:4">
      <c r="D4847" s="317"/>
    </row>
    <row r="4848" spans="4:4">
      <c r="D4848" s="317"/>
    </row>
    <row r="4849" spans="4:4">
      <c r="D4849" s="317"/>
    </row>
    <row r="4850" spans="4:4">
      <c r="D4850" s="317"/>
    </row>
    <row r="4851" spans="4:4">
      <c r="D4851" s="317"/>
    </row>
    <row r="4852" spans="4:4">
      <c r="D4852" s="317"/>
    </row>
    <row r="4853" spans="4:4">
      <c r="D4853" s="317"/>
    </row>
    <row r="4854" spans="4:4">
      <c r="D4854" s="317"/>
    </row>
    <row r="4855" spans="4:4">
      <c r="D4855" s="317"/>
    </row>
    <row r="4856" spans="4:4">
      <c r="D4856" s="317"/>
    </row>
    <row r="4857" spans="4:4">
      <c r="D4857" s="317"/>
    </row>
    <row r="4858" spans="4:4">
      <c r="D4858" s="317"/>
    </row>
    <row r="4859" spans="4:4">
      <c r="D4859" s="317"/>
    </row>
    <row r="4860" spans="4:4">
      <c r="D4860" s="317"/>
    </row>
    <row r="4861" spans="4:4">
      <c r="D4861" s="317"/>
    </row>
    <row r="4862" spans="4:4">
      <c r="D4862" s="317"/>
    </row>
    <row r="4863" spans="4:4">
      <c r="D4863" s="317"/>
    </row>
    <row r="4864" spans="4:4">
      <c r="D4864" s="317"/>
    </row>
    <row r="4865" spans="4:4">
      <c r="D4865" s="317"/>
    </row>
    <row r="4866" spans="4:4">
      <c r="D4866" s="317"/>
    </row>
    <row r="4867" spans="4:4">
      <c r="D4867" s="317"/>
    </row>
    <row r="4868" spans="4:4">
      <c r="D4868" s="317"/>
    </row>
    <row r="4869" spans="4:4">
      <c r="D4869" s="317"/>
    </row>
    <row r="4870" spans="4:4">
      <c r="D4870" s="317"/>
    </row>
    <row r="4871" spans="4:4">
      <c r="D4871" s="317"/>
    </row>
    <row r="4872" spans="4:4">
      <c r="D4872" s="317"/>
    </row>
    <row r="4873" spans="4:4">
      <c r="D4873" s="317"/>
    </row>
    <row r="4874" spans="4:4">
      <c r="D4874" s="317"/>
    </row>
    <row r="4875" spans="4:4">
      <c r="D4875" s="317"/>
    </row>
    <row r="4876" spans="4:4">
      <c r="D4876" s="317"/>
    </row>
    <row r="4877" spans="4:4">
      <c r="D4877" s="317"/>
    </row>
    <row r="4878" spans="4:4">
      <c r="D4878" s="317"/>
    </row>
    <row r="4879" spans="4:4">
      <c r="D4879" s="317"/>
    </row>
    <row r="4880" spans="4:4">
      <c r="D4880" s="317"/>
    </row>
    <row r="4881" spans="4:4">
      <c r="D4881" s="317"/>
    </row>
    <row r="4882" spans="4:4">
      <c r="D4882" s="317"/>
    </row>
    <row r="4883" spans="4:4">
      <c r="D4883" s="317"/>
    </row>
    <row r="4884" spans="4:4">
      <c r="D4884" s="317"/>
    </row>
    <row r="4885" spans="4:4">
      <c r="D4885" s="317"/>
    </row>
    <row r="4886" spans="4:4">
      <c r="D4886" s="317"/>
    </row>
    <row r="4887" spans="4:4">
      <c r="D4887" s="317"/>
    </row>
    <row r="4888" spans="4:4">
      <c r="D4888" s="317"/>
    </row>
    <row r="4889" spans="4:4">
      <c r="D4889" s="317"/>
    </row>
    <row r="4890" spans="4:4">
      <c r="D4890" s="317"/>
    </row>
    <row r="4891" spans="4:4">
      <c r="D4891" s="317"/>
    </row>
    <row r="4892" spans="4:4">
      <c r="D4892" s="317"/>
    </row>
    <row r="4893" spans="4:4">
      <c r="D4893" s="317"/>
    </row>
    <row r="4894" spans="4:4">
      <c r="D4894" s="317"/>
    </row>
    <row r="4895" spans="4:4">
      <c r="D4895" s="317"/>
    </row>
    <row r="4896" spans="4:4">
      <c r="D4896" s="317"/>
    </row>
    <row r="4897" spans="4:4">
      <c r="D4897" s="317"/>
    </row>
    <row r="4898" spans="4:4">
      <c r="D4898" s="317"/>
    </row>
    <row r="4899" spans="4:4">
      <c r="D4899" s="317"/>
    </row>
    <row r="4900" spans="4:4">
      <c r="D4900" s="317"/>
    </row>
    <row r="4901" spans="4:4">
      <c r="D4901" s="317"/>
    </row>
    <row r="4902" spans="4:4">
      <c r="D4902" s="317"/>
    </row>
    <row r="4903" spans="4:4">
      <c r="D4903" s="317"/>
    </row>
    <row r="4904" spans="4:4">
      <c r="D4904" s="317"/>
    </row>
    <row r="4905" spans="4:4">
      <c r="D4905" s="317"/>
    </row>
    <row r="4906" spans="4:4">
      <c r="D4906" s="317"/>
    </row>
    <row r="4907" spans="4:4">
      <c r="D4907" s="317"/>
    </row>
    <row r="4908" spans="4:4">
      <c r="D4908" s="317"/>
    </row>
    <row r="4909" spans="4:4">
      <c r="D4909" s="317"/>
    </row>
    <row r="4910" spans="4:4">
      <c r="D4910" s="317"/>
    </row>
    <row r="4911" spans="4:4">
      <c r="D4911" s="317"/>
    </row>
    <row r="4912" spans="4:4">
      <c r="D4912" s="317"/>
    </row>
    <row r="4913" spans="4:4">
      <c r="D4913" s="317"/>
    </row>
    <row r="4914" spans="4:4">
      <c r="D4914" s="317"/>
    </row>
    <row r="4915" spans="4:4">
      <c r="D4915" s="317"/>
    </row>
    <row r="4916" spans="4:4">
      <c r="D4916" s="317"/>
    </row>
    <row r="4917" spans="4:4">
      <c r="D4917" s="317"/>
    </row>
    <row r="4918" spans="4:4">
      <c r="D4918" s="317"/>
    </row>
    <row r="4919" spans="4:4">
      <c r="D4919" s="317"/>
    </row>
    <row r="4920" spans="4:4">
      <c r="D4920" s="317"/>
    </row>
    <row r="4921" spans="4:4">
      <c r="D4921" s="317"/>
    </row>
    <row r="4922" spans="4:4">
      <c r="D4922" s="317"/>
    </row>
    <row r="4923" spans="4:4">
      <c r="D4923" s="317"/>
    </row>
    <row r="4924" spans="4:4">
      <c r="D4924" s="317"/>
    </row>
    <row r="4925" spans="4:4">
      <c r="D4925" s="317"/>
    </row>
    <row r="4926" spans="4:4">
      <c r="D4926" s="317"/>
    </row>
    <row r="4927" spans="4:4">
      <c r="D4927" s="317"/>
    </row>
    <row r="4928" spans="4:4">
      <c r="D4928" s="317"/>
    </row>
    <row r="4929" spans="4:4">
      <c r="D4929" s="317"/>
    </row>
    <row r="4930" spans="4:4">
      <c r="D4930" s="317"/>
    </row>
    <row r="4931" spans="4:4">
      <c r="D4931" s="317"/>
    </row>
    <row r="4932" spans="4:4">
      <c r="D4932" s="317"/>
    </row>
    <row r="4933" spans="4:4">
      <c r="D4933" s="317"/>
    </row>
    <row r="4934" spans="4:4">
      <c r="D4934" s="317"/>
    </row>
    <row r="4935" spans="4:4">
      <c r="D4935" s="317"/>
    </row>
    <row r="4936" spans="4:4">
      <c r="D4936" s="317"/>
    </row>
    <row r="4937" spans="4:4">
      <c r="D4937" s="317"/>
    </row>
    <row r="4938" spans="4:4">
      <c r="D4938" s="317"/>
    </row>
    <row r="4939" spans="4:4">
      <c r="D4939" s="317"/>
    </row>
    <row r="4940" spans="4:4">
      <c r="D4940" s="317"/>
    </row>
    <row r="4941" spans="4:4">
      <c r="D4941" s="317"/>
    </row>
    <row r="4942" spans="4:4">
      <c r="D4942" s="317"/>
    </row>
    <row r="4943" spans="4:4">
      <c r="D4943" s="317"/>
    </row>
    <row r="4944" spans="4:4">
      <c r="D4944" s="317"/>
    </row>
    <row r="4945" spans="4:4">
      <c r="D4945" s="317"/>
    </row>
    <row r="4946" spans="4:4">
      <c r="D4946" s="317"/>
    </row>
    <row r="4947" spans="4:4">
      <c r="D4947" s="317"/>
    </row>
    <row r="4948" spans="4:4">
      <c r="D4948" s="317"/>
    </row>
    <row r="4949" spans="4:4">
      <c r="D4949" s="317"/>
    </row>
    <row r="4950" spans="4:4">
      <c r="D4950" s="317"/>
    </row>
    <row r="4951" spans="4:4">
      <c r="D4951" s="317"/>
    </row>
    <row r="4952" spans="4:4">
      <c r="D4952" s="317"/>
    </row>
    <row r="4953" spans="4:4">
      <c r="D4953" s="317"/>
    </row>
    <row r="4954" spans="4:4">
      <c r="D4954" s="317"/>
    </row>
    <row r="4955" spans="4:4">
      <c r="D4955" s="317"/>
    </row>
    <row r="4956" spans="4:4">
      <c r="D4956" s="317"/>
    </row>
    <row r="4957" spans="4:4">
      <c r="D4957" s="317"/>
    </row>
    <row r="4958" spans="4:4">
      <c r="D4958" s="317"/>
    </row>
    <row r="4959" spans="4:4">
      <c r="D4959" s="317"/>
    </row>
    <row r="4960" spans="4:4">
      <c r="D4960" s="317"/>
    </row>
    <row r="4961" spans="4:4">
      <c r="D4961" s="317"/>
    </row>
    <row r="4962" spans="4:4">
      <c r="D4962" s="317"/>
    </row>
    <row r="4963" spans="4:4">
      <c r="D4963" s="317"/>
    </row>
    <row r="4964" spans="4:4">
      <c r="D4964" s="317"/>
    </row>
    <row r="4965" spans="4:4">
      <c r="D4965" s="317"/>
    </row>
    <row r="4966" spans="4:4">
      <c r="D4966" s="317"/>
    </row>
    <row r="4967" spans="4:4">
      <c r="D4967" s="317"/>
    </row>
    <row r="4968" spans="4:4">
      <c r="D4968" s="317"/>
    </row>
    <row r="4969" spans="4:4">
      <c r="D4969" s="317"/>
    </row>
    <row r="4970" spans="4:4">
      <c r="D4970" s="317"/>
    </row>
    <row r="4971" spans="4:4">
      <c r="D4971" s="317"/>
    </row>
    <row r="4972" spans="4:4">
      <c r="D4972" s="317"/>
    </row>
    <row r="4973" spans="4:4">
      <c r="D4973" s="317"/>
    </row>
    <row r="4974" spans="4:4">
      <c r="D4974" s="317"/>
    </row>
    <row r="4975" spans="4:4">
      <c r="D4975" s="317"/>
    </row>
    <row r="4976" spans="4:4">
      <c r="D4976" s="317"/>
    </row>
    <row r="4977" spans="4:4">
      <c r="D4977" s="317"/>
    </row>
    <row r="4978" spans="4:4">
      <c r="D4978" s="317"/>
    </row>
    <row r="4979" spans="4:4">
      <c r="D4979" s="317"/>
    </row>
    <row r="4980" spans="4:4">
      <c r="D4980" s="317"/>
    </row>
    <row r="4981" spans="4:4">
      <c r="D4981" s="317"/>
    </row>
    <row r="4982" spans="4:4">
      <c r="D4982" s="317"/>
    </row>
    <row r="4983" spans="4:4">
      <c r="D4983" s="317"/>
    </row>
    <row r="4984" spans="4:4">
      <c r="D4984" s="317"/>
    </row>
    <row r="4985" spans="4:4">
      <c r="D4985" s="317"/>
    </row>
    <row r="4986" spans="4:4">
      <c r="D4986" s="317"/>
    </row>
    <row r="4987" spans="4:4">
      <c r="D4987" s="317"/>
    </row>
    <row r="4988" spans="4:4">
      <c r="D4988" s="317"/>
    </row>
    <row r="4989" spans="4:4">
      <c r="D4989" s="317"/>
    </row>
    <row r="4990" spans="4:4">
      <c r="D4990" s="317"/>
    </row>
    <row r="4991" spans="4:4">
      <c r="D4991" s="317"/>
    </row>
    <row r="4992" spans="4:4">
      <c r="D4992" s="317"/>
    </row>
    <row r="4993" spans="4:4">
      <c r="D4993" s="317"/>
    </row>
    <row r="4994" spans="4:4">
      <c r="D4994" s="317"/>
    </row>
    <row r="4995" spans="4:4">
      <c r="D4995" s="317"/>
    </row>
    <row r="4996" spans="4:4">
      <c r="D4996" s="317"/>
    </row>
    <row r="4997" spans="4:4">
      <c r="D4997" s="317"/>
    </row>
    <row r="4998" spans="4:4">
      <c r="D4998" s="317"/>
    </row>
    <row r="4999" spans="4:4">
      <c r="D4999" s="317"/>
    </row>
    <row r="5000" spans="4:4">
      <c r="D5000" s="317"/>
    </row>
  </sheetData>
  <sheetProtection sheet="1"/>
  <mergeCells count="44">
    <mergeCell ref="C80:G80"/>
    <mergeCell ref="C81:G81"/>
    <mergeCell ref="C67:G67"/>
    <mergeCell ref="C69:G69"/>
    <mergeCell ref="C71:G71"/>
    <mergeCell ref="C73:G73"/>
    <mergeCell ref="C76:G76"/>
    <mergeCell ref="C77:G77"/>
    <mergeCell ref="C65:G65"/>
    <mergeCell ref="C43:G43"/>
    <mergeCell ref="C45:G45"/>
    <mergeCell ref="C47:G47"/>
    <mergeCell ref="C49:G49"/>
    <mergeCell ref="C51:G51"/>
    <mergeCell ref="C53:G53"/>
    <mergeCell ref="C55:G55"/>
    <mergeCell ref="C57:G57"/>
    <mergeCell ref="C59:G59"/>
    <mergeCell ref="C61:G61"/>
    <mergeCell ref="C63:G63"/>
    <mergeCell ref="C41:G41"/>
    <mergeCell ref="C25:G25"/>
    <mergeCell ref="C27:G27"/>
    <mergeCell ref="C28:G28"/>
    <mergeCell ref="C29:G29"/>
    <mergeCell ref="C31:G31"/>
    <mergeCell ref="C32:G32"/>
    <mergeCell ref="C33:G33"/>
    <mergeCell ref="A1:G1"/>
    <mergeCell ref="C2:G2"/>
    <mergeCell ref="C3:G3"/>
    <mergeCell ref="C4:G4"/>
    <mergeCell ref="C10:G10"/>
    <mergeCell ref="C21:G21"/>
    <mergeCell ref="C35:G35"/>
    <mergeCell ref="C36:G36"/>
    <mergeCell ref="C37:G37"/>
    <mergeCell ref="C39:G39"/>
    <mergeCell ref="C22:G22"/>
    <mergeCell ref="C11:G11"/>
    <mergeCell ref="C13:G13"/>
    <mergeCell ref="C14:G14"/>
    <mergeCell ref="C16:G16"/>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workbookViewId="0"/>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108" customWidth="1"/>
    <col min="10" max="10" width="17.33203125" customWidth="1"/>
    <col min="11" max="11" width="17.33203125" hidden="1"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c r="L2" s="481"/>
      <c r="M2" s="481"/>
      <c r="N2" s="481"/>
      <c r="O2" s="481"/>
      <c r="P2" s="481"/>
      <c r="Q2" s="481"/>
      <c r="R2" s="481"/>
      <c r="S2" s="481"/>
      <c r="T2" s="481"/>
      <c r="U2" s="481"/>
      <c r="V2" s="481"/>
      <c r="AT2" s="17" t="s">
        <v>100</v>
      </c>
    </row>
    <row r="3" spans="1:46" ht="6.95" customHeight="1">
      <c r="B3" s="110"/>
      <c r="C3" s="111"/>
      <c r="D3" s="111"/>
      <c r="E3" s="111"/>
      <c r="F3" s="111"/>
      <c r="G3" s="111"/>
      <c r="H3" s="111"/>
      <c r="I3" s="112"/>
      <c r="J3" s="111"/>
      <c r="K3" s="111"/>
      <c r="L3" s="20"/>
      <c r="AT3" s="17" t="s">
        <v>83</v>
      </c>
    </row>
    <row r="4" spans="1:46" ht="24.95" customHeight="1">
      <c r="B4" s="20"/>
      <c r="D4" s="113" t="s">
        <v>124</v>
      </c>
      <c r="L4" s="20"/>
      <c r="M4" s="114" t="s">
        <v>10</v>
      </c>
      <c r="AT4" s="17" t="s">
        <v>4</v>
      </c>
    </row>
    <row r="5" spans="1:46" ht="6.95" customHeight="1">
      <c r="B5" s="20"/>
      <c r="L5" s="20"/>
    </row>
    <row r="6" spans="1:46" ht="12" customHeight="1">
      <c r="B6" s="20"/>
      <c r="D6" s="115" t="s">
        <v>16</v>
      </c>
      <c r="L6" s="20"/>
    </row>
    <row r="7" spans="1:46" ht="14.45" customHeight="1">
      <c r="B7" s="20"/>
      <c r="E7" s="501" t="str">
        <f>'Rekapitulace stavby'!K6</f>
        <v>Tribuna a šatny atletického stadionu Na Skalce</v>
      </c>
      <c r="F7" s="502"/>
      <c r="G7" s="502"/>
      <c r="H7" s="502"/>
      <c r="L7" s="20"/>
    </row>
    <row r="8" spans="1:46" s="1" customFormat="1" ht="12" customHeight="1">
      <c r="A8" s="34"/>
      <c r="B8" s="39"/>
      <c r="C8" s="34"/>
      <c r="D8" s="115" t="s">
        <v>137</v>
      </c>
      <c r="E8" s="34"/>
      <c r="F8" s="34"/>
      <c r="G8" s="34"/>
      <c r="H8" s="34"/>
      <c r="I8" s="116"/>
      <c r="J8" s="34"/>
      <c r="K8" s="34"/>
      <c r="L8" s="117"/>
      <c r="S8" s="34"/>
      <c r="T8" s="34"/>
      <c r="U8" s="34"/>
      <c r="V8" s="34"/>
      <c r="W8" s="34"/>
      <c r="X8" s="34"/>
      <c r="Y8" s="34"/>
      <c r="Z8" s="34"/>
      <c r="AA8" s="34"/>
      <c r="AB8" s="34"/>
      <c r="AC8" s="34"/>
      <c r="AD8" s="34"/>
      <c r="AE8" s="34"/>
    </row>
    <row r="9" spans="1:46" s="1" customFormat="1" ht="14.45" customHeight="1">
      <c r="A9" s="34"/>
      <c r="B9" s="39"/>
      <c r="C9" s="34"/>
      <c r="D9" s="34"/>
      <c r="E9" s="504" t="s">
        <v>3878</v>
      </c>
      <c r="F9" s="503"/>
      <c r="G9" s="503"/>
      <c r="H9" s="503"/>
      <c r="I9" s="116"/>
      <c r="J9" s="34"/>
      <c r="K9" s="34"/>
      <c r="L9" s="117"/>
      <c r="S9" s="34"/>
      <c r="T9" s="34"/>
      <c r="U9" s="34"/>
      <c r="V9" s="34"/>
      <c r="W9" s="34"/>
      <c r="X9" s="34"/>
      <c r="Y9" s="34"/>
      <c r="Z9" s="34"/>
      <c r="AA9" s="34"/>
      <c r="AB9" s="34"/>
      <c r="AC9" s="34"/>
      <c r="AD9" s="34"/>
      <c r="AE9" s="34"/>
    </row>
    <row r="10" spans="1:46" s="1" customFormat="1">
      <c r="A10" s="34"/>
      <c r="B10" s="39"/>
      <c r="C10" s="34"/>
      <c r="D10" s="34"/>
      <c r="E10" s="34"/>
      <c r="F10" s="34"/>
      <c r="G10" s="34"/>
      <c r="H10" s="34"/>
      <c r="I10" s="116"/>
      <c r="J10" s="34"/>
      <c r="K10" s="34"/>
      <c r="L10" s="117"/>
      <c r="S10" s="34"/>
      <c r="T10" s="34"/>
      <c r="U10" s="34"/>
      <c r="V10" s="34"/>
      <c r="W10" s="34"/>
      <c r="X10" s="34"/>
      <c r="Y10" s="34"/>
      <c r="Z10" s="34"/>
      <c r="AA10" s="34"/>
      <c r="AB10" s="34"/>
      <c r="AC10" s="34"/>
      <c r="AD10" s="34"/>
      <c r="AE10" s="34"/>
    </row>
    <row r="11" spans="1:46" s="1" customFormat="1" ht="12" customHeight="1">
      <c r="A11" s="34"/>
      <c r="B11" s="39"/>
      <c r="C11" s="34"/>
      <c r="D11" s="115" t="s">
        <v>18</v>
      </c>
      <c r="E11" s="34"/>
      <c r="F11" s="103" t="s">
        <v>19</v>
      </c>
      <c r="G11" s="34"/>
      <c r="H11" s="34"/>
      <c r="I11" s="118" t="s">
        <v>20</v>
      </c>
      <c r="J11" s="103" t="s">
        <v>19</v>
      </c>
      <c r="K11" s="34"/>
      <c r="L11" s="117"/>
      <c r="S11" s="34"/>
      <c r="T11" s="34"/>
      <c r="U11" s="34"/>
      <c r="V11" s="34"/>
      <c r="W11" s="34"/>
      <c r="X11" s="34"/>
      <c r="Y11" s="34"/>
      <c r="Z11" s="34"/>
      <c r="AA11" s="34"/>
      <c r="AB11" s="34"/>
      <c r="AC11" s="34"/>
      <c r="AD11" s="34"/>
      <c r="AE11" s="34"/>
    </row>
    <row r="12" spans="1:46" s="1" customFormat="1" ht="12" customHeight="1">
      <c r="A12" s="34"/>
      <c r="B12" s="39"/>
      <c r="C12" s="34"/>
      <c r="D12" s="115" t="s">
        <v>21</v>
      </c>
      <c r="E12" s="34"/>
      <c r="F12" s="103" t="s">
        <v>3095</v>
      </c>
      <c r="G12" s="34"/>
      <c r="H12" s="34"/>
      <c r="I12" s="118" t="s">
        <v>23</v>
      </c>
      <c r="J12" s="119" t="str">
        <f>'Rekapitulace stavby'!AN8</f>
        <v>25. 10. 2019</v>
      </c>
      <c r="K12" s="34"/>
      <c r="L12" s="117"/>
      <c r="S12" s="34"/>
      <c r="T12" s="34"/>
      <c r="U12" s="34"/>
      <c r="V12" s="34"/>
      <c r="W12" s="34"/>
      <c r="X12" s="34"/>
      <c r="Y12" s="34"/>
      <c r="Z12" s="34"/>
      <c r="AA12" s="34"/>
      <c r="AB12" s="34"/>
      <c r="AC12" s="34"/>
      <c r="AD12" s="34"/>
      <c r="AE12" s="34"/>
    </row>
    <row r="13" spans="1:46" s="1" customFormat="1" ht="10.9" customHeight="1">
      <c r="A13" s="34"/>
      <c r="B13" s="39"/>
      <c r="C13" s="34"/>
      <c r="D13" s="34"/>
      <c r="E13" s="34"/>
      <c r="F13" s="34"/>
      <c r="G13" s="34"/>
      <c r="H13" s="34"/>
      <c r="I13" s="116"/>
      <c r="J13" s="34"/>
      <c r="K13" s="34"/>
      <c r="L13" s="117"/>
      <c r="S13" s="34"/>
      <c r="T13" s="34"/>
      <c r="U13" s="34"/>
      <c r="V13" s="34"/>
      <c r="W13" s="34"/>
      <c r="X13" s="34"/>
      <c r="Y13" s="34"/>
      <c r="Z13" s="34"/>
      <c r="AA13" s="34"/>
      <c r="AB13" s="34"/>
      <c r="AC13" s="34"/>
      <c r="AD13" s="34"/>
      <c r="AE13" s="34"/>
    </row>
    <row r="14" spans="1:46" s="1" customFormat="1" ht="12" customHeight="1">
      <c r="A14" s="34"/>
      <c r="B14" s="39"/>
      <c r="C14" s="34"/>
      <c r="D14" s="115" t="s">
        <v>25</v>
      </c>
      <c r="E14" s="34"/>
      <c r="F14" s="34"/>
      <c r="G14" s="34"/>
      <c r="H14" s="34"/>
      <c r="I14" s="118" t="s">
        <v>26</v>
      </c>
      <c r="J14" s="103" t="s">
        <v>27</v>
      </c>
      <c r="K14" s="34"/>
      <c r="L14" s="117"/>
      <c r="S14" s="34"/>
      <c r="T14" s="34"/>
      <c r="U14" s="34"/>
      <c r="V14" s="34"/>
      <c r="W14" s="34"/>
      <c r="X14" s="34"/>
      <c r="Y14" s="34"/>
      <c r="Z14" s="34"/>
      <c r="AA14" s="34"/>
      <c r="AB14" s="34"/>
      <c r="AC14" s="34"/>
      <c r="AD14" s="34"/>
      <c r="AE14" s="34"/>
    </row>
    <row r="15" spans="1:46" s="1" customFormat="1" ht="18" customHeight="1">
      <c r="A15" s="34"/>
      <c r="B15" s="39"/>
      <c r="C15" s="34"/>
      <c r="D15" s="34"/>
      <c r="E15" s="103" t="s">
        <v>28</v>
      </c>
      <c r="F15" s="34"/>
      <c r="G15" s="34"/>
      <c r="H15" s="34"/>
      <c r="I15" s="118" t="s">
        <v>29</v>
      </c>
      <c r="J15" s="103" t="s">
        <v>19</v>
      </c>
      <c r="K15" s="34"/>
      <c r="L15" s="117"/>
      <c r="S15" s="34"/>
      <c r="T15" s="34"/>
      <c r="U15" s="34"/>
      <c r="V15" s="34"/>
      <c r="W15" s="34"/>
      <c r="X15" s="34"/>
      <c r="Y15" s="34"/>
      <c r="Z15" s="34"/>
      <c r="AA15" s="34"/>
      <c r="AB15" s="34"/>
      <c r="AC15" s="34"/>
      <c r="AD15" s="34"/>
      <c r="AE15" s="34"/>
    </row>
    <row r="16" spans="1:46" s="1" customFormat="1" ht="6.95" customHeight="1">
      <c r="A16" s="34"/>
      <c r="B16" s="39"/>
      <c r="C16" s="34"/>
      <c r="D16" s="34"/>
      <c r="E16" s="34"/>
      <c r="F16" s="34"/>
      <c r="G16" s="34"/>
      <c r="H16" s="34"/>
      <c r="I16" s="116"/>
      <c r="J16" s="34"/>
      <c r="K16" s="34"/>
      <c r="L16" s="117"/>
      <c r="S16" s="34"/>
      <c r="T16" s="34"/>
      <c r="U16" s="34"/>
      <c r="V16" s="34"/>
      <c r="W16" s="34"/>
      <c r="X16" s="34"/>
      <c r="Y16" s="34"/>
      <c r="Z16" s="34"/>
      <c r="AA16" s="34"/>
      <c r="AB16" s="34"/>
      <c r="AC16" s="34"/>
      <c r="AD16" s="34"/>
      <c r="AE16" s="34"/>
    </row>
    <row r="17" spans="1:31" s="1" customFormat="1" ht="12" customHeight="1">
      <c r="A17" s="34"/>
      <c r="B17" s="39"/>
      <c r="C17" s="34"/>
      <c r="D17" s="115" t="s">
        <v>30</v>
      </c>
      <c r="E17" s="34"/>
      <c r="F17" s="34"/>
      <c r="G17" s="34"/>
      <c r="H17" s="34"/>
      <c r="I17" s="118" t="s">
        <v>26</v>
      </c>
      <c r="J17" s="30" t="str">
        <f>'Rekapitulace stavby'!AN13</f>
        <v>Vyplň údaj</v>
      </c>
      <c r="K17" s="34"/>
      <c r="L17" s="117"/>
      <c r="S17" s="34"/>
      <c r="T17" s="34"/>
      <c r="U17" s="34"/>
      <c r="V17" s="34"/>
      <c r="W17" s="34"/>
      <c r="X17" s="34"/>
      <c r="Y17" s="34"/>
      <c r="Z17" s="34"/>
      <c r="AA17" s="34"/>
      <c r="AB17" s="34"/>
      <c r="AC17" s="34"/>
      <c r="AD17" s="34"/>
      <c r="AE17" s="34"/>
    </row>
    <row r="18" spans="1:31" s="1" customFormat="1" ht="18" customHeight="1">
      <c r="A18" s="34"/>
      <c r="B18" s="39"/>
      <c r="C18" s="34"/>
      <c r="D18" s="34"/>
      <c r="E18" s="495" t="str">
        <f>'Rekapitulace stavby'!E14</f>
        <v>Vyplň údaj</v>
      </c>
      <c r="F18" s="496"/>
      <c r="G18" s="496"/>
      <c r="H18" s="496"/>
      <c r="I18" s="118" t="s">
        <v>29</v>
      </c>
      <c r="J18" s="30" t="str">
        <f>'Rekapitulace stavby'!AN14</f>
        <v>Vyplň údaj</v>
      </c>
      <c r="K18" s="34"/>
      <c r="L18" s="117"/>
      <c r="S18" s="34"/>
      <c r="T18" s="34"/>
      <c r="U18" s="34"/>
      <c r="V18" s="34"/>
      <c r="W18" s="34"/>
      <c r="X18" s="34"/>
      <c r="Y18" s="34"/>
      <c r="Z18" s="34"/>
      <c r="AA18" s="34"/>
      <c r="AB18" s="34"/>
      <c r="AC18" s="34"/>
      <c r="AD18" s="34"/>
      <c r="AE18" s="34"/>
    </row>
    <row r="19" spans="1:31" s="1" customFormat="1" ht="6.95" customHeight="1">
      <c r="A19" s="34"/>
      <c r="B19" s="39"/>
      <c r="C19" s="34"/>
      <c r="D19" s="34"/>
      <c r="E19" s="34"/>
      <c r="F19" s="34"/>
      <c r="G19" s="34"/>
      <c r="H19" s="34"/>
      <c r="I19" s="116"/>
      <c r="J19" s="34"/>
      <c r="K19" s="34"/>
      <c r="L19" s="117"/>
      <c r="S19" s="34"/>
      <c r="T19" s="34"/>
      <c r="U19" s="34"/>
      <c r="V19" s="34"/>
      <c r="W19" s="34"/>
      <c r="X19" s="34"/>
      <c r="Y19" s="34"/>
      <c r="Z19" s="34"/>
      <c r="AA19" s="34"/>
      <c r="AB19" s="34"/>
      <c r="AC19" s="34"/>
      <c r="AD19" s="34"/>
      <c r="AE19" s="34"/>
    </row>
    <row r="20" spans="1:31" s="1" customFormat="1" ht="12" customHeight="1">
      <c r="A20" s="34"/>
      <c r="B20" s="39"/>
      <c r="C20" s="34"/>
      <c r="D20" s="115" t="s">
        <v>32</v>
      </c>
      <c r="E20" s="34"/>
      <c r="F20" s="34"/>
      <c r="G20" s="34"/>
      <c r="H20" s="34"/>
      <c r="I20" s="118" t="s">
        <v>26</v>
      </c>
      <c r="J20" s="103" t="s">
        <v>3096</v>
      </c>
      <c r="K20" s="34"/>
      <c r="L20" s="117"/>
      <c r="S20" s="34"/>
      <c r="T20" s="34"/>
      <c r="U20" s="34"/>
      <c r="V20" s="34"/>
      <c r="W20" s="34"/>
      <c r="X20" s="34"/>
      <c r="Y20" s="34"/>
      <c r="Z20" s="34"/>
      <c r="AA20" s="34"/>
      <c r="AB20" s="34"/>
      <c r="AC20" s="34"/>
      <c r="AD20" s="34"/>
      <c r="AE20" s="34"/>
    </row>
    <row r="21" spans="1:31" s="1" customFormat="1" ht="18" customHeight="1">
      <c r="A21" s="34"/>
      <c r="B21" s="39"/>
      <c r="C21" s="34"/>
      <c r="D21" s="34"/>
      <c r="E21" s="103" t="s">
        <v>3097</v>
      </c>
      <c r="F21" s="34"/>
      <c r="G21" s="34"/>
      <c r="H21" s="34"/>
      <c r="I21" s="118" t="s">
        <v>29</v>
      </c>
      <c r="J21" s="103" t="s">
        <v>3098</v>
      </c>
      <c r="K21" s="34"/>
      <c r="L21" s="117"/>
      <c r="S21" s="34"/>
      <c r="T21" s="34"/>
      <c r="U21" s="34"/>
      <c r="V21" s="34"/>
      <c r="W21" s="34"/>
      <c r="X21" s="34"/>
      <c r="Y21" s="34"/>
      <c r="Z21" s="34"/>
      <c r="AA21" s="34"/>
      <c r="AB21" s="34"/>
      <c r="AC21" s="34"/>
      <c r="AD21" s="34"/>
      <c r="AE21" s="34"/>
    </row>
    <row r="22" spans="1:31" s="1" customFormat="1" ht="6.95" customHeight="1">
      <c r="A22" s="34"/>
      <c r="B22" s="39"/>
      <c r="C22" s="34"/>
      <c r="D22" s="34"/>
      <c r="E22" s="34"/>
      <c r="F22" s="34"/>
      <c r="G22" s="34"/>
      <c r="H22" s="34"/>
      <c r="I22" s="116"/>
      <c r="J22" s="34"/>
      <c r="K22" s="34"/>
      <c r="L22" s="117"/>
      <c r="S22" s="34"/>
      <c r="T22" s="34"/>
      <c r="U22" s="34"/>
      <c r="V22" s="34"/>
      <c r="W22" s="34"/>
      <c r="X22" s="34"/>
      <c r="Y22" s="34"/>
      <c r="Z22" s="34"/>
      <c r="AA22" s="34"/>
      <c r="AB22" s="34"/>
      <c r="AC22" s="34"/>
      <c r="AD22" s="34"/>
      <c r="AE22" s="34"/>
    </row>
    <row r="23" spans="1:31" s="1" customFormat="1" ht="12" customHeight="1">
      <c r="A23" s="34"/>
      <c r="B23" s="39"/>
      <c r="C23" s="34"/>
      <c r="D23" s="115" t="s">
        <v>37</v>
      </c>
      <c r="E23" s="34"/>
      <c r="F23" s="34"/>
      <c r="G23" s="34"/>
      <c r="H23" s="34"/>
      <c r="I23" s="118" t="s">
        <v>26</v>
      </c>
      <c r="J23" s="103" t="s">
        <v>19</v>
      </c>
      <c r="K23" s="34"/>
      <c r="L23" s="117"/>
      <c r="S23" s="34"/>
      <c r="T23" s="34"/>
      <c r="U23" s="34"/>
      <c r="V23" s="34"/>
      <c r="W23" s="34"/>
      <c r="X23" s="34"/>
      <c r="Y23" s="34"/>
      <c r="Z23" s="34"/>
      <c r="AA23" s="34"/>
      <c r="AB23" s="34"/>
      <c r="AC23" s="34"/>
      <c r="AD23" s="34"/>
      <c r="AE23" s="34"/>
    </row>
    <row r="24" spans="1:31" s="1" customFormat="1" ht="18" customHeight="1">
      <c r="A24" s="34"/>
      <c r="B24" s="39"/>
      <c r="C24" s="34"/>
      <c r="D24" s="34"/>
      <c r="E24" s="103" t="s">
        <v>3099</v>
      </c>
      <c r="F24" s="34"/>
      <c r="G24" s="34"/>
      <c r="H24" s="34"/>
      <c r="I24" s="118" t="s">
        <v>29</v>
      </c>
      <c r="J24" s="103" t="s">
        <v>19</v>
      </c>
      <c r="K24" s="34"/>
      <c r="L24" s="117"/>
      <c r="S24" s="34"/>
      <c r="T24" s="34"/>
      <c r="U24" s="34"/>
      <c r="V24" s="34"/>
      <c r="W24" s="34"/>
      <c r="X24" s="34"/>
      <c r="Y24" s="34"/>
      <c r="Z24" s="34"/>
      <c r="AA24" s="34"/>
      <c r="AB24" s="34"/>
      <c r="AC24" s="34"/>
      <c r="AD24" s="34"/>
      <c r="AE24" s="34"/>
    </row>
    <row r="25" spans="1:31" s="1" customFormat="1" ht="6.95" customHeight="1">
      <c r="A25" s="34"/>
      <c r="B25" s="39"/>
      <c r="C25" s="34"/>
      <c r="D25" s="34"/>
      <c r="E25" s="34"/>
      <c r="F25" s="34"/>
      <c r="G25" s="34"/>
      <c r="H25" s="34"/>
      <c r="I25" s="116"/>
      <c r="J25" s="34"/>
      <c r="K25" s="34"/>
      <c r="L25" s="117"/>
      <c r="S25" s="34"/>
      <c r="T25" s="34"/>
      <c r="U25" s="34"/>
      <c r="V25" s="34"/>
      <c r="W25" s="34"/>
      <c r="X25" s="34"/>
      <c r="Y25" s="34"/>
      <c r="Z25" s="34"/>
      <c r="AA25" s="34"/>
      <c r="AB25" s="34"/>
      <c r="AC25" s="34"/>
      <c r="AD25" s="34"/>
      <c r="AE25" s="34"/>
    </row>
    <row r="26" spans="1:31" s="1" customFormat="1" ht="12" customHeight="1">
      <c r="A26" s="34"/>
      <c r="B26" s="39"/>
      <c r="C26" s="34"/>
      <c r="D26" s="115" t="s">
        <v>38</v>
      </c>
      <c r="E26" s="34"/>
      <c r="F26" s="34"/>
      <c r="G26" s="34"/>
      <c r="H26" s="34"/>
      <c r="I26" s="116"/>
      <c r="J26" s="34"/>
      <c r="K26" s="34"/>
      <c r="L26" s="117"/>
      <c r="S26" s="34"/>
      <c r="T26" s="34"/>
      <c r="U26" s="34"/>
      <c r="V26" s="34"/>
      <c r="W26" s="34"/>
      <c r="X26" s="34"/>
      <c r="Y26" s="34"/>
      <c r="Z26" s="34"/>
      <c r="AA26" s="34"/>
      <c r="AB26" s="34"/>
      <c r="AC26" s="34"/>
      <c r="AD26" s="34"/>
      <c r="AE26" s="34"/>
    </row>
    <row r="27" spans="1:31" s="7" customFormat="1" ht="14.45" customHeight="1">
      <c r="A27" s="120"/>
      <c r="B27" s="121"/>
      <c r="C27" s="120"/>
      <c r="D27" s="120"/>
      <c r="E27" s="497" t="s">
        <v>19</v>
      </c>
      <c r="F27" s="497"/>
      <c r="G27" s="497"/>
      <c r="H27" s="497"/>
      <c r="I27" s="122"/>
      <c r="J27" s="120"/>
      <c r="K27" s="120"/>
      <c r="L27" s="123"/>
      <c r="S27" s="120"/>
      <c r="T27" s="120"/>
      <c r="U27" s="120"/>
      <c r="V27" s="120"/>
      <c r="W27" s="120"/>
      <c r="X27" s="120"/>
      <c r="Y27" s="120"/>
      <c r="Z27" s="120"/>
      <c r="AA27" s="120"/>
      <c r="AB27" s="120"/>
      <c r="AC27" s="120"/>
      <c r="AD27" s="120"/>
      <c r="AE27" s="120"/>
    </row>
    <row r="28" spans="1:31" s="1" customFormat="1" ht="6.95" customHeight="1">
      <c r="A28" s="34"/>
      <c r="B28" s="39"/>
      <c r="C28" s="34"/>
      <c r="D28" s="34"/>
      <c r="E28" s="34"/>
      <c r="F28" s="34"/>
      <c r="G28" s="34"/>
      <c r="H28" s="34"/>
      <c r="I28" s="116"/>
      <c r="J28" s="34"/>
      <c r="K28" s="34"/>
      <c r="L28" s="117"/>
      <c r="S28" s="34"/>
      <c r="T28" s="34"/>
      <c r="U28" s="34"/>
      <c r="V28" s="34"/>
      <c r="W28" s="34"/>
      <c r="X28" s="34"/>
      <c r="Y28" s="34"/>
      <c r="Z28" s="34"/>
      <c r="AA28" s="34"/>
      <c r="AB28" s="34"/>
      <c r="AC28" s="34"/>
      <c r="AD28" s="34"/>
      <c r="AE28" s="34"/>
    </row>
    <row r="29" spans="1:31" s="1" customFormat="1" ht="6.95" customHeight="1">
      <c r="A29" s="34"/>
      <c r="B29" s="39"/>
      <c r="C29" s="34"/>
      <c r="D29" s="125"/>
      <c r="E29" s="125"/>
      <c r="F29" s="125"/>
      <c r="G29" s="125"/>
      <c r="H29" s="125"/>
      <c r="I29" s="126"/>
      <c r="J29" s="125"/>
      <c r="K29" s="125"/>
      <c r="L29" s="117"/>
      <c r="S29" s="34"/>
      <c r="T29" s="34"/>
      <c r="U29" s="34"/>
      <c r="V29" s="34"/>
      <c r="W29" s="34"/>
      <c r="X29" s="34"/>
      <c r="Y29" s="34"/>
      <c r="Z29" s="34"/>
      <c r="AA29" s="34"/>
      <c r="AB29" s="34"/>
      <c r="AC29" s="34"/>
      <c r="AD29" s="34"/>
      <c r="AE29" s="34"/>
    </row>
    <row r="30" spans="1:31" s="1" customFormat="1" ht="25.35" customHeight="1">
      <c r="A30" s="34"/>
      <c r="B30" s="39"/>
      <c r="C30" s="34"/>
      <c r="D30" s="127" t="s">
        <v>40</v>
      </c>
      <c r="E30" s="34"/>
      <c r="F30" s="34"/>
      <c r="G30" s="34"/>
      <c r="H30" s="34"/>
      <c r="I30" s="116"/>
      <c r="J30" s="128">
        <f>ROUND(J84, 2)</f>
        <v>0</v>
      </c>
      <c r="K30" s="34"/>
      <c r="L30" s="117"/>
      <c r="S30" s="34"/>
      <c r="T30" s="34"/>
      <c r="U30" s="34"/>
      <c r="V30" s="34"/>
      <c r="W30" s="34"/>
      <c r="X30" s="34"/>
      <c r="Y30" s="34"/>
      <c r="Z30" s="34"/>
      <c r="AA30" s="34"/>
      <c r="AB30" s="34"/>
      <c r="AC30" s="34"/>
      <c r="AD30" s="34"/>
      <c r="AE30" s="34"/>
    </row>
    <row r="31" spans="1:31" s="1" customFormat="1" ht="6.95" customHeight="1">
      <c r="A31" s="34"/>
      <c r="B31" s="39"/>
      <c r="C31" s="34"/>
      <c r="D31" s="125"/>
      <c r="E31" s="125"/>
      <c r="F31" s="125"/>
      <c r="G31" s="125"/>
      <c r="H31" s="125"/>
      <c r="I31" s="126"/>
      <c r="J31" s="125"/>
      <c r="K31" s="125"/>
      <c r="L31" s="117"/>
      <c r="S31" s="34"/>
      <c r="T31" s="34"/>
      <c r="U31" s="34"/>
      <c r="V31" s="34"/>
      <c r="W31" s="34"/>
      <c r="X31" s="34"/>
      <c r="Y31" s="34"/>
      <c r="Z31" s="34"/>
      <c r="AA31" s="34"/>
      <c r="AB31" s="34"/>
      <c r="AC31" s="34"/>
      <c r="AD31" s="34"/>
      <c r="AE31" s="34"/>
    </row>
    <row r="32" spans="1:31" s="1" customFormat="1" ht="14.45" customHeight="1">
      <c r="A32" s="34"/>
      <c r="B32" s="39"/>
      <c r="C32" s="34"/>
      <c r="D32" s="34"/>
      <c r="E32" s="34"/>
      <c r="F32" s="129" t="s">
        <v>42</v>
      </c>
      <c r="G32" s="34"/>
      <c r="H32" s="34"/>
      <c r="I32" s="130" t="s">
        <v>41</v>
      </c>
      <c r="J32" s="129" t="s">
        <v>43</v>
      </c>
      <c r="K32" s="34"/>
      <c r="L32" s="117"/>
      <c r="S32" s="34"/>
      <c r="T32" s="34"/>
      <c r="U32" s="34"/>
      <c r="V32" s="34"/>
      <c r="W32" s="34"/>
      <c r="X32" s="34"/>
      <c r="Y32" s="34"/>
      <c r="Z32" s="34"/>
      <c r="AA32" s="34"/>
      <c r="AB32" s="34"/>
      <c r="AC32" s="34"/>
      <c r="AD32" s="34"/>
      <c r="AE32" s="34"/>
    </row>
    <row r="33" spans="1:31" s="1" customFormat="1" ht="14.45" customHeight="1">
      <c r="A33" s="34"/>
      <c r="B33" s="39"/>
      <c r="C33" s="34"/>
      <c r="D33" s="131" t="s">
        <v>44</v>
      </c>
      <c r="E33" s="115" t="s">
        <v>45</v>
      </c>
      <c r="F33" s="132">
        <f>ROUND((SUM(BE84:BE145)),  2)</f>
        <v>0</v>
      </c>
      <c r="G33" s="34"/>
      <c r="H33" s="34"/>
      <c r="I33" s="133">
        <v>0.21</v>
      </c>
      <c r="J33" s="132">
        <f>ROUND(((SUM(BE84:BE145))*I33),  2)</f>
        <v>0</v>
      </c>
      <c r="K33" s="34"/>
      <c r="L33" s="117"/>
      <c r="S33" s="34"/>
      <c r="T33" s="34"/>
      <c r="U33" s="34"/>
      <c r="V33" s="34"/>
      <c r="W33" s="34"/>
      <c r="X33" s="34"/>
      <c r="Y33" s="34"/>
      <c r="Z33" s="34"/>
      <c r="AA33" s="34"/>
      <c r="AB33" s="34"/>
      <c r="AC33" s="34"/>
      <c r="AD33" s="34"/>
      <c r="AE33" s="34"/>
    </row>
    <row r="34" spans="1:31" s="1" customFormat="1" ht="14.45" customHeight="1">
      <c r="A34" s="34"/>
      <c r="B34" s="39"/>
      <c r="C34" s="34"/>
      <c r="D34" s="34"/>
      <c r="E34" s="115" t="s">
        <v>46</v>
      </c>
      <c r="F34" s="132">
        <f>ROUND((SUM(BF84:BF145)),  2)</f>
        <v>0</v>
      </c>
      <c r="G34" s="34"/>
      <c r="H34" s="34"/>
      <c r="I34" s="133">
        <v>0.15</v>
      </c>
      <c r="J34" s="132">
        <f>ROUND(((SUM(BF84:BF145))*I34),  2)</f>
        <v>0</v>
      </c>
      <c r="K34" s="34"/>
      <c r="L34" s="117"/>
      <c r="S34" s="34"/>
      <c r="T34" s="34"/>
      <c r="U34" s="34"/>
      <c r="V34" s="34"/>
      <c r="W34" s="34"/>
      <c r="X34" s="34"/>
      <c r="Y34" s="34"/>
      <c r="Z34" s="34"/>
      <c r="AA34" s="34"/>
      <c r="AB34" s="34"/>
      <c r="AC34" s="34"/>
      <c r="AD34" s="34"/>
      <c r="AE34" s="34"/>
    </row>
    <row r="35" spans="1:31" s="1" customFormat="1" ht="14.45" hidden="1" customHeight="1">
      <c r="A35" s="34"/>
      <c r="B35" s="39"/>
      <c r="C35" s="34"/>
      <c r="D35" s="34"/>
      <c r="E35" s="115" t="s">
        <v>47</v>
      </c>
      <c r="F35" s="132">
        <f>ROUND((SUM(BG84:BG145)),  2)</f>
        <v>0</v>
      </c>
      <c r="G35" s="34"/>
      <c r="H35" s="34"/>
      <c r="I35" s="133">
        <v>0.21</v>
      </c>
      <c r="J35" s="132">
        <f>0</f>
        <v>0</v>
      </c>
      <c r="K35" s="34"/>
      <c r="L35" s="117"/>
      <c r="S35" s="34"/>
      <c r="T35" s="34"/>
      <c r="U35" s="34"/>
      <c r="V35" s="34"/>
      <c r="W35" s="34"/>
      <c r="X35" s="34"/>
      <c r="Y35" s="34"/>
      <c r="Z35" s="34"/>
      <c r="AA35" s="34"/>
      <c r="AB35" s="34"/>
      <c r="AC35" s="34"/>
      <c r="AD35" s="34"/>
      <c r="AE35" s="34"/>
    </row>
    <row r="36" spans="1:31" s="1" customFormat="1" ht="14.45" hidden="1" customHeight="1">
      <c r="A36" s="34"/>
      <c r="B36" s="39"/>
      <c r="C36" s="34"/>
      <c r="D36" s="34"/>
      <c r="E36" s="115" t="s">
        <v>48</v>
      </c>
      <c r="F36" s="132">
        <f>ROUND((SUM(BH84:BH145)),  2)</f>
        <v>0</v>
      </c>
      <c r="G36" s="34"/>
      <c r="H36" s="34"/>
      <c r="I36" s="133">
        <v>0.15</v>
      </c>
      <c r="J36" s="132">
        <f>0</f>
        <v>0</v>
      </c>
      <c r="K36" s="34"/>
      <c r="L36" s="117"/>
      <c r="S36" s="34"/>
      <c r="T36" s="34"/>
      <c r="U36" s="34"/>
      <c r="V36" s="34"/>
      <c r="W36" s="34"/>
      <c r="X36" s="34"/>
      <c r="Y36" s="34"/>
      <c r="Z36" s="34"/>
      <c r="AA36" s="34"/>
      <c r="AB36" s="34"/>
      <c r="AC36" s="34"/>
      <c r="AD36" s="34"/>
      <c r="AE36" s="34"/>
    </row>
    <row r="37" spans="1:31" s="1" customFormat="1" ht="14.45" hidden="1" customHeight="1">
      <c r="A37" s="34"/>
      <c r="B37" s="39"/>
      <c r="C37" s="34"/>
      <c r="D37" s="34"/>
      <c r="E37" s="115" t="s">
        <v>49</v>
      </c>
      <c r="F37" s="132">
        <f>ROUND((SUM(BI84:BI145)),  2)</f>
        <v>0</v>
      </c>
      <c r="G37" s="34"/>
      <c r="H37" s="34"/>
      <c r="I37" s="133">
        <v>0</v>
      </c>
      <c r="J37" s="132">
        <f>0</f>
        <v>0</v>
      </c>
      <c r="K37" s="34"/>
      <c r="L37" s="117"/>
      <c r="S37" s="34"/>
      <c r="T37" s="34"/>
      <c r="U37" s="34"/>
      <c r="V37" s="34"/>
      <c r="W37" s="34"/>
      <c r="X37" s="34"/>
      <c r="Y37" s="34"/>
      <c r="Z37" s="34"/>
      <c r="AA37" s="34"/>
      <c r="AB37" s="34"/>
      <c r="AC37" s="34"/>
      <c r="AD37" s="34"/>
      <c r="AE37" s="34"/>
    </row>
    <row r="38" spans="1:31" s="1" customFormat="1" ht="6.95" customHeight="1">
      <c r="A38" s="34"/>
      <c r="B38" s="39"/>
      <c r="C38" s="34"/>
      <c r="D38" s="34"/>
      <c r="E38" s="34"/>
      <c r="F38" s="34"/>
      <c r="G38" s="34"/>
      <c r="H38" s="34"/>
      <c r="I38" s="116"/>
      <c r="J38" s="34"/>
      <c r="K38" s="34"/>
      <c r="L38" s="117"/>
      <c r="S38" s="34"/>
      <c r="T38" s="34"/>
      <c r="U38" s="34"/>
      <c r="V38" s="34"/>
      <c r="W38" s="34"/>
      <c r="X38" s="34"/>
      <c r="Y38" s="34"/>
      <c r="Z38" s="34"/>
      <c r="AA38" s="34"/>
      <c r="AB38" s="34"/>
      <c r="AC38" s="34"/>
      <c r="AD38" s="34"/>
      <c r="AE38" s="34"/>
    </row>
    <row r="39" spans="1:31" s="1" customFormat="1" ht="25.35" customHeight="1">
      <c r="A39" s="34"/>
      <c r="B39" s="39"/>
      <c r="C39" s="134"/>
      <c r="D39" s="135" t="s">
        <v>50</v>
      </c>
      <c r="E39" s="136"/>
      <c r="F39" s="136"/>
      <c r="G39" s="137" t="s">
        <v>51</v>
      </c>
      <c r="H39" s="138" t="s">
        <v>52</v>
      </c>
      <c r="I39" s="139"/>
      <c r="J39" s="140">
        <f>SUM(J30:J37)</f>
        <v>0</v>
      </c>
      <c r="K39" s="141"/>
      <c r="L39" s="117"/>
      <c r="S39" s="34"/>
      <c r="T39" s="34"/>
      <c r="U39" s="34"/>
      <c r="V39" s="34"/>
      <c r="W39" s="34"/>
      <c r="X39" s="34"/>
      <c r="Y39" s="34"/>
      <c r="Z39" s="34"/>
      <c r="AA39" s="34"/>
      <c r="AB39" s="34"/>
      <c r="AC39" s="34"/>
      <c r="AD39" s="34"/>
      <c r="AE39" s="34"/>
    </row>
    <row r="40" spans="1:31" s="1" customFormat="1" ht="14.45" customHeight="1">
      <c r="A40" s="34"/>
      <c r="B40" s="142"/>
      <c r="C40" s="143"/>
      <c r="D40" s="143"/>
      <c r="E40" s="143"/>
      <c r="F40" s="143"/>
      <c r="G40" s="143"/>
      <c r="H40" s="143"/>
      <c r="I40" s="144"/>
      <c r="J40" s="143"/>
      <c r="K40" s="143"/>
      <c r="L40" s="117"/>
      <c r="S40" s="34"/>
      <c r="T40" s="34"/>
      <c r="U40" s="34"/>
      <c r="V40" s="34"/>
      <c r="W40" s="34"/>
      <c r="X40" s="34"/>
      <c r="Y40" s="34"/>
      <c r="Z40" s="34"/>
      <c r="AA40" s="34"/>
      <c r="AB40" s="34"/>
      <c r="AC40" s="34"/>
      <c r="AD40" s="34"/>
      <c r="AE40" s="34"/>
    </row>
    <row r="44" spans="1:31" s="1" customFormat="1" ht="6.95" hidden="1" customHeight="1">
      <c r="A44" s="34"/>
      <c r="B44" s="145"/>
      <c r="C44" s="146"/>
      <c r="D44" s="146"/>
      <c r="E44" s="146"/>
      <c r="F44" s="146"/>
      <c r="G44" s="146"/>
      <c r="H44" s="146"/>
      <c r="I44" s="147"/>
      <c r="J44" s="146"/>
      <c r="K44" s="146"/>
      <c r="L44" s="117"/>
      <c r="S44" s="34"/>
      <c r="T44" s="34"/>
      <c r="U44" s="34"/>
      <c r="V44" s="34"/>
      <c r="W44" s="34"/>
      <c r="X44" s="34"/>
      <c r="Y44" s="34"/>
      <c r="Z44" s="34"/>
      <c r="AA44" s="34"/>
      <c r="AB44" s="34"/>
      <c r="AC44" s="34"/>
      <c r="AD44" s="34"/>
      <c r="AE44" s="34"/>
    </row>
    <row r="45" spans="1:31" s="1" customFormat="1" ht="24.95" hidden="1" customHeight="1">
      <c r="A45" s="34"/>
      <c r="B45" s="35"/>
      <c r="C45" s="23" t="s">
        <v>258</v>
      </c>
      <c r="D45" s="36"/>
      <c r="E45" s="36"/>
      <c r="F45" s="36"/>
      <c r="G45" s="36"/>
      <c r="H45" s="36"/>
      <c r="I45" s="116"/>
      <c r="J45" s="36"/>
      <c r="K45" s="36"/>
      <c r="L45" s="117"/>
      <c r="S45" s="34"/>
      <c r="T45" s="34"/>
      <c r="U45" s="34"/>
      <c r="V45" s="34"/>
      <c r="W45" s="34"/>
      <c r="X45" s="34"/>
      <c r="Y45" s="34"/>
      <c r="Z45" s="34"/>
      <c r="AA45" s="34"/>
      <c r="AB45" s="34"/>
      <c r="AC45" s="34"/>
      <c r="AD45" s="34"/>
      <c r="AE45" s="34"/>
    </row>
    <row r="46" spans="1:31" s="1" customFormat="1" ht="6.95" hidden="1" customHeight="1">
      <c r="A46" s="34"/>
      <c r="B46" s="35"/>
      <c r="C46" s="36"/>
      <c r="D46" s="36"/>
      <c r="E46" s="36"/>
      <c r="F46" s="36"/>
      <c r="G46" s="36"/>
      <c r="H46" s="36"/>
      <c r="I46" s="116"/>
      <c r="J46" s="36"/>
      <c r="K46" s="36"/>
      <c r="L46" s="117"/>
      <c r="S46" s="34"/>
      <c r="T46" s="34"/>
      <c r="U46" s="34"/>
      <c r="V46" s="34"/>
      <c r="W46" s="34"/>
      <c r="X46" s="34"/>
      <c r="Y46" s="34"/>
      <c r="Z46" s="34"/>
      <c r="AA46" s="34"/>
      <c r="AB46" s="34"/>
      <c r="AC46" s="34"/>
      <c r="AD46" s="34"/>
      <c r="AE46" s="34"/>
    </row>
    <row r="47" spans="1:31" s="1" customFormat="1" ht="12" hidden="1" customHeight="1">
      <c r="A47" s="34"/>
      <c r="B47" s="35"/>
      <c r="C47" s="29" t="s">
        <v>16</v>
      </c>
      <c r="D47" s="36"/>
      <c r="E47" s="36"/>
      <c r="F47" s="36"/>
      <c r="G47" s="36"/>
      <c r="H47" s="36"/>
      <c r="I47" s="116"/>
      <c r="J47" s="36"/>
      <c r="K47" s="36"/>
      <c r="L47" s="117"/>
      <c r="S47" s="34"/>
      <c r="T47" s="34"/>
      <c r="U47" s="34"/>
      <c r="V47" s="34"/>
      <c r="W47" s="34"/>
      <c r="X47" s="34"/>
      <c r="Y47" s="34"/>
      <c r="Z47" s="34"/>
      <c r="AA47" s="34"/>
      <c r="AB47" s="34"/>
      <c r="AC47" s="34"/>
      <c r="AD47" s="34"/>
      <c r="AE47" s="34"/>
    </row>
    <row r="48" spans="1:31" s="1" customFormat="1" ht="14.45" hidden="1" customHeight="1">
      <c r="A48" s="34"/>
      <c r="B48" s="35"/>
      <c r="C48" s="36"/>
      <c r="D48" s="36"/>
      <c r="E48" s="499" t="str">
        <f>E7</f>
        <v>Tribuna a šatny atletického stadionu Na Skalce</v>
      </c>
      <c r="F48" s="500"/>
      <c r="G48" s="500"/>
      <c r="H48" s="500"/>
      <c r="I48" s="116"/>
      <c r="J48" s="36"/>
      <c r="K48" s="36"/>
      <c r="L48" s="117"/>
      <c r="S48" s="34"/>
      <c r="T48" s="34"/>
      <c r="U48" s="34"/>
      <c r="V48" s="34"/>
      <c r="W48" s="34"/>
      <c r="X48" s="34"/>
      <c r="Y48" s="34"/>
      <c r="Z48" s="34"/>
      <c r="AA48" s="34"/>
      <c r="AB48" s="34"/>
      <c r="AC48" s="34"/>
      <c r="AD48" s="34"/>
      <c r="AE48" s="34"/>
    </row>
    <row r="49" spans="1:47" s="1" customFormat="1" ht="12" hidden="1" customHeight="1">
      <c r="A49" s="34"/>
      <c r="B49" s="35"/>
      <c r="C49" s="29" t="s">
        <v>137</v>
      </c>
      <c r="D49" s="36"/>
      <c r="E49" s="36"/>
      <c r="F49" s="36"/>
      <c r="G49" s="36"/>
      <c r="H49" s="36"/>
      <c r="I49" s="116"/>
      <c r="J49" s="36"/>
      <c r="K49" s="36"/>
      <c r="L49" s="117"/>
      <c r="S49" s="34"/>
      <c r="T49" s="34"/>
      <c r="U49" s="34"/>
      <c r="V49" s="34"/>
      <c r="W49" s="34"/>
      <c r="X49" s="34"/>
      <c r="Y49" s="34"/>
      <c r="Z49" s="34"/>
      <c r="AA49" s="34"/>
      <c r="AB49" s="34"/>
      <c r="AC49" s="34"/>
      <c r="AD49" s="34"/>
      <c r="AE49" s="34"/>
    </row>
    <row r="50" spans="1:47" s="1" customFormat="1" ht="14.45" hidden="1" customHeight="1">
      <c r="A50" s="34"/>
      <c r="B50" s="35"/>
      <c r="C50" s="36"/>
      <c r="D50" s="36"/>
      <c r="E50" s="470" t="str">
        <f>E9</f>
        <v>SO08.1 - Napájení objektů tribuna a atletický stadion</v>
      </c>
      <c r="F50" s="498"/>
      <c r="G50" s="498"/>
      <c r="H50" s="498"/>
      <c r="I50" s="116"/>
      <c r="J50" s="36"/>
      <c r="K50" s="36"/>
      <c r="L50" s="117"/>
      <c r="S50" s="34"/>
      <c r="T50" s="34"/>
      <c r="U50" s="34"/>
      <c r="V50" s="34"/>
      <c r="W50" s="34"/>
      <c r="X50" s="34"/>
      <c r="Y50" s="34"/>
      <c r="Z50" s="34"/>
      <c r="AA50" s="34"/>
      <c r="AB50" s="34"/>
      <c r="AC50" s="34"/>
      <c r="AD50" s="34"/>
      <c r="AE50" s="34"/>
    </row>
    <row r="51" spans="1:47" s="1" customFormat="1" ht="6.95" hidden="1" customHeight="1">
      <c r="A51" s="34"/>
      <c r="B51" s="35"/>
      <c r="C51" s="36"/>
      <c r="D51" s="36"/>
      <c r="E51" s="36"/>
      <c r="F51" s="36"/>
      <c r="G51" s="36"/>
      <c r="H51" s="36"/>
      <c r="I51" s="116"/>
      <c r="J51" s="36"/>
      <c r="K51" s="36"/>
      <c r="L51" s="117"/>
      <c r="S51" s="34"/>
      <c r="T51" s="34"/>
      <c r="U51" s="34"/>
      <c r="V51" s="34"/>
      <c r="W51" s="34"/>
      <c r="X51" s="34"/>
      <c r="Y51" s="34"/>
      <c r="Z51" s="34"/>
      <c r="AA51" s="34"/>
      <c r="AB51" s="34"/>
      <c r="AC51" s="34"/>
      <c r="AD51" s="34"/>
      <c r="AE51" s="34"/>
    </row>
    <row r="52" spans="1:47" s="1" customFormat="1" ht="12" hidden="1" customHeight="1">
      <c r="A52" s="34"/>
      <c r="B52" s="35"/>
      <c r="C52" s="29" t="s">
        <v>21</v>
      </c>
      <c r="D52" s="36"/>
      <c r="E52" s="36"/>
      <c r="F52" s="27" t="str">
        <f>F12</f>
        <v>Česká Třebová</v>
      </c>
      <c r="G52" s="36"/>
      <c r="H52" s="36"/>
      <c r="I52" s="118" t="s">
        <v>23</v>
      </c>
      <c r="J52" s="59" t="str">
        <f>IF(J12="","",J12)</f>
        <v>25. 10. 2019</v>
      </c>
      <c r="K52" s="36"/>
      <c r="L52" s="117"/>
      <c r="S52" s="34"/>
      <c r="T52" s="34"/>
      <c r="U52" s="34"/>
      <c r="V52" s="34"/>
      <c r="W52" s="34"/>
      <c r="X52" s="34"/>
      <c r="Y52" s="34"/>
      <c r="Z52" s="34"/>
      <c r="AA52" s="34"/>
      <c r="AB52" s="34"/>
      <c r="AC52" s="34"/>
      <c r="AD52" s="34"/>
      <c r="AE52" s="34"/>
    </row>
    <row r="53" spans="1:47" s="1" customFormat="1" ht="6.95" hidden="1" customHeight="1">
      <c r="A53" s="34"/>
      <c r="B53" s="35"/>
      <c r="C53" s="36"/>
      <c r="D53" s="36"/>
      <c r="E53" s="36"/>
      <c r="F53" s="36"/>
      <c r="G53" s="36"/>
      <c r="H53" s="36"/>
      <c r="I53" s="116"/>
      <c r="J53" s="36"/>
      <c r="K53" s="36"/>
      <c r="L53" s="117"/>
      <c r="S53" s="34"/>
      <c r="T53" s="34"/>
      <c r="U53" s="34"/>
      <c r="V53" s="34"/>
      <c r="W53" s="34"/>
      <c r="X53" s="34"/>
      <c r="Y53" s="34"/>
      <c r="Z53" s="34"/>
      <c r="AA53" s="34"/>
      <c r="AB53" s="34"/>
      <c r="AC53" s="34"/>
      <c r="AD53" s="34"/>
      <c r="AE53" s="34"/>
    </row>
    <row r="54" spans="1:47" s="1" customFormat="1" ht="40.9" hidden="1" customHeight="1">
      <c r="A54" s="34"/>
      <c r="B54" s="35"/>
      <c r="C54" s="29" t="s">
        <v>25</v>
      </c>
      <c r="D54" s="36"/>
      <c r="E54" s="36"/>
      <c r="F54" s="27" t="str">
        <f>E15</f>
        <v>Město Česká Třebová</v>
      </c>
      <c r="G54" s="36"/>
      <c r="H54" s="36"/>
      <c r="I54" s="118" t="s">
        <v>32</v>
      </c>
      <c r="J54" s="32" t="str">
        <f>E21</f>
        <v>ELEKTRO - SYCHRA, spol. s r.o.</v>
      </c>
      <c r="K54" s="36"/>
      <c r="L54" s="117"/>
      <c r="S54" s="34"/>
      <c r="T54" s="34"/>
      <c r="U54" s="34"/>
      <c r="V54" s="34"/>
      <c r="W54" s="34"/>
      <c r="X54" s="34"/>
      <c r="Y54" s="34"/>
      <c r="Z54" s="34"/>
      <c r="AA54" s="34"/>
      <c r="AB54" s="34"/>
      <c r="AC54" s="34"/>
      <c r="AD54" s="34"/>
      <c r="AE54" s="34"/>
    </row>
    <row r="55" spans="1:47" s="1" customFormat="1" ht="15.6" hidden="1" customHeight="1">
      <c r="A55" s="34"/>
      <c r="B55" s="35"/>
      <c r="C55" s="29" t="s">
        <v>30</v>
      </c>
      <c r="D55" s="36"/>
      <c r="E55" s="36"/>
      <c r="F55" s="27" t="str">
        <f>IF(E18="","",E18)</f>
        <v>Vyplň údaj</v>
      </c>
      <c r="G55" s="36"/>
      <c r="H55" s="36"/>
      <c r="I55" s="118" t="s">
        <v>37</v>
      </c>
      <c r="J55" s="32" t="str">
        <f>E24</f>
        <v>Jiří Skalický</v>
      </c>
      <c r="K55" s="36"/>
      <c r="L55" s="117"/>
      <c r="S55" s="34"/>
      <c r="T55" s="34"/>
      <c r="U55" s="34"/>
      <c r="V55" s="34"/>
      <c r="W55" s="34"/>
      <c r="X55" s="34"/>
      <c r="Y55" s="34"/>
      <c r="Z55" s="34"/>
      <c r="AA55" s="34"/>
      <c r="AB55" s="34"/>
      <c r="AC55" s="34"/>
      <c r="AD55" s="34"/>
      <c r="AE55" s="34"/>
    </row>
    <row r="56" spans="1:47" s="1" customFormat="1" ht="10.35" hidden="1" customHeight="1">
      <c r="A56" s="34"/>
      <c r="B56" s="35"/>
      <c r="C56" s="36"/>
      <c r="D56" s="36"/>
      <c r="E56" s="36"/>
      <c r="F56" s="36"/>
      <c r="G56" s="36"/>
      <c r="H56" s="36"/>
      <c r="I56" s="116"/>
      <c r="J56" s="36"/>
      <c r="K56" s="36"/>
      <c r="L56" s="117"/>
      <c r="S56" s="34"/>
      <c r="T56" s="34"/>
      <c r="U56" s="34"/>
      <c r="V56" s="34"/>
      <c r="W56" s="34"/>
      <c r="X56" s="34"/>
      <c r="Y56" s="34"/>
      <c r="Z56" s="34"/>
      <c r="AA56" s="34"/>
      <c r="AB56" s="34"/>
      <c r="AC56" s="34"/>
      <c r="AD56" s="34"/>
      <c r="AE56" s="34"/>
    </row>
    <row r="57" spans="1:47" s="1" customFormat="1" ht="29.25" hidden="1" customHeight="1">
      <c r="A57" s="34"/>
      <c r="B57" s="35"/>
      <c r="C57" s="148" t="s">
        <v>268</v>
      </c>
      <c r="D57" s="149"/>
      <c r="E57" s="149"/>
      <c r="F57" s="149"/>
      <c r="G57" s="149"/>
      <c r="H57" s="149"/>
      <c r="I57" s="150"/>
      <c r="J57" s="151" t="s">
        <v>269</v>
      </c>
      <c r="K57" s="149"/>
      <c r="L57" s="117"/>
      <c r="S57" s="34"/>
      <c r="T57" s="34"/>
      <c r="U57" s="34"/>
      <c r="V57" s="34"/>
      <c r="W57" s="34"/>
      <c r="X57" s="34"/>
      <c r="Y57" s="34"/>
      <c r="Z57" s="34"/>
      <c r="AA57" s="34"/>
      <c r="AB57" s="34"/>
      <c r="AC57" s="34"/>
      <c r="AD57" s="34"/>
      <c r="AE57" s="34"/>
    </row>
    <row r="58" spans="1:47" s="1" customFormat="1" ht="10.35" hidden="1" customHeight="1">
      <c r="A58" s="34"/>
      <c r="B58" s="35"/>
      <c r="C58" s="36"/>
      <c r="D58" s="36"/>
      <c r="E58" s="36"/>
      <c r="F58" s="36"/>
      <c r="G58" s="36"/>
      <c r="H58" s="36"/>
      <c r="I58" s="116"/>
      <c r="J58" s="36"/>
      <c r="K58" s="36"/>
      <c r="L58" s="117"/>
      <c r="S58" s="34"/>
      <c r="T58" s="34"/>
      <c r="U58" s="34"/>
      <c r="V58" s="34"/>
      <c r="W58" s="34"/>
      <c r="X58" s="34"/>
      <c r="Y58" s="34"/>
      <c r="Z58" s="34"/>
      <c r="AA58" s="34"/>
      <c r="AB58" s="34"/>
      <c r="AC58" s="34"/>
      <c r="AD58" s="34"/>
      <c r="AE58" s="34"/>
    </row>
    <row r="59" spans="1:47" s="1" customFormat="1" ht="22.9" hidden="1" customHeight="1">
      <c r="A59" s="34"/>
      <c r="B59" s="35"/>
      <c r="C59" s="152" t="s">
        <v>72</v>
      </c>
      <c r="D59" s="36"/>
      <c r="E59" s="36"/>
      <c r="F59" s="36"/>
      <c r="G59" s="36"/>
      <c r="H59" s="36"/>
      <c r="I59" s="116"/>
      <c r="J59" s="77">
        <f>J84</f>
        <v>0</v>
      </c>
      <c r="K59" s="36"/>
      <c r="L59" s="117"/>
      <c r="S59" s="34"/>
      <c r="T59" s="34"/>
      <c r="U59" s="34"/>
      <c r="V59" s="34"/>
      <c r="W59" s="34"/>
      <c r="X59" s="34"/>
      <c r="Y59" s="34"/>
      <c r="Z59" s="34"/>
      <c r="AA59" s="34"/>
      <c r="AB59" s="34"/>
      <c r="AC59" s="34"/>
      <c r="AD59" s="34"/>
      <c r="AE59" s="34"/>
      <c r="AU59" s="17" t="s">
        <v>270</v>
      </c>
    </row>
    <row r="60" spans="1:47" s="8" customFormat="1" ht="24.95" hidden="1" customHeight="1">
      <c r="B60" s="153"/>
      <c r="C60" s="154"/>
      <c r="D60" s="155" t="s">
        <v>3100</v>
      </c>
      <c r="E60" s="156"/>
      <c r="F60" s="156"/>
      <c r="G60" s="156"/>
      <c r="H60" s="156"/>
      <c r="I60" s="157"/>
      <c r="J60" s="158">
        <f>J85</f>
        <v>0</v>
      </c>
      <c r="K60" s="154"/>
      <c r="L60" s="159"/>
    </row>
    <row r="61" spans="1:47" s="8" customFormat="1" ht="24.95" hidden="1" customHeight="1">
      <c r="B61" s="153"/>
      <c r="C61" s="154"/>
      <c r="D61" s="155" t="s">
        <v>3879</v>
      </c>
      <c r="E61" s="156"/>
      <c r="F61" s="156"/>
      <c r="G61" s="156"/>
      <c r="H61" s="156"/>
      <c r="I61" s="157"/>
      <c r="J61" s="158">
        <f>J102</f>
        <v>0</v>
      </c>
      <c r="K61" s="154"/>
      <c r="L61" s="159"/>
    </row>
    <row r="62" spans="1:47" s="8" customFormat="1" ht="24.95" hidden="1" customHeight="1">
      <c r="B62" s="153"/>
      <c r="C62" s="154"/>
      <c r="D62" s="155" t="s">
        <v>3102</v>
      </c>
      <c r="E62" s="156"/>
      <c r="F62" s="156"/>
      <c r="G62" s="156"/>
      <c r="H62" s="156"/>
      <c r="I62" s="157"/>
      <c r="J62" s="158">
        <f>J115</f>
        <v>0</v>
      </c>
      <c r="K62" s="154"/>
      <c r="L62" s="159"/>
    </row>
    <row r="63" spans="1:47" s="8" customFormat="1" ht="24.95" hidden="1" customHeight="1">
      <c r="B63" s="153"/>
      <c r="C63" s="154"/>
      <c r="D63" s="155" t="s">
        <v>3880</v>
      </c>
      <c r="E63" s="156"/>
      <c r="F63" s="156"/>
      <c r="G63" s="156"/>
      <c r="H63" s="156"/>
      <c r="I63" s="157"/>
      <c r="J63" s="158">
        <f>J136</f>
        <v>0</v>
      </c>
      <c r="K63" s="154"/>
      <c r="L63" s="159"/>
    </row>
    <row r="64" spans="1:47" s="8" customFormat="1" ht="24.95" hidden="1" customHeight="1">
      <c r="B64" s="153"/>
      <c r="C64" s="154"/>
      <c r="D64" s="155" t="s">
        <v>3881</v>
      </c>
      <c r="E64" s="156"/>
      <c r="F64" s="156"/>
      <c r="G64" s="156"/>
      <c r="H64" s="156"/>
      <c r="I64" s="157"/>
      <c r="J64" s="158">
        <f>J141</f>
        <v>0</v>
      </c>
      <c r="K64" s="154"/>
      <c r="L64" s="159"/>
    </row>
    <row r="65" spans="1:31" s="1" customFormat="1" ht="21.75" hidden="1" customHeight="1">
      <c r="A65" s="34"/>
      <c r="B65" s="35"/>
      <c r="C65" s="36"/>
      <c r="D65" s="36"/>
      <c r="E65" s="36"/>
      <c r="F65" s="36"/>
      <c r="G65" s="36"/>
      <c r="H65" s="36"/>
      <c r="I65" s="116"/>
      <c r="J65" s="36"/>
      <c r="K65" s="36"/>
      <c r="L65" s="117"/>
      <c r="S65" s="34"/>
      <c r="T65" s="34"/>
      <c r="U65" s="34"/>
      <c r="V65" s="34"/>
      <c r="W65" s="34"/>
      <c r="X65" s="34"/>
      <c r="Y65" s="34"/>
      <c r="Z65" s="34"/>
      <c r="AA65" s="34"/>
      <c r="AB65" s="34"/>
      <c r="AC65" s="34"/>
      <c r="AD65" s="34"/>
      <c r="AE65" s="34"/>
    </row>
    <row r="66" spans="1:31" s="1" customFormat="1" ht="6.95" hidden="1" customHeight="1">
      <c r="A66" s="34"/>
      <c r="B66" s="47"/>
      <c r="C66" s="48"/>
      <c r="D66" s="48"/>
      <c r="E66" s="48"/>
      <c r="F66" s="48"/>
      <c r="G66" s="48"/>
      <c r="H66" s="48"/>
      <c r="I66" s="144"/>
      <c r="J66" s="48"/>
      <c r="K66" s="48"/>
      <c r="L66" s="117"/>
      <c r="S66" s="34"/>
      <c r="T66" s="34"/>
      <c r="U66" s="34"/>
      <c r="V66" s="34"/>
      <c r="W66" s="34"/>
      <c r="X66" s="34"/>
      <c r="Y66" s="34"/>
      <c r="Z66" s="34"/>
      <c r="AA66" s="34"/>
      <c r="AB66" s="34"/>
      <c r="AC66" s="34"/>
      <c r="AD66" s="34"/>
      <c r="AE66" s="34"/>
    </row>
    <row r="67" spans="1:31" hidden="1"/>
    <row r="68" spans="1:31" hidden="1"/>
    <row r="69" spans="1:31" hidden="1"/>
    <row r="70" spans="1:31" s="1" customFormat="1" ht="6.95" customHeight="1">
      <c r="A70" s="34"/>
      <c r="B70" s="49"/>
      <c r="C70" s="50"/>
      <c r="D70" s="50"/>
      <c r="E70" s="50"/>
      <c r="F70" s="50"/>
      <c r="G70" s="50"/>
      <c r="H70" s="50"/>
      <c r="I70" s="147"/>
      <c r="J70" s="50"/>
      <c r="K70" s="50"/>
      <c r="L70" s="117"/>
      <c r="S70" s="34"/>
      <c r="T70" s="34"/>
      <c r="U70" s="34"/>
      <c r="V70" s="34"/>
      <c r="W70" s="34"/>
      <c r="X70" s="34"/>
      <c r="Y70" s="34"/>
      <c r="Z70" s="34"/>
      <c r="AA70" s="34"/>
      <c r="AB70" s="34"/>
      <c r="AC70" s="34"/>
      <c r="AD70" s="34"/>
      <c r="AE70" s="34"/>
    </row>
    <row r="71" spans="1:31" s="1" customFormat="1" ht="24.95" customHeight="1">
      <c r="A71" s="34"/>
      <c r="B71" s="35"/>
      <c r="C71" s="23" t="s">
        <v>298</v>
      </c>
      <c r="D71" s="36"/>
      <c r="E71" s="36"/>
      <c r="F71" s="36"/>
      <c r="G71" s="36"/>
      <c r="H71" s="36"/>
      <c r="I71" s="116"/>
      <c r="J71" s="36"/>
      <c r="K71" s="36"/>
      <c r="L71" s="117"/>
      <c r="S71" s="34"/>
      <c r="T71" s="34"/>
      <c r="U71" s="34"/>
      <c r="V71" s="34"/>
      <c r="W71" s="34"/>
      <c r="X71" s="34"/>
      <c r="Y71" s="34"/>
      <c r="Z71" s="34"/>
      <c r="AA71" s="34"/>
      <c r="AB71" s="34"/>
      <c r="AC71" s="34"/>
      <c r="AD71" s="34"/>
      <c r="AE71" s="34"/>
    </row>
    <row r="72" spans="1:31" s="1" customFormat="1" ht="6.95" customHeight="1">
      <c r="A72" s="34"/>
      <c r="B72" s="35"/>
      <c r="C72" s="36"/>
      <c r="D72" s="36"/>
      <c r="E72" s="36"/>
      <c r="F72" s="36"/>
      <c r="G72" s="36"/>
      <c r="H72" s="36"/>
      <c r="I72" s="116"/>
      <c r="J72" s="36"/>
      <c r="K72" s="36"/>
      <c r="L72" s="117"/>
      <c r="S72" s="34"/>
      <c r="T72" s="34"/>
      <c r="U72" s="34"/>
      <c r="V72" s="34"/>
      <c r="W72" s="34"/>
      <c r="X72" s="34"/>
      <c r="Y72" s="34"/>
      <c r="Z72" s="34"/>
      <c r="AA72" s="34"/>
      <c r="AB72" s="34"/>
      <c r="AC72" s="34"/>
      <c r="AD72" s="34"/>
      <c r="AE72" s="34"/>
    </row>
    <row r="73" spans="1:31" s="1" customFormat="1" ht="12" customHeight="1">
      <c r="A73" s="34"/>
      <c r="B73" s="35"/>
      <c r="C73" s="29" t="s">
        <v>16</v>
      </c>
      <c r="D73" s="36"/>
      <c r="E73" s="36"/>
      <c r="F73" s="36"/>
      <c r="G73" s="36"/>
      <c r="H73" s="36"/>
      <c r="I73" s="116"/>
      <c r="J73" s="36"/>
      <c r="K73" s="36"/>
      <c r="L73" s="117"/>
      <c r="S73" s="34"/>
      <c r="T73" s="34"/>
      <c r="U73" s="34"/>
      <c r="V73" s="34"/>
      <c r="W73" s="34"/>
      <c r="X73" s="34"/>
      <c r="Y73" s="34"/>
      <c r="Z73" s="34"/>
      <c r="AA73" s="34"/>
      <c r="AB73" s="34"/>
      <c r="AC73" s="34"/>
      <c r="AD73" s="34"/>
      <c r="AE73" s="34"/>
    </row>
    <row r="74" spans="1:31" s="1" customFormat="1" ht="14.45" customHeight="1">
      <c r="A74" s="34"/>
      <c r="B74" s="35"/>
      <c r="C74" s="36"/>
      <c r="D74" s="36"/>
      <c r="E74" s="499" t="str">
        <f>E7</f>
        <v>Tribuna a šatny atletického stadionu Na Skalce</v>
      </c>
      <c r="F74" s="500"/>
      <c r="G74" s="500"/>
      <c r="H74" s="500"/>
      <c r="I74" s="116"/>
      <c r="J74" s="36"/>
      <c r="K74" s="36"/>
      <c r="L74" s="117"/>
      <c r="S74" s="34"/>
      <c r="T74" s="34"/>
      <c r="U74" s="34"/>
      <c r="V74" s="34"/>
      <c r="W74" s="34"/>
      <c r="X74" s="34"/>
      <c r="Y74" s="34"/>
      <c r="Z74" s="34"/>
      <c r="AA74" s="34"/>
      <c r="AB74" s="34"/>
      <c r="AC74" s="34"/>
      <c r="AD74" s="34"/>
      <c r="AE74" s="34"/>
    </row>
    <row r="75" spans="1:31" s="1" customFormat="1" ht="12" customHeight="1">
      <c r="A75" s="34"/>
      <c r="B75" s="35"/>
      <c r="C75" s="29" t="s">
        <v>137</v>
      </c>
      <c r="D75" s="36"/>
      <c r="E75" s="36"/>
      <c r="F75" s="36"/>
      <c r="G75" s="36"/>
      <c r="H75" s="36"/>
      <c r="I75" s="116"/>
      <c r="J75" s="36"/>
      <c r="K75" s="36"/>
      <c r="L75" s="117"/>
      <c r="S75" s="34"/>
      <c r="T75" s="34"/>
      <c r="U75" s="34"/>
      <c r="V75" s="34"/>
      <c r="W75" s="34"/>
      <c r="X75" s="34"/>
      <c r="Y75" s="34"/>
      <c r="Z75" s="34"/>
      <c r="AA75" s="34"/>
      <c r="AB75" s="34"/>
      <c r="AC75" s="34"/>
      <c r="AD75" s="34"/>
      <c r="AE75" s="34"/>
    </row>
    <row r="76" spans="1:31" s="1" customFormat="1" ht="14.45" customHeight="1">
      <c r="A76" s="34"/>
      <c r="B76" s="35"/>
      <c r="C76" s="36"/>
      <c r="D76" s="36"/>
      <c r="E76" s="470" t="str">
        <f>E9</f>
        <v>SO08.1 - Napájení objektů tribuna a atletický stadion</v>
      </c>
      <c r="F76" s="498"/>
      <c r="G76" s="498"/>
      <c r="H76" s="498"/>
      <c r="I76" s="116"/>
      <c r="J76" s="36"/>
      <c r="K76" s="36"/>
      <c r="L76" s="117"/>
      <c r="S76" s="34"/>
      <c r="T76" s="34"/>
      <c r="U76" s="34"/>
      <c r="V76" s="34"/>
      <c r="W76" s="34"/>
      <c r="X76" s="34"/>
      <c r="Y76" s="34"/>
      <c r="Z76" s="34"/>
      <c r="AA76" s="34"/>
      <c r="AB76" s="34"/>
      <c r="AC76" s="34"/>
      <c r="AD76" s="34"/>
      <c r="AE76" s="34"/>
    </row>
    <row r="77" spans="1:31" s="1" customFormat="1" ht="6.95" customHeight="1">
      <c r="A77" s="34"/>
      <c r="B77" s="35"/>
      <c r="C77" s="36"/>
      <c r="D77" s="36"/>
      <c r="E77" s="36"/>
      <c r="F77" s="36"/>
      <c r="G77" s="36"/>
      <c r="H77" s="36"/>
      <c r="I77" s="116"/>
      <c r="J77" s="36"/>
      <c r="K77" s="36"/>
      <c r="L77" s="117"/>
      <c r="S77" s="34"/>
      <c r="T77" s="34"/>
      <c r="U77" s="34"/>
      <c r="V77" s="34"/>
      <c r="W77" s="34"/>
      <c r="X77" s="34"/>
      <c r="Y77" s="34"/>
      <c r="Z77" s="34"/>
      <c r="AA77" s="34"/>
      <c r="AB77" s="34"/>
      <c r="AC77" s="34"/>
      <c r="AD77" s="34"/>
      <c r="AE77" s="34"/>
    </row>
    <row r="78" spans="1:31" s="1" customFormat="1" ht="12" customHeight="1">
      <c r="A78" s="34"/>
      <c r="B78" s="35"/>
      <c r="C78" s="29" t="s">
        <v>21</v>
      </c>
      <c r="D78" s="36"/>
      <c r="E78" s="36"/>
      <c r="F78" s="27" t="str">
        <f>F12</f>
        <v>Česká Třebová</v>
      </c>
      <c r="G78" s="36"/>
      <c r="H78" s="36"/>
      <c r="I78" s="118" t="s">
        <v>23</v>
      </c>
      <c r="J78" s="59" t="str">
        <f>IF(J12="","",J12)</f>
        <v>25. 10. 2019</v>
      </c>
      <c r="K78" s="36"/>
      <c r="L78" s="117"/>
      <c r="S78" s="34"/>
      <c r="T78" s="34"/>
      <c r="U78" s="34"/>
      <c r="V78" s="34"/>
      <c r="W78" s="34"/>
      <c r="X78" s="34"/>
      <c r="Y78" s="34"/>
      <c r="Z78" s="34"/>
      <c r="AA78" s="34"/>
      <c r="AB78" s="34"/>
      <c r="AC78" s="34"/>
      <c r="AD78" s="34"/>
      <c r="AE78" s="34"/>
    </row>
    <row r="79" spans="1:31" s="1" customFormat="1" ht="6.95" customHeight="1">
      <c r="A79" s="34"/>
      <c r="B79" s="35"/>
      <c r="C79" s="36"/>
      <c r="D79" s="36"/>
      <c r="E79" s="36"/>
      <c r="F79" s="36"/>
      <c r="G79" s="36"/>
      <c r="H79" s="36"/>
      <c r="I79" s="116"/>
      <c r="J79" s="36"/>
      <c r="K79" s="36"/>
      <c r="L79" s="117"/>
      <c r="S79" s="34"/>
      <c r="T79" s="34"/>
      <c r="U79" s="34"/>
      <c r="V79" s="34"/>
      <c r="W79" s="34"/>
      <c r="X79" s="34"/>
      <c r="Y79" s="34"/>
      <c r="Z79" s="34"/>
      <c r="AA79" s="34"/>
      <c r="AB79" s="34"/>
      <c r="AC79" s="34"/>
      <c r="AD79" s="34"/>
      <c r="AE79" s="34"/>
    </row>
    <row r="80" spans="1:31" s="1" customFormat="1" ht="40.9" customHeight="1">
      <c r="A80" s="34"/>
      <c r="B80" s="35"/>
      <c r="C80" s="29" t="s">
        <v>25</v>
      </c>
      <c r="D80" s="36"/>
      <c r="E80" s="36"/>
      <c r="F80" s="27" t="str">
        <f>E15</f>
        <v>Město Česká Třebová</v>
      </c>
      <c r="G80" s="36"/>
      <c r="H80" s="36"/>
      <c r="I80" s="118" t="s">
        <v>32</v>
      </c>
      <c r="J80" s="32" t="str">
        <f>E21</f>
        <v>ELEKTRO - SYCHRA, spol. s r.o.</v>
      </c>
      <c r="K80" s="36"/>
      <c r="L80" s="117"/>
      <c r="S80" s="34"/>
      <c r="T80" s="34"/>
      <c r="U80" s="34"/>
      <c r="V80" s="34"/>
      <c r="W80" s="34"/>
      <c r="X80" s="34"/>
      <c r="Y80" s="34"/>
      <c r="Z80" s="34"/>
      <c r="AA80" s="34"/>
      <c r="AB80" s="34"/>
      <c r="AC80" s="34"/>
      <c r="AD80" s="34"/>
      <c r="AE80" s="34"/>
    </row>
    <row r="81" spans="1:65" s="1" customFormat="1" ht="15.6" customHeight="1">
      <c r="A81" s="34"/>
      <c r="B81" s="35"/>
      <c r="C81" s="29" t="s">
        <v>30</v>
      </c>
      <c r="D81" s="36"/>
      <c r="E81" s="36"/>
      <c r="F81" s="27" t="str">
        <f>IF(E18="","",E18)</f>
        <v>Vyplň údaj</v>
      </c>
      <c r="G81" s="36"/>
      <c r="H81" s="36"/>
      <c r="I81" s="118" t="s">
        <v>37</v>
      </c>
      <c r="J81" s="32" t="str">
        <f>E24</f>
        <v>Jiří Skalický</v>
      </c>
      <c r="K81" s="36"/>
      <c r="L81" s="117"/>
      <c r="S81" s="34"/>
      <c r="T81" s="34"/>
      <c r="U81" s="34"/>
      <c r="V81" s="34"/>
      <c r="W81" s="34"/>
      <c r="X81" s="34"/>
      <c r="Y81" s="34"/>
      <c r="Z81" s="34"/>
      <c r="AA81" s="34"/>
      <c r="AB81" s="34"/>
      <c r="AC81" s="34"/>
      <c r="AD81" s="34"/>
      <c r="AE81" s="34"/>
    </row>
    <row r="82" spans="1:65" s="1" customFormat="1" ht="10.35" customHeight="1">
      <c r="A82" s="34"/>
      <c r="B82" s="35"/>
      <c r="C82" s="36"/>
      <c r="D82" s="36"/>
      <c r="E82" s="36"/>
      <c r="F82" s="36"/>
      <c r="G82" s="36"/>
      <c r="H82" s="36"/>
      <c r="I82" s="116"/>
      <c r="J82" s="36"/>
      <c r="K82" s="36"/>
      <c r="L82" s="117"/>
      <c r="S82" s="34"/>
      <c r="T82" s="34"/>
      <c r="U82" s="34"/>
      <c r="V82" s="34"/>
      <c r="W82" s="34"/>
      <c r="X82" s="34"/>
      <c r="Y82" s="34"/>
      <c r="Z82" s="34"/>
      <c r="AA82" s="34"/>
      <c r="AB82" s="34"/>
      <c r="AC82" s="34"/>
      <c r="AD82" s="34"/>
      <c r="AE82" s="34"/>
    </row>
    <row r="83" spans="1:65" s="10" customFormat="1" ht="29.25" customHeight="1">
      <c r="A83" s="166"/>
      <c r="B83" s="167"/>
      <c r="C83" s="168" t="s">
        <v>299</v>
      </c>
      <c r="D83" s="169" t="s">
        <v>59</v>
      </c>
      <c r="E83" s="169" t="s">
        <v>55</v>
      </c>
      <c r="F83" s="169" t="s">
        <v>56</v>
      </c>
      <c r="G83" s="169" t="s">
        <v>300</v>
      </c>
      <c r="H83" s="169" t="s">
        <v>301</v>
      </c>
      <c r="I83" s="170" t="s">
        <v>302</v>
      </c>
      <c r="J83" s="171" t="s">
        <v>269</v>
      </c>
      <c r="K83" s="172" t="s">
        <v>303</v>
      </c>
      <c r="L83" s="173"/>
      <c r="M83" s="68" t="s">
        <v>19</v>
      </c>
      <c r="N83" s="69" t="s">
        <v>44</v>
      </c>
      <c r="O83" s="69" t="s">
        <v>304</v>
      </c>
      <c r="P83" s="69" t="s">
        <v>305</v>
      </c>
      <c r="Q83" s="69" t="s">
        <v>306</v>
      </c>
      <c r="R83" s="69" t="s">
        <v>307</v>
      </c>
      <c r="S83" s="69" t="s">
        <v>308</v>
      </c>
      <c r="T83" s="70" t="s">
        <v>309</v>
      </c>
      <c r="U83" s="166"/>
      <c r="V83" s="166"/>
      <c r="W83" s="166"/>
      <c r="X83" s="166"/>
      <c r="Y83" s="166"/>
      <c r="Z83" s="166"/>
      <c r="AA83" s="166"/>
      <c r="AB83" s="166"/>
      <c r="AC83" s="166"/>
      <c r="AD83" s="166"/>
      <c r="AE83" s="166"/>
    </row>
    <row r="84" spans="1:65" s="1" customFormat="1" ht="22.9" customHeight="1">
      <c r="A84" s="34"/>
      <c r="B84" s="35"/>
      <c r="C84" s="75" t="s">
        <v>310</v>
      </c>
      <c r="D84" s="36"/>
      <c r="E84" s="36"/>
      <c r="F84" s="36"/>
      <c r="G84" s="36"/>
      <c r="H84" s="36"/>
      <c r="I84" s="116"/>
      <c r="J84" s="174">
        <f>BK84</f>
        <v>0</v>
      </c>
      <c r="K84" s="36"/>
      <c r="L84" s="39"/>
      <c r="M84" s="71"/>
      <c r="N84" s="175"/>
      <c r="O84" s="72"/>
      <c r="P84" s="176">
        <f>P85+P102+P115+P136+P141</f>
        <v>0</v>
      </c>
      <c r="Q84" s="72"/>
      <c r="R84" s="176">
        <f>R85+R102+R115+R136+R141</f>
        <v>0</v>
      </c>
      <c r="S84" s="72"/>
      <c r="T84" s="177">
        <f>T85+T102+T115+T136+T141</f>
        <v>0</v>
      </c>
      <c r="U84" s="34"/>
      <c r="V84" s="34"/>
      <c r="W84" s="34"/>
      <c r="X84" s="34"/>
      <c r="Y84" s="34"/>
      <c r="Z84" s="34"/>
      <c r="AA84" s="34"/>
      <c r="AB84" s="34"/>
      <c r="AC84" s="34"/>
      <c r="AD84" s="34"/>
      <c r="AE84" s="34"/>
      <c r="AT84" s="17" t="s">
        <v>73</v>
      </c>
      <c r="AU84" s="17" t="s">
        <v>270</v>
      </c>
      <c r="BK84" s="178">
        <f>BK85+BK102+BK115+BK136+BK141</f>
        <v>0</v>
      </c>
    </row>
    <row r="85" spans="1:65" s="11" customFormat="1" ht="25.9" customHeight="1">
      <c r="B85" s="179"/>
      <c r="C85" s="180"/>
      <c r="D85" s="181" t="s">
        <v>73</v>
      </c>
      <c r="E85" s="182" t="s">
        <v>2839</v>
      </c>
      <c r="F85" s="182" t="s">
        <v>3106</v>
      </c>
      <c r="G85" s="180"/>
      <c r="H85" s="180"/>
      <c r="I85" s="183"/>
      <c r="J85" s="184">
        <f>BK85</f>
        <v>0</v>
      </c>
      <c r="K85" s="180"/>
      <c r="L85" s="185"/>
      <c r="M85" s="186"/>
      <c r="N85" s="187"/>
      <c r="O85" s="187"/>
      <c r="P85" s="188">
        <f>SUM(P86:P101)</f>
        <v>0</v>
      </c>
      <c r="Q85" s="187"/>
      <c r="R85" s="188">
        <f>SUM(R86:R101)</f>
        <v>0</v>
      </c>
      <c r="S85" s="187"/>
      <c r="T85" s="189">
        <f>SUM(T86:T101)</f>
        <v>0</v>
      </c>
      <c r="AR85" s="190" t="s">
        <v>81</v>
      </c>
      <c r="AT85" s="191" t="s">
        <v>73</v>
      </c>
      <c r="AU85" s="191" t="s">
        <v>74</v>
      </c>
      <c r="AY85" s="190" t="s">
        <v>313</v>
      </c>
      <c r="BK85" s="192">
        <f>SUM(BK86:BK101)</f>
        <v>0</v>
      </c>
    </row>
    <row r="86" spans="1:65" s="1" customFormat="1" ht="14.45" customHeight="1">
      <c r="A86" s="34"/>
      <c r="B86" s="35"/>
      <c r="C86" s="195" t="s">
        <v>81</v>
      </c>
      <c r="D86" s="195" t="s">
        <v>315</v>
      </c>
      <c r="E86" s="196" t="s">
        <v>3117</v>
      </c>
      <c r="F86" s="197" t="s">
        <v>3118</v>
      </c>
      <c r="G86" s="198" t="s">
        <v>2843</v>
      </c>
      <c r="H86" s="199">
        <v>8</v>
      </c>
      <c r="I86" s="200"/>
      <c r="J86" s="201">
        <f>ROUND(I86*H86,2)</f>
        <v>0</v>
      </c>
      <c r="K86" s="202"/>
      <c r="L86" s="39"/>
      <c r="M86" s="203" t="s">
        <v>19</v>
      </c>
      <c r="N86" s="204" t="s">
        <v>45</v>
      </c>
      <c r="O86" s="64"/>
      <c r="P86" s="205">
        <f>O86*H86</f>
        <v>0</v>
      </c>
      <c r="Q86" s="205">
        <v>0</v>
      </c>
      <c r="R86" s="205">
        <f>Q86*H86</f>
        <v>0</v>
      </c>
      <c r="S86" s="205">
        <v>0</v>
      </c>
      <c r="T86" s="206">
        <f>S86*H86</f>
        <v>0</v>
      </c>
      <c r="U86" s="34"/>
      <c r="V86" s="34"/>
      <c r="W86" s="34"/>
      <c r="X86" s="34"/>
      <c r="Y86" s="34"/>
      <c r="Z86" s="34"/>
      <c r="AA86" s="34"/>
      <c r="AB86" s="34"/>
      <c r="AC86" s="34"/>
      <c r="AD86" s="34"/>
      <c r="AE86" s="34"/>
      <c r="AR86" s="207" t="s">
        <v>402</v>
      </c>
      <c r="AT86" s="207" t="s">
        <v>315</v>
      </c>
      <c r="AU86" s="207" t="s">
        <v>81</v>
      </c>
      <c r="AY86" s="17" t="s">
        <v>313</v>
      </c>
      <c r="BE86" s="208">
        <f>IF(N86="základní",J86,0)</f>
        <v>0</v>
      </c>
      <c r="BF86" s="208">
        <f>IF(N86="snížená",J86,0)</f>
        <v>0</v>
      </c>
      <c r="BG86" s="208">
        <f>IF(N86="zákl. přenesená",J86,0)</f>
        <v>0</v>
      </c>
      <c r="BH86" s="208">
        <f>IF(N86="sníž. přenesená",J86,0)</f>
        <v>0</v>
      </c>
      <c r="BI86" s="208">
        <f>IF(N86="nulová",J86,0)</f>
        <v>0</v>
      </c>
      <c r="BJ86" s="17" t="s">
        <v>81</v>
      </c>
      <c r="BK86" s="208">
        <f>ROUND(I86*H86,2)</f>
        <v>0</v>
      </c>
      <c r="BL86" s="17" t="s">
        <v>402</v>
      </c>
      <c r="BM86" s="207" t="s">
        <v>83</v>
      </c>
    </row>
    <row r="87" spans="1:65" s="1" customFormat="1">
      <c r="A87" s="34"/>
      <c r="B87" s="35"/>
      <c r="C87" s="36"/>
      <c r="D87" s="209" t="s">
        <v>321</v>
      </c>
      <c r="E87" s="36"/>
      <c r="F87" s="210" t="s">
        <v>3118</v>
      </c>
      <c r="G87" s="36"/>
      <c r="H87" s="36"/>
      <c r="I87" s="116"/>
      <c r="J87" s="36"/>
      <c r="K87" s="36"/>
      <c r="L87" s="39"/>
      <c r="M87" s="211"/>
      <c r="N87" s="212"/>
      <c r="O87" s="64"/>
      <c r="P87" s="64"/>
      <c r="Q87" s="64"/>
      <c r="R87" s="64"/>
      <c r="S87" s="64"/>
      <c r="T87" s="65"/>
      <c r="U87" s="34"/>
      <c r="V87" s="34"/>
      <c r="W87" s="34"/>
      <c r="X87" s="34"/>
      <c r="Y87" s="34"/>
      <c r="Z87" s="34"/>
      <c r="AA87" s="34"/>
      <c r="AB87" s="34"/>
      <c r="AC87" s="34"/>
      <c r="AD87" s="34"/>
      <c r="AE87" s="34"/>
      <c r="AT87" s="17" t="s">
        <v>321</v>
      </c>
      <c r="AU87" s="17" t="s">
        <v>81</v>
      </c>
    </row>
    <row r="88" spans="1:65" s="1" customFormat="1" ht="14.45" customHeight="1">
      <c r="A88" s="34"/>
      <c r="B88" s="35"/>
      <c r="C88" s="195" t="s">
        <v>83</v>
      </c>
      <c r="D88" s="195" t="s">
        <v>315</v>
      </c>
      <c r="E88" s="196" t="s">
        <v>3882</v>
      </c>
      <c r="F88" s="197" t="s">
        <v>3883</v>
      </c>
      <c r="G88" s="198" t="s">
        <v>2843</v>
      </c>
      <c r="H88" s="199">
        <v>4</v>
      </c>
      <c r="I88" s="200"/>
      <c r="J88" s="201">
        <f>ROUND(I88*H88,2)</f>
        <v>0</v>
      </c>
      <c r="K88" s="202"/>
      <c r="L88" s="39"/>
      <c r="M88" s="203" t="s">
        <v>19</v>
      </c>
      <c r="N88" s="204" t="s">
        <v>45</v>
      </c>
      <c r="O88" s="64"/>
      <c r="P88" s="205">
        <f>O88*H88</f>
        <v>0</v>
      </c>
      <c r="Q88" s="205">
        <v>0</v>
      </c>
      <c r="R88" s="205">
        <f>Q88*H88</f>
        <v>0</v>
      </c>
      <c r="S88" s="205">
        <v>0</v>
      </c>
      <c r="T88" s="206">
        <f>S88*H88</f>
        <v>0</v>
      </c>
      <c r="U88" s="34"/>
      <c r="V88" s="34"/>
      <c r="W88" s="34"/>
      <c r="X88" s="34"/>
      <c r="Y88" s="34"/>
      <c r="Z88" s="34"/>
      <c r="AA88" s="34"/>
      <c r="AB88" s="34"/>
      <c r="AC88" s="34"/>
      <c r="AD88" s="34"/>
      <c r="AE88" s="34"/>
      <c r="AR88" s="207" t="s">
        <v>402</v>
      </c>
      <c r="AT88" s="207" t="s">
        <v>315</v>
      </c>
      <c r="AU88" s="207" t="s">
        <v>81</v>
      </c>
      <c r="AY88" s="17" t="s">
        <v>313</v>
      </c>
      <c r="BE88" s="208">
        <f>IF(N88="základní",J88,0)</f>
        <v>0</v>
      </c>
      <c r="BF88" s="208">
        <f>IF(N88="snížená",J88,0)</f>
        <v>0</v>
      </c>
      <c r="BG88" s="208">
        <f>IF(N88="zákl. přenesená",J88,0)</f>
        <v>0</v>
      </c>
      <c r="BH88" s="208">
        <f>IF(N88="sníž. přenesená",J88,0)</f>
        <v>0</v>
      </c>
      <c r="BI88" s="208">
        <f>IF(N88="nulová",J88,0)</f>
        <v>0</v>
      </c>
      <c r="BJ88" s="17" t="s">
        <v>81</v>
      </c>
      <c r="BK88" s="208">
        <f>ROUND(I88*H88,2)</f>
        <v>0</v>
      </c>
      <c r="BL88" s="17" t="s">
        <v>402</v>
      </c>
      <c r="BM88" s="207" t="s">
        <v>319</v>
      </c>
    </row>
    <row r="89" spans="1:65" s="1" customFormat="1">
      <c r="A89" s="34"/>
      <c r="B89" s="35"/>
      <c r="C89" s="36"/>
      <c r="D89" s="209" t="s">
        <v>321</v>
      </c>
      <c r="E89" s="36"/>
      <c r="F89" s="210" t="s">
        <v>3883</v>
      </c>
      <c r="G89" s="36"/>
      <c r="H89" s="36"/>
      <c r="I89" s="116"/>
      <c r="J89" s="36"/>
      <c r="K89" s="36"/>
      <c r="L89" s="39"/>
      <c r="M89" s="211"/>
      <c r="N89" s="212"/>
      <c r="O89" s="64"/>
      <c r="P89" s="64"/>
      <c r="Q89" s="64"/>
      <c r="R89" s="64"/>
      <c r="S89" s="64"/>
      <c r="T89" s="65"/>
      <c r="U89" s="34"/>
      <c r="V89" s="34"/>
      <c r="W89" s="34"/>
      <c r="X89" s="34"/>
      <c r="Y89" s="34"/>
      <c r="Z89" s="34"/>
      <c r="AA89" s="34"/>
      <c r="AB89" s="34"/>
      <c r="AC89" s="34"/>
      <c r="AD89" s="34"/>
      <c r="AE89" s="34"/>
      <c r="AT89" s="17" t="s">
        <v>321</v>
      </c>
      <c r="AU89" s="17" t="s">
        <v>81</v>
      </c>
    </row>
    <row r="90" spans="1:65" s="1" customFormat="1" ht="14.45" customHeight="1">
      <c r="A90" s="34"/>
      <c r="B90" s="35"/>
      <c r="C90" s="195" t="s">
        <v>120</v>
      </c>
      <c r="D90" s="195" t="s">
        <v>315</v>
      </c>
      <c r="E90" s="196" t="s">
        <v>3884</v>
      </c>
      <c r="F90" s="197" t="s">
        <v>3885</v>
      </c>
      <c r="G90" s="198" t="s">
        <v>2843</v>
      </c>
      <c r="H90" s="199">
        <v>1</v>
      </c>
      <c r="I90" s="200"/>
      <c r="J90" s="201">
        <f>ROUND(I90*H90,2)</f>
        <v>0</v>
      </c>
      <c r="K90" s="202"/>
      <c r="L90" s="39"/>
      <c r="M90" s="203" t="s">
        <v>19</v>
      </c>
      <c r="N90" s="204" t="s">
        <v>45</v>
      </c>
      <c r="O90" s="64"/>
      <c r="P90" s="205">
        <f>O90*H90</f>
        <v>0</v>
      </c>
      <c r="Q90" s="205">
        <v>0</v>
      </c>
      <c r="R90" s="205">
        <f>Q90*H90</f>
        <v>0</v>
      </c>
      <c r="S90" s="205">
        <v>0</v>
      </c>
      <c r="T90" s="206">
        <f>S90*H90</f>
        <v>0</v>
      </c>
      <c r="U90" s="34"/>
      <c r="V90" s="34"/>
      <c r="W90" s="34"/>
      <c r="X90" s="34"/>
      <c r="Y90" s="34"/>
      <c r="Z90" s="34"/>
      <c r="AA90" s="34"/>
      <c r="AB90" s="34"/>
      <c r="AC90" s="34"/>
      <c r="AD90" s="34"/>
      <c r="AE90" s="34"/>
      <c r="AR90" s="207" t="s">
        <v>402</v>
      </c>
      <c r="AT90" s="207" t="s">
        <v>315</v>
      </c>
      <c r="AU90" s="207" t="s">
        <v>81</v>
      </c>
      <c r="AY90" s="17" t="s">
        <v>313</v>
      </c>
      <c r="BE90" s="208">
        <f>IF(N90="základní",J90,0)</f>
        <v>0</v>
      </c>
      <c r="BF90" s="208">
        <f>IF(N90="snížená",J90,0)</f>
        <v>0</v>
      </c>
      <c r="BG90" s="208">
        <f>IF(N90="zákl. přenesená",J90,0)</f>
        <v>0</v>
      </c>
      <c r="BH90" s="208">
        <f>IF(N90="sníž. přenesená",J90,0)</f>
        <v>0</v>
      </c>
      <c r="BI90" s="208">
        <f>IF(N90="nulová",J90,0)</f>
        <v>0</v>
      </c>
      <c r="BJ90" s="17" t="s">
        <v>81</v>
      </c>
      <c r="BK90" s="208">
        <f>ROUND(I90*H90,2)</f>
        <v>0</v>
      </c>
      <c r="BL90" s="17" t="s">
        <v>402</v>
      </c>
      <c r="BM90" s="207" t="s">
        <v>345</v>
      </c>
    </row>
    <row r="91" spans="1:65" s="1" customFormat="1">
      <c r="A91" s="34"/>
      <c r="B91" s="35"/>
      <c r="C91" s="36"/>
      <c r="D91" s="209" t="s">
        <v>321</v>
      </c>
      <c r="E91" s="36"/>
      <c r="F91" s="210" t="s">
        <v>3885</v>
      </c>
      <c r="G91" s="36"/>
      <c r="H91" s="36"/>
      <c r="I91" s="116"/>
      <c r="J91" s="36"/>
      <c r="K91" s="36"/>
      <c r="L91" s="39"/>
      <c r="M91" s="211"/>
      <c r="N91" s="212"/>
      <c r="O91" s="64"/>
      <c r="P91" s="64"/>
      <c r="Q91" s="64"/>
      <c r="R91" s="64"/>
      <c r="S91" s="64"/>
      <c r="T91" s="65"/>
      <c r="U91" s="34"/>
      <c r="V91" s="34"/>
      <c r="W91" s="34"/>
      <c r="X91" s="34"/>
      <c r="Y91" s="34"/>
      <c r="Z91" s="34"/>
      <c r="AA91" s="34"/>
      <c r="AB91" s="34"/>
      <c r="AC91" s="34"/>
      <c r="AD91" s="34"/>
      <c r="AE91" s="34"/>
      <c r="AT91" s="17" t="s">
        <v>321</v>
      </c>
      <c r="AU91" s="17" t="s">
        <v>81</v>
      </c>
    </row>
    <row r="92" spans="1:65" s="1" customFormat="1" ht="14.45" customHeight="1">
      <c r="A92" s="34"/>
      <c r="B92" s="35"/>
      <c r="C92" s="195" t="s">
        <v>319</v>
      </c>
      <c r="D92" s="195" t="s">
        <v>315</v>
      </c>
      <c r="E92" s="196" t="s">
        <v>3133</v>
      </c>
      <c r="F92" s="197" t="s">
        <v>3136</v>
      </c>
      <c r="G92" s="198" t="s">
        <v>327</v>
      </c>
      <c r="H92" s="199">
        <v>25</v>
      </c>
      <c r="I92" s="200"/>
      <c r="J92" s="201">
        <f>ROUND(I92*H92,2)</f>
        <v>0</v>
      </c>
      <c r="K92" s="202"/>
      <c r="L92" s="39"/>
      <c r="M92" s="203" t="s">
        <v>19</v>
      </c>
      <c r="N92" s="204" t="s">
        <v>45</v>
      </c>
      <c r="O92" s="64"/>
      <c r="P92" s="205">
        <f>O92*H92</f>
        <v>0</v>
      </c>
      <c r="Q92" s="205">
        <v>0</v>
      </c>
      <c r="R92" s="205">
        <f>Q92*H92</f>
        <v>0</v>
      </c>
      <c r="S92" s="205">
        <v>0</v>
      </c>
      <c r="T92" s="206">
        <f>S92*H92</f>
        <v>0</v>
      </c>
      <c r="U92" s="34"/>
      <c r="V92" s="34"/>
      <c r="W92" s="34"/>
      <c r="X92" s="34"/>
      <c r="Y92" s="34"/>
      <c r="Z92" s="34"/>
      <c r="AA92" s="34"/>
      <c r="AB92" s="34"/>
      <c r="AC92" s="34"/>
      <c r="AD92" s="34"/>
      <c r="AE92" s="34"/>
      <c r="AR92" s="207" t="s">
        <v>402</v>
      </c>
      <c r="AT92" s="207" t="s">
        <v>315</v>
      </c>
      <c r="AU92" s="207" t="s">
        <v>81</v>
      </c>
      <c r="AY92" s="17" t="s">
        <v>313</v>
      </c>
      <c r="BE92" s="208">
        <f>IF(N92="základní",J92,0)</f>
        <v>0</v>
      </c>
      <c r="BF92" s="208">
        <f>IF(N92="snížená",J92,0)</f>
        <v>0</v>
      </c>
      <c r="BG92" s="208">
        <f>IF(N92="zákl. přenesená",J92,0)</f>
        <v>0</v>
      </c>
      <c r="BH92" s="208">
        <f>IF(N92="sníž. přenesená",J92,0)</f>
        <v>0</v>
      </c>
      <c r="BI92" s="208">
        <f>IF(N92="nulová",J92,0)</f>
        <v>0</v>
      </c>
      <c r="BJ92" s="17" t="s">
        <v>81</v>
      </c>
      <c r="BK92" s="208">
        <f>ROUND(I92*H92,2)</f>
        <v>0</v>
      </c>
      <c r="BL92" s="17" t="s">
        <v>402</v>
      </c>
      <c r="BM92" s="207" t="s">
        <v>355</v>
      </c>
    </row>
    <row r="93" spans="1:65" s="1" customFormat="1">
      <c r="A93" s="34"/>
      <c r="B93" s="35"/>
      <c r="C93" s="36"/>
      <c r="D93" s="209" t="s">
        <v>321</v>
      </c>
      <c r="E93" s="36"/>
      <c r="F93" s="210" t="s">
        <v>3136</v>
      </c>
      <c r="G93" s="36"/>
      <c r="H93" s="36"/>
      <c r="I93" s="116"/>
      <c r="J93" s="36"/>
      <c r="K93" s="36"/>
      <c r="L93" s="39"/>
      <c r="M93" s="211"/>
      <c r="N93" s="212"/>
      <c r="O93" s="64"/>
      <c r="P93" s="64"/>
      <c r="Q93" s="64"/>
      <c r="R93" s="64"/>
      <c r="S93" s="64"/>
      <c r="T93" s="65"/>
      <c r="U93" s="34"/>
      <c r="V93" s="34"/>
      <c r="W93" s="34"/>
      <c r="X93" s="34"/>
      <c r="Y93" s="34"/>
      <c r="Z93" s="34"/>
      <c r="AA93" s="34"/>
      <c r="AB93" s="34"/>
      <c r="AC93" s="34"/>
      <c r="AD93" s="34"/>
      <c r="AE93" s="34"/>
      <c r="AT93" s="17" t="s">
        <v>321</v>
      </c>
      <c r="AU93" s="17" t="s">
        <v>81</v>
      </c>
    </row>
    <row r="94" spans="1:65" s="1" customFormat="1" ht="14.45" customHeight="1">
      <c r="A94" s="34"/>
      <c r="B94" s="35"/>
      <c r="C94" s="195" t="s">
        <v>340</v>
      </c>
      <c r="D94" s="195" t="s">
        <v>315</v>
      </c>
      <c r="E94" s="196" t="s">
        <v>3137</v>
      </c>
      <c r="F94" s="197" t="s">
        <v>3138</v>
      </c>
      <c r="G94" s="198" t="s">
        <v>327</v>
      </c>
      <c r="H94" s="199">
        <v>5</v>
      </c>
      <c r="I94" s="200"/>
      <c r="J94" s="201">
        <f>ROUND(I94*H94,2)</f>
        <v>0</v>
      </c>
      <c r="K94" s="202"/>
      <c r="L94" s="39"/>
      <c r="M94" s="203" t="s">
        <v>19</v>
      </c>
      <c r="N94" s="204" t="s">
        <v>45</v>
      </c>
      <c r="O94" s="64"/>
      <c r="P94" s="205">
        <f>O94*H94</f>
        <v>0</v>
      </c>
      <c r="Q94" s="205">
        <v>0</v>
      </c>
      <c r="R94" s="205">
        <f>Q94*H94</f>
        <v>0</v>
      </c>
      <c r="S94" s="205">
        <v>0</v>
      </c>
      <c r="T94" s="206">
        <f>S94*H94</f>
        <v>0</v>
      </c>
      <c r="U94" s="34"/>
      <c r="V94" s="34"/>
      <c r="W94" s="34"/>
      <c r="X94" s="34"/>
      <c r="Y94" s="34"/>
      <c r="Z94" s="34"/>
      <c r="AA94" s="34"/>
      <c r="AB94" s="34"/>
      <c r="AC94" s="34"/>
      <c r="AD94" s="34"/>
      <c r="AE94" s="34"/>
      <c r="AR94" s="207" t="s">
        <v>402</v>
      </c>
      <c r="AT94" s="207" t="s">
        <v>315</v>
      </c>
      <c r="AU94" s="207" t="s">
        <v>81</v>
      </c>
      <c r="AY94" s="17" t="s">
        <v>313</v>
      </c>
      <c r="BE94" s="208">
        <f>IF(N94="základní",J94,0)</f>
        <v>0</v>
      </c>
      <c r="BF94" s="208">
        <f>IF(N94="snížená",J94,0)</f>
        <v>0</v>
      </c>
      <c r="BG94" s="208">
        <f>IF(N94="zákl. přenesená",J94,0)</f>
        <v>0</v>
      </c>
      <c r="BH94" s="208">
        <f>IF(N94="sníž. přenesená",J94,0)</f>
        <v>0</v>
      </c>
      <c r="BI94" s="208">
        <f>IF(N94="nulová",J94,0)</f>
        <v>0</v>
      </c>
      <c r="BJ94" s="17" t="s">
        <v>81</v>
      </c>
      <c r="BK94" s="208">
        <f>ROUND(I94*H94,2)</f>
        <v>0</v>
      </c>
      <c r="BL94" s="17" t="s">
        <v>402</v>
      </c>
      <c r="BM94" s="207" t="s">
        <v>368</v>
      </c>
    </row>
    <row r="95" spans="1:65" s="1" customFormat="1">
      <c r="A95" s="34"/>
      <c r="B95" s="35"/>
      <c r="C95" s="36"/>
      <c r="D95" s="209" t="s">
        <v>321</v>
      </c>
      <c r="E95" s="36"/>
      <c r="F95" s="210" t="s">
        <v>3138</v>
      </c>
      <c r="G95" s="36"/>
      <c r="H95" s="36"/>
      <c r="I95" s="116"/>
      <c r="J95" s="36"/>
      <c r="K95" s="36"/>
      <c r="L95" s="39"/>
      <c r="M95" s="211"/>
      <c r="N95" s="212"/>
      <c r="O95" s="64"/>
      <c r="P95" s="64"/>
      <c r="Q95" s="64"/>
      <c r="R95" s="64"/>
      <c r="S95" s="64"/>
      <c r="T95" s="65"/>
      <c r="U95" s="34"/>
      <c r="V95" s="34"/>
      <c r="W95" s="34"/>
      <c r="X95" s="34"/>
      <c r="Y95" s="34"/>
      <c r="Z95" s="34"/>
      <c r="AA95" s="34"/>
      <c r="AB95" s="34"/>
      <c r="AC95" s="34"/>
      <c r="AD95" s="34"/>
      <c r="AE95" s="34"/>
      <c r="AT95" s="17" t="s">
        <v>321</v>
      </c>
      <c r="AU95" s="17" t="s">
        <v>81</v>
      </c>
    </row>
    <row r="96" spans="1:65" s="1" customFormat="1" ht="14.45" customHeight="1">
      <c r="A96" s="34"/>
      <c r="B96" s="35"/>
      <c r="C96" s="195" t="s">
        <v>345</v>
      </c>
      <c r="D96" s="195" t="s">
        <v>315</v>
      </c>
      <c r="E96" s="196" t="s">
        <v>3886</v>
      </c>
      <c r="F96" s="197" t="s">
        <v>3887</v>
      </c>
      <c r="G96" s="198" t="s">
        <v>327</v>
      </c>
      <c r="H96" s="199">
        <v>30</v>
      </c>
      <c r="I96" s="200"/>
      <c r="J96" s="201">
        <f>ROUND(I96*H96,2)</f>
        <v>0</v>
      </c>
      <c r="K96" s="202"/>
      <c r="L96" s="39"/>
      <c r="M96" s="203" t="s">
        <v>19</v>
      </c>
      <c r="N96" s="204" t="s">
        <v>45</v>
      </c>
      <c r="O96" s="64"/>
      <c r="P96" s="205">
        <f>O96*H96</f>
        <v>0</v>
      </c>
      <c r="Q96" s="205">
        <v>0</v>
      </c>
      <c r="R96" s="205">
        <f>Q96*H96</f>
        <v>0</v>
      </c>
      <c r="S96" s="205">
        <v>0</v>
      </c>
      <c r="T96" s="206">
        <f>S96*H96</f>
        <v>0</v>
      </c>
      <c r="U96" s="34"/>
      <c r="V96" s="34"/>
      <c r="W96" s="34"/>
      <c r="X96" s="34"/>
      <c r="Y96" s="34"/>
      <c r="Z96" s="34"/>
      <c r="AA96" s="34"/>
      <c r="AB96" s="34"/>
      <c r="AC96" s="34"/>
      <c r="AD96" s="34"/>
      <c r="AE96" s="34"/>
      <c r="AR96" s="207" t="s">
        <v>402</v>
      </c>
      <c r="AT96" s="207" t="s">
        <v>315</v>
      </c>
      <c r="AU96" s="207" t="s">
        <v>81</v>
      </c>
      <c r="AY96" s="17" t="s">
        <v>313</v>
      </c>
      <c r="BE96" s="208">
        <f>IF(N96="základní",J96,0)</f>
        <v>0</v>
      </c>
      <c r="BF96" s="208">
        <f>IF(N96="snížená",J96,0)</f>
        <v>0</v>
      </c>
      <c r="BG96" s="208">
        <f>IF(N96="zákl. přenesená",J96,0)</f>
        <v>0</v>
      </c>
      <c r="BH96" s="208">
        <f>IF(N96="sníž. přenesená",J96,0)</f>
        <v>0</v>
      </c>
      <c r="BI96" s="208">
        <f>IF(N96="nulová",J96,0)</f>
        <v>0</v>
      </c>
      <c r="BJ96" s="17" t="s">
        <v>81</v>
      </c>
      <c r="BK96" s="208">
        <f>ROUND(I96*H96,2)</f>
        <v>0</v>
      </c>
      <c r="BL96" s="17" t="s">
        <v>402</v>
      </c>
      <c r="BM96" s="207" t="s">
        <v>379</v>
      </c>
    </row>
    <row r="97" spans="1:65" s="1" customFormat="1">
      <c r="A97" s="34"/>
      <c r="B97" s="35"/>
      <c r="C97" s="36"/>
      <c r="D97" s="209" t="s">
        <v>321</v>
      </c>
      <c r="E97" s="36"/>
      <c r="F97" s="210" t="s">
        <v>3887</v>
      </c>
      <c r="G97" s="36"/>
      <c r="H97" s="36"/>
      <c r="I97" s="116"/>
      <c r="J97" s="36"/>
      <c r="K97" s="36"/>
      <c r="L97" s="39"/>
      <c r="M97" s="211"/>
      <c r="N97" s="212"/>
      <c r="O97" s="64"/>
      <c r="P97" s="64"/>
      <c r="Q97" s="64"/>
      <c r="R97" s="64"/>
      <c r="S97" s="64"/>
      <c r="T97" s="65"/>
      <c r="U97" s="34"/>
      <c r="V97" s="34"/>
      <c r="W97" s="34"/>
      <c r="X97" s="34"/>
      <c r="Y97" s="34"/>
      <c r="Z97" s="34"/>
      <c r="AA97" s="34"/>
      <c r="AB97" s="34"/>
      <c r="AC97" s="34"/>
      <c r="AD97" s="34"/>
      <c r="AE97" s="34"/>
      <c r="AT97" s="17" t="s">
        <v>321</v>
      </c>
      <c r="AU97" s="17" t="s">
        <v>81</v>
      </c>
    </row>
    <row r="98" spans="1:65" s="1" customFormat="1" ht="14.45" customHeight="1">
      <c r="A98" s="34"/>
      <c r="B98" s="35"/>
      <c r="C98" s="195" t="s">
        <v>350</v>
      </c>
      <c r="D98" s="195" t="s">
        <v>315</v>
      </c>
      <c r="E98" s="196" t="s">
        <v>3888</v>
      </c>
      <c r="F98" s="197" t="s">
        <v>3889</v>
      </c>
      <c r="G98" s="198" t="s">
        <v>327</v>
      </c>
      <c r="H98" s="199">
        <v>1</v>
      </c>
      <c r="I98" s="200"/>
      <c r="J98" s="201">
        <f>ROUND(I98*H98,2)</f>
        <v>0</v>
      </c>
      <c r="K98" s="202"/>
      <c r="L98" s="39"/>
      <c r="M98" s="203" t="s">
        <v>19</v>
      </c>
      <c r="N98" s="204" t="s">
        <v>45</v>
      </c>
      <c r="O98" s="64"/>
      <c r="P98" s="205">
        <f>O98*H98</f>
        <v>0</v>
      </c>
      <c r="Q98" s="205">
        <v>0</v>
      </c>
      <c r="R98" s="205">
        <f>Q98*H98</f>
        <v>0</v>
      </c>
      <c r="S98" s="205">
        <v>0</v>
      </c>
      <c r="T98" s="206">
        <f>S98*H98</f>
        <v>0</v>
      </c>
      <c r="U98" s="34"/>
      <c r="V98" s="34"/>
      <c r="W98" s="34"/>
      <c r="X98" s="34"/>
      <c r="Y98" s="34"/>
      <c r="Z98" s="34"/>
      <c r="AA98" s="34"/>
      <c r="AB98" s="34"/>
      <c r="AC98" s="34"/>
      <c r="AD98" s="34"/>
      <c r="AE98" s="34"/>
      <c r="AR98" s="207" t="s">
        <v>402</v>
      </c>
      <c r="AT98" s="207" t="s">
        <v>315</v>
      </c>
      <c r="AU98" s="207" t="s">
        <v>81</v>
      </c>
      <c r="AY98" s="17" t="s">
        <v>313</v>
      </c>
      <c r="BE98" s="208">
        <f>IF(N98="základní",J98,0)</f>
        <v>0</v>
      </c>
      <c r="BF98" s="208">
        <f>IF(N98="snížená",J98,0)</f>
        <v>0</v>
      </c>
      <c r="BG98" s="208">
        <f>IF(N98="zákl. přenesená",J98,0)</f>
        <v>0</v>
      </c>
      <c r="BH98" s="208">
        <f>IF(N98="sníž. přenesená",J98,0)</f>
        <v>0</v>
      </c>
      <c r="BI98" s="208">
        <f>IF(N98="nulová",J98,0)</f>
        <v>0</v>
      </c>
      <c r="BJ98" s="17" t="s">
        <v>81</v>
      </c>
      <c r="BK98" s="208">
        <f>ROUND(I98*H98,2)</f>
        <v>0</v>
      </c>
      <c r="BL98" s="17" t="s">
        <v>402</v>
      </c>
      <c r="BM98" s="207" t="s">
        <v>391</v>
      </c>
    </row>
    <row r="99" spans="1:65" s="1" customFormat="1">
      <c r="A99" s="34"/>
      <c r="B99" s="35"/>
      <c r="C99" s="36"/>
      <c r="D99" s="209" t="s">
        <v>321</v>
      </c>
      <c r="E99" s="36"/>
      <c r="F99" s="210" t="s">
        <v>3889</v>
      </c>
      <c r="G99" s="36"/>
      <c r="H99" s="36"/>
      <c r="I99" s="116"/>
      <c r="J99" s="36"/>
      <c r="K99" s="36"/>
      <c r="L99" s="39"/>
      <c r="M99" s="211"/>
      <c r="N99" s="212"/>
      <c r="O99" s="64"/>
      <c r="P99" s="64"/>
      <c r="Q99" s="64"/>
      <c r="R99" s="64"/>
      <c r="S99" s="64"/>
      <c r="T99" s="65"/>
      <c r="U99" s="34"/>
      <c r="V99" s="34"/>
      <c r="W99" s="34"/>
      <c r="X99" s="34"/>
      <c r="Y99" s="34"/>
      <c r="Z99" s="34"/>
      <c r="AA99" s="34"/>
      <c r="AB99" s="34"/>
      <c r="AC99" s="34"/>
      <c r="AD99" s="34"/>
      <c r="AE99" s="34"/>
      <c r="AT99" s="17" t="s">
        <v>321</v>
      </c>
      <c r="AU99" s="17" t="s">
        <v>81</v>
      </c>
    </row>
    <row r="100" spans="1:65" s="1" customFormat="1" ht="14.45" customHeight="1">
      <c r="A100" s="34"/>
      <c r="B100" s="35"/>
      <c r="C100" s="195" t="s">
        <v>355</v>
      </c>
      <c r="D100" s="195" t="s">
        <v>315</v>
      </c>
      <c r="E100" s="196" t="s">
        <v>3213</v>
      </c>
      <c r="F100" s="197" t="s">
        <v>3214</v>
      </c>
      <c r="G100" s="198" t="s">
        <v>327</v>
      </c>
      <c r="H100" s="199">
        <v>2</v>
      </c>
      <c r="I100" s="200"/>
      <c r="J100" s="201">
        <f>ROUND(I100*H100,2)</f>
        <v>0</v>
      </c>
      <c r="K100" s="202"/>
      <c r="L100" s="39"/>
      <c r="M100" s="203" t="s">
        <v>19</v>
      </c>
      <c r="N100" s="204" t="s">
        <v>45</v>
      </c>
      <c r="O100" s="64"/>
      <c r="P100" s="205">
        <f>O100*H100</f>
        <v>0</v>
      </c>
      <c r="Q100" s="205">
        <v>0</v>
      </c>
      <c r="R100" s="205">
        <f>Q100*H100</f>
        <v>0</v>
      </c>
      <c r="S100" s="205">
        <v>0</v>
      </c>
      <c r="T100" s="206">
        <f>S100*H100</f>
        <v>0</v>
      </c>
      <c r="U100" s="34"/>
      <c r="V100" s="34"/>
      <c r="W100" s="34"/>
      <c r="X100" s="34"/>
      <c r="Y100" s="34"/>
      <c r="Z100" s="34"/>
      <c r="AA100" s="34"/>
      <c r="AB100" s="34"/>
      <c r="AC100" s="34"/>
      <c r="AD100" s="34"/>
      <c r="AE100" s="34"/>
      <c r="AR100" s="207" t="s">
        <v>402</v>
      </c>
      <c r="AT100" s="207" t="s">
        <v>315</v>
      </c>
      <c r="AU100" s="207" t="s">
        <v>81</v>
      </c>
      <c r="AY100" s="17" t="s">
        <v>313</v>
      </c>
      <c r="BE100" s="208">
        <f>IF(N100="základní",J100,0)</f>
        <v>0</v>
      </c>
      <c r="BF100" s="208">
        <f>IF(N100="snížená",J100,0)</f>
        <v>0</v>
      </c>
      <c r="BG100" s="208">
        <f>IF(N100="zákl. přenesená",J100,0)</f>
        <v>0</v>
      </c>
      <c r="BH100" s="208">
        <f>IF(N100="sníž. přenesená",J100,0)</f>
        <v>0</v>
      </c>
      <c r="BI100" s="208">
        <f>IF(N100="nulová",J100,0)</f>
        <v>0</v>
      </c>
      <c r="BJ100" s="17" t="s">
        <v>81</v>
      </c>
      <c r="BK100" s="208">
        <f>ROUND(I100*H100,2)</f>
        <v>0</v>
      </c>
      <c r="BL100" s="17" t="s">
        <v>402</v>
      </c>
      <c r="BM100" s="207" t="s">
        <v>402</v>
      </c>
    </row>
    <row r="101" spans="1:65" s="1" customFormat="1">
      <c r="A101" s="34"/>
      <c r="B101" s="35"/>
      <c r="C101" s="36"/>
      <c r="D101" s="209" t="s">
        <v>321</v>
      </c>
      <c r="E101" s="36"/>
      <c r="F101" s="210" t="s">
        <v>3214</v>
      </c>
      <c r="G101" s="36"/>
      <c r="H101" s="36"/>
      <c r="I101" s="116"/>
      <c r="J101" s="36"/>
      <c r="K101" s="36"/>
      <c r="L101" s="39"/>
      <c r="M101" s="211"/>
      <c r="N101" s="212"/>
      <c r="O101" s="64"/>
      <c r="P101" s="64"/>
      <c r="Q101" s="64"/>
      <c r="R101" s="64"/>
      <c r="S101" s="64"/>
      <c r="T101" s="65"/>
      <c r="U101" s="34"/>
      <c r="V101" s="34"/>
      <c r="W101" s="34"/>
      <c r="X101" s="34"/>
      <c r="Y101" s="34"/>
      <c r="Z101" s="34"/>
      <c r="AA101" s="34"/>
      <c r="AB101" s="34"/>
      <c r="AC101" s="34"/>
      <c r="AD101" s="34"/>
      <c r="AE101" s="34"/>
      <c r="AT101" s="17" t="s">
        <v>321</v>
      </c>
      <c r="AU101" s="17" t="s">
        <v>81</v>
      </c>
    </row>
    <row r="102" spans="1:65" s="11" customFormat="1" ht="25.9" customHeight="1">
      <c r="B102" s="179"/>
      <c r="C102" s="180"/>
      <c r="D102" s="181" t="s">
        <v>73</v>
      </c>
      <c r="E102" s="182" t="s">
        <v>2911</v>
      </c>
      <c r="F102" s="182" t="s">
        <v>3890</v>
      </c>
      <c r="G102" s="180"/>
      <c r="H102" s="180"/>
      <c r="I102" s="183"/>
      <c r="J102" s="184">
        <f>BK102</f>
        <v>0</v>
      </c>
      <c r="K102" s="180"/>
      <c r="L102" s="185"/>
      <c r="M102" s="186"/>
      <c r="N102" s="187"/>
      <c r="O102" s="187"/>
      <c r="P102" s="188">
        <f>SUM(P103:P114)</f>
        <v>0</v>
      </c>
      <c r="Q102" s="187"/>
      <c r="R102" s="188">
        <f>SUM(R103:R114)</f>
        <v>0</v>
      </c>
      <c r="S102" s="187"/>
      <c r="T102" s="189">
        <f>SUM(T103:T114)</f>
        <v>0</v>
      </c>
      <c r="AR102" s="190" t="s">
        <v>81</v>
      </c>
      <c r="AT102" s="191" t="s">
        <v>73</v>
      </c>
      <c r="AU102" s="191" t="s">
        <v>74</v>
      </c>
      <c r="AY102" s="190" t="s">
        <v>313</v>
      </c>
      <c r="BK102" s="192">
        <f>SUM(BK103:BK114)</f>
        <v>0</v>
      </c>
    </row>
    <row r="103" spans="1:65" s="1" customFormat="1" ht="14.45" customHeight="1">
      <c r="A103" s="34"/>
      <c r="B103" s="35"/>
      <c r="C103" s="195" t="s">
        <v>362</v>
      </c>
      <c r="D103" s="195" t="s">
        <v>315</v>
      </c>
      <c r="E103" s="196" t="s">
        <v>3891</v>
      </c>
      <c r="F103" s="197" t="s">
        <v>3892</v>
      </c>
      <c r="G103" s="198" t="s">
        <v>3893</v>
      </c>
      <c r="H103" s="199">
        <v>0.02</v>
      </c>
      <c r="I103" s="200"/>
      <c r="J103" s="201">
        <f>ROUND(I103*H103,2)</f>
        <v>0</v>
      </c>
      <c r="K103" s="202"/>
      <c r="L103" s="39"/>
      <c r="M103" s="203" t="s">
        <v>19</v>
      </c>
      <c r="N103" s="204" t="s">
        <v>45</v>
      </c>
      <c r="O103" s="64"/>
      <c r="P103" s="205">
        <f>O103*H103</f>
        <v>0</v>
      </c>
      <c r="Q103" s="205">
        <v>0</v>
      </c>
      <c r="R103" s="205">
        <f>Q103*H103</f>
        <v>0</v>
      </c>
      <c r="S103" s="205">
        <v>0</v>
      </c>
      <c r="T103" s="206">
        <f>S103*H103</f>
        <v>0</v>
      </c>
      <c r="U103" s="34"/>
      <c r="V103" s="34"/>
      <c r="W103" s="34"/>
      <c r="X103" s="34"/>
      <c r="Y103" s="34"/>
      <c r="Z103" s="34"/>
      <c r="AA103" s="34"/>
      <c r="AB103" s="34"/>
      <c r="AC103" s="34"/>
      <c r="AD103" s="34"/>
      <c r="AE103" s="34"/>
      <c r="AR103" s="207" t="s">
        <v>402</v>
      </c>
      <c r="AT103" s="207" t="s">
        <v>315</v>
      </c>
      <c r="AU103" s="207" t="s">
        <v>81</v>
      </c>
      <c r="AY103" s="17" t="s">
        <v>313</v>
      </c>
      <c r="BE103" s="208">
        <f>IF(N103="základní",J103,0)</f>
        <v>0</v>
      </c>
      <c r="BF103" s="208">
        <f>IF(N103="snížená",J103,0)</f>
        <v>0</v>
      </c>
      <c r="BG103" s="208">
        <f>IF(N103="zákl. přenesená",J103,0)</f>
        <v>0</v>
      </c>
      <c r="BH103" s="208">
        <f>IF(N103="sníž. přenesená",J103,0)</f>
        <v>0</v>
      </c>
      <c r="BI103" s="208">
        <f>IF(N103="nulová",J103,0)</f>
        <v>0</v>
      </c>
      <c r="BJ103" s="17" t="s">
        <v>81</v>
      </c>
      <c r="BK103" s="208">
        <f>ROUND(I103*H103,2)</f>
        <v>0</v>
      </c>
      <c r="BL103" s="17" t="s">
        <v>402</v>
      </c>
      <c r="BM103" s="207" t="s">
        <v>417</v>
      </c>
    </row>
    <row r="104" spans="1:65" s="1" customFormat="1">
      <c r="A104" s="34"/>
      <c r="B104" s="35"/>
      <c r="C104" s="36"/>
      <c r="D104" s="209" t="s">
        <v>321</v>
      </c>
      <c r="E104" s="36"/>
      <c r="F104" s="210" t="s">
        <v>3892</v>
      </c>
      <c r="G104" s="36"/>
      <c r="H104" s="36"/>
      <c r="I104" s="116"/>
      <c r="J104" s="36"/>
      <c r="K104" s="36"/>
      <c r="L104" s="39"/>
      <c r="M104" s="211"/>
      <c r="N104" s="212"/>
      <c r="O104" s="64"/>
      <c r="P104" s="64"/>
      <c r="Q104" s="64"/>
      <c r="R104" s="64"/>
      <c r="S104" s="64"/>
      <c r="T104" s="65"/>
      <c r="U104" s="34"/>
      <c r="V104" s="34"/>
      <c r="W104" s="34"/>
      <c r="X104" s="34"/>
      <c r="Y104" s="34"/>
      <c r="Z104" s="34"/>
      <c r="AA104" s="34"/>
      <c r="AB104" s="34"/>
      <c r="AC104" s="34"/>
      <c r="AD104" s="34"/>
      <c r="AE104" s="34"/>
      <c r="AT104" s="17" t="s">
        <v>321</v>
      </c>
      <c r="AU104" s="17" t="s">
        <v>81</v>
      </c>
    </row>
    <row r="105" spans="1:65" s="1" customFormat="1" ht="14.45" customHeight="1">
      <c r="A105" s="34"/>
      <c r="B105" s="35"/>
      <c r="C105" s="195" t="s">
        <v>368</v>
      </c>
      <c r="D105" s="195" t="s">
        <v>315</v>
      </c>
      <c r="E105" s="196" t="s">
        <v>3894</v>
      </c>
      <c r="F105" s="197" t="s">
        <v>3895</v>
      </c>
      <c r="G105" s="198" t="s">
        <v>327</v>
      </c>
      <c r="H105" s="199">
        <v>25</v>
      </c>
      <c r="I105" s="200"/>
      <c r="J105" s="201">
        <f>ROUND(I105*H105,2)</f>
        <v>0</v>
      </c>
      <c r="K105" s="202"/>
      <c r="L105" s="39"/>
      <c r="M105" s="203" t="s">
        <v>19</v>
      </c>
      <c r="N105" s="204" t="s">
        <v>45</v>
      </c>
      <c r="O105" s="64"/>
      <c r="P105" s="205">
        <f>O105*H105</f>
        <v>0</v>
      </c>
      <c r="Q105" s="205">
        <v>0</v>
      </c>
      <c r="R105" s="205">
        <f>Q105*H105</f>
        <v>0</v>
      </c>
      <c r="S105" s="205">
        <v>0</v>
      </c>
      <c r="T105" s="206">
        <f>S105*H105</f>
        <v>0</v>
      </c>
      <c r="U105" s="34"/>
      <c r="V105" s="34"/>
      <c r="W105" s="34"/>
      <c r="X105" s="34"/>
      <c r="Y105" s="34"/>
      <c r="Z105" s="34"/>
      <c r="AA105" s="34"/>
      <c r="AB105" s="34"/>
      <c r="AC105" s="34"/>
      <c r="AD105" s="34"/>
      <c r="AE105" s="34"/>
      <c r="AR105" s="207" t="s">
        <v>402</v>
      </c>
      <c r="AT105" s="207" t="s">
        <v>315</v>
      </c>
      <c r="AU105" s="207" t="s">
        <v>81</v>
      </c>
      <c r="AY105" s="17" t="s">
        <v>313</v>
      </c>
      <c r="BE105" s="208">
        <f>IF(N105="základní",J105,0)</f>
        <v>0</v>
      </c>
      <c r="BF105" s="208">
        <f>IF(N105="snížená",J105,0)</f>
        <v>0</v>
      </c>
      <c r="BG105" s="208">
        <f>IF(N105="zákl. přenesená",J105,0)</f>
        <v>0</v>
      </c>
      <c r="BH105" s="208">
        <f>IF(N105="sníž. přenesená",J105,0)</f>
        <v>0</v>
      </c>
      <c r="BI105" s="208">
        <f>IF(N105="nulová",J105,0)</f>
        <v>0</v>
      </c>
      <c r="BJ105" s="17" t="s">
        <v>81</v>
      </c>
      <c r="BK105" s="208">
        <f>ROUND(I105*H105,2)</f>
        <v>0</v>
      </c>
      <c r="BL105" s="17" t="s">
        <v>402</v>
      </c>
      <c r="BM105" s="207" t="s">
        <v>427</v>
      </c>
    </row>
    <row r="106" spans="1:65" s="1" customFormat="1">
      <c r="A106" s="34"/>
      <c r="B106" s="35"/>
      <c r="C106" s="36"/>
      <c r="D106" s="209" t="s">
        <v>321</v>
      </c>
      <c r="E106" s="36"/>
      <c r="F106" s="210" t="s">
        <v>3895</v>
      </c>
      <c r="G106" s="36"/>
      <c r="H106" s="36"/>
      <c r="I106" s="116"/>
      <c r="J106" s="36"/>
      <c r="K106" s="36"/>
      <c r="L106" s="39"/>
      <c r="M106" s="211"/>
      <c r="N106" s="212"/>
      <c r="O106" s="64"/>
      <c r="P106" s="64"/>
      <c r="Q106" s="64"/>
      <c r="R106" s="64"/>
      <c r="S106" s="64"/>
      <c r="T106" s="65"/>
      <c r="U106" s="34"/>
      <c r="V106" s="34"/>
      <c r="W106" s="34"/>
      <c r="X106" s="34"/>
      <c r="Y106" s="34"/>
      <c r="Z106" s="34"/>
      <c r="AA106" s="34"/>
      <c r="AB106" s="34"/>
      <c r="AC106" s="34"/>
      <c r="AD106" s="34"/>
      <c r="AE106" s="34"/>
      <c r="AT106" s="17" t="s">
        <v>321</v>
      </c>
      <c r="AU106" s="17" t="s">
        <v>81</v>
      </c>
    </row>
    <row r="107" spans="1:65" s="1" customFormat="1" ht="21.6" customHeight="1">
      <c r="A107" s="34"/>
      <c r="B107" s="35"/>
      <c r="C107" s="195" t="s">
        <v>374</v>
      </c>
      <c r="D107" s="195" t="s">
        <v>315</v>
      </c>
      <c r="E107" s="196" t="s">
        <v>3896</v>
      </c>
      <c r="F107" s="197" t="s">
        <v>3897</v>
      </c>
      <c r="G107" s="198" t="s">
        <v>327</v>
      </c>
      <c r="H107" s="199">
        <v>25</v>
      </c>
      <c r="I107" s="200"/>
      <c r="J107" s="201">
        <f>ROUND(I107*H107,2)</f>
        <v>0</v>
      </c>
      <c r="K107" s="202"/>
      <c r="L107" s="39"/>
      <c r="M107" s="203" t="s">
        <v>19</v>
      </c>
      <c r="N107" s="204" t="s">
        <v>45</v>
      </c>
      <c r="O107" s="64"/>
      <c r="P107" s="205">
        <f>O107*H107</f>
        <v>0</v>
      </c>
      <c r="Q107" s="205">
        <v>0</v>
      </c>
      <c r="R107" s="205">
        <f>Q107*H107</f>
        <v>0</v>
      </c>
      <c r="S107" s="205">
        <v>0</v>
      </c>
      <c r="T107" s="206">
        <f>S107*H107</f>
        <v>0</v>
      </c>
      <c r="U107" s="34"/>
      <c r="V107" s="34"/>
      <c r="W107" s="34"/>
      <c r="X107" s="34"/>
      <c r="Y107" s="34"/>
      <c r="Z107" s="34"/>
      <c r="AA107" s="34"/>
      <c r="AB107" s="34"/>
      <c r="AC107" s="34"/>
      <c r="AD107" s="34"/>
      <c r="AE107" s="34"/>
      <c r="AR107" s="207" t="s">
        <v>402</v>
      </c>
      <c r="AT107" s="207" t="s">
        <v>315</v>
      </c>
      <c r="AU107" s="207" t="s">
        <v>81</v>
      </c>
      <c r="AY107" s="17" t="s">
        <v>313</v>
      </c>
      <c r="BE107" s="208">
        <f>IF(N107="základní",J107,0)</f>
        <v>0</v>
      </c>
      <c r="BF107" s="208">
        <f>IF(N107="snížená",J107,0)</f>
        <v>0</v>
      </c>
      <c r="BG107" s="208">
        <f>IF(N107="zákl. přenesená",J107,0)</f>
        <v>0</v>
      </c>
      <c r="BH107" s="208">
        <f>IF(N107="sníž. přenesená",J107,0)</f>
        <v>0</v>
      </c>
      <c r="BI107" s="208">
        <f>IF(N107="nulová",J107,0)</f>
        <v>0</v>
      </c>
      <c r="BJ107" s="17" t="s">
        <v>81</v>
      </c>
      <c r="BK107" s="208">
        <f>ROUND(I107*H107,2)</f>
        <v>0</v>
      </c>
      <c r="BL107" s="17" t="s">
        <v>402</v>
      </c>
      <c r="BM107" s="207" t="s">
        <v>439</v>
      </c>
    </row>
    <row r="108" spans="1:65" s="1" customFormat="1">
      <c r="A108" s="34"/>
      <c r="B108" s="35"/>
      <c r="C108" s="36"/>
      <c r="D108" s="209" t="s">
        <v>321</v>
      </c>
      <c r="E108" s="36"/>
      <c r="F108" s="210" t="s">
        <v>3897</v>
      </c>
      <c r="G108" s="36"/>
      <c r="H108" s="36"/>
      <c r="I108" s="116"/>
      <c r="J108" s="36"/>
      <c r="K108" s="36"/>
      <c r="L108" s="39"/>
      <c r="M108" s="211"/>
      <c r="N108" s="212"/>
      <c r="O108" s="64"/>
      <c r="P108" s="64"/>
      <c r="Q108" s="64"/>
      <c r="R108" s="64"/>
      <c r="S108" s="64"/>
      <c r="T108" s="65"/>
      <c r="U108" s="34"/>
      <c r="V108" s="34"/>
      <c r="W108" s="34"/>
      <c r="X108" s="34"/>
      <c r="Y108" s="34"/>
      <c r="Z108" s="34"/>
      <c r="AA108" s="34"/>
      <c r="AB108" s="34"/>
      <c r="AC108" s="34"/>
      <c r="AD108" s="34"/>
      <c r="AE108" s="34"/>
      <c r="AT108" s="17" t="s">
        <v>321</v>
      </c>
      <c r="AU108" s="17" t="s">
        <v>81</v>
      </c>
    </row>
    <row r="109" spans="1:65" s="1" customFormat="1" ht="14.45" customHeight="1">
      <c r="A109" s="34"/>
      <c r="B109" s="35"/>
      <c r="C109" s="195" t="s">
        <v>379</v>
      </c>
      <c r="D109" s="195" t="s">
        <v>315</v>
      </c>
      <c r="E109" s="196" t="s">
        <v>3898</v>
      </c>
      <c r="F109" s="197" t="s">
        <v>3899</v>
      </c>
      <c r="G109" s="198" t="s">
        <v>327</v>
      </c>
      <c r="H109" s="199">
        <v>25</v>
      </c>
      <c r="I109" s="200"/>
      <c r="J109" s="201">
        <f>ROUND(I109*H109,2)</f>
        <v>0</v>
      </c>
      <c r="K109" s="202"/>
      <c r="L109" s="39"/>
      <c r="M109" s="203" t="s">
        <v>19</v>
      </c>
      <c r="N109" s="204" t="s">
        <v>45</v>
      </c>
      <c r="O109" s="64"/>
      <c r="P109" s="205">
        <f>O109*H109</f>
        <v>0</v>
      </c>
      <c r="Q109" s="205">
        <v>0</v>
      </c>
      <c r="R109" s="205">
        <f>Q109*H109</f>
        <v>0</v>
      </c>
      <c r="S109" s="205">
        <v>0</v>
      </c>
      <c r="T109" s="206">
        <f>S109*H109</f>
        <v>0</v>
      </c>
      <c r="U109" s="34"/>
      <c r="V109" s="34"/>
      <c r="W109" s="34"/>
      <c r="X109" s="34"/>
      <c r="Y109" s="34"/>
      <c r="Z109" s="34"/>
      <c r="AA109" s="34"/>
      <c r="AB109" s="34"/>
      <c r="AC109" s="34"/>
      <c r="AD109" s="34"/>
      <c r="AE109" s="34"/>
      <c r="AR109" s="207" t="s">
        <v>402</v>
      </c>
      <c r="AT109" s="207" t="s">
        <v>315</v>
      </c>
      <c r="AU109" s="207" t="s">
        <v>81</v>
      </c>
      <c r="AY109" s="17" t="s">
        <v>313</v>
      </c>
      <c r="BE109" s="208">
        <f>IF(N109="základní",J109,0)</f>
        <v>0</v>
      </c>
      <c r="BF109" s="208">
        <f>IF(N109="snížená",J109,0)</f>
        <v>0</v>
      </c>
      <c r="BG109" s="208">
        <f>IF(N109="zákl. přenesená",J109,0)</f>
        <v>0</v>
      </c>
      <c r="BH109" s="208">
        <f>IF(N109="sníž. přenesená",J109,0)</f>
        <v>0</v>
      </c>
      <c r="BI109" s="208">
        <f>IF(N109="nulová",J109,0)</f>
        <v>0</v>
      </c>
      <c r="BJ109" s="17" t="s">
        <v>81</v>
      </c>
      <c r="BK109" s="208">
        <f>ROUND(I109*H109,2)</f>
        <v>0</v>
      </c>
      <c r="BL109" s="17" t="s">
        <v>402</v>
      </c>
      <c r="BM109" s="207" t="s">
        <v>452</v>
      </c>
    </row>
    <row r="110" spans="1:65" s="1" customFormat="1">
      <c r="A110" s="34"/>
      <c r="B110" s="35"/>
      <c r="C110" s="36"/>
      <c r="D110" s="209" t="s">
        <v>321</v>
      </c>
      <c r="E110" s="36"/>
      <c r="F110" s="210" t="s">
        <v>3899</v>
      </c>
      <c r="G110" s="36"/>
      <c r="H110" s="36"/>
      <c r="I110" s="116"/>
      <c r="J110" s="36"/>
      <c r="K110" s="36"/>
      <c r="L110" s="39"/>
      <c r="M110" s="211"/>
      <c r="N110" s="212"/>
      <c r="O110" s="64"/>
      <c r="P110" s="64"/>
      <c r="Q110" s="64"/>
      <c r="R110" s="64"/>
      <c r="S110" s="64"/>
      <c r="T110" s="65"/>
      <c r="U110" s="34"/>
      <c r="V110" s="34"/>
      <c r="W110" s="34"/>
      <c r="X110" s="34"/>
      <c r="Y110" s="34"/>
      <c r="Z110" s="34"/>
      <c r="AA110" s="34"/>
      <c r="AB110" s="34"/>
      <c r="AC110" s="34"/>
      <c r="AD110" s="34"/>
      <c r="AE110" s="34"/>
      <c r="AT110" s="17" t="s">
        <v>321</v>
      </c>
      <c r="AU110" s="17" t="s">
        <v>81</v>
      </c>
    </row>
    <row r="111" spans="1:65" s="1" customFormat="1" ht="14.45" customHeight="1">
      <c r="A111" s="34"/>
      <c r="B111" s="35"/>
      <c r="C111" s="195" t="s">
        <v>385</v>
      </c>
      <c r="D111" s="195" t="s">
        <v>315</v>
      </c>
      <c r="E111" s="196" t="s">
        <v>3900</v>
      </c>
      <c r="F111" s="197" t="s">
        <v>3901</v>
      </c>
      <c r="G111" s="198" t="s">
        <v>327</v>
      </c>
      <c r="H111" s="199">
        <v>25</v>
      </c>
      <c r="I111" s="200"/>
      <c r="J111" s="201">
        <f>ROUND(I111*H111,2)</f>
        <v>0</v>
      </c>
      <c r="K111" s="202"/>
      <c r="L111" s="39"/>
      <c r="M111" s="203" t="s">
        <v>19</v>
      </c>
      <c r="N111" s="204" t="s">
        <v>45</v>
      </c>
      <c r="O111" s="64"/>
      <c r="P111" s="205">
        <f>O111*H111</f>
        <v>0</v>
      </c>
      <c r="Q111" s="205">
        <v>0</v>
      </c>
      <c r="R111" s="205">
        <f>Q111*H111</f>
        <v>0</v>
      </c>
      <c r="S111" s="205">
        <v>0</v>
      </c>
      <c r="T111" s="206">
        <f>S111*H111</f>
        <v>0</v>
      </c>
      <c r="U111" s="34"/>
      <c r="V111" s="34"/>
      <c r="W111" s="34"/>
      <c r="X111" s="34"/>
      <c r="Y111" s="34"/>
      <c r="Z111" s="34"/>
      <c r="AA111" s="34"/>
      <c r="AB111" s="34"/>
      <c r="AC111" s="34"/>
      <c r="AD111" s="34"/>
      <c r="AE111" s="34"/>
      <c r="AR111" s="207" t="s">
        <v>402</v>
      </c>
      <c r="AT111" s="207" t="s">
        <v>315</v>
      </c>
      <c r="AU111" s="207" t="s">
        <v>81</v>
      </c>
      <c r="AY111" s="17" t="s">
        <v>313</v>
      </c>
      <c r="BE111" s="208">
        <f>IF(N111="základní",J111,0)</f>
        <v>0</v>
      </c>
      <c r="BF111" s="208">
        <f>IF(N111="snížená",J111,0)</f>
        <v>0</v>
      </c>
      <c r="BG111" s="208">
        <f>IF(N111="zákl. přenesená",J111,0)</f>
        <v>0</v>
      </c>
      <c r="BH111" s="208">
        <f>IF(N111="sníž. přenesená",J111,0)</f>
        <v>0</v>
      </c>
      <c r="BI111" s="208">
        <f>IF(N111="nulová",J111,0)</f>
        <v>0</v>
      </c>
      <c r="BJ111" s="17" t="s">
        <v>81</v>
      </c>
      <c r="BK111" s="208">
        <f>ROUND(I111*H111,2)</f>
        <v>0</v>
      </c>
      <c r="BL111" s="17" t="s">
        <v>402</v>
      </c>
      <c r="BM111" s="207" t="s">
        <v>466</v>
      </c>
    </row>
    <row r="112" spans="1:65" s="1" customFormat="1">
      <c r="A112" s="34"/>
      <c r="B112" s="35"/>
      <c r="C112" s="36"/>
      <c r="D112" s="209" t="s">
        <v>321</v>
      </c>
      <c r="E112" s="36"/>
      <c r="F112" s="210" t="s">
        <v>3901</v>
      </c>
      <c r="G112" s="36"/>
      <c r="H112" s="36"/>
      <c r="I112" s="116"/>
      <c r="J112" s="36"/>
      <c r="K112" s="36"/>
      <c r="L112" s="39"/>
      <c r="M112" s="211"/>
      <c r="N112" s="212"/>
      <c r="O112" s="64"/>
      <c r="P112" s="64"/>
      <c r="Q112" s="64"/>
      <c r="R112" s="64"/>
      <c r="S112" s="64"/>
      <c r="T112" s="65"/>
      <c r="U112" s="34"/>
      <c r="V112" s="34"/>
      <c r="W112" s="34"/>
      <c r="X112" s="34"/>
      <c r="Y112" s="34"/>
      <c r="Z112" s="34"/>
      <c r="AA112" s="34"/>
      <c r="AB112" s="34"/>
      <c r="AC112" s="34"/>
      <c r="AD112" s="34"/>
      <c r="AE112" s="34"/>
      <c r="AT112" s="17" t="s">
        <v>321</v>
      </c>
      <c r="AU112" s="17" t="s">
        <v>81</v>
      </c>
    </row>
    <row r="113" spans="1:65" s="1" customFormat="1" ht="14.45" customHeight="1">
      <c r="A113" s="34"/>
      <c r="B113" s="35"/>
      <c r="C113" s="195" t="s">
        <v>391</v>
      </c>
      <c r="D113" s="195" t="s">
        <v>315</v>
      </c>
      <c r="E113" s="196" t="s">
        <v>3902</v>
      </c>
      <c r="F113" s="197" t="s">
        <v>3903</v>
      </c>
      <c r="G113" s="198" t="s">
        <v>318</v>
      </c>
      <c r="H113" s="199">
        <v>25</v>
      </c>
      <c r="I113" s="200"/>
      <c r="J113" s="201">
        <f>ROUND(I113*H113,2)</f>
        <v>0</v>
      </c>
      <c r="K113" s="202"/>
      <c r="L113" s="39"/>
      <c r="M113" s="203" t="s">
        <v>19</v>
      </c>
      <c r="N113" s="204" t="s">
        <v>45</v>
      </c>
      <c r="O113" s="64"/>
      <c r="P113" s="205">
        <f>O113*H113</f>
        <v>0</v>
      </c>
      <c r="Q113" s="205">
        <v>0</v>
      </c>
      <c r="R113" s="205">
        <f>Q113*H113</f>
        <v>0</v>
      </c>
      <c r="S113" s="205">
        <v>0</v>
      </c>
      <c r="T113" s="206">
        <f>S113*H113</f>
        <v>0</v>
      </c>
      <c r="U113" s="34"/>
      <c r="V113" s="34"/>
      <c r="W113" s="34"/>
      <c r="X113" s="34"/>
      <c r="Y113" s="34"/>
      <c r="Z113" s="34"/>
      <c r="AA113" s="34"/>
      <c r="AB113" s="34"/>
      <c r="AC113" s="34"/>
      <c r="AD113" s="34"/>
      <c r="AE113" s="34"/>
      <c r="AR113" s="207" t="s">
        <v>402</v>
      </c>
      <c r="AT113" s="207" t="s">
        <v>315</v>
      </c>
      <c r="AU113" s="207" t="s">
        <v>81</v>
      </c>
      <c r="AY113" s="17" t="s">
        <v>313</v>
      </c>
      <c r="BE113" s="208">
        <f>IF(N113="základní",J113,0)</f>
        <v>0</v>
      </c>
      <c r="BF113" s="208">
        <f>IF(N113="snížená",J113,0)</f>
        <v>0</v>
      </c>
      <c r="BG113" s="208">
        <f>IF(N113="zákl. přenesená",J113,0)</f>
        <v>0</v>
      </c>
      <c r="BH113" s="208">
        <f>IF(N113="sníž. přenesená",J113,0)</f>
        <v>0</v>
      </c>
      <c r="BI113" s="208">
        <f>IF(N113="nulová",J113,0)</f>
        <v>0</v>
      </c>
      <c r="BJ113" s="17" t="s">
        <v>81</v>
      </c>
      <c r="BK113" s="208">
        <f>ROUND(I113*H113,2)</f>
        <v>0</v>
      </c>
      <c r="BL113" s="17" t="s">
        <v>402</v>
      </c>
      <c r="BM113" s="207" t="s">
        <v>479</v>
      </c>
    </row>
    <row r="114" spans="1:65" s="1" customFormat="1">
      <c r="A114" s="34"/>
      <c r="B114" s="35"/>
      <c r="C114" s="36"/>
      <c r="D114" s="209" t="s">
        <v>321</v>
      </c>
      <c r="E114" s="36"/>
      <c r="F114" s="210" t="s">
        <v>3903</v>
      </c>
      <c r="G114" s="36"/>
      <c r="H114" s="36"/>
      <c r="I114" s="116"/>
      <c r="J114" s="36"/>
      <c r="K114" s="36"/>
      <c r="L114" s="39"/>
      <c r="M114" s="211"/>
      <c r="N114" s="212"/>
      <c r="O114" s="64"/>
      <c r="P114" s="64"/>
      <c r="Q114" s="64"/>
      <c r="R114" s="64"/>
      <c r="S114" s="64"/>
      <c r="T114" s="65"/>
      <c r="U114" s="34"/>
      <c r="V114" s="34"/>
      <c r="W114" s="34"/>
      <c r="X114" s="34"/>
      <c r="Y114" s="34"/>
      <c r="Z114" s="34"/>
      <c r="AA114" s="34"/>
      <c r="AB114" s="34"/>
      <c r="AC114" s="34"/>
      <c r="AD114" s="34"/>
      <c r="AE114" s="34"/>
      <c r="AT114" s="17" t="s">
        <v>321</v>
      </c>
      <c r="AU114" s="17" t="s">
        <v>81</v>
      </c>
    </row>
    <row r="115" spans="1:65" s="11" customFormat="1" ht="25.9" customHeight="1">
      <c r="B115" s="179"/>
      <c r="C115" s="180"/>
      <c r="D115" s="181" t="s">
        <v>73</v>
      </c>
      <c r="E115" s="182" t="s">
        <v>2964</v>
      </c>
      <c r="F115" s="182" t="s">
        <v>3238</v>
      </c>
      <c r="G115" s="180"/>
      <c r="H115" s="180"/>
      <c r="I115" s="183"/>
      <c r="J115" s="184">
        <f>BK115</f>
        <v>0</v>
      </c>
      <c r="K115" s="180"/>
      <c r="L115" s="185"/>
      <c r="M115" s="186"/>
      <c r="N115" s="187"/>
      <c r="O115" s="187"/>
      <c r="P115" s="188">
        <f>SUM(P116:P135)</f>
        <v>0</v>
      </c>
      <c r="Q115" s="187"/>
      <c r="R115" s="188">
        <f>SUM(R116:R135)</f>
        <v>0</v>
      </c>
      <c r="S115" s="187"/>
      <c r="T115" s="189">
        <f>SUM(T116:T135)</f>
        <v>0</v>
      </c>
      <c r="AR115" s="190" t="s">
        <v>81</v>
      </c>
      <c r="AT115" s="191" t="s">
        <v>73</v>
      </c>
      <c r="AU115" s="191" t="s">
        <v>74</v>
      </c>
      <c r="AY115" s="190" t="s">
        <v>313</v>
      </c>
      <c r="BK115" s="192">
        <f>SUM(BK116:BK135)</f>
        <v>0</v>
      </c>
    </row>
    <row r="116" spans="1:65" s="1" customFormat="1" ht="14.45" customHeight="1">
      <c r="A116" s="34"/>
      <c r="B116" s="35"/>
      <c r="C116" s="195" t="s">
        <v>8</v>
      </c>
      <c r="D116" s="195" t="s">
        <v>315</v>
      </c>
      <c r="E116" s="196" t="s">
        <v>3256</v>
      </c>
      <c r="F116" s="197" t="s">
        <v>3257</v>
      </c>
      <c r="G116" s="198" t="s">
        <v>3904</v>
      </c>
      <c r="H116" s="199">
        <v>2</v>
      </c>
      <c r="I116" s="200"/>
      <c r="J116" s="201">
        <f>ROUND(I116*H116,2)</f>
        <v>0</v>
      </c>
      <c r="K116" s="202"/>
      <c r="L116" s="39"/>
      <c r="M116" s="203" t="s">
        <v>19</v>
      </c>
      <c r="N116" s="204" t="s">
        <v>45</v>
      </c>
      <c r="O116" s="64"/>
      <c r="P116" s="205">
        <f>O116*H116</f>
        <v>0</v>
      </c>
      <c r="Q116" s="205">
        <v>0</v>
      </c>
      <c r="R116" s="205">
        <f>Q116*H116</f>
        <v>0</v>
      </c>
      <c r="S116" s="205">
        <v>0</v>
      </c>
      <c r="T116" s="206">
        <f>S116*H116</f>
        <v>0</v>
      </c>
      <c r="U116" s="34"/>
      <c r="V116" s="34"/>
      <c r="W116" s="34"/>
      <c r="X116" s="34"/>
      <c r="Y116" s="34"/>
      <c r="Z116" s="34"/>
      <c r="AA116" s="34"/>
      <c r="AB116" s="34"/>
      <c r="AC116" s="34"/>
      <c r="AD116" s="34"/>
      <c r="AE116" s="34"/>
      <c r="AR116" s="207" t="s">
        <v>402</v>
      </c>
      <c r="AT116" s="207" t="s">
        <v>315</v>
      </c>
      <c r="AU116" s="207" t="s">
        <v>81</v>
      </c>
      <c r="AY116" s="17" t="s">
        <v>313</v>
      </c>
      <c r="BE116" s="208">
        <f>IF(N116="základní",J116,0)</f>
        <v>0</v>
      </c>
      <c r="BF116" s="208">
        <f>IF(N116="snížená",J116,0)</f>
        <v>0</v>
      </c>
      <c r="BG116" s="208">
        <f>IF(N116="zákl. přenesená",J116,0)</f>
        <v>0</v>
      </c>
      <c r="BH116" s="208">
        <f>IF(N116="sníž. přenesená",J116,0)</f>
        <v>0</v>
      </c>
      <c r="BI116" s="208">
        <f>IF(N116="nulová",J116,0)</f>
        <v>0</v>
      </c>
      <c r="BJ116" s="17" t="s">
        <v>81</v>
      </c>
      <c r="BK116" s="208">
        <f>ROUND(I116*H116,2)</f>
        <v>0</v>
      </c>
      <c r="BL116" s="17" t="s">
        <v>402</v>
      </c>
      <c r="BM116" s="207" t="s">
        <v>494</v>
      </c>
    </row>
    <row r="117" spans="1:65" s="1" customFormat="1">
      <c r="A117" s="34"/>
      <c r="B117" s="35"/>
      <c r="C117" s="36"/>
      <c r="D117" s="209" t="s">
        <v>321</v>
      </c>
      <c r="E117" s="36"/>
      <c r="F117" s="210" t="s">
        <v>3257</v>
      </c>
      <c r="G117" s="36"/>
      <c r="H117" s="36"/>
      <c r="I117" s="116"/>
      <c r="J117" s="36"/>
      <c r="K117" s="36"/>
      <c r="L117" s="39"/>
      <c r="M117" s="211"/>
      <c r="N117" s="212"/>
      <c r="O117" s="64"/>
      <c r="P117" s="64"/>
      <c r="Q117" s="64"/>
      <c r="R117" s="64"/>
      <c r="S117" s="64"/>
      <c r="T117" s="65"/>
      <c r="U117" s="34"/>
      <c r="V117" s="34"/>
      <c r="W117" s="34"/>
      <c r="X117" s="34"/>
      <c r="Y117" s="34"/>
      <c r="Z117" s="34"/>
      <c r="AA117" s="34"/>
      <c r="AB117" s="34"/>
      <c r="AC117" s="34"/>
      <c r="AD117" s="34"/>
      <c r="AE117" s="34"/>
      <c r="AT117" s="17" t="s">
        <v>321</v>
      </c>
      <c r="AU117" s="17" t="s">
        <v>81</v>
      </c>
    </row>
    <row r="118" spans="1:65" s="1" customFormat="1" ht="14.45" customHeight="1">
      <c r="A118" s="34"/>
      <c r="B118" s="35"/>
      <c r="C118" s="195" t="s">
        <v>402</v>
      </c>
      <c r="D118" s="195" t="s">
        <v>315</v>
      </c>
      <c r="E118" s="196" t="s">
        <v>3258</v>
      </c>
      <c r="F118" s="197" t="s">
        <v>3259</v>
      </c>
      <c r="G118" s="198" t="s">
        <v>3904</v>
      </c>
      <c r="H118" s="199">
        <v>8</v>
      </c>
      <c r="I118" s="200"/>
      <c r="J118" s="201">
        <f>ROUND(I118*H118,2)</f>
        <v>0</v>
      </c>
      <c r="K118" s="202"/>
      <c r="L118" s="39"/>
      <c r="M118" s="203" t="s">
        <v>19</v>
      </c>
      <c r="N118" s="204" t="s">
        <v>45</v>
      </c>
      <c r="O118" s="64"/>
      <c r="P118" s="205">
        <f>O118*H118</f>
        <v>0</v>
      </c>
      <c r="Q118" s="205">
        <v>0</v>
      </c>
      <c r="R118" s="205">
        <f>Q118*H118</f>
        <v>0</v>
      </c>
      <c r="S118" s="205">
        <v>0</v>
      </c>
      <c r="T118" s="206">
        <f>S118*H118</f>
        <v>0</v>
      </c>
      <c r="U118" s="34"/>
      <c r="V118" s="34"/>
      <c r="W118" s="34"/>
      <c r="X118" s="34"/>
      <c r="Y118" s="34"/>
      <c r="Z118" s="34"/>
      <c r="AA118" s="34"/>
      <c r="AB118" s="34"/>
      <c r="AC118" s="34"/>
      <c r="AD118" s="34"/>
      <c r="AE118" s="34"/>
      <c r="AR118" s="207" t="s">
        <v>402</v>
      </c>
      <c r="AT118" s="207" t="s">
        <v>315</v>
      </c>
      <c r="AU118" s="207" t="s">
        <v>81</v>
      </c>
      <c r="AY118" s="17" t="s">
        <v>313</v>
      </c>
      <c r="BE118" s="208">
        <f>IF(N118="základní",J118,0)</f>
        <v>0</v>
      </c>
      <c r="BF118" s="208">
        <f>IF(N118="snížená",J118,0)</f>
        <v>0</v>
      </c>
      <c r="BG118" s="208">
        <f>IF(N118="zákl. přenesená",J118,0)</f>
        <v>0</v>
      </c>
      <c r="BH118" s="208">
        <f>IF(N118="sníž. přenesená",J118,0)</f>
        <v>0</v>
      </c>
      <c r="BI118" s="208">
        <f>IF(N118="nulová",J118,0)</f>
        <v>0</v>
      </c>
      <c r="BJ118" s="17" t="s">
        <v>81</v>
      </c>
      <c r="BK118" s="208">
        <f>ROUND(I118*H118,2)</f>
        <v>0</v>
      </c>
      <c r="BL118" s="17" t="s">
        <v>402</v>
      </c>
      <c r="BM118" s="207" t="s">
        <v>510</v>
      </c>
    </row>
    <row r="119" spans="1:65" s="1" customFormat="1">
      <c r="A119" s="34"/>
      <c r="B119" s="35"/>
      <c r="C119" s="36"/>
      <c r="D119" s="209" t="s">
        <v>321</v>
      </c>
      <c r="E119" s="36"/>
      <c r="F119" s="210" t="s">
        <v>3259</v>
      </c>
      <c r="G119" s="36"/>
      <c r="H119" s="36"/>
      <c r="I119" s="116"/>
      <c r="J119" s="36"/>
      <c r="K119" s="36"/>
      <c r="L119" s="39"/>
      <c r="M119" s="211"/>
      <c r="N119" s="212"/>
      <c r="O119" s="64"/>
      <c r="P119" s="64"/>
      <c r="Q119" s="64"/>
      <c r="R119" s="64"/>
      <c r="S119" s="64"/>
      <c r="T119" s="65"/>
      <c r="U119" s="34"/>
      <c r="V119" s="34"/>
      <c r="W119" s="34"/>
      <c r="X119" s="34"/>
      <c r="Y119" s="34"/>
      <c r="Z119" s="34"/>
      <c r="AA119" s="34"/>
      <c r="AB119" s="34"/>
      <c r="AC119" s="34"/>
      <c r="AD119" s="34"/>
      <c r="AE119" s="34"/>
      <c r="AT119" s="17" t="s">
        <v>321</v>
      </c>
      <c r="AU119" s="17" t="s">
        <v>81</v>
      </c>
    </row>
    <row r="120" spans="1:65" s="1" customFormat="1" ht="14.45" customHeight="1">
      <c r="A120" s="34"/>
      <c r="B120" s="35"/>
      <c r="C120" s="195" t="s">
        <v>411</v>
      </c>
      <c r="D120" s="195" t="s">
        <v>315</v>
      </c>
      <c r="E120" s="196" t="s">
        <v>3905</v>
      </c>
      <c r="F120" s="197" t="s">
        <v>3906</v>
      </c>
      <c r="G120" s="198" t="s">
        <v>3904</v>
      </c>
      <c r="H120" s="199">
        <v>4</v>
      </c>
      <c r="I120" s="200"/>
      <c r="J120" s="201">
        <f>ROUND(I120*H120,2)</f>
        <v>0</v>
      </c>
      <c r="K120" s="202"/>
      <c r="L120" s="39"/>
      <c r="M120" s="203" t="s">
        <v>19</v>
      </c>
      <c r="N120" s="204" t="s">
        <v>45</v>
      </c>
      <c r="O120" s="64"/>
      <c r="P120" s="205">
        <f>O120*H120</f>
        <v>0</v>
      </c>
      <c r="Q120" s="205">
        <v>0</v>
      </c>
      <c r="R120" s="205">
        <f>Q120*H120</f>
        <v>0</v>
      </c>
      <c r="S120" s="205">
        <v>0</v>
      </c>
      <c r="T120" s="206">
        <f>S120*H120</f>
        <v>0</v>
      </c>
      <c r="U120" s="34"/>
      <c r="V120" s="34"/>
      <c r="W120" s="34"/>
      <c r="X120" s="34"/>
      <c r="Y120" s="34"/>
      <c r="Z120" s="34"/>
      <c r="AA120" s="34"/>
      <c r="AB120" s="34"/>
      <c r="AC120" s="34"/>
      <c r="AD120" s="34"/>
      <c r="AE120" s="34"/>
      <c r="AR120" s="207" t="s">
        <v>402</v>
      </c>
      <c r="AT120" s="207" t="s">
        <v>315</v>
      </c>
      <c r="AU120" s="207" t="s">
        <v>81</v>
      </c>
      <c r="AY120" s="17" t="s">
        <v>313</v>
      </c>
      <c r="BE120" s="208">
        <f>IF(N120="základní",J120,0)</f>
        <v>0</v>
      </c>
      <c r="BF120" s="208">
        <f>IF(N120="snížená",J120,0)</f>
        <v>0</v>
      </c>
      <c r="BG120" s="208">
        <f>IF(N120="zákl. přenesená",J120,0)</f>
        <v>0</v>
      </c>
      <c r="BH120" s="208">
        <f>IF(N120="sníž. přenesená",J120,0)</f>
        <v>0</v>
      </c>
      <c r="BI120" s="208">
        <f>IF(N120="nulová",J120,0)</f>
        <v>0</v>
      </c>
      <c r="BJ120" s="17" t="s">
        <v>81</v>
      </c>
      <c r="BK120" s="208">
        <f>ROUND(I120*H120,2)</f>
        <v>0</v>
      </c>
      <c r="BL120" s="17" t="s">
        <v>402</v>
      </c>
      <c r="BM120" s="207" t="s">
        <v>522</v>
      </c>
    </row>
    <row r="121" spans="1:65" s="1" customFormat="1">
      <c r="A121" s="34"/>
      <c r="B121" s="35"/>
      <c r="C121" s="36"/>
      <c r="D121" s="209" t="s">
        <v>321</v>
      </c>
      <c r="E121" s="36"/>
      <c r="F121" s="210" t="s">
        <v>3907</v>
      </c>
      <c r="G121" s="36"/>
      <c r="H121" s="36"/>
      <c r="I121" s="116"/>
      <c r="J121" s="36"/>
      <c r="K121" s="36"/>
      <c r="L121" s="39"/>
      <c r="M121" s="211"/>
      <c r="N121" s="212"/>
      <c r="O121" s="64"/>
      <c r="P121" s="64"/>
      <c r="Q121" s="64"/>
      <c r="R121" s="64"/>
      <c r="S121" s="64"/>
      <c r="T121" s="65"/>
      <c r="U121" s="34"/>
      <c r="V121" s="34"/>
      <c r="W121" s="34"/>
      <c r="X121" s="34"/>
      <c r="Y121" s="34"/>
      <c r="Z121" s="34"/>
      <c r="AA121" s="34"/>
      <c r="AB121" s="34"/>
      <c r="AC121" s="34"/>
      <c r="AD121" s="34"/>
      <c r="AE121" s="34"/>
      <c r="AT121" s="17" t="s">
        <v>321</v>
      </c>
      <c r="AU121" s="17" t="s">
        <v>81</v>
      </c>
    </row>
    <row r="122" spans="1:65" s="1" customFormat="1" ht="14.45" customHeight="1">
      <c r="A122" s="34"/>
      <c r="B122" s="35"/>
      <c r="C122" s="195" t="s">
        <v>417</v>
      </c>
      <c r="D122" s="195" t="s">
        <v>315</v>
      </c>
      <c r="E122" s="196" t="s">
        <v>3266</v>
      </c>
      <c r="F122" s="197" t="s">
        <v>3267</v>
      </c>
      <c r="G122" s="198" t="s">
        <v>3908</v>
      </c>
      <c r="H122" s="199">
        <v>25</v>
      </c>
      <c r="I122" s="200"/>
      <c r="J122" s="201">
        <f>ROUND(I122*H122,2)</f>
        <v>0</v>
      </c>
      <c r="K122" s="202"/>
      <c r="L122" s="39"/>
      <c r="M122" s="203" t="s">
        <v>19</v>
      </c>
      <c r="N122" s="204" t="s">
        <v>45</v>
      </c>
      <c r="O122" s="64"/>
      <c r="P122" s="205">
        <f>O122*H122</f>
        <v>0</v>
      </c>
      <c r="Q122" s="205">
        <v>0</v>
      </c>
      <c r="R122" s="205">
        <f>Q122*H122</f>
        <v>0</v>
      </c>
      <c r="S122" s="205">
        <v>0</v>
      </c>
      <c r="T122" s="206">
        <f>S122*H122</f>
        <v>0</v>
      </c>
      <c r="U122" s="34"/>
      <c r="V122" s="34"/>
      <c r="W122" s="34"/>
      <c r="X122" s="34"/>
      <c r="Y122" s="34"/>
      <c r="Z122" s="34"/>
      <c r="AA122" s="34"/>
      <c r="AB122" s="34"/>
      <c r="AC122" s="34"/>
      <c r="AD122" s="34"/>
      <c r="AE122" s="34"/>
      <c r="AR122" s="207" t="s">
        <v>402</v>
      </c>
      <c r="AT122" s="207" t="s">
        <v>315</v>
      </c>
      <c r="AU122" s="207" t="s">
        <v>81</v>
      </c>
      <c r="AY122" s="17" t="s">
        <v>313</v>
      </c>
      <c r="BE122" s="208">
        <f>IF(N122="základní",J122,0)</f>
        <v>0</v>
      </c>
      <c r="BF122" s="208">
        <f>IF(N122="snížená",J122,0)</f>
        <v>0</v>
      </c>
      <c r="BG122" s="208">
        <f>IF(N122="zákl. přenesená",J122,0)</f>
        <v>0</v>
      </c>
      <c r="BH122" s="208">
        <f>IF(N122="sníž. přenesená",J122,0)</f>
        <v>0</v>
      </c>
      <c r="BI122" s="208">
        <f>IF(N122="nulová",J122,0)</f>
        <v>0</v>
      </c>
      <c r="BJ122" s="17" t="s">
        <v>81</v>
      </c>
      <c r="BK122" s="208">
        <f>ROUND(I122*H122,2)</f>
        <v>0</v>
      </c>
      <c r="BL122" s="17" t="s">
        <v>402</v>
      </c>
      <c r="BM122" s="207" t="s">
        <v>548</v>
      </c>
    </row>
    <row r="123" spans="1:65" s="1" customFormat="1">
      <c r="A123" s="34"/>
      <c r="B123" s="35"/>
      <c r="C123" s="36"/>
      <c r="D123" s="209" t="s">
        <v>321</v>
      </c>
      <c r="E123" s="36"/>
      <c r="F123" s="210" t="s">
        <v>3267</v>
      </c>
      <c r="G123" s="36"/>
      <c r="H123" s="36"/>
      <c r="I123" s="116"/>
      <c r="J123" s="36"/>
      <c r="K123" s="36"/>
      <c r="L123" s="39"/>
      <c r="M123" s="211"/>
      <c r="N123" s="212"/>
      <c r="O123" s="64"/>
      <c r="P123" s="64"/>
      <c r="Q123" s="64"/>
      <c r="R123" s="64"/>
      <c r="S123" s="64"/>
      <c r="T123" s="65"/>
      <c r="U123" s="34"/>
      <c r="V123" s="34"/>
      <c r="W123" s="34"/>
      <c r="X123" s="34"/>
      <c r="Y123" s="34"/>
      <c r="Z123" s="34"/>
      <c r="AA123" s="34"/>
      <c r="AB123" s="34"/>
      <c r="AC123" s="34"/>
      <c r="AD123" s="34"/>
      <c r="AE123" s="34"/>
      <c r="AT123" s="17" t="s">
        <v>321</v>
      </c>
      <c r="AU123" s="17" t="s">
        <v>81</v>
      </c>
    </row>
    <row r="124" spans="1:65" s="1" customFormat="1" ht="14.45" customHeight="1">
      <c r="A124" s="34"/>
      <c r="B124" s="35"/>
      <c r="C124" s="195" t="s">
        <v>422</v>
      </c>
      <c r="D124" s="195" t="s">
        <v>315</v>
      </c>
      <c r="E124" s="196" t="s">
        <v>3909</v>
      </c>
      <c r="F124" s="197" t="s">
        <v>3910</v>
      </c>
      <c r="G124" s="198" t="s">
        <v>3904</v>
      </c>
      <c r="H124" s="199">
        <v>1</v>
      </c>
      <c r="I124" s="200"/>
      <c r="J124" s="201">
        <f>ROUND(I124*H124,2)</f>
        <v>0</v>
      </c>
      <c r="K124" s="202"/>
      <c r="L124" s="39"/>
      <c r="M124" s="203" t="s">
        <v>19</v>
      </c>
      <c r="N124" s="204" t="s">
        <v>45</v>
      </c>
      <c r="O124" s="64"/>
      <c r="P124" s="205">
        <f>O124*H124</f>
        <v>0</v>
      </c>
      <c r="Q124" s="205">
        <v>0</v>
      </c>
      <c r="R124" s="205">
        <f>Q124*H124</f>
        <v>0</v>
      </c>
      <c r="S124" s="205">
        <v>0</v>
      </c>
      <c r="T124" s="206">
        <f>S124*H124</f>
        <v>0</v>
      </c>
      <c r="U124" s="34"/>
      <c r="V124" s="34"/>
      <c r="W124" s="34"/>
      <c r="X124" s="34"/>
      <c r="Y124" s="34"/>
      <c r="Z124" s="34"/>
      <c r="AA124" s="34"/>
      <c r="AB124" s="34"/>
      <c r="AC124" s="34"/>
      <c r="AD124" s="34"/>
      <c r="AE124" s="34"/>
      <c r="AR124" s="207" t="s">
        <v>402</v>
      </c>
      <c r="AT124" s="207" t="s">
        <v>315</v>
      </c>
      <c r="AU124" s="207" t="s">
        <v>81</v>
      </c>
      <c r="AY124" s="17" t="s">
        <v>313</v>
      </c>
      <c r="BE124" s="208">
        <f>IF(N124="základní",J124,0)</f>
        <v>0</v>
      </c>
      <c r="BF124" s="208">
        <f>IF(N124="snížená",J124,0)</f>
        <v>0</v>
      </c>
      <c r="BG124" s="208">
        <f>IF(N124="zákl. přenesená",J124,0)</f>
        <v>0</v>
      </c>
      <c r="BH124" s="208">
        <f>IF(N124="sníž. přenesená",J124,0)</f>
        <v>0</v>
      </c>
      <c r="BI124" s="208">
        <f>IF(N124="nulová",J124,0)</f>
        <v>0</v>
      </c>
      <c r="BJ124" s="17" t="s">
        <v>81</v>
      </c>
      <c r="BK124" s="208">
        <f>ROUND(I124*H124,2)</f>
        <v>0</v>
      </c>
      <c r="BL124" s="17" t="s">
        <v>402</v>
      </c>
      <c r="BM124" s="207" t="s">
        <v>573</v>
      </c>
    </row>
    <row r="125" spans="1:65" s="1" customFormat="1">
      <c r="A125" s="34"/>
      <c r="B125" s="35"/>
      <c r="C125" s="36"/>
      <c r="D125" s="209" t="s">
        <v>321</v>
      </c>
      <c r="E125" s="36"/>
      <c r="F125" s="210" t="s">
        <v>3910</v>
      </c>
      <c r="G125" s="36"/>
      <c r="H125" s="36"/>
      <c r="I125" s="116"/>
      <c r="J125" s="36"/>
      <c r="K125" s="36"/>
      <c r="L125" s="39"/>
      <c r="M125" s="211"/>
      <c r="N125" s="212"/>
      <c r="O125" s="64"/>
      <c r="P125" s="64"/>
      <c r="Q125" s="64"/>
      <c r="R125" s="64"/>
      <c r="S125" s="64"/>
      <c r="T125" s="65"/>
      <c r="U125" s="34"/>
      <c r="V125" s="34"/>
      <c r="W125" s="34"/>
      <c r="X125" s="34"/>
      <c r="Y125" s="34"/>
      <c r="Z125" s="34"/>
      <c r="AA125" s="34"/>
      <c r="AB125" s="34"/>
      <c r="AC125" s="34"/>
      <c r="AD125" s="34"/>
      <c r="AE125" s="34"/>
      <c r="AT125" s="17" t="s">
        <v>321</v>
      </c>
      <c r="AU125" s="17" t="s">
        <v>81</v>
      </c>
    </row>
    <row r="126" spans="1:65" s="1" customFormat="1" ht="14.45" customHeight="1">
      <c r="A126" s="34"/>
      <c r="B126" s="35"/>
      <c r="C126" s="195" t="s">
        <v>427</v>
      </c>
      <c r="D126" s="195" t="s">
        <v>315</v>
      </c>
      <c r="E126" s="196" t="s">
        <v>3270</v>
      </c>
      <c r="F126" s="197" t="s">
        <v>3271</v>
      </c>
      <c r="G126" s="198" t="s">
        <v>3908</v>
      </c>
      <c r="H126" s="199">
        <v>3.13</v>
      </c>
      <c r="I126" s="200"/>
      <c r="J126" s="201">
        <f>ROUND(I126*H126,2)</f>
        <v>0</v>
      </c>
      <c r="K126" s="202"/>
      <c r="L126" s="39"/>
      <c r="M126" s="203" t="s">
        <v>19</v>
      </c>
      <c r="N126" s="204" t="s">
        <v>45</v>
      </c>
      <c r="O126" s="64"/>
      <c r="P126" s="205">
        <f>O126*H126</f>
        <v>0</v>
      </c>
      <c r="Q126" s="205">
        <v>0</v>
      </c>
      <c r="R126" s="205">
        <f>Q126*H126</f>
        <v>0</v>
      </c>
      <c r="S126" s="205">
        <v>0</v>
      </c>
      <c r="T126" s="206">
        <f>S126*H126</f>
        <v>0</v>
      </c>
      <c r="U126" s="34"/>
      <c r="V126" s="34"/>
      <c r="W126" s="34"/>
      <c r="X126" s="34"/>
      <c r="Y126" s="34"/>
      <c r="Z126" s="34"/>
      <c r="AA126" s="34"/>
      <c r="AB126" s="34"/>
      <c r="AC126" s="34"/>
      <c r="AD126" s="34"/>
      <c r="AE126" s="34"/>
      <c r="AR126" s="207" t="s">
        <v>402</v>
      </c>
      <c r="AT126" s="207" t="s">
        <v>315</v>
      </c>
      <c r="AU126" s="207" t="s">
        <v>81</v>
      </c>
      <c r="AY126" s="17" t="s">
        <v>313</v>
      </c>
      <c r="BE126" s="208">
        <f>IF(N126="základní",J126,0)</f>
        <v>0</v>
      </c>
      <c r="BF126" s="208">
        <f>IF(N126="snížená",J126,0)</f>
        <v>0</v>
      </c>
      <c r="BG126" s="208">
        <f>IF(N126="zákl. přenesená",J126,0)</f>
        <v>0</v>
      </c>
      <c r="BH126" s="208">
        <f>IF(N126="sníž. přenesená",J126,0)</f>
        <v>0</v>
      </c>
      <c r="BI126" s="208">
        <f>IF(N126="nulová",J126,0)</f>
        <v>0</v>
      </c>
      <c r="BJ126" s="17" t="s">
        <v>81</v>
      </c>
      <c r="BK126" s="208">
        <f>ROUND(I126*H126,2)</f>
        <v>0</v>
      </c>
      <c r="BL126" s="17" t="s">
        <v>402</v>
      </c>
      <c r="BM126" s="207" t="s">
        <v>585</v>
      </c>
    </row>
    <row r="127" spans="1:65" s="1" customFormat="1">
      <c r="A127" s="34"/>
      <c r="B127" s="35"/>
      <c r="C127" s="36"/>
      <c r="D127" s="209" t="s">
        <v>321</v>
      </c>
      <c r="E127" s="36"/>
      <c r="F127" s="210" t="s">
        <v>3272</v>
      </c>
      <c r="G127" s="36"/>
      <c r="H127" s="36"/>
      <c r="I127" s="116"/>
      <c r="J127" s="36"/>
      <c r="K127" s="36"/>
      <c r="L127" s="39"/>
      <c r="M127" s="211"/>
      <c r="N127" s="212"/>
      <c r="O127" s="64"/>
      <c r="P127" s="64"/>
      <c r="Q127" s="64"/>
      <c r="R127" s="64"/>
      <c r="S127" s="64"/>
      <c r="T127" s="65"/>
      <c r="U127" s="34"/>
      <c r="V127" s="34"/>
      <c r="W127" s="34"/>
      <c r="X127" s="34"/>
      <c r="Y127" s="34"/>
      <c r="Z127" s="34"/>
      <c r="AA127" s="34"/>
      <c r="AB127" s="34"/>
      <c r="AC127" s="34"/>
      <c r="AD127" s="34"/>
      <c r="AE127" s="34"/>
      <c r="AT127" s="17" t="s">
        <v>321</v>
      </c>
      <c r="AU127" s="17" t="s">
        <v>81</v>
      </c>
    </row>
    <row r="128" spans="1:65" s="1" customFormat="1" ht="14.45" customHeight="1">
      <c r="A128" s="34"/>
      <c r="B128" s="35"/>
      <c r="C128" s="195" t="s">
        <v>7</v>
      </c>
      <c r="D128" s="195" t="s">
        <v>315</v>
      </c>
      <c r="E128" s="196" t="s">
        <v>3911</v>
      </c>
      <c r="F128" s="197" t="s">
        <v>3912</v>
      </c>
      <c r="G128" s="198" t="s">
        <v>473</v>
      </c>
      <c r="H128" s="199">
        <v>30</v>
      </c>
      <c r="I128" s="200"/>
      <c r="J128" s="201">
        <f>ROUND(I128*H128,2)</f>
        <v>0</v>
      </c>
      <c r="K128" s="202"/>
      <c r="L128" s="39"/>
      <c r="M128" s="203" t="s">
        <v>19</v>
      </c>
      <c r="N128" s="204" t="s">
        <v>45</v>
      </c>
      <c r="O128" s="64"/>
      <c r="P128" s="205">
        <f>O128*H128</f>
        <v>0</v>
      </c>
      <c r="Q128" s="205">
        <v>0</v>
      </c>
      <c r="R128" s="205">
        <f>Q128*H128</f>
        <v>0</v>
      </c>
      <c r="S128" s="205">
        <v>0</v>
      </c>
      <c r="T128" s="206">
        <f>S128*H128</f>
        <v>0</v>
      </c>
      <c r="U128" s="34"/>
      <c r="V128" s="34"/>
      <c r="W128" s="34"/>
      <c r="X128" s="34"/>
      <c r="Y128" s="34"/>
      <c r="Z128" s="34"/>
      <c r="AA128" s="34"/>
      <c r="AB128" s="34"/>
      <c r="AC128" s="34"/>
      <c r="AD128" s="34"/>
      <c r="AE128" s="34"/>
      <c r="AR128" s="207" t="s">
        <v>402</v>
      </c>
      <c r="AT128" s="207" t="s">
        <v>315</v>
      </c>
      <c r="AU128" s="207" t="s">
        <v>81</v>
      </c>
      <c r="AY128" s="17" t="s">
        <v>313</v>
      </c>
      <c r="BE128" s="208">
        <f>IF(N128="základní",J128,0)</f>
        <v>0</v>
      </c>
      <c r="BF128" s="208">
        <f>IF(N128="snížená",J128,0)</f>
        <v>0</v>
      </c>
      <c r="BG128" s="208">
        <f>IF(N128="zákl. přenesená",J128,0)</f>
        <v>0</v>
      </c>
      <c r="BH128" s="208">
        <f>IF(N128="sníž. přenesená",J128,0)</f>
        <v>0</v>
      </c>
      <c r="BI128" s="208">
        <f>IF(N128="nulová",J128,0)</f>
        <v>0</v>
      </c>
      <c r="BJ128" s="17" t="s">
        <v>81</v>
      </c>
      <c r="BK128" s="208">
        <f>ROUND(I128*H128,2)</f>
        <v>0</v>
      </c>
      <c r="BL128" s="17" t="s">
        <v>402</v>
      </c>
      <c r="BM128" s="207" t="s">
        <v>596</v>
      </c>
    </row>
    <row r="129" spans="1:65" s="1" customFormat="1">
      <c r="A129" s="34"/>
      <c r="B129" s="35"/>
      <c r="C129" s="36"/>
      <c r="D129" s="209" t="s">
        <v>321</v>
      </c>
      <c r="E129" s="36"/>
      <c r="F129" s="210" t="s">
        <v>3913</v>
      </c>
      <c r="G129" s="36"/>
      <c r="H129" s="36"/>
      <c r="I129" s="116"/>
      <c r="J129" s="36"/>
      <c r="K129" s="36"/>
      <c r="L129" s="39"/>
      <c r="M129" s="211"/>
      <c r="N129" s="212"/>
      <c r="O129" s="64"/>
      <c r="P129" s="64"/>
      <c r="Q129" s="64"/>
      <c r="R129" s="64"/>
      <c r="S129" s="64"/>
      <c r="T129" s="65"/>
      <c r="U129" s="34"/>
      <c r="V129" s="34"/>
      <c r="W129" s="34"/>
      <c r="X129" s="34"/>
      <c r="Y129" s="34"/>
      <c r="Z129" s="34"/>
      <c r="AA129" s="34"/>
      <c r="AB129" s="34"/>
      <c r="AC129" s="34"/>
      <c r="AD129" s="34"/>
      <c r="AE129" s="34"/>
      <c r="AT129" s="17" t="s">
        <v>321</v>
      </c>
      <c r="AU129" s="17" t="s">
        <v>81</v>
      </c>
    </row>
    <row r="130" spans="1:65" s="1" customFormat="1" ht="14.45" customHeight="1">
      <c r="A130" s="34"/>
      <c r="B130" s="35"/>
      <c r="C130" s="195" t="s">
        <v>439</v>
      </c>
      <c r="D130" s="195" t="s">
        <v>315</v>
      </c>
      <c r="E130" s="196" t="s">
        <v>3914</v>
      </c>
      <c r="F130" s="197" t="s">
        <v>3915</v>
      </c>
      <c r="G130" s="198" t="s">
        <v>473</v>
      </c>
      <c r="H130" s="199">
        <v>25</v>
      </c>
      <c r="I130" s="200"/>
      <c r="J130" s="201">
        <f>ROUND(I130*H130,2)</f>
        <v>0</v>
      </c>
      <c r="K130" s="202"/>
      <c r="L130" s="39"/>
      <c r="M130" s="203" t="s">
        <v>19</v>
      </c>
      <c r="N130" s="204" t="s">
        <v>45</v>
      </c>
      <c r="O130" s="64"/>
      <c r="P130" s="205">
        <f>O130*H130</f>
        <v>0</v>
      </c>
      <c r="Q130" s="205">
        <v>0</v>
      </c>
      <c r="R130" s="205">
        <f>Q130*H130</f>
        <v>0</v>
      </c>
      <c r="S130" s="205">
        <v>0</v>
      </c>
      <c r="T130" s="206">
        <f>S130*H130</f>
        <v>0</v>
      </c>
      <c r="U130" s="34"/>
      <c r="V130" s="34"/>
      <c r="W130" s="34"/>
      <c r="X130" s="34"/>
      <c r="Y130" s="34"/>
      <c r="Z130" s="34"/>
      <c r="AA130" s="34"/>
      <c r="AB130" s="34"/>
      <c r="AC130" s="34"/>
      <c r="AD130" s="34"/>
      <c r="AE130" s="34"/>
      <c r="AR130" s="207" t="s">
        <v>402</v>
      </c>
      <c r="AT130" s="207" t="s">
        <v>315</v>
      </c>
      <c r="AU130" s="207" t="s">
        <v>81</v>
      </c>
      <c r="AY130" s="17" t="s">
        <v>313</v>
      </c>
      <c r="BE130" s="208">
        <f>IF(N130="základní",J130,0)</f>
        <v>0</v>
      </c>
      <c r="BF130" s="208">
        <f>IF(N130="snížená",J130,0)</f>
        <v>0</v>
      </c>
      <c r="BG130" s="208">
        <f>IF(N130="zákl. přenesená",J130,0)</f>
        <v>0</v>
      </c>
      <c r="BH130" s="208">
        <f>IF(N130="sníž. přenesená",J130,0)</f>
        <v>0</v>
      </c>
      <c r="BI130" s="208">
        <f>IF(N130="nulová",J130,0)</f>
        <v>0</v>
      </c>
      <c r="BJ130" s="17" t="s">
        <v>81</v>
      </c>
      <c r="BK130" s="208">
        <f>ROUND(I130*H130,2)</f>
        <v>0</v>
      </c>
      <c r="BL130" s="17" t="s">
        <v>402</v>
      </c>
      <c r="BM130" s="207" t="s">
        <v>608</v>
      </c>
    </row>
    <row r="131" spans="1:65" s="1" customFormat="1">
      <c r="A131" s="34"/>
      <c r="B131" s="35"/>
      <c r="C131" s="36"/>
      <c r="D131" s="209" t="s">
        <v>321</v>
      </c>
      <c r="E131" s="36"/>
      <c r="F131" s="210" t="s">
        <v>3915</v>
      </c>
      <c r="G131" s="36"/>
      <c r="H131" s="36"/>
      <c r="I131" s="116"/>
      <c r="J131" s="36"/>
      <c r="K131" s="36"/>
      <c r="L131" s="39"/>
      <c r="M131" s="211"/>
      <c r="N131" s="212"/>
      <c r="O131" s="64"/>
      <c r="P131" s="64"/>
      <c r="Q131" s="64"/>
      <c r="R131" s="64"/>
      <c r="S131" s="64"/>
      <c r="T131" s="65"/>
      <c r="U131" s="34"/>
      <c r="V131" s="34"/>
      <c r="W131" s="34"/>
      <c r="X131" s="34"/>
      <c r="Y131" s="34"/>
      <c r="Z131" s="34"/>
      <c r="AA131" s="34"/>
      <c r="AB131" s="34"/>
      <c r="AC131" s="34"/>
      <c r="AD131" s="34"/>
      <c r="AE131" s="34"/>
      <c r="AT131" s="17" t="s">
        <v>321</v>
      </c>
      <c r="AU131" s="17" t="s">
        <v>81</v>
      </c>
    </row>
    <row r="132" spans="1:65" s="1" customFormat="1" ht="14.45" customHeight="1">
      <c r="A132" s="34"/>
      <c r="B132" s="35"/>
      <c r="C132" s="195" t="s">
        <v>446</v>
      </c>
      <c r="D132" s="195" t="s">
        <v>315</v>
      </c>
      <c r="E132" s="196" t="s">
        <v>3916</v>
      </c>
      <c r="F132" s="197" t="s">
        <v>3917</v>
      </c>
      <c r="G132" s="198" t="s">
        <v>358</v>
      </c>
      <c r="H132" s="199">
        <v>1.25</v>
      </c>
      <c r="I132" s="200"/>
      <c r="J132" s="201">
        <f>ROUND(I132*H132,2)</f>
        <v>0</v>
      </c>
      <c r="K132" s="202"/>
      <c r="L132" s="39"/>
      <c r="M132" s="203" t="s">
        <v>19</v>
      </c>
      <c r="N132" s="204" t="s">
        <v>45</v>
      </c>
      <c r="O132" s="64"/>
      <c r="P132" s="205">
        <f>O132*H132</f>
        <v>0</v>
      </c>
      <c r="Q132" s="205">
        <v>0</v>
      </c>
      <c r="R132" s="205">
        <f>Q132*H132</f>
        <v>0</v>
      </c>
      <c r="S132" s="205">
        <v>0</v>
      </c>
      <c r="T132" s="206">
        <f>S132*H132</f>
        <v>0</v>
      </c>
      <c r="U132" s="34"/>
      <c r="V132" s="34"/>
      <c r="W132" s="34"/>
      <c r="X132" s="34"/>
      <c r="Y132" s="34"/>
      <c r="Z132" s="34"/>
      <c r="AA132" s="34"/>
      <c r="AB132" s="34"/>
      <c r="AC132" s="34"/>
      <c r="AD132" s="34"/>
      <c r="AE132" s="34"/>
      <c r="AR132" s="207" t="s">
        <v>402</v>
      </c>
      <c r="AT132" s="207" t="s">
        <v>315</v>
      </c>
      <c r="AU132" s="207" t="s">
        <v>81</v>
      </c>
      <c r="AY132" s="17" t="s">
        <v>313</v>
      </c>
      <c r="BE132" s="208">
        <f>IF(N132="základní",J132,0)</f>
        <v>0</v>
      </c>
      <c r="BF132" s="208">
        <f>IF(N132="snížená",J132,0)</f>
        <v>0</v>
      </c>
      <c r="BG132" s="208">
        <f>IF(N132="zákl. přenesená",J132,0)</f>
        <v>0</v>
      </c>
      <c r="BH132" s="208">
        <f>IF(N132="sníž. přenesená",J132,0)</f>
        <v>0</v>
      </c>
      <c r="BI132" s="208">
        <f>IF(N132="nulová",J132,0)</f>
        <v>0</v>
      </c>
      <c r="BJ132" s="17" t="s">
        <v>81</v>
      </c>
      <c r="BK132" s="208">
        <f>ROUND(I132*H132,2)</f>
        <v>0</v>
      </c>
      <c r="BL132" s="17" t="s">
        <v>402</v>
      </c>
      <c r="BM132" s="207" t="s">
        <v>621</v>
      </c>
    </row>
    <row r="133" spans="1:65" s="1" customFormat="1">
      <c r="A133" s="34"/>
      <c r="B133" s="35"/>
      <c r="C133" s="36"/>
      <c r="D133" s="209" t="s">
        <v>321</v>
      </c>
      <c r="E133" s="36"/>
      <c r="F133" s="210" t="s">
        <v>3917</v>
      </c>
      <c r="G133" s="36"/>
      <c r="H133" s="36"/>
      <c r="I133" s="116"/>
      <c r="J133" s="36"/>
      <c r="K133" s="36"/>
      <c r="L133" s="39"/>
      <c r="M133" s="211"/>
      <c r="N133" s="212"/>
      <c r="O133" s="64"/>
      <c r="P133" s="64"/>
      <c r="Q133" s="64"/>
      <c r="R133" s="64"/>
      <c r="S133" s="64"/>
      <c r="T133" s="65"/>
      <c r="U133" s="34"/>
      <c r="V133" s="34"/>
      <c r="W133" s="34"/>
      <c r="X133" s="34"/>
      <c r="Y133" s="34"/>
      <c r="Z133" s="34"/>
      <c r="AA133" s="34"/>
      <c r="AB133" s="34"/>
      <c r="AC133" s="34"/>
      <c r="AD133" s="34"/>
      <c r="AE133" s="34"/>
      <c r="AT133" s="17" t="s">
        <v>321</v>
      </c>
      <c r="AU133" s="17" t="s">
        <v>81</v>
      </c>
    </row>
    <row r="134" spans="1:65" s="1" customFormat="1" ht="14.45" customHeight="1">
      <c r="A134" s="34"/>
      <c r="B134" s="35"/>
      <c r="C134" s="195" t="s">
        <v>452</v>
      </c>
      <c r="D134" s="195" t="s">
        <v>315</v>
      </c>
      <c r="E134" s="196" t="s">
        <v>3918</v>
      </c>
      <c r="F134" s="197" t="s">
        <v>3919</v>
      </c>
      <c r="G134" s="198" t="s">
        <v>327</v>
      </c>
      <c r="H134" s="199">
        <v>25</v>
      </c>
      <c r="I134" s="200"/>
      <c r="J134" s="201">
        <f>ROUND(I134*H134,2)</f>
        <v>0</v>
      </c>
      <c r="K134" s="202"/>
      <c r="L134" s="39"/>
      <c r="M134" s="203" t="s">
        <v>19</v>
      </c>
      <c r="N134" s="204" t="s">
        <v>45</v>
      </c>
      <c r="O134" s="64"/>
      <c r="P134" s="205">
        <f>O134*H134</f>
        <v>0</v>
      </c>
      <c r="Q134" s="205">
        <v>0</v>
      </c>
      <c r="R134" s="205">
        <f>Q134*H134</f>
        <v>0</v>
      </c>
      <c r="S134" s="205">
        <v>0</v>
      </c>
      <c r="T134" s="206">
        <f>S134*H134</f>
        <v>0</v>
      </c>
      <c r="U134" s="34"/>
      <c r="V134" s="34"/>
      <c r="W134" s="34"/>
      <c r="X134" s="34"/>
      <c r="Y134" s="34"/>
      <c r="Z134" s="34"/>
      <c r="AA134" s="34"/>
      <c r="AB134" s="34"/>
      <c r="AC134" s="34"/>
      <c r="AD134" s="34"/>
      <c r="AE134" s="34"/>
      <c r="AR134" s="207" t="s">
        <v>402</v>
      </c>
      <c r="AT134" s="207" t="s">
        <v>315</v>
      </c>
      <c r="AU134" s="207" t="s">
        <v>81</v>
      </c>
      <c r="AY134" s="17" t="s">
        <v>313</v>
      </c>
      <c r="BE134" s="208">
        <f>IF(N134="základní",J134,0)</f>
        <v>0</v>
      </c>
      <c r="BF134" s="208">
        <f>IF(N134="snížená",J134,0)</f>
        <v>0</v>
      </c>
      <c r="BG134" s="208">
        <f>IF(N134="zákl. přenesená",J134,0)</f>
        <v>0</v>
      </c>
      <c r="BH134" s="208">
        <f>IF(N134="sníž. přenesená",J134,0)</f>
        <v>0</v>
      </c>
      <c r="BI134" s="208">
        <f>IF(N134="nulová",J134,0)</f>
        <v>0</v>
      </c>
      <c r="BJ134" s="17" t="s">
        <v>81</v>
      </c>
      <c r="BK134" s="208">
        <f>ROUND(I134*H134,2)</f>
        <v>0</v>
      </c>
      <c r="BL134" s="17" t="s">
        <v>402</v>
      </c>
      <c r="BM134" s="207" t="s">
        <v>635</v>
      </c>
    </row>
    <row r="135" spans="1:65" s="1" customFormat="1">
      <c r="A135" s="34"/>
      <c r="B135" s="35"/>
      <c r="C135" s="36"/>
      <c r="D135" s="209" t="s">
        <v>321</v>
      </c>
      <c r="E135" s="36"/>
      <c r="F135" s="210" t="s">
        <v>3919</v>
      </c>
      <c r="G135" s="36"/>
      <c r="H135" s="36"/>
      <c r="I135" s="116"/>
      <c r="J135" s="36"/>
      <c r="K135" s="36"/>
      <c r="L135" s="39"/>
      <c r="M135" s="211"/>
      <c r="N135" s="212"/>
      <c r="O135" s="64"/>
      <c r="P135" s="64"/>
      <c r="Q135" s="64"/>
      <c r="R135" s="64"/>
      <c r="S135" s="64"/>
      <c r="T135" s="65"/>
      <c r="U135" s="34"/>
      <c r="V135" s="34"/>
      <c r="W135" s="34"/>
      <c r="X135" s="34"/>
      <c r="Y135" s="34"/>
      <c r="Z135" s="34"/>
      <c r="AA135" s="34"/>
      <c r="AB135" s="34"/>
      <c r="AC135" s="34"/>
      <c r="AD135" s="34"/>
      <c r="AE135" s="34"/>
      <c r="AT135" s="17" t="s">
        <v>321</v>
      </c>
      <c r="AU135" s="17" t="s">
        <v>81</v>
      </c>
    </row>
    <row r="136" spans="1:65" s="11" customFormat="1" ht="25.9" customHeight="1">
      <c r="B136" s="179"/>
      <c r="C136" s="180"/>
      <c r="D136" s="181" t="s">
        <v>73</v>
      </c>
      <c r="E136" s="182" t="s">
        <v>3004</v>
      </c>
      <c r="F136" s="182" t="s">
        <v>3404</v>
      </c>
      <c r="G136" s="180"/>
      <c r="H136" s="180"/>
      <c r="I136" s="183"/>
      <c r="J136" s="184">
        <f>BK136</f>
        <v>0</v>
      </c>
      <c r="K136" s="180"/>
      <c r="L136" s="185"/>
      <c r="M136" s="186"/>
      <c r="N136" s="187"/>
      <c r="O136" s="187"/>
      <c r="P136" s="188">
        <f>SUM(P137:P140)</f>
        <v>0</v>
      </c>
      <c r="Q136" s="187"/>
      <c r="R136" s="188">
        <f>SUM(R137:R140)</f>
        <v>0</v>
      </c>
      <c r="S136" s="187"/>
      <c r="T136" s="189">
        <f>SUM(T137:T140)</f>
        <v>0</v>
      </c>
      <c r="AR136" s="190" t="s">
        <v>83</v>
      </c>
      <c r="AT136" s="191" t="s">
        <v>73</v>
      </c>
      <c r="AU136" s="191" t="s">
        <v>74</v>
      </c>
      <c r="AY136" s="190" t="s">
        <v>313</v>
      </c>
      <c r="BK136" s="192">
        <f>SUM(BK137:BK140)</f>
        <v>0</v>
      </c>
    </row>
    <row r="137" spans="1:65" s="1" customFormat="1" ht="14.45" customHeight="1">
      <c r="A137" s="34"/>
      <c r="B137" s="35"/>
      <c r="C137" s="195" t="s">
        <v>459</v>
      </c>
      <c r="D137" s="195" t="s">
        <v>315</v>
      </c>
      <c r="E137" s="196" t="s">
        <v>3920</v>
      </c>
      <c r="F137" s="197" t="s">
        <v>3921</v>
      </c>
      <c r="G137" s="198" t="s">
        <v>3407</v>
      </c>
      <c r="H137" s="199">
        <v>8</v>
      </c>
      <c r="I137" s="200"/>
      <c r="J137" s="201">
        <f>ROUND(I137*H137,2)</f>
        <v>0</v>
      </c>
      <c r="K137" s="202"/>
      <c r="L137" s="39"/>
      <c r="M137" s="203" t="s">
        <v>19</v>
      </c>
      <c r="N137" s="204" t="s">
        <v>45</v>
      </c>
      <c r="O137" s="64"/>
      <c r="P137" s="205">
        <f>O137*H137</f>
        <v>0</v>
      </c>
      <c r="Q137" s="205">
        <v>0</v>
      </c>
      <c r="R137" s="205">
        <f>Q137*H137</f>
        <v>0</v>
      </c>
      <c r="S137" s="205">
        <v>0</v>
      </c>
      <c r="T137" s="206">
        <f>S137*H137</f>
        <v>0</v>
      </c>
      <c r="U137" s="34"/>
      <c r="V137" s="34"/>
      <c r="W137" s="34"/>
      <c r="X137" s="34"/>
      <c r="Y137" s="34"/>
      <c r="Z137" s="34"/>
      <c r="AA137" s="34"/>
      <c r="AB137" s="34"/>
      <c r="AC137" s="34"/>
      <c r="AD137" s="34"/>
      <c r="AE137" s="34"/>
      <c r="AR137" s="207" t="s">
        <v>402</v>
      </c>
      <c r="AT137" s="207" t="s">
        <v>315</v>
      </c>
      <c r="AU137" s="207" t="s">
        <v>81</v>
      </c>
      <c r="AY137" s="17" t="s">
        <v>313</v>
      </c>
      <c r="BE137" s="208">
        <f>IF(N137="základní",J137,0)</f>
        <v>0</v>
      </c>
      <c r="BF137" s="208">
        <f>IF(N137="snížená",J137,0)</f>
        <v>0</v>
      </c>
      <c r="BG137" s="208">
        <f>IF(N137="zákl. přenesená",J137,0)</f>
        <v>0</v>
      </c>
      <c r="BH137" s="208">
        <f>IF(N137="sníž. přenesená",J137,0)</f>
        <v>0</v>
      </c>
      <c r="BI137" s="208">
        <f>IF(N137="nulová",J137,0)</f>
        <v>0</v>
      </c>
      <c r="BJ137" s="17" t="s">
        <v>81</v>
      </c>
      <c r="BK137" s="208">
        <f>ROUND(I137*H137,2)</f>
        <v>0</v>
      </c>
      <c r="BL137" s="17" t="s">
        <v>402</v>
      </c>
      <c r="BM137" s="207" t="s">
        <v>648</v>
      </c>
    </row>
    <row r="138" spans="1:65" s="1" customFormat="1">
      <c r="A138" s="34"/>
      <c r="B138" s="35"/>
      <c r="C138" s="36"/>
      <c r="D138" s="209" t="s">
        <v>321</v>
      </c>
      <c r="E138" s="36"/>
      <c r="F138" s="210" t="s">
        <v>3921</v>
      </c>
      <c r="G138" s="36"/>
      <c r="H138" s="36"/>
      <c r="I138" s="116"/>
      <c r="J138" s="36"/>
      <c r="K138" s="36"/>
      <c r="L138" s="39"/>
      <c r="M138" s="211"/>
      <c r="N138" s="212"/>
      <c r="O138" s="64"/>
      <c r="P138" s="64"/>
      <c r="Q138" s="64"/>
      <c r="R138" s="64"/>
      <c r="S138" s="64"/>
      <c r="T138" s="65"/>
      <c r="U138" s="34"/>
      <c r="V138" s="34"/>
      <c r="W138" s="34"/>
      <c r="X138" s="34"/>
      <c r="Y138" s="34"/>
      <c r="Z138" s="34"/>
      <c r="AA138" s="34"/>
      <c r="AB138" s="34"/>
      <c r="AC138" s="34"/>
      <c r="AD138" s="34"/>
      <c r="AE138" s="34"/>
      <c r="AT138" s="17" t="s">
        <v>321</v>
      </c>
      <c r="AU138" s="17" t="s">
        <v>81</v>
      </c>
    </row>
    <row r="139" spans="1:65" s="1" customFormat="1" ht="14.45" customHeight="1">
      <c r="A139" s="34"/>
      <c r="B139" s="35"/>
      <c r="C139" s="195" t="s">
        <v>466</v>
      </c>
      <c r="D139" s="195" t="s">
        <v>315</v>
      </c>
      <c r="E139" s="196" t="s">
        <v>3922</v>
      </c>
      <c r="F139" s="197" t="s">
        <v>3923</v>
      </c>
      <c r="G139" s="198" t="s">
        <v>3407</v>
      </c>
      <c r="H139" s="199">
        <v>5</v>
      </c>
      <c r="I139" s="200"/>
      <c r="J139" s="201">
        <f>ROUND(I139*H139,2)</f>
        <v>0</v>
      </c>
      <c r="K139" s="202"/>
      <c r="L139" s="39"/>
      <c r="M139" s="203" t="s">
        <v>19</v>
      </c>
      <c r="N139" s="204" t="s">
        <v>45</v>
      </c>
      <c r="O139" s="64"/>
      <c r="P139" s="205">
        <f>O139*H139</f>
        <v>0</v>
      </c>
      <c r="Q139" s="205">
        <v>0</v>
      </c>
      <c r="R139" s="205">
        <f>Q139*H139</f>
        <v>0</v>
      </c>
      <c r="S139" s="205">
        <v>0</v>
      </c>
      <c r="T139" s="206">
        <f>S139*H139</f>
        <v>0</v>
      </c>
      <c r="U139" s="34"/>
      <c r="V139" s="34"/>
      <c r="W139" s="34"/>
      <c r="X139" s="34"/>
      <c r="Y139" s="34"/>
      <c r="Z139" s="34"/>
      <c r="AA139" s="34"/>
      <c r="AB139" s="34"/>
      <c r="AC139" s="34"/>
      <c r="AD139" s="34"/>
      <c r="AE139" s="34"/>
      <c r="AR139" s="207" t="s">
        <v>402</v>
      </c>
      <c r="AT139" s="207" t="s">
        <v>315</v>
      </c>
      <c r="AU139" s="207" t="s">
        <v>81</v>
      </c>
      <c r="AY139" s="17" t="s">
        <v>313</v>
      </c>
      <c r="BE139" s="208">
        <f>IF(N139="základní",J139,0)</f>
        <v>0</v>
      </c>
      <c r="BF139" s="208">
        <f>IF(N139="snížená",J139,0)</f>
        <v>0</v>
      </c>
      <c r="BG139" s="208">
        <f>IF(N139="zákl. přenesená",J139,0)</f>
        <v>0</v>
      </c>
      <c r="BH139" s="208">
        <f>IF(N139="sníž. přenesená",J139,0)</f>
        <v>0</v>
      </c>
      <c r="BI139" s="208">
        <f>IF(N139="nulová",J139,0)</f>
        <v>0</v>
      </c>
      <c r="BJ139" s="17" t="s">
        <v>81</v>
      </c>
      <c r="BK139" s="208">
        <f>ROUND(I139*H139,2)</f>
        <v>0</v>
      </c>
      <c r="BL139" s="17" t="s">
        <v>402</v>
      </c>
      <c r="BM139" s="207" t="s">
        <v>660</v>
      </c>
    </row>
    <row r="140" spans="1:65" s="1" customFormat="1">
      <c r="A140" s="34"/>
      <c r="B140" s="35"/>
      <c r="C140" s="36"/>
      <c r="D140" s="209" t="s">
        <v>321</v>
      </c>
      <c r="E140" s="36"/>
      <c r="F140" s="210" t="s">
        <v>3923</v>
      </c>
      <c r="G140" s="36"/>
      <c r="H140" s="36"/>
      <c r="I140" s="116"/>
      <c r="J140" s="36"/>
      <c r="K140" s="36"/>
      <c r="L140" s="39"/>
      <c r="M140" s="211"/>
      <c r="N140" s="212"/>
      <c r="O140" s="64"/>
      <c r="P140" s="64"/>
      <c r="Q140" s="64"/>
      <c r="R140" s="64"/>
      <c r="S140" s="64"/>
      <c r="T140" s="65"/>
      <c r="U140" s="34"/>
      <c r="V140" s="34"/>
      <c r="W140" s="34"/>
      <c r="X140" s="34"/>
      <c r="Y140" s="34"/>
      <c r="Z140" s="34"/>
      <c r="AA140" s="34"/>
      <c r="AB140" s="34"/>
      <c r="AC140" s="34"/>
      <c r="AD140" s="34"/>
      <c r="AE140" s="34"/>
      <c r="AT140" s="17" t="s">
        <v>321</v>
      </c>
      <c r="AU140" s="17" t="s">
        <v>81</v>
      </c>
    </row>
    <row r="141" spans="1:65" s="11" customFormat="1" ht="25.9" customHeight="1">
      <c r="B141" s="179"/>
      <c r="C141" s="180"/>
      <c r="D141" s="181" t="s">
        <v>73</v>
      </c>
      <c r="E141" s="182" t="s">
        <v>3053</v>
      </c>
      <c r="F141" s="182" t="s">
        <v>3419</v>
      </c>
      <c r="G141" s="180"/>
      <c r="H141" s="180"/>
      <c r="I141" s="183"/>
      <c r="J141" s="184">
        <f>BK141</f>
        <v>0</v>
      </c>
      <c r="K141" s="180"/>
      <c r="L141" s="185"/>
      <c r="M141" s="186"/>
      <c r="N141" s="187"/>
      <c r="O141" s="187"/>
      <c r="P141" s="188">
        <f>SUM(P142:P145)</f>
        <v>0</v>
      </c>
      <c r="Q141" s="187"/>
      <c r="R141" s="188">
        <f>SUM(R142:R145)</f>
        <v>0</v>
      </c>
      <c r="S141" s="187"/>
      <c r="T141" s="189">
        <f>SUM(T142:T145)</f>
        <v>0</v>
      </c>
      <c r="AR141" s="190" t="s">
        <v>81</v>
      </c>
      <c r="AT141" s="191" t="s">
        <v>73</v>
      </c>
      <c r="AU141" s="191" t="s">
        <v>74</v>
      </c>
      <c r="AY141" s="190" t="s">
        <v>313</v>
      </c>
      <c r="BK141" s="192">
        <f>SUM(BK142:BK145)</f>
        <v>0</v>
      </c>
    </row>
    <row r="142" spans="1:65" s="1" customFormat="1" ht="14.45" customHeight="1">
      <c r="A142" s="34"/>
      <c r="B142" s="35"/>
      <c r="C142" s="195" t="s">
        <v>472</v>
      </c>
      <c r="D142" s="195" t="s">
        <v>315</v>
      </c>
      <c r="E142" s="196" t="s">
        <v>3924</v>
      </c>
      <c r="F142" s="197" t="s">
        <v>3421</v>
      </c>
      <c r="G142" s="198" t="s">
        <v>1434</v>
      </c>
      <c r="H142" s="199">
        <v>1</v>
      </c>
      <c r="I142" s="200"/>
      <c r="J142" s="201">
        <f>ROUND(I142*H142,2)</f>
        <v>0</v>
      </c>
      <c r="K142" s="202"/>
      <c r="L142" s="39"/>
      <c r="M142" s="203" t="s">
        <v>19</v>
      </c>
      <c r="N142" s="204" t="s">
        <v>45</v>
      </c>
      <c r="O142" s="64"/>
      <c r="P142" s="205">
        <f>O142*H142</f>
        <v>0</v>
      </c>
      <c r="Q142" s="205">
        <v>0</v>
      </c>
      <c r="R142" s="205">
        <f>Q142*H142</f>
        <v>0</v>
      </c>
      <c r="S142" s="205">
        <v>0</v>
      </c>
      <c r="T142" s="206">
        <f>S142*H142</f>
        <v>0</v>
      </c>
      <c r="U142" s="34"/>
      <c r="V142" s="34"/>
      <c r="W142" s="34"/>
      <c r="X142" s="34"/>
      <c r="Y142" s="34"/>
      <c r="Z142" s="34"/>
      <c r="AA142" s="34"/>
      <c r="AB142" s="34"/>
      <c r="AC142" s="34"/>
      <c r="AD142" s="34"/>
      <c r="AE142" s="34"/>
      <c r="AR142" s="207" t="s">
        <v>402</v>
      </c>
      <c r="AT142" s="207" t="s">
        <v>315</v>
      </c>
      <c r="AU142" s="207" t="s">
        <v>81</v>
      </c>
      <c r="AY142" s="17" t="s">
        <v>313</v>
      </c>
      <c r="BE142" s="208">
        <f>IF(N142="základní",J142,0)</f>
        <v>0</v>
      </c>
      <c r="BF142" s="208">
        <f>IF(N142="snížená",J142,0)</f>
        <v>0</v>
      </c>
      <c r="BG142" s="208">
        <f>IF(N142="zákl. přenesená",J142,0)</f>
        <v>0</v>
      </c>
      <c r="BH142" s="208">
        <f>IF(N142="sníž. přenesená",J142,0)</f>
        <v>0</v>
      </c>
      <c r="BI142" s="208">
        <f>IF(N142="nulová",J142,0)</f>
        <v>0</v>
      </c>
      <c r="BJ142" s="17" t="s">
        <v>81</v>
      </c>
      <c r="BK142" s="208">
        <f>ROUND(I142*H142,2)</f>
        <v>0</v>
      </c>
      <c r="BL142" s="17" t="s">
        <v>402</v>
      </c>
      <c r="BM142" s="207" t="s">
        <v>672</v>
      </c>
    </row>
    <row r="143" spans="1:65" s="1" customFormat="1">
      <c r="A143" s="34"/>
      <c r="B143" s="35"/>
      <c r="C143" s="36"/>
      <c r="D143" s="209" t="s">
        <v>321</v>
      </c>
      <c r="E143" s="36"/>
      <c r="F143" s="210" t="s">
        <v>3421</v>
      </c>
      <c r="G143" s="36"/>
      <c r="H143" s="36"/>
      <c r="I143" s="116"/>
      <c r="J143" s="36"/>
      <c r="K143" s="36"/>
      <c r="L143" s="39"/>
      <c r="M143" s="211"/>
      <c r="N143" s="212"/>
      <c r="O143" s="64"/>
      <c r="P143" s="64"/>
      <c r="Q143" s="64"/>
      <c r="R143" s="64"/>
      <c r="S143" s="64"/>
      <c r="T143" s="65"/>
      <c r="U143" s="34"/>
      <c r="V143" s="34"/>
      <c r="W143" s="34"/>
      <c r="X143" s="34"/>
      <c r="Y143" s="34"/>
      <c r="Z143" s="34"/>
      <c r="AA143" s="34"/>
      <c r="AB143" s="34"/>
      <c r="AC143" s="34"/>
      <c r="AD143" s="34"/>
      <c r="AE143" s="34"/>
      <c r="AT143" s="17" t="s">
        <v>321</v>
      </c>
      <c r="AU143" s="17" t="s">
        <v>81</v>
      </c>
    </row>
    <row r="144" spans="1:65" s="1" customFormat="1" ht="14.45" customHeight="1">
      <c r="A144" s="34"/>
      <c r="B144" s="35"/>
      <c r="C144" s="195" t="s">
        <v>479</v>
      </c>
      <c r="D144" s="195" t="s">
        <v>315</v>
      </c>
      <c r="E144" s="196" t="s">
        <v>3925</v>
      </c>
      <c r="F144" s="197" t="s">
        <v>3423</v>
      </c>
      <c r="G144" s="198" t="s">
        <v>1434</v>
      </c>
      <c r="H144" s="199">
        <v>1</v>
      </c>
      <c r="I144" s="200"/>
      <c r="J144" s="201">
        <f>ROUND(I144*H144,2)</f>
        <v>0</v>
      </c>
      <c r="K144" s="202"/>
      <c r="L144" s="39"/>
      <c r="M144" s="203" t="s">
        <v>19</v>
      </c>
      <c r="N144" s="204" t="s">
        <v>45</v>
      </c>
      <c r="O144" s="64"/>
      <c r="P144" s="205">
        <f>O144*H144</f>
        <v>0</v>
      </c>
      <c r="Q144" s="205">
        <v>0</v>
      </c>
      <c r="R144" s="205">
        <f>Q144*H144</f>
        <v>0</v>
      </c>
      <c r="S144" s="205">
        <v>0</v>
      </c>
      <c r="T144" s="206">
        <f>S144*H144</f>
        <v>0</v>
      </c>
      <c r="U144" s="34"/>
      <c r="V144" s="34"/>
      <c r="W144" s="34"/>
      <c r="X144" s="34"/>
      <c r="Y144" s="34"/>
      <c r="Z144" s="34"/>
      <c r="AA144" s="34"/>
      <c r="AB144" s="34"/>
      <c r="AC144" s="34"/>
      <c r="AD144" s="34"/>
      <c r="AE144" s="34"/>
      <c r="AR144" s="207" t="s">
        <v>402</v>
      </c>
      <c r="AT144" s="207" t="s">
        <v>315</v>
      </c>
      <c r="AU144" s="207" t="s">
        <v>81</v>
      </c>
      <c r="AY144" s="17" t="s">
        <v>313</v>
      </c>
      <c r="BE144" s="208">
        <f>IF(N144="základní",J144,0)</f>
        <v>0</v>
      </c>
      <c r="BF144" s="208">
        <f>IF(N144="snížená",J144,0)</f>
        <v>0</v>
      </c>
      <c r="BG144" s="208">
        <f>IF(N144="zákl. přenesená",J144,0)</f>
        <v>0</v>
      </c>
      <c r="BH144" s="208">
        <f>IF(N144="sníž. přenesená",J144,0)</f>
        <v>0</v>
      </c>
      <c r="BI144" s="208">
        <f>IF(N144="nulová",J144,0)</f>
        <v>0</v>
      </c>
      <c r="BJ144" s="17" t="s">
        <v>81</v>
      </c>
      <c r="BK144" s="208">
        <f>ROUND(I144*H144,2)</f>
        <v>0</v>
      </c>
      <c r="BL144" s="17" t="s">
        <v>402</v>
      </c>
      <c r="BM144" s="207" t="s">
        <v>686</v>
      </c>
    </row>
    <row r="145" spans="1:47" s="1" customFormat="1">
      <c r="A145" s="34"/>
      <c r="B145" s="35"/>
      <c r="C145" s="36"/>
      <c r="D145" s="209" t="s">
        <v>321</v>
      </c>
      <c r="E145" s="36"/>
      <c r="F145" s="210" t="s">
        <v>3423</v>
      </c>
      <c r="G145" s="36"/>
      <c r="H145" s="36"/>
      <c r="I145" s="116"/>
      <c r="J145" s="36"/>
      <c r="K145" s="36"/>
      <c r="L145" s="39"/>
      <c r="M145" s="271"/>
      <c r="N145" s="272"/>
      <c r="O145" s="273"/>
      <c r="P145" s="273"/>
      <c r="Q145" s="273"/>
      <c r="R145" s="273"/>
      <c r="S145" s="273"/>
      <c r="T145" s="274"/>
      <c r="U145" s="34"/>
      <c r="V145" s="34"/>
      <c r="W145" s="34"/>
      <c r="X145" s="34"/>
      <c r="Y145" s="34"/>
      <c r="Z145" s="34"/>
      <c r="AA145" s="34"/>
      <c r="AB145" s="34"/>
      <c r="AC145" s="34"/>
      <c r="AD145" s="34"/>
      <c r="AE145" s="34"/>
      <c r="AT145" s="17" t="s">
        <v>321</v>
      </c>
      <c r="AU145" s="17" t="s">
        <v>81</v>
      </c>
    </row>
    <row r="146" spans="1:47" s="1" customFormat="1" ht="6.95" customHeight="1">
      <c r="A146" s="34"/>
      <c r="B146" s="47"/>
      <c r="C146" s="48"/>
      <c r="D146" s="48"/>
      <c r="E146" s="48"/>
      <c r="F146" s="48"/>
      <c r="G146" s="48"/>
      <c r="H146" s="48"/>
      <c r="I146" s="144"/>
      <c r="J146" s="48"/>
      <c r="K146" s="48"/>
      <c r="L146" s="39"/>
      <c r="M146" s="34"/>
      <c r="O146" s="34"/>
      <c r="P146" s="34"/>
      <c r="Q146" s="34"/>
      <c r="R146" s="34"/>
      <c r="S146" s="34"/>
      <c r="T146" s="34"/>
      <c r="U146" s="34"/>
      <c r="V146" s="34"/>
      <c r="W146" s="34"/>
      <c r="X146" s="34"/>
      <c r="Y146" s="34"/>
      <c r="Z146" s="34"/>
      <c r="AA146" s="34"/>
      <c r="AB146" s="34"/>
      <c r="AC146" s="34"/>
      <c r="AD146" s="34"/>
      <c r="AE146" s="34"/>
    </row>
  </sheetData>
  <sheetProtection sheet="1" objects="1" scenarios="1" formatColumns="0" formatRows="0" autoFilter="0"/>
  <autoFilter ref="C83:K145"/>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0"/>
  <sheetViews>
    <sheetView showGridLines="0" workbookViewId="0"/>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108" customWidth="1"/>
    <col min="10" max="10" width="17.33203125" customWidth="1"/>
    <col min="11" max="11" width="17.33203125" hidden="1"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c r="L2" s="481"/>
      <c r="M2" s="481"/>
      <c r="N2" s="481"/>
      <c r="O2" s="481"/>
      <c r="P2" s="481"/>
      <c r="Q2" s="481"/>
      <c r="R2" s="481"/>
      <c r="S2" s="481"/>
      <c r="T2" s="481"/>
      <c r="U2" s="481"/>
      <c r="V2" s="481"/>
      <c r="AT2" s="17" t="s">
        <v>103</v>
      </c>
    </row>
    <row r="3" spans="1:46" ht="6.95" customHeight="1">
      <c r="B3" s="110"/>
      <c r="C3" s="111"/>
      <c r="D3" s="111"/>
      <c r="E3" s="111"/>
      <c r="F3" s="111"/>
      <c r="G3" s="111"/>
      <c r="H3" s="111"/>
      <c r="I3" s="112"/>
      <c r="J3" s="111"/>
      <c r="K3" s="111"/>
      <c r="L3" s="20"/>
      <c r="AT3" s="17" t="s">
        <v>83</v>
      </c>
    </row>
    <row r="4" spans="1:46" ht="24.95" customHeight="1">
      <c r="B4" s="20"/>
      <c r="D4" s="113" t="s">
        <v>124</v>
      </c>
      <c r="L4" s="20"/>
      <c r="M4" s="114" t="s">
        <v>10</v>
      </c>
      <c r="AT4" s="17" t="s">
        <v>4</v>
      </c>
    </row>
    <row r="5" spans="1:46" ht="6.95" customHeight="1">
      <c r="B5" s="20"/>
      <c r="L5" s="20"/>
    </row>
    <row r="6" spans="1:46" ht="12" customHeight="1">
      <c r="B6" s="20"/>
      <c r="D6" s="115" t="s">
        <v>16</v>
      </c>
      <c r="L6" s="20"/>
    </row>
    <row r="7" spans="1:46" ht="14.45" customHeight="1">
      <c r="B7" s="20"/>
      <c r="E7" s="501" t="str">
        <f>'Rekapitulace stavby'!K6</f>
        <v>Tribuna a šatny atletického stadionu Na Skalce</v>
      </c>
      <c r="F7" s="502"/>
      <c r="G7" s="502"/>
      <c r="H7" s="502"/>
      <c r="L7" s="20"/>
    </row>
    <row r="8" spans="1:46" s="1" customFormat="1" ht="12" customHeight="1">
      <c r="A8" s="34"/>
      <c r="B8" s="39"/>
      <c r="C8" s="34"/>
      <c r="D8" s="115" t="s">
        <v>137</v>
      </c>
      <c r="E8" s="34"/>
      <c r="F8" s="34"/>
      <c r="G8" s="34"/>
      <c r="H8" s="34"/>
      <c r="I8" s="116"/>
      <c r="J8" s="34"/>
      <c r="K8" s="34"/>
      <c r="L8" s="117"/>
      <c r="S8" s="34"/>
      <c r="T8" s="34"/>
      <c r="U8" s="34"/>
      <c r="V8" s="34"/>
      <c r="W8" s="34"/>
      <c r="X8" s="34"/>
      <c r="Y8" s="34"/>
      <c r="Z8" s="34"/>
      <c r="AA8" s="34"/>
      <c r="AB8" s="34"/>
      <c r="AC8" s="34"/>
      <c r="AD8" s="34"/>
      <c r="AE8" s="34"/>
    </row>
    <row r="9" spans="1:46" s="1" customFormat="1" ht="14.45" customHeight="1">
      <c r="A9" s="34"/>
      <c r="B9" s="39"/>
      <c r="C9" s="34"/>
      <c r="D9" s="34"/>
      <c r="E9" s="504" t="s">
        <v>3926</v>
      </c>
      <c r="F9" s="503"/>
      <c r="G9" s="503"/>
      <c r="H9" s="503"/>
      <c r="I9" s="116"/>
      <c r="J9" s="34"/>
      <c r="K9" s="34"/>
      <c r="L9" s="117"/>
      <c r="S9" s="34"/>
      <c r="T9" s="34"/>
      <c r="U9" s="34"/>
      <c r="V9" s="34"/>
      <c r="W9" s="34"/>
      <c r="X9" s="34"/>
      <c r="Y9" s="34"/>
      <c r="Z9" s="34"/>
      <c r="AA9" s="34"/>
      <c r="AB9" s="34"/>
      <c r="AC9" s="34"/>
      <c r="AD9" s="34"/>
      <c r="AE9" s="34"/>
    </row>
    <row r="10" spans="1:46" s="1" customFormat="1">
      <c r="A10" s="34"/>
      <c r="B10" s="39"/>
      <c r="C10" s="34"/>
      <c r="D10" s="34"/>
      <c r="E10" s="34"/>
      <c r="F10" s="34"/>
      <c r="G10" s="34"/>
      <c r="H10" s="34"/>
      <c r="I10" s="116"/>
      <c r="J10" s="34"/>
      <c r="K10" s="34"/>
      <c r="L10" s="117"/>
      <c r="S10" s="34"/>
      <c r="T10" s="34"/>
      <c r="U10" s="34"/>
      <c r="V10" s="34"/>
      <c r="W10" s="34"/>
      <c r="X10" s="34"/>
      <c r="Y10" s="34"/>
      <c r="Z10" s="34"/>
      <c r="AA10" s="34"/>
      <c r="AB10" s="34"/>
      <c r="AC10" s="34"/>
      <c r="AD10" s="34"/>
      <c r="AE10" s="34"/>
    </row>
    <row r="11" spans="1:46" s="1" customFormat="1" ht="12" customHeight="1">
      <c r="A11" s="34"/>
      <c r="B11" s="39"/>
      <c r="C11" s="34"/>
      <c r="D11" s="115" t="s">
        <v>18</v>
      </c>
      <c r="E11" s="34"/>
      <c r="F11" s="103" t="s">
        <v>19</v>
      </c>
      <c r="G11" s="34"/>
      <c r="H11" s="34"/>
      <c r="I11" s="118" t="s">
        <v>20</v>
      </c>
      <c r="J11" s="103" t="s">
        <v>19</v>
      </c>
      <c r="K11" s="34"/>
      <c r="L11" s="117"/>
      <c r="S11" s="34"/>
      <c r="T11" s="34"/>
      <c r="U11" s="34"/>
      <c r="V11" s="34"/>
      <c r="W11" s="34"/>
      <c r="X11" s="34"/>
      <c r="Y11" s="34"/>
      <c r="Z11" s="34"/>
      <c r="AA11" s="34"/>
      <c r="AB11" s="34"/>
      <c r="AC11" s="34"/>
      <c r="AD11" s="34"/>
      <c r="AE11" s="34"/>
    </row>
    <row r="12" spans="1:46" s="1" customFormat="1" ht="12" customHeight="1">
      <c r="A12" s="34"/>
      <c r="B12" s="39"/>
      <c r="C12" s="34"/>
      <c r="D12" s="115" t="s">
        <v>21</v>
      </c>
      <c r="E12" s="34"/>
      <c r="F12" s="103" t="s">
        <v>3095</v>
      </c>
      <c r="G12" s="34"/>
      <c r="H12" s="34"/>
      <c r="I12" s="118" t="s">
        <v>23</v>
      </c>
      <c r="J12" s="119" t="str">
        <f>'Rekapitulace stavby'!AN8</f>
        <v>25. 10. 2019</v>
      </c>
      <c r="K12" s="34"/>
      <c r="L12" s="117"/>
      <c r="S12" s="34"/>
      <c r="T12" s="34"/>
      <c r="U12" s="34"/>
      <c r="V12" s="34"/>
      <c r="W12" s="34"/>
      <c r="X12" s="34"/>
      <c r="Y12" s="34"/>
      <c r="Z12" s="34"/>
      <c r="AA12" s="34"/>
      <c r="AB12" s="34"/>
      <c r="AC12" s="34"/>
      <c r="AD12" s="34"/>
      <c r="AE12" s="34"/>
    </row>
    <row r="13" spans="1:46" s="1" customFormat="1" ht="10.9" customHeight="1">
      <c r="A13" s="34"/>
      <c r="B13" s="39"/>
      <c r="C13" s="34"/>
      <c r="D13" s="34"/>
      <c r="E13" s="34"/>
      <c r="F13" s="34"/>
      <c r="G13" s="34"/>
      <c r="H13" s="34"/>
      <c r="I13" s="116"/>
      <c r="J13" s="34"/>
      <c r="K13" s="34"/>
      <c r="L13" s="117"/>
      <c r="S13" s="34"/>
      <c r="T13" s="34"/>
      <c r="U13" s="34"/>
      <c r="V13" s="34"/>
      <c r="W13" s="34"/>
      <c r="X13" s="34"/>
      <c r="Y13" s="34"/>
      <c r="Z13" s="34"/>
      <c r="AA13" s="34"/>
      <c r="AB13" s="34"/>
      <c r="AC13" s="34"/>
      <c r="AD13" s="34"/>
      <c r="AE13" s="34"/>
    </row>
    <row r="14" spans="1:46" s="1" customFormat="1" ht="12" customHeight="1">
      <c r="A14" s="34"/>
      <c r="B14" s="39"/>
      <c r="C14" s="34"/>
      <c r="D14" s="115" t="s">
        <v>25</v>
      </c>
      <c r="E14" s="34"/>
      <c r="F14" s="34"/>
      <c r="G14" s="34"/>
      <c r="H14" s="34"/>
      <c r="I14" s="118" t="s">
        <v>26</v>
      </c>
      <c r="J14" s="103" t="s">
        <v>27</v>
      </c>
      <c r="K14" s="34"/>
      <c r="L14" s="117"/>
      <c r="S14" s="34"/>
      <c r="T14" s="34"/>
      <c r="U14" s="34"/>
      <c r="V14" s="34"/>
      <c r="W14" s="34"/>
      <c r="X14" s="34"/>
      <c r="Y14" s="34"/>
      <c r="Z14" s="34"/>
      <c r="AA14" s="34"/>
      <c r="AB14" s="34"/>
      <c r="AC14" s="34"/>
      <c r="AD14" s="34"/>
      <c r="AE14" s="34"/>
    </row>
    <row r="15" spans="1:46" s="1" customFormat="1" ht="18" customHeight="1">
      <c r="A15" s="34"/>
      <c r="B15" s="39"/>
      <c r="C15" s="34"/>
      <c r="D15" s="34"/>
      <c r="E15" s="103" t="s">
        <v>28</v>
      </c>
      <c r="F15" s="34"/>
      <c r="G15" s="34"/>
      <c r="H15" s="34"/>
      <c r="I15" s="118" t="s">
        <v>29</v>
      </c>
      <c r="J15" s="103" t="s">
        <v>19</v>
      </c>
      <c r="K15" s="34"/>
      <c r="L15" s="117"/>
      <c r="S15" s="34"/>
      <c r="T15" s="34"/>
      <c r="U15" s="34"/>
      <c r="V15" s="34"/>
      <c r="W15" s="34"/>
      <c r="X15" s="34"/>
      <c r="Y15" s="34"/>
      <c r="Z15" s="34"/>
      <c r="AA15" s="34"/>
      <c r="AB15" s="34"/>
      <c r="AC15" s="34"/>
      <c r="AD15" s="34"/>
      <c r="AE15" s="34"/>
    </row>
    <row r="16" spans="1:46" s="1" customFormat="1" ht="6.95" customHeight="1">
      <c r="A16" s="34"/>
      <c r="B16" s="39"/>
      <c r="C16" s="34"/>
      <c r="D16" s="34"/>
      <c r="E16" s="34"/>
      <c r="F16" s="34"/>
      <c r="G16" s="34"/>
      <c r="H16" s="34"/>
      <c r="I16" s="116"/>
      <c r="J16" s="34"/>
      <c r="K16" s="34"/>
      <c r="L16" s="117"/>
      <c r="S16" s="34"/>
      <c r="T16" s="34"/>
      <c r="U16" s="34"/>
      <c r="V16" s="34"/>
      <c r="W16" s="34"/>
      <c r="X16" s="34"/>
      <c r="Y16" s="34"/>
      <c r="Z16" s="34"/>
      <c r="AA16" s="34"/>
      <c r="AB16" s="34"/>
      <c r="AC16" s="34"/>
      <c r="AD16" s="34"/>
      <c r="AE16" s="34"/>
    </row>
    <row r="17" spans="1:31" s="1" customFormat="1" ht="12" customHeight="1">
      <c r="A17" s="34"/>
      <c r="B17" s="39"/>
      <c r="C17" s="34"/>
      <c r="D17" s="115" t="s">
        <v>30</v>
      </c>
      <c r="E17" s="34"/>
      <c r="F17" s="34"/>
      <c r="G17" s="34"/>
      <c r="H17" s="34"/>
      <c r="I17" s="118" t="s">
        <v>26</v>
      </c>
      <c r="J17" s="30" t="str">
        <f>'Rekapitulace stavby'!AN13</f>
        <v>Vyplň údaj</v>
      </c>
      <c r="K17" s="34"/>
      <c r="L17" s="117"/>
      <c r="S17" s="34"/>
      <c r="T17" s="34"/>
      <c r="U17" s="34"/>
      <c r="V17" s="34"/>
      <c r="W17" s="34"/>
      <c r="X17" s="34"/>
      <c r="Y17" s="34"/>
      <c r="Z17" s="34"/>
      <c r="AA17" s="34"/>
      <c r="AB17" s="34"/>
      <c r="AC17" s="34"/>
      <c r="AD17" s="34"/>
      <c r="AE17" s="34"/>
    </row>
    <row r="18" spans="1:31" s="1" customFormat="1" ht="18" customHeight="1">
      <c r="A18" s="34"/>
      <c r="B18" s="39"/>
      <c r="C18" s="34"/>
      <c r="D18" s="34"/>
      <c r="E18" s="495" t="str">
        <f>'Rekapitulace stavby'!E14</f>
        <v>Vyplň údaj</v>
      </c>
      <c r="F18" s="496"/>
      <c r="G18" s="496"/>
      <c r="H18" s="496"/>
      <c r="I18" s="118" t="s">
        <v>29</v>
      </c>
      <c r="J18" s="30" t="str">
        <f>'Rekapitulace stavby'!AN14</f>
        <v>Vyplň údaj</v>
      </c>
      <c r="K18" s="34"/>
      <c r="L18" s="117"/>
      <c r="S18" s="34"/>
      <c r="T18" s="34"/>
      <c r="U18" s="34"/>
      <c r="V18" s="34"/>
      <c r="W18" s="34"/>
      <c r="X18" s="34"/>
      <c r="Y18" s="34"/>
      <c r="Z18" s="34"/>
      <c r="AA18" s="34"/>
      <c r="AB18" s="34"/>
      <c r="AC18" s="34"/>
      <c r="AD18" s="34"/>
      <c r="AE18" s="34"/>
    </row>
    <row r="19" spans="1:31" s="1" customFormat="1" ht="6.95" customHeight="1">
      <c r="A19" s="34"/>
      <c r="B19" s="39"/>
      <c r="C19" s="34"/>
      <c r="D19" s="34"/>
      <c r="E19" s="34"/>
      <c r="F19" s="34"/>
      <c r="G19" s="34"/>
      <c r="H19" s="34"/>
      <c r="I19" s="116"/>
      <c r="J19" s="34"/>
      <c r="K19" s="34"/>
      <c r="L19" s="117"/>
      <c r="S19" s="34"/>
      <c r="T19" s="34"/>
      <c r="U19" s="34"/>
      <c r="V19" s="34"/>
      <c r="W19" s="34"/>
      <c r="X19" s="34"/>
      <c r="Y19" s="34"/>
      <c r="Z19" s="34"/>
      <c r="AA19" s="34"/>
      <c r="AB19" s="34"/>
      <c r="AC19" s="34"/>
      <c r="AD19" s="34"/>
      <c r="AE19" s="34"/>
    </row>
    <row r="20" spans="1:31" s="1" customFormat="1" ht="12" customHeight="1">
      <c r="A20" s="34"/>
      <c r="B20" s="39"/>
      <c r="C20" s="34"/>
      <c r="D20" s="115" t="s">
        <v>32</v>
      </c>
      <c r="E20" s="34"/>
      <c r="F20" s="34"/>
      <c r="G20" s="34"/>
      <c r="H20" s="34"/>
      <c r="I20" s="118" t="s">
        <v>26</v>
      </c>
      <c r="J20" s="103" t="s">
        <v>3096</v>
      </c>
      <c r="K20" s="34"/>
      <c r="L20" s="117"/>
      <c r="S20" s="34"/>
      <c r="T20" s="34"/>
      <c r="U20" s="34"/>
      <c r="V20" s="34"/>
      <c r="W20" s="34"/>
      <c r="X20" s="34"/>
      <c r="Y20" s="34"/>
      <c r="Z20" s="34"/>
      <c r="AA20" s="34"/>
      <c r="AB20" s="34"/>
      <c r="AC20" s="34"/>
      <c r="AD20" s="34"/>
      <c r="AE20" s="34"/>
    </row>
    <row r="21" spans="1:31" s="1" customFormat="1" ht="18" customHeight="1">
      <c r="A21" s="34"/>
      <c r="B21" s="39"/>
      <c r="C21" s="34"/>
      <c r="D21" s="34"/>
      <c r="E21" s="103" t="s">
        <v>3097</v>
      </c>
      <c r="F21" s="34"/>
      <c r="G21" s="34"/>
      <c r="H21" s="34"/>
      <c r="I21" s="118" t="s">
        <v>29</v>
      </c>
      <c r="J21" s="103" t="s">
        <v>3098</v>
      </c>
      <c r="K21" s="34"/>
      <c r="L21" s="117"/>
      <c r="S21" s="34"/>
      <c r="T21" s="34"/>
      <c r="U21" s="34"/>
      <c r="V21" s="34"/>
      <c r="W21" s="34"/>
      <c r="X21" s="34"/>
      <c r="Y21" s="34"/>
      <c r="Z21" s="34"/>
      <c r="AA21" s="34"/>
      <c r="AB21" s="34"/>
      <c r="AC21" s="34"/>
      <c r="AD21" s="34"/>
      <c r="AE21" s="34"/>
    </row>
    <row r="22" spans="1:31" s="1" customFormat="1" ht="6.95" customHeight="1">
      <c r="A22" s="34"/>
      <c r="B22" s="39"/>
      <c r="C22" s="34"/>
      <c r="D22" s="34"/>
      <c r="E22" s="34"/>
      <c r="F22" s="34"/>
      <c r="G22" s="34"/>
      <c r="H22" s="34"/>
      <c r="I22" s="116"/>
      <c r="J22" s="34"/>
      <c r="K22" s="34"/>
      <c r="L22" s="117"/>
      <c r="S22" s="34"/>
      <c r="T22" s="34"/>
      <c r="U22" s="34"/>
      <c r="V22" s="34"/>
      <c r="W22" s="34"/>
      <c r="X22" s="34"/>
      <c r="Y22" s="34"/>
      <c r="Z22" s="34"/>
      <c r="AA22" s="34"/>
      <c r="AB22" s="34"/>
      <c r="AC22" s="34"/>
      <c r="AD22" s="34"/>
      <c r="AE22" s="34"/>
    </row>
    <row r="23" spans="1:31" s="1" customFormat="1" ht="12" customHeight="1">
      <c r="A23" s="34"/>
      <c r="B23" s="39"/>
      <c r="C23" s="34"/>
      <c r="D23" s="115" t="s">
        <v>37</v>
      </c>
      <c r="E23" s="34"/>
      <c r="F23" s="34"/>
      <c r="G23" s="34"/>
      <c r="H23" s="34"/>
      <c r="I23" s="118" t="s">
        <v>26</v>
      </c>
      <c r="J23" s="103" t="s">
        <v>19</v>
      </c>
      <c r="K23" s="34"/>
      <c r="L23" s="117"/>
      <c r="S23" s="34"/>
      <c r="T23" s="34"/>
      <c r="U23" s="34"/>
      <c r="V23" s="34"/>
      <c r="W23" s="34"/>
      <c r="X23" s="34"/>
      <c r="Y23" s="34"/>
      <c r="Z23" s="34"/>
      <c r="AA23" s="34"/>
      <c r="AB23" s="34"/>
      <c r="AC23" s="34"/>
      <c r="AD23" s="34"/>
      <c r="AE23" s="34"/>
    </row>
    <row r="24" spans="1:31" s="1" customFormat="1" ht="18" customHeight="1">
      <c r="A24" s="34"/>
      <c r="B24" s="39"/>
      <c r="C24" s="34"/>
      <c r="D24" s="34"/>
      <c r="E24" s="103" t="s">
        <v>3099</v>
      </c>
      <c r="F24" s="34"/>
      <c r="G24" s="34"/>
      <c r="H24" s="34"/>
      <c r="I24" s="118" t="s">
        <v>29</v>
      </c>
      <c r="J24" s="103" t="s">
        <v>19</v>
      </c>
      <c r="K24" s="34"/>
      <c r="L24" s="117"/>
      <c r="S24" s="34"/>
      <c r="T24" s="34"/>
      <c r="U24" s="34"/>
      <c r="V24" s="34"/>
      <c r="W24" s="34"/>
      <c r="X24" s="34"/>
      <c r="Y24" s="34"/>
      <c r="Z24" s="34"/>
      <c r="AA24" s="34"/>
      <c r="AB24" s="34"/>
      <c r="AC24" s="34"/>
      <c r="AD24" s="34"/>
      <c r="AE24" s="34"/>
    </row>
    <row r="25" spans="1:31" s="1" customFormat="1" ht="6.95" customHeight="1">
      <c r="A25" s="34"/>
      <c r="B25" s="39"/>
      <c r="C25" s="34"/>
      <c r="D25" s="34"/>
      <c r="E25" s="34"/>
      <c r="F25" s="34"/>
      <c r="G25" s="34"/>
      <c r="H25" s="34"/>
      <c r="I25" s="116"/>
      <c r="J25" s="34"/>
      <c r="K25" s="34"/>
      <c r="L25" s="117"/>
      <c r="S25" s="34"/>
      <c r="T25" s="34"/>
      <c r="U25" s="34"/>
      <c r="V25" s="34"/>
      <c r="W25" s="34"/>
      <c r="X25" s="34"/>
      <c r="Y25" s="34"/>
      <c r="Z25" s="34"/>
      <c r="AA25" s="34"/>
      <c r="AB25" s="34"/>
      <c r="AC25" s="34"/>
      <c r="AD25" s="34"/>
      <c r="AE25" s="34"/>
    </row>
    <row r="26" spans="1:31" s="1" customFormat="1" ht="12" customHeight="1">
      <c r="A26" s="34"/>
      <c r="B26" s="39"/>
      <c r="C26" s="34"/>
      <c r="D26" s="115" t="s">
        <v>38</v>
      </c>
      <c r="E26" s="34"/>
      <c r="F26" s="34"/>
      <c r="G26" s="34"/>
      <c r="H26" s="34"/>
      <c r="I26" s="116"/>
      <c r="J26" s="34"/>
      <c r="K26" s="34"/>
      <c r="L26" s="117"/>
      <c r="S26" s="34"/>
      <c r="T26" s="34"/>
      <c r="U26" s="34"/>
      <c r="V26" s="34"/>
      <c r="W26" s="34"/>
      <c r="X26" s="34"/>
      <c r="Y26" s="34"/>
      <c r="Z26" s="34"/>
      <c r="AA26" s="34"/>
      <c r="AB26" s="34"/>
      <c r="AC26" s="34"/>
      <c r="AD26" s="34"/>
      <c r="AE26" s="34"/>
    </row>
    <row r="27" spans="1:31" s="7" customFormat="1" ht="14.45" customHeight="1">
      <c r="A27" s="120"/>
      <c r="B27" s="121"/>
      <c r="C27" s="120"/>
      <c r="D27" s="120"/>
      <c r="E27" s="497" t="s">
        <v>19</v>
      </c>
      <c r="F27" s="497"/>
      <c r="G27" s="497"/>
      <c r="H27" s="497"/>
      <c r="I27" s="122"/>
      <c r="J27" s="120"/>
      <c r="K27" s="120"/>
      <c r="L27" s="123"/>
      <c r="S27" s="120"/>
      <c r="T27" s="120"/>
      <c r="U27" s="120"/>
      <c r="V27" s="120"/>
      <c r="W27" s="120"/>
      <c r="X27" s="120"/>
      <c r="Y27" s="120"/>
      <c r="Z27" s="120"/>
      <c r="AA27" s="120"/>
      <c r="AB27" s="120"/>
      <c r="AC27" s="120"/>
      <c r="AD27" s="120"/>
      <c r="AE27" s="120"/>
    </row>
    <row r="28" spans="1:31" s="1" customFormat="1" ht="6.95" customHeight="1">
      <c r="A28" s="34"/>
      <c r="B28" s="39"/>
      <c r="C28" s="34"/>
      <c r="D28" s="34"/>
      <c r="E28" s="34"/>
      <c r="F28" s="34"/>
      <c r="G28" s="34"/>
      <c r="H28" s="34"/>
      <c r="I28" s="116"/>
      <c r="J28" s="34"/>
      <c r="K28" s="34"/>
      <c r="L28" s="117"/>
      <c r="S28" s="34"/>
      <c r="T28" s="34"/>
      <c r="U28" s="34"/>
      <c r="V28" s="34"/>
      <c r="W28" s="34"/>
      <c r="X28" s="34"/>
      <c r="Y28" s="34"/>
      <c r="Z28" s="34"/>
      <c r="AA28" s="34"/>
      <c r="AB28" s="34"/>
      <c r="AC28" s="34"/>
      <c r="AD28" s="34"/>
      <c r="AE28" s="34"/>
    </row>
    <row r="29" spans="1:31" s="1" customFormat="1" ht="6.95" customHeight="1">
      <c r="A29" s="34"/>
      <c r="B29" s="39"/>
      <c r="C29" s="34"/>
      <c r="D29" s="125"/>
      <c r="E29" s="125"/>
      <c r="F29" s="125"/>
      <c r="G29" s="125"/>
      <c r="H29" s="125"/>
      <c r="I29" s="126"/>
      <c r="J29" s="125"/>
      <c r="K29" s="125"/>
      <c r="L29" s="117"/>
      <c r="S29" s="34"/>
      <c r="T29" s="34"/>
      <c r="U29" s="34"/>
      <c r="V29" s="34"/>
      <c r="W29" s="34"/>
      <c r="X29" s="34"/>
      <c r="Y29" s="34"/>
      <c r="Z29" s="34"/>
      <c r="AA29" s="34"/>
      <c r="AB29" s="34"/>
      <c r="AC29" s="34"/>
      <c r="AD29" s="34"/>
      <c r="AE29" s="34"/>
    </row>
    <row r="30" spans="1:31" s="1" customFormat="1" ht="25.35" customHeight="1">
      <c r="A30" s="34"/>
      <c r="B30" s="39"/>
      <c r="C30" s="34"/>
      <c r="D30" s="127" t="s">
        <v>40</v>
      </c>
      <c r="E30" s="34"/>
      <c r="F30" s="34"/>
      <c r="G30" s="34"/>
      <c r="H30" s="34"/>
      <c r="I30" s="116"/>
      <c r="J30" s="128">
        <f>ROUND(J85, 2)</f>
        <v>0</v>
      </c>
      <c r="K30" s="34"/>
      <c r="L30" s="117"/>
      <c r="S30" s="34"/>
      <c r="T30" s="34"/>
      <c r="U30" s="34"/>
      <c r="V30" s="34"/>
      <c r="W30" s="34"/>
      <c r="X30" s="34"/>
      <c r="Y30" s="34"/>
      <c r="Z30" s="34"/>
      <c r="AA30" s="34"/>
      <c r="AB30" s="34"/>
      <c r="AC30" s="34"/>
      <c r="AD30" s="34"/>
      <c r="AE30" s="34"/>
    </row>
    <row r="31" spans="1:31" s="1" customFormat="1" ht="6.95" customHeight="1">
      <c r="A31" s="34"/>
      <c r="B31" s="39"/>
      <c r="C31" s="34"/>
      <c r="D31" s="125"/>
      <c r="E31" s="125"/>
      <c r="F31" s="125"/>
      <c r="G31" s="125"/>
      <c r="H31" s="125"/>
      <c r="I31" s="126"/>
      <c r="J31" s="125"/>
      <c r="K31" s="125"/>
      <c r="L31" s="117"/>
      <c r="S31" s="34"/>
      <c r="T31" s="34"/>
      <c r="U31" s="34"/>
      <c r="V31" s="34"/>
      <c r="W31" s="34"/>
      <c r="X31" s="34"/>
      <c r="Y31" s="34"/>
      <c r="Z31" s="34"/>
      <c r="AA31" s="34"/>
      <c r="AB31" s="34"/>
      <c r="AC31" s="34"/>
      <c r="AD31" s="34"/>
      <c r="AE31" s="34"/>
    </row>
    <row r="32" spans="1:31" s="1" customFormat="1" ht="14.45" customHeight="1">
      <c r="A32" s="34"/>
      <c r="B32" s="39"/>
      <c r="C32" s="34"/>
      <c r="D32" s="34"/>
      <c r="E32" s="34"/>
      <c r="F32" s="129" t="s">
        <v>42</v>
      </c>
      <c r="G32" s="34"/>
      <c r="H32" s="34"/>
      <c r="I32" s="130" t="s">
        <v>41</v>
      </c>
      <c r="J32" s="129" t="s">
        <v>43</v>
      </c>
      <c r="K32" s="34"/>
      <c r="L32" s="117"/>
      <c r="S32" s="34"/>
      <c r="T32" s="34"/>
      <c r="U32" s="34"/>
      <c r="V32" s="34"/>
      <c r="W32" s="34"/>
      <c r="X32" s="34"/>
      <c r="Y32" s="34"/>
      <c r="Z32" s="34"/>
      <c r="AA32" s="34"/>
      <c r="AB32" s="34"/>
      <c r="AC32" s="34"/>
      <c r="AD32" s="34"/>
      <c r="AE32" s="34"/>
    </row>
    <row r="33" spans="1:31" s="1" customFormat="1" ht="14.45" customHeight="1">
      <c r="A33" s="34"/>
      <c r="B33" s="39"/>
      <c r="C33" s="34"/>
      <c r="D33" s="131" t="s">
        <v>44</v>
      </c>
      <c r="E33" s="115" t="s">
        <v>45</v>
      </c>
      <c r="F33" s="132">
        <f>ROUND((SUM(BE85:BE179)),  2)</f>
        <v>0</v>
      </c>
      <c r="G33" s="34"/>
      <c r="H33" s="34"/>
      <c r="I33" s="133">
        <v>0.21</v>
      </c>
      <c r="J33" s="132">
        <f>ROUND(((SUM(BE85:BE179))*I33),  2)</f>
        <v>0</v>
      </c>
      <c r="K33" s="34"/>
      <c r="L33" s="117"/>
      <c r="S33" s="34"/>
      <c r="T33" s="34"/>
      <c r="U33" s="34"/>
      <c r="V33" s="34"/>
      <c r="W33" s="34"/>
      <c r="X33" s="34"/>
      <c r="Y33" s="34"/>
      <c r="Z33" s="34"/>
      <c r="AA33" s="34"/>
      <c r="AB33" s="34"/>
      <c r="AC33" s="34"/>
      <c r="AD33" s="34"/>
      <c r="AE33" s="34"/>
    </row>
    <row r="34" spans="1:31" s="1" customFormat="1" ht="14.45" customHeight="1">
      <c r="A34" s="34"/>
      <c r="B34" s="39"/>
      <c r="C34" s="34"/>
      <c r="D34" s="34"/>
      <c r="E34" s="115" t="s">
        <v>46</v>
      </c>
      <c r="F34" s="132">
        <f>ROUND((SUM(BF85:BF179)),  2)</f>
        <v>0</v>
      </c>
      <c r="G34" s="34"/>
      <c r="H34" s="34"/>
      <c r="I34" s="133">
        <v>0.15</v>
      </c>
      <c r="J34" s="132">
        <f>ROUND(((SUM(BF85:BF179))*I34),  2)</f>
        <v>0</v>
      </c>
      <c r="K34" s="34"/>
      <c r="L34" s="117"/>
      <c r="S34" s="34"/>
      <c r="T34" s="34"/>
      <c r="U34" s="34"/>
      <c r="V34" s="34"/>
      <c r="W34" s="34"/>
      <c r="X34" s="34"/>
      <c r="Y34" s="34"/>
      <c r="Z34" s="34"/>
      <c r="AA34" s="34"/>
      <c r="AB34" s="34"/>
      <c r="AC34" s="34"/>
      <c r="AD34" s="34"/>
      <c r="AE34" s="34"/>
    </row>
    <row r="35" spans="1:31" s="1" customFormat="1" ht="14.45" hidden="1" customHeight="1">
      <c r="A35" s="34"/>
      <c r="B35" s="39"/>
      <c r="C35" s="34"/>
      <c r="D35" s="34"/>
      <c r="E35" s="115" t="s">
        <v>47</v>
      </c>
      <c r="F35" s="132">
        <f>ROUND((SUM(BG85:BG179)),  2)</f>
        <v>0</v>
      </c>
      <c r="G35" s="34"/>
      <c r="H35" s="34"/>
      <c r="I35" s="133">
        <v>0.21</v>
      </c>
      <c r="J35" s="132">
        <f>0</f>
        <v>0</v>
      </c>
      <c r="K35" s="34"/>
      <c r="L35" s="117"/>
      <c r="S35" s="34"/>
      <c r="T35" s="34"/>
      <c r="U35" s="34"/>
      <c r="V35" s="34"/>
      <c r="W35" s="34"/>
      <c r="X35" s="34"/>
      <c r="Y35" s="34"/>
      <c r="Z35" s="34"/>
      <c r="AA35" s="34"/>
      <c r="AB35" s="34"/>
      <c r="AC35" s="34"/>
      <c r="AD35" s="34"/>
      <c r="AE35" s="34"/>
    </row>
    <row r="36" spans="1:31" s="1" customFormat="1" ht="14.45" hidden="1" customHeight="1">
      <c r="A36" s="34"/>
      <c r="B36" s="39"/>
      <c r="C36" s="34"/>
      <c r="D36" s="34"/>
      <c r="E36" s="115" t="s">
        <v>48</v>
      </c>
      <c r="F36" s="132">
        <f>ROUND((SUM(BH85:BH179)),  2)</f>
        <v>0</v>
      </c>
      <c r="G36" s="34"/>
      <c r="H36" s="34"/>
      <c r="I36" s="133">
        <v>0.15</v>
      </c>
      <c r="J36" s="132">
        <f>0</f>
        <v>0</v>
      </c>
      <c r="K36" s="34"/>
      <c r="L36" s="117"/>
      <c r="S36" s="34"/>
      <c r="T36" s="34"/>
      <c r="U36" s="34"/>
      <c r="V36" s="34"/>
      <c r="W36" s="34"/>
      <c r="X36" s="34"/>
      <c r="Y36" s="34"/>
      <c r="Z36" s="34"/>
      <c r="AA36" s="34"/>
      <c r="AB36" s="34"/>
      <c r="AC36" s="34"/>
      <c r="AD36" s="34"/>
      <c r="AE36" s="34"/>
    </row>
    <row r="37" spans="1:31" s="1" customFormat="1" ht="14.45" hidden="1" customHeight="1">
      <c r="A37" s="34"/>
      <c r="B37" s="39"/>
      <c r="C37" s="34"/>
      <c r="D37" s="34"/>
      <c r="E37" s="115" t="s">
        <v>49</v>
      </c>
      <c r="F37" s="132">
        <f>ROUND((SUM(BI85:BI179)),  2)</f>
        <v>0</v>
      </c>
      <c r="G37" s="34"/>
      <c r="H37" s="34"/>
      <c r="I37" s="133">
        <v>0</v>
      </c>
      <c r="J37" s="132">
        <f>0</f>
        <v>0</v>
      </c>
      <c r="K37" s="34"/>
      <c r="L37" s="117"/>
      <c r="S37" s="34"/>
      <c r="T37" s="34"/>
      <c r="U37" s="34"/>
      <c r="V37" s="34"/>
      <c r="W37" s="34"/>
      <c r="X37" s="34"/>
      <c r="Y37" s="34"/>
      <c r="Z37" s="34"/>
      <c r="AA37" s="34"/>
      <c r="AB37" s="34"/>
      <c r="AC37" s="34"/>
      <c r="AD37" s="34"/>
      <c r="AE37" s="34"/>
    </row>
    <row r="38" spans="1:31" s="1" customFormat="1" ht="6.95" customHeight="1">
      <c r="A38" s="34"/>
      <c r="B38" s="39"/>
      <c r="C38" s="34"/>
      <c r="D38" s="34"/>
      <c r="E38" s="34"/>
      <c r="F38" s="34"/>
      <c r="G38" s="34"/>
      <c r="H38" s="34"/>
      <c r="I38" s="116"/>
      <c r="J38" s="34"/>
      <c r="K38" s="34"/>
      <c r="L38" s="117"/>
      <c r="S38" s="34"/>
      <c r="T38" s="34"/>
      <c r="U38" s="34"/>
      <c r="V38" s="34"/>
      <c r="W38" s="34"/>
      <c r="X38" s="34"/>
      <c r="Y38" s="34"/>
      <c r="Z38" s="34"/>
      <c r="AA38" s="34"/>
      <c r="AB38" s="34"/>
      <c r="AC38" s="34"/>
      <c r="AD38" s="34"/>
      <c r="AE38" s="34"/>
    </row>
    <row r="39" spans="1:31" s="1" customFormat="1" ht="25.35" customHeight="1">
      <c r="A39" s="34"/>
      <c r="B39" s="39"/>
      <c r="C39" s="134"/>
      <c r="D39" s="135" t="s">
        <v>50</v>
      </c>
      <c r="E39" s="136"/>
      <c r="F39" s="136"/>
      <c r="G39" s="137" t="s">
        <v>51</v>
      </c>
      <c r="H39" s="138" t="s">
        <v>52</v>
      </c>
      <c r="I39" s="139"/>
      <c r="J39" s="140">
        <f>SUM(J30:J37)</f>
        <v>0</v>
      </c>
      <c r="K39" s="141"/>
      <c r="L39" s="117"/>
      <c r="S39" s="34"/>
      <c r="T39" s="34"/>
      <c r="U39" s="34"/>
      <c r="V39" s="34"/>
      <c r="W39" s="34"/>
      <c r="X39" s="34"/>
      <c r="Y39" s="34"/>
      <c r="Z39" s="34"/>
      <c r="AA39" s="34"/>
      <c r="AB39" s="34"/>
      <c r="AC39" s="34"/>
      <c r="AD39" s="34"/>
      <c r="AE39" s="34"/>
    </row>
    <row r="40" spans="1:31" s="1" customFormat="1" ht="14.45" customHeight="1">
      <c r="A40" s="34"/>
      <c r="B40" s="142"/>
      <c r="C40" s="143"/>
      <c r="D40" s="143"/>
      <c r="E40" s="143"/>
      <c r="F40" s="143"/>
      <c r="G40" s="143"/>
      <c r="H40" s="143"/>
      <c r="I40" s="144"/>
      <c r="J40" s="143"/>
      <c r="K40" s="143"/>
      <c r="L40" s="117"/>
      <c r="S40" s="34"/>
      <c r="T40" s="34"/>
      <c r="U40" s="34"/>
      <c r="V40" s="34"/>
      <c r="W40" s="34"/>
      <c r="X40" s="34"/>
      <c r="Y40" s="34"/>
      <c r="Z40" s="34"/>
      <c r="AA40" s="34"/>
      <c r="AB40" s="34"/>
      <c r="AC40" s="34"/>
      <c r="AD40" s="34"/>
      <c r="AE40" s="34"/>
    </row>
    <row r="44" spans="1:31" s="1" customFormat="1" ht="6.95" hidden="1" customHeight="1">
      <c r="A44" s="34"/>
      <c r="B44" s="145"/>
      <c r="C44" s="146"/>
      <c r="D44" s="146"/>
      <c r="E44" s="146"/>
      <c r="F44" s="146"/>
      <c r="G44" s="146"/>
      <c r="H44" s="146"/>
      <c r="I44" s="147"/>
      <c r="J44" s="146"/>
      <c r="K44" s="146"/>
      <c r="L44" s="117"/>
      <c r="S44" s="34"/>
      <c r="T44" s="34"/>
      <c r="U44" s="34"/>
      <c r="V44" s="34"/>
      <c r="W44" s="34"/>
      <c r="X44" s="34"/>
      <c r="Y44" s="34"/>
      <c r="Z44" s="34"/>
      <c r="AA44" s="34"/>
      <c r="AB44" s="34"/>
      <c r="AC44" s="34"/>
      <c r="AD44" s="34"/>
      <c r="AE44" s="34"/>
    </row>
    <row r="45" spans="1:31" s="1" customFormat="1" ht="24.95" hidden="1" customHeight="1">
      <c r="A45" s="34"/>
      <c r="B45" s="35"/>
      <c r="C45" s="23" t="s">
        <v>258</v>
      </c>
      <c r="D45" s="36"/>
      <c r="E45" s="36"/>
      <c r="F45" s="36"/>
      <c r="G45" s="36"/>
      <c r="H45" s="36"/>
      <c r="I45" s="116"/>
      <c r="J45" s="36"/>
      <c r="K45" s="36"/>
      <c r="L45" s="117"/>
      <c r="S45" s="34"/>
      <c r="T45" s="34"/>
      <c r="U45" s="34"/>
      <c r="V45" s="34"/>
      <c r="W45" s="34"/>
      <c r="X45" s="34"/>
      <c r="Y45" s="34"/>
      <c r="Z45" s="34"/>
      <c r="AA45" s="34"/>
      <c r="AB45" s="34"/>
      <c r="AC45" s="34"/>
      <c r="AD45" s="34"/>
      <c r="AE45" s="34"/>
    </row>
    <row r="46" spans="1:31" s="1" customFormat="1" ht="6.95" hidden="1" customHeight="1">
      <c r="A46" s="34"/>
      <c r="B46" s="35"/>
      <c r="C46" s="36"/>
      <c r="D46" s="36"/>
      <c r="E46" s="36"/>
      <c r="F46" s="36"/>
      <c r="G46" s="36"/>
      <c r="H46" s="36"/>
      <c r="I46" s="116"/>
      <c r="J46" s="36"/>
      <c r="K46" s="36"/>
      <c r="L46" s="117"/>
      <c r="S46" s="34"/>
      <c r="T46" s="34"/>
      <c r="U46" s="34"/>
      <c r="V46" s="34"/>
      <c r="W46" s="34"/>
      <c r="X46" s="34"/>
      <c r="Y46" s="34"/>
      <c r="Z46" s="34"/>
      <c r="AA46" s="34"/>
      <c r="AB46" s="34"/>
      <c r="AC46" s="34"/>
      <c r="AD46" s="34"/>
      <c r="AE46" s="34"/>
    </row>
    <row r="47" spans="1:31" s="1" customFormat="1" ht="12" hidden="1" customHeight="1">
      <c r="A47" s="34"/>
      <c r="B47" s="35"/>
      <c r="C47" s="29" t="s">
        <v>16</v>
      </c>
      <c r="D47" s="36"/>
      <c r="E47" s="36"/>
      <c r="F47" s="36"/>
      <c r="G47" s="36"/>
      <c r="H47" s="36"/>
      <c r="I47" s="116"/>
      <c r="J47" s="36"/>
      <c r="K47" s="36"/>
      <c r="L47" s="117"/>
      <c r="S47" s="34"/>
      <c r="T47" s="34"/>
      <c r="U47" s="34"/>
      <c r="V47" s="34"/>
      <c r="W47" s="34"/>
      <c r="X47" s="34"/>
      <c r="Y47" s="34"/>
      <c r="Z47" s="34"/>
      <c r="AA47" s="34"/>
      <c r="AB47" s="34"/>
      <c r="AC47" s="34"/>
      <c r="AD47" s="34"/>
      <c r="AE47" s="34"/>
    </row>
    <row r="48" spans="1:31" s="1" customFormat="1" ht="14.45" hidden="1" customHeight="1">
      <c r="A48" s="34"/>
      <c r="B48" s="35"/>
      <c r="C48" s="36"/>
      <c r="D48" s="36"/>
      <c r="E48" s="499" t="str">
        <f>E7</f>
        <v>Tribuna a šatny atletického stadionu Na Skalce</v>
      </c>
      <c r="F48" s="500"/>
      <c r="G48" s="500"/>
      <c r="H48" s="500"/>
      <c r="I48" s="116"/>
      <c r="J48" s="36"/>
      <c r="K48" s="36"/>
      <c r="L48" s="117"/>
      <c r="S48" s="34"/>
      <c r="T48" s="34"/>
      <c r="U48" s="34"/>
      <c r="V48" s="34"/>
      <c r="W48" s="34"/>
      <c r="X48" s="34"/>
      <c r="Y48" s="34"/>
      <c r="Z48" s="34"/>
      <c r="AA48" s="34"/>
      <c r="AB48" s="34"/>
      <c r="AC48" s="34"/>
      <c r="AD48" s="34"/>
      <c r="AE48" s="34"/>
    </row>
    <row r="49" spans="1:47" s="1" customFormat="1" ht="12" hidden="1" customHeight="1">
      <c r="A49" s="34"/>
      <c r="B49" s="35"/>
      <c r="C49" s="29" t="s">
        <v>137</v>
      </c>
      <c r="D49" s="36"/>
      <c r="E49" s="36"/>
      <c r="F49" s="36"/>
      <c r="G49" s="36"/>
      <c r="H49" s="36"/>
      <c r="I49" s="116"/>
      <c r="J49" s="36"/>
      <c r="K49" s="36"/>
      <c r="L49" s="117"/>
      <c r="S49" s="34"/>
      <c r="T49" s="34"/>
      <c r="U49" s="34"/>
      <c r="V49" s="34"/>
      <c r="W49" s="34"/>
      <c r="X49" s="34"/>
      <c r="Y49" s="34"/>
      <c r="Z49" s="34"/>
      <c r="AA49" s="34"/>
      <c r="AB49" s="34"/>
      <c r="AC49" s="34"/>
      <c r="AD49" s="34"/>
      <c r="AE49" s="34"/>
    </row>
    <row r="50" spans="1:47" s="1" customFormat="1" ht="14.45" hidden="1" customHeight="1">
      <c r="A50" s="34"/>
      <c r="B50" s="35"/>
      <c r="C50" s="36"/>
      <c r="D50" s="36"/>
      <c r="E50" s="470" t="str">
        <f>E9</f>
        <v>SO09 - Venkovní osvětlení</v>
      </c>
      <c r="F50" s="498"/>
      <c r="G50" s="498"/>
      <c r="H50" s="498"/>
      <c r="I50" s="116"/>
      <c r="J50" s="36"/>
      <c r="K50" s="36"/>
      <c r="L50" s="117"/>
      <c r="S50" s="34"/>
      <c r="T50" s="34"/>
      <c r="U50" s="34"/>
      <c r="V50" s="34"/>
      <c r="W50" s="34"/>
      <c r="X50" s="34"/>
      <c r="Y50" s="34"/>
      <c r="Z50" s="34"/>
      <c r="AA50" s="34"/>
      <c r="AB50" s="34"/>
      <c r="AC50" s="34"/>
      <c r="AD50" s="34"/>
      <c r="AE50" s="34"/>
    </row>
    <row r="51" spans="1:47" s="1" customFormat="1" ht="6.95" hidden="1" customHeight="1">
      <c r="A51" s="34"/>
      <c r="B51" s="35"/>
      <c r="C51" s="36"/>
      <c r="D51" s="36"/>
      <c r="E51" s="36"/>
      <c r="F51" s="36"/>
      <c r="G51" s="36"/>
      <c r="H51" s="36"/>
      <c r="I51" s="116"/>
      <c r="J51" s="36"/>
      <c r="K51" s="36"/>
      <c r="L51" s="117"/>
      <c r="S51" s="34"/>
      <c r="T51" s="34"/>
      <c r="U51" s="34"/>
      <c r="V51" s="34"/>
      <c r="W51" s="34"/>
      <c r="X51" s="34"/>
      <c r="Y51" s="34"/>
      <c r="Z51" s="34"/>
      <c r="AA51" s="34"/>
      <c r="AB51" s="34"/>
      <c r="AC51" s="34"/>
      <c r="AD51" s="34"/>
      <c r="AE51" s="34"/>
    </row>
    <row r="52" spans="1:47" s="1" customFormat="1" ht="12" hidden="1" customHeight="1">
      <c r="A52" s="34"/>
      <c r="B52" s="35"/>
      <c r="C52" s="29" t="s">
        <v>21</v>
      </c>
      <c r="D52" s="36"/>
      <c r="E52" s="36"/>
      <c r="F52" s="27" t="str">
        <f>F12</f>
        <v>Česká Třebová</v>
      </c>
      <c r="G52" s="36"/>
      <c r="H52" s="36"/>
      <c r="I52" s="118" t="s">
        <v>23</v>
      </c>
      <c r="J52" s="59" t="str">
        <f>IF(J12="","",J12)</f>
        <v>25. 10. 2019</v>
      </c>
      <c r="K52" s="36"/>
      <c r="L52" s="117"/>
      <c r="S52" s="34"/>
      <c r="T52" s="34"/>
      <c r="U52" s="34"/>
      <c r="V52" s="34"/>
      <c r="W52" s="34"/>
      <c r="X52" s="34"/>
      <c r="Y52" s="34"/>
      <c r="Z52" s="34"/>
      <c r="AA52" s="34"/>
      <c r="AB52" s="34"/>
      <c r="AC52" s="34"/>
      <c r="AD52" s="34"/>
      <c r="AE52" s="34"/>
    </row>
    <row r="53" spans="1:47" s="1" customFormat="1" ht="6.95" hidden="1" customHeight="1">
      <c r="A53" s="34"/>
      <c r="B53" s="35"/>
      <c r="C53" s="36"/>
      <c r="D53" s="36"/>
      <c r="E53" s="36"/>
      <c r="F53" s="36"/>
      <c r="G53" s="36"/>
      <c r="H53" s="36"/>
      <c r="I53" s="116"/>
      <c r="J53" s="36"/>
      <c r="K53" s="36"/>
      <c r="L53" s="117"/>
      <c r="S53" s="34"/>
      <c r="T53" s="34"/>
      <c r="U53" s="34"/>
      <c r="V53" s="34"/>
      <c r="W53" s="34"/>
      <c r="X53" s="34"/>
      <c r="Y53" s="34"/>
      <c r="Z53" s="34"/>
      <c r="AA53" s="34"/>
      <c r="AB53" s="34"/>
      <c r="AC53" s="34"/>
      <c r="AD53" s="34"/>
      <c r="AE53" s="34"/>
    </row>
    <row r="54" spans="1:47" s="1" customFormat="1" ht="40.9" hidden="1" customHeight="1">
      <c r="A54" s="34"/>
      <c r="B54" s="35"/>
      <c r="C54" s="29" t="s">
        <v>25</v>
      </c>
      <c r="D54" s="36"/>
      <c r="E54" s="36"/>
      <c r="F54" s="27" t="str">
        <f>E15</f>
        <v>Město Česká Třebová</v>
      </c>
      <c r="G54" s="36"/>
      <c r="H54" s="36"/>
      <c r="I54" s="118" t="s">
        <v>32</v>
      </c>
      <c r="J54" s="32" t="str">
        <f>E21</f>
        <v>ELEKTRO - SYCHRA, spol. s r.o.</v>
      </c>
      <c r="K54" s="36"/>
      <c r="L54" s="117"/>
      <c r="S54" s="34"/>
      <c r="T54" s="34"/>
      <c r="U54" s="34"/>
      <c r="V54" s="34"/>
      <c r="W54" s="34"/>
      <c r="X54" s="34"/>
      <c r="Y54" s="34"/>
      <c r="Z54" s="34"/>
      <c r="AA54" s="34"/>
      <c r="AB54" s="34"/>
      <c r="AC54" s="34"/>
      <c r="AD54" s="34"/>
      <c r="AE54" s="34"/>
    </row>
    <row r="55" spans="1:47" s="1" customFormat="1" ht="15.6" hidden="1" customHeight="1">
      <c r="A55" s="34"/>
      <c r="B55" s="35"/>
      <c r="C55" s="29" t="s">
        <v>30</v>
      </c>
      <c r="D55" s="36"/>
      <c r="E55" s="36"/>
      <c r="F55" s="27" t="str">
        <f>IF(E18="","",E18)</f>
        <v>Vyplň údaj</v>
      </c>
      <c r="G55" s="36"/>
      <c r="H55" s="36"/>
      <c r="I55" s="118" t="s">
        <v>37</v>
      </c>
      <c r="J55" s="32" t="str">
        <f>E24</f>
        <v>Jiří Skalický</v>
      </c>
      <c r="K55" s="36"/>
      <c r="L55" s="117"/>
      <c r="S55" s="34"/>
      <c r="T55" s="34"/>
      <c r="U55" s="34"/>
      <c r="V55" s="34"/>
      <c r="W55" s="34"/>
      <c r="X55" s="34"/>
      <c r="Y55" s="34"/>
      <c r="Z55" s="34"/>
      <c r="AA55" s="34"/>
      <c r="AB55" s="34"/>
      <c r="AC55" s="34"/>
      <c r="AD55" s="34"/>
      <c r="AE55" s="34"/>
    </row>
    <row r="56" spans="1:47" s="1" customFormat="1" ht="10.35" hidden="1" customHeight="1">
      <c r="A56" s="34"/>
      <c r="B56" s="35"/>
      <c r="C56" s="36"/>
      <c r="D56" s="36"/>
      <c r="E56" s="36"/>
      <c r="F56" s="36"/>
      <c r="G56" s="36"/>
      <c r="H56" s="36"/>
      <c r="I56" s="116"/>
      <c r="J56" s="36"/>
      <c r="K56" s="36"/>
      <c r="L56" s="117"/>
      <c r="S56" s="34"/>
      <c r="T56" s="34"/>
      <c r="U56" s="34"/>
      <c r="V56" s="34"/>
      <c r="W56" s="34"/>
      <c r="X56" s="34"/>
      <c r="Y56" s="34"/>
      <c r="Z56" s="34"/>
      <c r="AA56" s="34"/>
      <c r="AB56" s="34"/>
      <c r="AC56" s="34"/>
      <c r="AD56" s="34"/>
      <c r="AE56" s="34"/>
    </row>
    <row r="57" spans="1:47" s="1" customFormat="1" ht="29.25" hidden="1" customHeight="1">
      <c r="A57" s="34"/>
      <c r="B57" s="35"/>
      <c r="C57" s="148" t="s">
        <v>268</v>
      </c>
      <c r="D57" s="149"/>
      <c r="E57" s="149"/>
      <c r="F57" s="149"/>
      <c r="G57" s="149"/>
      <c r="H57" s="149"/>
      <c r="I57" s="150"/>
      <c r="J57" s="151" t="s">
        <v>269</v>
      </c>
      <c r="K57" s="149"/>
      <c r="L57" s="117"/>
      <c r="S57" s="34"/>
      <c r="T57" s="34"/>
      <c r="U57" s="34"/>
      <c r="V57" s="34"/>
      <c r="W57" s="34"/>
      <c r="X57" s="34"/>
      <c r="Y57" s="34"/>
      <c r="Z57" s="34"/>
      <c r="AA57" s="34"/>
      <c r="AB57" s="34"/>
      <c r="AC57" s="34"/>
      <c r="AD57" s="34"/>
      <c r="AE57" s="34"/>
    </row>
    <row r="58" spans="1:47" s="1" customFormat="1" ht="10.35" hidden="1" customHeight="1">
      <c r="A58" s="34"/>
      <c r="B58" s="35"/>
      <c r="C58" s="36"/>
      <c r="D58" s="36"/>
      <c r="E58" s="36"/>
      <c r="F58" s="36"/>
      <c r="G58" s="36"/>
      <c r="H58" s="36"/>
      <c r="I58" s="116"/>
      <c r="J58" s="36"/>
      <c r="K58" s="36"/>
      <c r="L58" s="117"/>
      <c r="S58" s="34"/>
      <c r="T58" s="34"/>
      <c r="U58" s="34"/>
      <c r="V58" s="34"/>
      <c r="W58" s="34"/>
      <c r="X58" s="34"/>
      <c r="Y58" s="34"/>
      <c r="Z58" s="34"/>
      <c r="AA58" s="34"/>
      <c r="AB58" s="34"/>
      <c r="AC58" s="34"/>
      <c r="AD58" s="34"/>
      <c r="AE58" s="34"/>
    </row>
    <row r="59" spans="1:47" s="1" customFormat="1" ht="22.9" hidden="1" customHeight="1">
      <c r="A59" s="34"/>
      <c r="B59" s="35"/>
      <c r="C59" s="152" t="s">
        <v>72</v>
      </c>
      <c r="D59" s="36"/>
      <c r="E59" s="36"/>
      <c r="F59" s="36"/>
      <c r="G59" s="36"/>
      <c r="H59" s="36"/>
      <c r="I59" s="116"/>
      <c r="J59" s="77">
        <f>J85</f>
        <v>0</v>
      </c>
      <c r="K59" s="36"/>
      <c r="L59" s="117"/>
      <c r="S59" s="34"/>
      <c r="T59" s="34"/>
      <c r="U59" s="34"/>
      <c r="V59" s="34"/>
      <c r="W59" s="34"/>
      <c r="X59" s="34"/>
      <c r="Y59" s="34"/>
      <c r="Z59" s="34"/>
      <c r="AA59" s="34"/>
      <c r="AB59" s="34"/>
      <c r="AC59" s="34"/>
      <c r="AD59" s="34"/>
      <c r="AE59" s="34"/>
      <c r="AU59" s="17" t="s">
        <v>270</v>
      </c>
    </row>
    <row r="60" spans="1:47" s="8" customFormat="1" ht="24.95" hidden="1" customHeight="1">
      <c r="B60" s="153"/>
      <c r="C60" s="154"/>
      <c r="D60" s="155" t="s">
        <v>3100</v>
      </c>
      <c r="E60" s="156"/>
      <c r="F60" s="156"/>
      <c r="G60" s="156"/>
      <c r="H60" s="156"/>
      <c r="I60" s="157"/>
      <c r="J60" s="158">
        <f>J86</f>
        <v>0</v>
      </c>
      <c r="K60" s="154"/>
      <c r="L60" s="159"/>
    </row>
    <row r="61" spans="1:47" s="8" customFormat="1" ht="24.95" hidden="1" customHeight="1">
      <c r="B61" s="153"/>
      <c r="C61" s="154"/>
      <c r="D61" s="155" t="s">
        <v>3879</v>
      </c>
      <c r="E61" s="156"/>
      <c r="F61" s="156"/>
      <c r="G61" s="156"/>
      <c r="H61" s="156"/>
      <c r="I61" s="157"/>
      <c r="J61" s="158">
        <f>J113</f>
        <v>0</v>
      </c>
      <c r="K61" s="154"/>
      <c r="L61" s="159"/>
    </row>
    <row r="62" spans="1:47" s="8" customFormat="1" ht="24.95" hidden="1" customHeight="1">
      <c r="B62" s="153"/>
      <c r="C62" s="154"/>
      <c r="D62" s="155" t="s">
        <v>3927</v>
      </c>
      <c r="E62" s="156"/>
      <c r="F62" s="156"/>
      <c r="G62" s="156"/>
      <c r="H62" s="156"/>
      <c r="I62" s="157"/>
      <c r="J62" s="158">
        <f>J128</f>
        <v>0</v>
      </c>
      <c r="K62" s="154"/>
      <c r="L62" s="159"/>
    </row>
    <row r="63" spans="1:47" s="8" customFormat="1" ht="24.95" hidden="1" customHeight="1">
      <c r="B63" s="153"/>
      <c r="C63" s="154"/>
      <c r="D63" s="155" t="s">
        <v>3928</v>
      </c>
      <c r="E63" s="156"/>
      <c r="F63" s="156"/>
      <c r="G63" s="156"/>
      <c r="H63" s="156"/>
      <c r="I63" s="157"/>
      <c r="J63" s="158">
        <f>J137</f>
        <v>0</v>
      </c>
      <c r="K63" s="154"/>
      <c r="L63" s="159"/>
    </row>
    <row r="64" spans="1:47" s="8" customFormat="1" ht="24.95" hidden="1" customHeight="1">
      <c r="B64" s="153"/>
      <c r="C64" s="154"/>
      <c r="D64" s="155" t="s">
        <v>3104</v>
      </c>
      <c r="E64" s="156"/>
      <c r="F64" s="156"/>
      <c r="G64" s="156"/>
      <c r="H64" s="156"/>
      <c r="I64" s="157"/>
      <c r="J64" s="158">
        <f>J172</f>
        <v>0</v>
      </c>
      <c r="K64" s="154"/>
      <c r="L64" s="159"/>
    </row>
    <row r="65" spans="1:31" s="8" customFormat="1" ht="24.95" hidden="1" customHeight="1">
      <c r="B65" s="153"/>
      <c r="C65" s="154"/>
      <c r="D65" s="155" t="s">
        <v>3105</v>
      </c>
      <c r="E65" s="156"/>
      <c r="F65" s="156"/>
      <c r="G65" s="156"/>
      <c r="H65" s="156"/>
      <c r="I65" s="157"/>
      <c r="J65" s="158">
        <f>J175</f>
        <v>0</v>
      </c>
      <c r="K65" s="154"/>
      <c r="L65" s="159"/>
    </row>
    <row r="66" spans="1:31" s="1" customFormat="1" ht="21.75" hidden="1" customHeight="1">
      <c r="A66" s="34"/>
      <c r="B66" s="35"/>
      <c r="C66" s="36"/>
      <c r="D66" s="36"/>
      <c r="E66" s="36"/>
      <c r="F66" s="36"/>
      <c r="G66" s="36"/>
      <c r="H66" s="36"/>
      <c r="I66" s="116"/>
      <c r="J66" s="36"/>
      <c r="K66" s="36"/>
      <c r="L66" s="117"/>
      <c r="S66" s="34"/>
      <c r="T66" s="34"/>
      <c r="U66" s="34"/>
      <c r="V66" s="34"/>
      <c r="W66" s="34"/>
      <c r="X66" s="34"/>
      <c r="Y66" s="34"/>
      <c r="Z66" s="34"/>
      <c r="AA66" s="34"/>
      <c r="AB66" s="34"/>
      <c r="AC66" s="34"/>
      <c r="AD66" s="34"/>
      <c r="AE66" s="34"/>
    </row>
    <row r="67" spans="1:31" s="1" customFormat="1" ht="6.95" hidden="1" customHeight="1">
      <c r="A67" s="34"/>
      <c r="B67" s="47"/>
      <c r="C67" s="48"/>
      <c r="D67" s="48"/>
      <c r="E67" s="48"/>
      <c r="F67" s="48"/>
      <c r="G67" s="48"/>
      <c r="H67" s="48"/>
      <c r="I67" s="144"/>
      <c r="J67" s="48"/>
      <c r="K67" s="48"/>
      <c r="L67" s="117"/>
      <c r="S67" s="34"/>
      <c r="T67" s="34"/>
      <c r="U67" s="34"/>
      <c r="V67" s="34"/>
      <c r="W67" s="34"/>
      <c r="X67" s="34"/>
      <c r="Y67" s="34"/>
      <c r="Z67" s="34"/>
      <c r="AA67" s="34"/>
      <c r="AB67" s="34"/>
      <c r="AC67" s="34"/>
      <c r="AD67" s="34"/>
      <c r="AE67" s="34"/>
    </row>
    <row r="68" spans="1:31" hidden="1"/>
    <row r="69" spans="1:31" hidden="1"/>
    <row r="70" spans="1:31" hidden="1"/>
    <row r="71" spans="1:31" s="1" customFormat="1" ht="6.95" customHeight="1">
      <c r="A71" s="34"/>
      <c r="B71" s="49"/>
      <c r="C71" s="50"/>
      <c r="D71" s="50"/>
      <c r="E71" s="50"/>
      <c r="F71" s="50"/>
      <c r="G71" s="50"/>
      <c r="H71" s="50"/>
      <c r="I71" s="147"/>
      <c r="J71" s="50"/>
      <c r="K71" s="50"/>
      <c r="L71" s="117"/>
      <c r="S71" s="34"/>
      <c r="T71" s="34"/>
      <c r="U71" s="34"/>
      <c r="V71" s="34"/>
      <c r="W71" s="34"/>
      <c r="X71" s="34"/>
      <c r="Y71" s="34"/>
      <c r="Z71" s="34"/>
      <c r="AA71" s="34"/>
      <c r="AB71" s="34"/>
      <c r="AC71" s="34"/>
      <c r="AD71" s="34"/>
      <c r="AE71" s="34"/>
    </row>
    <row r="72" spans="1:31" s="1" customFormat="1" ht="24.95" customHeight="1">
      <c r="A72" s="34"/>
      <c r="B72" s="35"/>
      <c r="C72" s="23" t="s">
        <v>298</v>
      </c>
      <c r="D72" s="36"/>
      <c r="E72" s="36"/>
      <c r="F72" s="36"/>
      <c r="G72" s="36"/>
      <c r="H72" s="36"/>
      <c r="I72" s="116"/>
      <c r="J72" s="36"/>
      <c r="K72" s="36"/>
      <c r="L72" s="117"/>
      <c r="S72" s="34"/>
      <c r="T72" s="34"/>
      <c r="U72" s="34"/>
      <c r="V72" s="34"/>
      <c r="W72" s="34"/>
      <c r="X72" s="34"/>
      <c r="Y72" s="34"/>
      <c r="Z72" s="34"/>
      <c r="AA72" s="34"/>
      <c r="AB72" s="34"/>
      <c r="AC72" s="34"/>
      <c r="AD72" s="34"/>
      <c r="AE72" s="34"/>
    </row>
    <row r="73" spans="1:31" s="1" customFormat="1" ht="6.95" customHeight="1">
      <c r="A73" s="34"/>
      <c r="B73" s="35"/>
      <c r="C73" s="36"/>
      <c r="D73" s="36"/>
      <c r="E73" s="36"/>
      <c r="F73" s="36"/>
      <c r="G73" s="36"/>
      <c r="H73" s="36"/>
      <c r="I73" s="116"/>
      <c r="J73" s="36"/>
      <c r="K73" s="36"/>
      <c r="L73" s="117"/>
      <c r="S73" s="34"/>
      <c r="T73" s="34"/>
      <c r="U73" s="34"/>
      <c r="V73" s="34"/>
      <c r="W73" s="34"/>
      <c r="X73" s="34"/>
      <c r="Y73" s="34"/>
      <c r="Z73" s="34"/>
      <c r="AA73" s="34"/>
      <c r="AB73" s="34"/>
      <c r="AC73" s="34"/>
      <c r="AD73" s="34"/>
      <c r="AE73" s="34"/>
    </row>
    <row r="74" spans="1:31" s="1" customFormat="1" ht="12" customHeight="1">
      <c r="A74" s="34"/>
      <c r="B74" s="35"/>
      <c r="C74" s="29" t="s">
        <v>16</v>
      </c>
      <c r="D74" s="36"/>
      <c r="E74" s="36"/>
      <c r="F74" s="36"/>
      <c r="G74" s="36"/>
      <c r="H74" s="36"/>
      <c r="I74" s="116"/>
      <c r="J74" s="36"/>
      <c r="K74" s="36"/>
      <c r="L74" s="117"/>
      <c r="S74" s="34"/>
      <c r="T74" s="34"/>
      <c r="U74" s="34"/>
      <c r="V74" s="34"/>
      <c r="W74" s="34"/>
      <c r="X74" s="34"/>
      <c r="Y74" s="34"/>
      <c r="Z74" s="34"/>
      <c r="AA74" s="34"/>
      <c r="AB74" s="34"/>
      <c r="AC74" s="34"/>
      <c r="AD74" s="34"/>
      <c r="AE74" s="34"/>
    </row>
    <row r="75" spans="1:31" s="1" customFormat="1" ht="14.45" customHeight="1">
      <c r="A75" s="34"/>
      <c r="B75" s="35"/>
      <c r="C75" s="36"/>
      <c r="D75" s="36"/>
      <c r="E75" s="499" t="str">
        <f>E7</f>
        <v>Tribuna a šatny atletického stadionu Na Skalce</v>
      </c>
      <c r="F75" s="500"/>
      <c r="G75" s="500"/>
      <c r="H75" s="500"/>
      <c r="I75" s="116"/>
      <c r="J75" s="36"/>
      <c r="K75" s="36"/>
      <c r="L75" s="117"/>
      <c r="S75" s="34"/>
      <c r="T75" s="34"/>
      <c r="U75" s="34"/>
      <c r="V75" s="34"/>
      <c r="W75" s="34"/>
      <c r="X75" s="34"/>
      <c r="Y75" s="34"/>
      <c r="Z75" s="34"/>
      <c r="AA75" s="34"/>
      <c r="AB75" s="34"/>
      <c r="AC75" s="34"/>
      <c r="AD75" s="34"/>
      <c r="AE75" s="34"/>
    </row>
    <row r="76" spans="1:31" s="1" customFormat="1" ht="12" customHeight="1">
      <c r="A76" s="34"/>
      <c r="B76" s="35"/>
      <c r="C76" s="29" t="s">
        <v>137</v>
      </c>
      <c r="D76" s="36"/>
      <c r="E76" s="36"/>
      <c r="F76" s="36"/>
      <c r="G76" s="36"/>
      <c r="H76" s="36"/>
      <c r="I76" s="116"/>
      <c r="J76" s="36"/>
      <c r="K76" s="36"/>
      <c r="L76" s="117"/>
      <c r="S76" s="34"/>
      <c r="T76" s="34"/>
      <c r="U76" s="34"/>
      <c r="V76" s="34"/>
      <c r="W76" s="34"/>
      <c r="X76" s="34"/>
      <c r="Y76" s="34"/>
      <c r="Z76" s="34"/>
      <c r="AA76" s="34"/>
      <c r="AB76" s="34"/>
      <c r="AC76" s="34"/>
      <c r="AD76" s="34"/>
      <c r="AE76" s="34"/>
    </row>
    <row r="77" spans="1:31" s="1" customFormat="1" ht="14.45" customHeight="1">
      <c r="A77" s="34"/>
      <c r="B77" s="35"/>
      <c r="C77" s="36"/>
      <c r="D77" s="36"/>
      <c r="E77" s="470" t="str">
        <f>E9</f>
        <v>SO09 - Venkovní osvětlení</v>
      </c>
      <c r="F77" s="498"/>
      <c r="G77" s="498"/>
      <c r="H77" s="498"/>
      <c r="I77" s="116"/>
      <c r="J77" s="36"/>
      <c r="K77" s="36"/>
      <c r="L77" s="117"/>
      <c r="S77" s="34"/>
      <c r="T77" s="34"/>
      <c r="U77" s="34"/>
      <c r="V77" s="34"/>
      <c r="W77" s="34"/>
      <c r="X77" s="34"/>
      <c r="Y77" s="34"/>
      <c r="Z77" s="34"/>
      <c r="AA77" s="34"/>
      <c r="AB77" s="34"/>
      <c r="AC77" s="34"/>
      <c r="AD77" s="34"/>
      <c r="AE77" s="34"/>
    </row>
    <row r="78" spans="1:31" s="1" customFormat="1" ht="6.95" customHeight="1">
      <c r="A78" s="34"/>
      <c r="B78" s="35"/>
      <c r="C78" s="36"/>
      <c r="D78" s="36"/>
      <c r="E78" s="36"/>
      <c r="F78" s="36"/>
      <c r="G78" s="36"/>
      <c r="H78" s="36"/>
      <c r="I78" s="116"/>
      <c r="J78" s="36"/>
      <c r="K78" s="36"/>
      <c r="L78" s="117"/>
      <c r="S78" s="34"/>
      <c r="T78" s="34"/>
      <c r="U78" s="34"/>
      <c r="V78" s="34"/>
      <c r="W78" s="34"/>
      <c r="X78" s="34"/>
      <c r="Y78" s="34"/>
      <c r="Z78" s="34"/>
      <c r="AA78" s="34"/>
      <c r="AB78" s="34"/>
      <c r="AC78" s="34"/>
      <c r="AD78" s="34"/>
      <c r="AE78" s="34"/>
    </row>
    <row r="79" spans="1:31" s="1" customFormat="1" ht="12" customHeight="1">
      <c r="A79" s="34"/>
      <c r="B79" s="35"/>
      <c r="C79" s="29" t="s">
        <v>21</v>
      </c>
      <c r="D79" s="36"/>
      <c r="E79" s="36"/>
      <c r="F79" s="27" t="str">
        <f>F12</f>
        <v>Česká Třebová</v>
      </c>
      <c r="G79" s="36"/>
      <c r="H79" s="36"/>
      <c r="I79" s="118" t="s">
        <v>23</v>
      </c>
      <c r="J79" s="59" t="str">
        <f>IF(J12="","",J12)</f>
        <v>25. 10. 2019</v>
      </c>
      <c r="K79" s="36"/>
      <c r="L79" s="117"/>
      <c r="S79" s="34"/>
      <c r="T79" s="34"/>
      <c r="U79" s="34"/>
      <c r="V79" s="34"/>
      <c r="W79" s="34"/>
      <c r="X79" s="34"/>
      <c r="Y79" s="34"/>
      <c r="Z79" s="34"/>
      <c r="AA79" s="34"/>
      <c r="AB79" s="34"/>
      <c r="AC79" s="34"/>
      <c r="AD79" s="34"/>
      <c r="AE79" s="34"/>
    </row>
    <row r="80" spans="1:31" s="1" customFormat="1" ht="6.95" customHeight="1">
      <c r="A80" s="34"/>
      <c r="B80" s="35"/>
      <c r="C80" s="36"/>
      <c r="D80" s="36"/>
      <c r="E80" s="36"/>
      <c r="F80" s="36"/>
      <c r="G80" s="36"/>
      <c r="H80" s="36"/>
      <c r="I80" s="116"/>
      <c r="J80" s="36"/>
      <c r="K80" s="36"/>
      <c r="L80" s="117"/>
      <c r="S80" s="34"/>
      <c r="T80" s="34"/>
      <c r="U80" s="34"/>
      <c r="V80" s="34"/>
      <c r="W80" s="34"/>
      <c r="X80" s="34"/>
      <c r="Y80" s="34"/>
      <c r="Z80" s="34"/>
      <c r="AA80" s="34"/>
      <c r="AB80" s="34"/>
      <c r="AC80" s="34"/>
      <c r="AD80" s="34"/>
      <c r="AE80" s="34"/>
    </row>
    <row r="81" spans="1:65" s="1" customFormat="1" ht="40.9" customHeight="1">
      <c r="A81" s="34"/>
      <c r="B81" s="35"/>
      <c r="C81" s="29" t="s">
        <v>25</v>
      </c>
      <c r="D81" s="36"/>
      <c r="E81" s="36"/>
      <c r="F81" s="27" t="str">
        <f>E15</f>
        <v>Město Česká Třebová</v>
      </c>
      <c r="G81" s="36"/>
      <c r="H81" s="36"/>
      <c r="I81" s="118" t="s">
        <v>32</v>
      </c>
      <c r="J81" s="32" t="str">
        <f>E21</f>
        <v>ELEKTRO - SYCHRA, spol. s r.o.</v>
      </c>
      <c r="K81" s="36"/>
      <c r="L81" s="117"/>
      <c r="S81" s="34"/>
      <c r="T81" s="34"/>
      <c r="U81" s="34"/>
      <c r="V81" s="34"/>
      <c r="W81" s="34"/>
      <c r="X81" s="34"/>
      <c r="Y81" s="34"/>
      <c r="Z81" s="34"/>
      <c r="AA81" s="34"/>
      <c r="AB81" s="34"/>
      <c r="AC81" s="34"/>
      <c r="AD81" s="34"/>
      <c r="AE81" s="34"/>
    </row>
    <row r="82" spans="1:65" s="1" customFormat="1" ht="15.6" customHeight="1">
      <c r="A82" s="34"/>
      <c r="B82" s="35"/>
      <c r="C82" s="29" t="s">
        <v>30</v>
      </c>
      <c r="D82" s="36"/>
      <c r="E82" s="36"/>
      <c r="F82" s="27" t="str">
        <f>IF(E18="","",E18)</f>
        <v>Vyplň údaj</v>
      </c>
      <c r="G82" s="36"/>
      <c r="H82" s="36"/>
      <c r="I82" s="118" t="s">
        <v>37</v>
      </c>
      <c r="J82" s="32" t="str">
        <f>E24</f>
        <v>Jiří Skalický</v>
      </c>
      <c r="K82" s="36"/>
      <c r="L82" s="117"/>
      <c r="S82" s="34"/>
      <c r="T82" s="34"/>
      <c r="U82" s="34"/>
      <c r="V82" s="34"/>
      <c r="W82" s="34"/>
      <c r="X82" s="34"/>
      <c r="Y82" s="34"/>
      <c r="Z82" s="34"/>
      <c r="AA82" s="34"/>
      <c r="AB82" s="34"/>
      <c r="AC82" s="34"/>
      <c r="AD82" s="34"/>
      <c r="AE82" s="34"/>
    </row>
    <row r="83" spans="1:65" s="1" customFormat="1" ht="10.35" customHeight="1">
      <c r="A83" s="34"/>
      <c r="B83" s="35"/>
      <c r="C83" s="36"/>
      <c r="D83" s="36"/>
      <c r="E83" s="36"/>
      <c r="F83" s="36"/>
      <c r="G83" s="36"/>
      <c r="H83" s="36"/>
      <c r="I83" s="116"/>
      <c r="J83" s="36"/>
      <c r="K83" s="36"/>
      <c r="L83" s="117"/>
      <c r="S83" s="34"/>
      <c r="T83" s="34"/>
      <c r="U83" s="34"/>
      <c r="V83" s="34"/>
      <c r="W83" s="34"/>
      <c r="X83" s="34"/>
      <c r="Y83" s="34"/>
      <c r="Z83" s="34"/>
      <c r="AA83" s="34"/>
      <c r="AB83" s="34"/>
      <c r="AC83" s="34"/>
      <c r="AD83" s="34"/>
      <c r="AE83" s="34"/>
    </row>
    <row r="84" spans="1:65" s="10" customFormat="1" ht="29.25" customHeight="1">
      <c r="A84" s="166"/>
      <c r="B84" s="167"/>
      <c r="C84" s="168" t="s">
        <v>299</v>
      </c>
      <c r="D84" s="169" t="s">
        <v>59</v>
      </c>
      <c r="E84" s="169" t="s">
        <v>55</v>
      </c>
      <c r="F84" s="169" t="s">
        <v>56</v>
      </c>
      <c r="G84" s="169" t="s">
        <v>300</v>
      </c>
      <c r="H84" s="169" t="s">
        <v>301</v>
      </c>
      <c r="I84" s="170" t="s">
        <v>302</v>
      </c>
      <c r="J84" s="171" t="s">
        <v>269</v>
      </c>
      <c r="K84" s="172" t="s">
        <v>303</v>
      </c>
      <c r="L84" s="173"/>
      <c r="M84" s="68" t="s">
        <v>19</v>
      </c>
      <c r="N84" s="69" t="s">
        <v>44</v>
      </c>
      <c r="O84" s="69" t="s">
        <v>304</v>
      </c>
      <c r="P84" s="69" t="s">
        <v>305</v>
      </c>
      <c r="Q84" s="69" t="s">
        <v>306</v>
      </c>
      <c r="R84" s="69" t="s">
        <v>307</v>
      </c>
      <c r="S84" s="69" t="s">
        <v>308</v>
      </c>
      <c r="T84" s="70" t="s">
        <v>309</v>
      </c>
      <c r="U84" s="166"/>
      <c r="V84" s="166"/>
      <c r="W84" s="166"/>
      <c r="X84" s="166"/>
      <c r="Y84" s="166"/>
      <c r="Z84" s="166"/>
      <c r="AA84" s="166"/>
      <c r="AB84" s="166"/>
      <c r="AC84" s="166"/>
      <c r="AD84" s="166"/>
      <c r="AE84" s="166"/>
    </row>
    <row r="85" spans="1:65" s="1" customFormat="1" ht="22.9" customHeight="1">
      <c r="A85" s="34"/>
      <c r="B85" s="35"/>
      <c r="C85" s="75" t="s">
        <v>310</v>
      </c>
      <c r="D85" s="36"/>
      <c r="E85" s="36"/>
      <c r="F85" s="36"/>
      <c r="G85" s="36"/>
      <c r="H85" s="36"/>
      <c r="I85" s="116"/>
      <c r="J85" s="174">
        <f>BK85</f>
        <v>0</v>
      </c>
      <c r="K85" s="36"/>
      <c r="L85" s="39"/>
      <c r="M85" s="71"/>
      <c r="N85" s="175"/>
      <c r="O85" s="72"/>
      <c r="P85" s="176">
        <f>P86+P113+P128+P137+P172+P175</f>
        <v>0</v>
      </c>
      <c r="Q85" s="72"/>
      <c r="R85" s="176">
        <f>R86+R113+R128+R137+R172+R175</f>
        <v>0</v>
      </c>
      <c r="S85" s="72"/>
      <c r="T85" s="177">
        <f>T86+T113+T128+T137+T172+T175</f>
        <v>0</v>
      </c>
      <c r="U85" s="34"/>
      <c r="V85" s="34"/>
      <c r="W85" s="34"/>
      <c r="X85" s="34"/>
      <c r="Y85" s="34"/>
      <c r="Z85" s="34"/>
      <c r="AA85" s="34"/>
      <c r="AB85" s="34"/>
      <c r="AC85" s="34"/>
      <c r="AD85" s="34"/>
      <c r="AE85" s="34"/>
      <c r="AT85" s="17" t="s">
        <v>73</v>
      </c>
      <c r="AU85" s="17" t="s">
        <v>270</v>
      </c>
      <c r="BK85" s="178">
        <f>BK86+BK113+BK128+BK137+BK172+BK175</f>
        <v>0</v>
      </c>
    </row>
    <row r="86" spans="1:65" s="11" customFormat="1" ht="25.9" customHeight="1">
      <c r="B86" s="179"/>
      <c r="C86" s="180"/>
      <c r="D86" s="181" t="s">
        <v>73</v>
      </c>
      <c r="E86" s="182" t="s">
        <v>2839</v>
      </c>
      <c r="F86" s="182" t="s">
        <v>3106</v>
      </c>
      <c r="G86" s="180"/>
      <c r="H86" s="180"/>
      <c r="I86" s="183"/>
      <c r="J86" s="184">
        <f>BK86</f>
        <v>0</v>
      </c>
      <c r="K86" s="180"/>
      <c r="L86" s="185"/>
      <c r="M86" s="186"/>
      <c r="N86" s="187"/>
      <c r="O86" s="187"/>
      <c r="P86" s="188">
        <f>SUM(P87:P112)</f>
        <v>0</v>
      </c>
      <c r="Q86" s="187"/>
      <c r="R86" s="188">
        <f>SUM(R87:R112)</f>
        <v>0</v>
      </c>
      <c r="S86" s="187"/>
      <c r="T86" s="189">
        <f>SUM(T87:T112)</f>
        <v>0</v>
      </c>
      <c r="AR86" s="190" t="s">
        <v>81</v>
      </c>
      <c r="AT86" s="191" t="s">
        <v>73</v>
      </c>
      <c r="AU86" s="191" t="s">
        <v>74</v>
      </c>
      <c r="AY86" s="190" t="s">
        <v>313</v>
      </c>
      <c r="BK86" s="192">
        <f>SUM(BK87:BK112)</f>
        <v>0</v>
      </c>
    </row>
    <row r="87" spans="1:65" s="1" customFormat="1" ht="14.45" customHeight="1">
      <c r="A87" s="34"/>
      <c r="B87" s="35"/>
      <c r="C87" s="195" t="s">
        <v>81</v>
      </c>
      <c r="D87" s="195" t="s">
        <v>315</v>
      </c>
      <c r="E87" s="196" t="s">
        <v>3929</v>
      </c>
      <c r="F87" s="197" t="s">
        <v>3930</v>
      </c>
      <c r="G87" s="198" t="s">
        <v>2843</v>
      </c>
      <c r="H87" s="199">
        <v>2</v>
      </c>
      <c r="I87" s="200"/>
      <c r="J87" s="201">
        <f>ROUND(I87*H87,2)</f>
        <v>0</v>
      </c>
      <c r="K87" s="202"/>
      <c r="L87" s="39"/>
      <c r="M87" s="203" t="s">
        <v>19</v>
      </c>
      <c r="N87" s="204" t="s">
        <v>45</v>
      </c>
      <c r="O87" s="64"/>
      <c r="P87" s="205">
        <f>O87*H87</f>
        <v>0</v>
      </c>
      <c r="Q87" s="205">
        <v>0</v>
      </c>
      <c r="R87" s="205">
        <f>Q87*H87</f>
        <v>0</v>
      </c>
      <c r="S87" s="205">
        <v>0</v>
      </c>
      <c r="T87" s="206">
        <f>S87*H87</f>
        <v>0</v>
      </c>
      <c r="U87" s="34"/>
      <c r="V87" s="34"/>
      <c r="W87" s="34"/>
      <c r="X87" s="34"/>
      <c r="Y87" s="34"/>
      <c r="Z87" s="34"/>
      <c r="AA87" s="34"/>
      <c r="AB87" s="34"/>
      <c r="AC87" s="34"/>
      <c r="AD87" s="34"/>
      <c r="AE87" s="34"/>
      <c r="AR87" s="207" t="s">
        <v>402</v>
      </c>
      <c r="AT87" s="207" t="s">
        <v>315</v>
      </c>
      <c r="AU87" s="207" t="s">
        <v>81</v>
      </c>
      <c r="AY87" s="17" t="s">
        <v>313</v>
      </c>
      <c r="BE87" s="208">
        <f>IF(N87="základní",J87,0)</f>
        <v>0</v>
      </c>
      <c r="BF87" s="208">
        <f>IF(N87="snížená",J87,0)</f>
        <v>0</v>
      </c>
      <c r="BG87" s="208">
        <f>IF(N87="zákl. přenesená",J87,0)</f>
        <v>0</v>
      </c>
      <c r="BH87" s="208">
        <f>IF(N87="sníž. přenesená",J87,0)</f>
        <v>0</v>
      </c>
      <c r="BI87" s="208">
        <f>IF(N87="nulová",J87,0)</f>
        <v>0</v>
      </c>
      <c r="BJ87" s="17" t="s">
        <v>81</v>
      </c>
      <c r="BK87" s="208">
        <f>ROUND(I87*H87,2)</f>
        <v>0</v>
      </c>
      <c r="BL87" s="17" t="s">
        <v>402</v>
      </c>
      <c r="BM87" s="207" t="s">
        <v>83</v>
      </c>
    </row>
    <row r="88" spans="1:65" s="1" customFormat="1">
      <c r="A88" s="34"/>
      <c r="B88" s="35"/>
      <c r="C88" s="36"/>
      <c r="D88" s="209" t="s">
        <v>321</v>
      </c>
      <c r="E88" s="36"/>
      <c r="F88" s="210" t="s">
        <v>3930</v>
      </c>
      <c r="G88" s="36"/>
      <c r="H88" s="36"/>
      <c r="I88" s="116"/>
      <c r="J88" s="36"/>
      <c r="K88" s="36"/>
      <c r="L88" s="39"/>
      <c r="M88" s="211"/>
      <c r="N88" s="212"/>
      <c r="O88" s="64"/>
      <c r="P88" s="64"/>
      <c r="Q88" s="64"/>
      <c r="R88" s="64"/>
      <c r="S88" s="64"/>
      <c r="T88" s="65"/>
      <c r="U88" s="34"/>
      <c r="V88" s="34"/>
      <c r="W88" s="34"/>
      <c r="X88" s="34"/>
      <c r="Y88" s="34"/>
      <c r="Z88" s="34"/>
      <c r="AA88" s="34"/>
      <c r="AB88" s="34"/>
      <c r="AC88" s="34"/>
      <c r="AD88" s="34"/>
      <c r="AE88" s="34"/>
      <c r="AT88" s="17" t="s">
        <v>321</v>
      </c>
      <c r="AU88" s="17" t="s">
        <v>81</v>
      </c>
    </row>
    <row r="89" spans="1:65" s="1" customFormat="1" ht="14.45" customHeight="1">
      <c r="A89" s="34"/>
      <c r="B89" s="35"/>
      <c r="C89" s="195" t="s">
        <v>83</v>
      </c>
      <c r="D89" s="195" t="s">
        <v>315</v>
      </c>
      <c r="E89" s="196" t="s">
        <v>3931</v>
      </c>
      <c r="F89" s="197" t="s">
        <v>3932</v>
      </c>
      <c r="G89" s="198" t="s">
        <v>2843</v>
      </c>
      <c r="H89" s="199">
        <v>2</v>
      </c>
      <c r="I89" s="200"/>
      <c r="J89" s="201">
        <f>ROUND(I89*H89,2)</f>
        <v>0</v>
      </c>
      <c r="K89" s="202"/>
      <c r="L89" s="39"/>
      <c r="M89" s="203" t="s">
        <v>19</v>
      </c>
      <c r="N89" s="204" t="s">
        <v>45</v>
      </c>
      <c r="O89" s="64"/>
      <c r="P89" s="205">
        <f>O89*H89</f>
        <v>0</v>
      </c>
      <c r="Q89" s="205">
        <v>0</v>
      </c>
      <c r="R89" s="205">
        <f>Q89*H89</f>
        <v>0</v>
      </c>
      <c r="S89" s="205">
        <v>0</v>
      </c>
      <c r="T89" s="206">
        <f>S89*H89</f>
        <v>0</v>
      </c>
      <c r="U89" s="34"/>
      <c r="V89" s="34"/>
      <c r="W89" s="34"/>
      <c r="X89" s="34"/>
      <c r="Y89" s="34"/>
      <c r="Z89" s="34"/>
      <c r="AA89" s="34"/>
      <c r="AB89" s="34"/>
      <c r="AC89" s="34"/>
      <c r="AD89" s="34"/>
      <c r="AE89" s="34"/>
      <c r="AR89" s="207" t="s">
        <v>402</v>
      </c>
      <c r="AT89" s="207" t="s">
        <v>315</v>
      </c>
      <c r="AU89" s="207" t="s">
        <v>81</v>
      </c>
      <c r="AY89" s="17" t="s">
        <v>313</v>
      </c>
      <c r="BE89" s="208">
        <f>IF(N89="základní",J89,0)</f>
        <v>0</v>
      </c>
      <c r="BF89" s="208">
        <f>IF(N89="snížená",J89,0)</f>
        <v>0</v>
      </c>
      <c r="BG89" s="208">
        <f>IF(N89="zákl. přenesená",J89,0)</f>
        <v>0</v>
      </c>
      <c r="BH89" s="208">
        <f>IF(N89="sníž. přenesená",J89,0)</f>
        <v>0</v>
      </c>
      <c r="BI89" s="208">
        <f>IF(N89="nulová",J89,0)</f>
        <v>0</v>
      </c>
      <c r="BJ89" s="17" t="s">
        <v>81</v>
      </c>
      <c r="BK89" s="208">
        <f>ROUND(I89*H89,2)</f>
        <v>0</v>
      </c>
      <c r="BL89" s="17" t="s">
        <v>402</v>
      </c>
      <c r="BM89" s="207" t="s">
        <v>319</v>
      </c>
    </row>
    <row r="90" spans="1:65" s="1" customFormat="1">
      <c r="A90" s="34"/>
      <c r="B90" s="35"/>
      <c r="C90" s="36"/>
      <c r="D90" s="209" t="s">
        <v>321</v>
      </c>
      <c r="E90" s="36"/>
      <c r="F90" s="210" t="s">
        <v>3932</v>
      </c>
      <c r="G90" s="36"/>
      <c r="H90" s="36"/>
      <c r="I90" s="116"/>
      <c r="J90" s="36"/>
      <c r="K90" s="36"/>
      <c r="L90" s="39"/>
      <c r="M90" s="211"/>
      <c r="N90" s="212"/>
      <c r="O90" s="64"/>
      <c r="P90" s="64"/>
      <c r="Q90" s="64"/>
      <c r="R90" s="64"/>
      <c r="S90" s="64"/>
      <c r="T90" s="65"/>
      <c r="U90" s="34"/>
      <c r="V90" s="34"/>
      <c r="W90" s="34"/>
      <c r="X90" s="34"/>
      <c r="Y90" s="34"/>
      <c r="Z90" s="34"/>
      <c r="AA90" s="34"/>
      <c r="AB90" s="34"/>
      <c r="AC90" s="34"/>
      <c r="AD90" s="34"/>
      <c r="AE90" s="34"/>
      <c r="AT90" s="17" t="s">
        <v>321</v>
      </c>
      <c r="AU90" s="17" t="s">
        <v>81</v>
      </c>
    </row>
    <row r="91" spans="1:65" s="1" customFormat="1" ht="14.45" customHeight="1">
      <c r="A91" s="34"/>
      <c r="B91" s="35"/>
      <c r="C91" s="195" t="s">
        <v>120</v>
      </c>
      <c r="D91" s="195" t="s">
        <v>315</v>
      </c>
      <c r="E91" s="196" t="s">
        <v>3933</v>
      </c>
      <c r="F91" s="197" t="s">
        <v>3934</v>
      </c>
      <c r="G91" s="198" t="s">
        <v>2843</v>
      </c>
      <c r="H91" s="199">
        <v>2</v>
      </c>
      <c r="I91" s="200"/>
      <c r="J91" s="201">
        <f>ROUND(I91*H91,2)</f>
        <v>0</v>
      </c>
      <c r="K91" s="202"/>
      <c r="L91" s="39"/>
      <c r="M91" s="203" t="s">
        <v>19</v>
      </c>
      <c r="N91" s="204" t="s">
        <v>45</v>
      </c>
      <c r="O91" s="64"/>
      <c r="P91" s="205">
        <f>O91*H91</f>
        <v>0</v>
      </c>
      <c r="Q91" s="205">
        <v>0</v>
      </c>
      <c r="R91" s="205">
        <f>Q91*H91</f>
        <v>0</v>
      </c>
      <c r="S91" s="205">
        <v>0</v>
      </c>
      <c r="T91" s="206">
        <f>S91*H91</f>
        <v>0</v>
      </c>
      <c r="U91" s="34"/>
      <c r="V91" s="34"/>
      <c r="W91" s="34"/>
      <c r="X91" s="34"/>
      <c r="Y91" s="34"/>
      <c r="Z91" s="34"/>
      <c r="AA91" s="34"/>
      <c r="AB91" s="34"/>
      <c r="AC91" s="34"/>
      <c r="AD91" s="34"/>
      <c r="AE91" s="34"/>
      <c r="AR91" s="207" t="s">
        <v>402</v>
      </c>
      <c r="AT91" s="207" t="s">
        <v>315</v>
      </c>
      <c r="AU91" s="207" t="s">
        <v>81</v>
      </c>
      <c r="AY91" s="17" t="s">
        <v>313</v>
      </c>
      <c r="BE91" s="208">
        <f>IF(N91="základní",J91,0)</f>
        <v>0</v>
      </c>
      <c r="BF91" s="208">
        <f>IF(N91="snížená",J91,0)</f>
        <v>0</v>
      </c>
      <c r="BG91" s="208">
        <f>IF(N91="zákl. přenesená",J91,0)</f>
        <v>0</v>
      </c>
      <c r="BH91" s="208">
        <f>IF(N91="sníž. přenesená",J91,0)</f>
        <v>0</v>
      </c>
      <c r="BI91" s="208">
        <f>IF(N91="nulová",J91,0)</f>
        <v>0</v>
      </c>
      <c r="BJ91" s="17" t="s">
        <v>81</v>
      </c>
      <c r="BK91" s="208">
        <f>ROUND(I91*H91,2)</f>
        <v>0</v>
      </c>
      <c r="BL91" s="17" t="s">
        <v>402</v>
      </c>
      <c r="BM91" s="207" t="s">
        <v>345</v>
      </c>
    </row>
    <row r="92" spans="1:65" s="1" customFormat="1">
      <c r="A92" s="34"/>
      <c r="B92" s="35"/>
      <c r="C92" s="36"/>
      <c r="D92" s="209" t="s">
        <v>321</v>
      </c>
      <c r="E92" s="36"/>
      <c r="F92" s="210" t="s">
        <v>3934</v>
      </c>
      <c r="G92" s="36"/>
      <c r="H92" s="36"/>
      <c r="I92" s="116"/>
      <c r="J92" s="36"/>
      <c r="K92" s="36"/>
      <c r="L92" s="39"/>
      <c r="M92" s="211"/>
      <c r="N92" s="212"/>
      <c r="O92" s="64"/>
      <c r="P92" s="64"/>
      <c r="Q92" s="64"/>
      <c r="R92" s="64"/>
      <c r="S92" s="64"/>
      <c r="T92" s="65"/>
      <c r="U92" s="34"/>
      <c r="V92" s="34"/>
      <c r="W92" s="34"/>
      <c r="X92" s="34"/>
      <c r="Y92" s="34"/>
      <c r="Z92" s="34"/>
      <c r="AA92" s="34"/>
      <c r="AB92" s="34"/>
      <c r="AC92" s="34"/>
      <c r="AD92" s="34"/>
      <c r="AE92" s="34"/>
      <c r="AT92" s="17" t="s">
        <v>321</v>
      </c>
      <c r="AU92" s="17" t="s">
        <v>81</v>
      </c>
    </row>
    <row r="93" spans="1:65" s="1" customFormat="1" ht="14.45" customHeight="1">
      <c r="A93" s="34"/>
      <c r="B93" s="35"/>
      <c r="C93" s="195" t="s">
        <v>319</v>
      </c>
      <c r="D93" s="195" t="s">
        <v>315</v>
      </c>
      <c r="E93" s="196" t="s">
        <v>3935</v>
      </c>
      <c r="F93" s="197" t="s">
        <v>3936</v>
      </c>
      <c r="G93" s="198" t="s">
        <v>2843</v>
      </c>
      <c r="H93" s="199">
        <v>2</v>
      </c>
      <c r="I93" s="200"/>
      <c r="J93" s="201">
        <f>ROUND(I93*H93,2)</f>
        <v>0</v>
      </c>
      <c r="K93" s="202"/>
      <c r="L93" s="39"/>
      <c r="M93" s="203" t="s">
        <v>19</v>
      </c>
      <c r="N93" s="204" t="s">
        <v>45</v>
      </c>
      <c r="O93" s="64"/>
      <c r="P93" s="205">
        <f>O93*H93</f>
        <v>0</v>
      </c>
      <c r="Q93" s="205">
        <v>0</v>
      </c>
      <c r="R93" s="205">
        <f>Q93*H93</f>
        <v>0</v>
      </c>
      <c r="S93" s="205">
        <v>0</v>
      </c>
      <c r="T93" s="206">
        <f>S93*H93</f>
        <v>0</v>
      </c>
      <c r="U93" s="34"/>
      <c r="V93" s="34"/>
      <c r="W93" s="34"/>
      <c r="X93" s="34"/>
      <c r="Y93" s="34"/>
      <c r="Z93" s="34"/>
      <c r="AA93" s="34"/>
      <c r="AB93" s="34"/>
      <c r="AC93" s="34"/>
      <c r="AD93" s="34"/>
      <c r="AE93" s="34"/>
      <c r="AR93" s="207" t="s">
        <v>402</v>
      </c>
      <c r="AT93" s="207" t="s">
        <v>315</v>
      </c>
      <c r="AU93" s="207" t="s">
        <v>81</v>
      </c>
      <c r="AY93" s="17" t="s">
        <v>313</v>
      </c>
      <c r="BE93" s="208">
        <f>IF(N93="základní",J93,0)</f>
        <v>0</v>
      </c>
      <c r="BF93" s="208">
        <f>IF(N93="snížená",J93,0)</f>
        <v>0</v>
      </c>
      <c r="BG93" s="208">
        <f>IF(N93="zákl. přenesená",J93,0)</f>
        <v>0</v>
      </c>
      <c r="BH93" s="208">
        <f>IF(N93="sníž. přenesená",J93,0)</f>
        <v>0</v>
      </c>
      <c r="BI93" s="208">
        <f>IF(N93="nulová",J93,0)</f>
        <v>0</v>
      </c>
      <c r="BJ93" s="17" t="s">
        <v>81</v>
      </c>
      <c r="BK93" s="208">
        <f>ROUND(I93*H93,2)</f>
        <v>0</v>
      </c>
      <c r="BL93" s="17" t="s">
        <v>402</v>
      </c>
      <c r="BM93" s="207" t="s">
        <v>355</v>
      </c>
    </row>
    <row r="94" spans="1:65" s="1" customFormat="1">
      <c r="A94" s="34"/>
      <c r="B94" s="35"/>
      <c r="C94" s="36"/>
      <c r="D94" s="209" t="s">
        <v>321</v>
      </c>
      <c r="E94" s="36"/>
      <c r="F94" s="210" t="s">
        <v>3936</v>
      </c>
      <c r="G94" s="36"/>
      <c r="H94" s="36"/>
      <c r="I94" s="116"/>
      <c r="J94" s="36"/>
      <c r="K94" s="36"/>
      <c r="L94" s="39"/>
      <c r="M94" s="211"/>
      <c r="N94" s="212"/>
      <c r="O94" s="64"/>
      <c r="P94" s="64"/>
      <c r="Q94" s="64"/>
      <c r="R94" s="64"/>
      <c r="S94" s="64"/>
      <c r="T94" s="65"/>
      <c r="U94" s="34"/>
      <c r="V94" s="34"/>
      <c r="W94" s="34"/>
      <c r="X94" s="34"/>
      <c r="Y94" s="34"/>
      <c r="Z94" s="34"/>
      <c r="AA94" s="34"/>
      <c r="AB94" s="34"/>
      <c r="AC94" s="34"/>
      <c r="AD94" s="34"/>
      <c r="AE94" s="34"/>
      <c r="AT94" s="17" t="s">
        <v>321</v>
      </c>
      <c r="AU94" s="17" t="s">
        <v>81</v>
      </c>
    </row>
    <row r="95" spans="1:65" s="1" customFormat="1" ht="14.45" customHeight="1">
      <c r="A95" s="34"/>
      <c r="B95" s="35"/>
      <c r="C95" s="195" t="s">
        <v>340</v>
      </c>
      <c r="D95" s="195" t="s">
        <v>315</v>
      </c>
      <c r="E95" s="196" t="s">
        <v>3937</v>
      </c>
      <c r="F95" s="197" t="s">
        <v>3938</v>
      </c>
      <c r="G95" s="198" t="s">
        <v>327</v>
      </c>
      <c r="H95" s="199">
        <v>90</v>
      </c>
      <c r="I95" s="200"/>
      <c r="J95" s="201">
        <f>ROUND(I95*H95,2)</f>
        <v>0</v>
      </c>
      <c r="K95" s="202"/>
      <c r="L95" s="39"/>
      <c r="M95" s="203" t="s">
        <v>19</v>
      </c>
      <c r="N95" s="204" t="s">
        <v>45</v>
      </c>
      <c r="O95" s="64"/>
      <c r="P95" s="205">
        <f>O95*H95</f>
        <v>0</v>
      </c>
      <c r="Q95" s="205">
        <v>0</v>
      </c>
      <c r="R95" s="205">
        <f>Q95*H95</f>
        <v>0</v>
      </c>
      <c r="S95" s="205">
        <v>0</v>
      </c>
      <c r="T95" s="206">
        <f>S95*H95</f>
        <v>0</v>
      </c>
      <c r="U95" s="34"/>
      <c r="V95" s="34"/>
      <c r="W95" s="34"/>
      <c r="X95" s="34"/>
      <c r="Y95" s="34"/>
      <c r="Z95" s="34"/>
      <c r="AA95" s="34"/>
      <c r="AB95" s="34"/>
      <c r="AC95" s="34"/>
      <c r="AD95" s="34"/>
      <c r="AE95" s="34"/>
      <c r="AR95" s="207" t="s">
        <v>402</v>
      </c>
      <c r="AT95" s="207" t="s">
        <v>315</v>
      </c>
      <c r="AU95" s="207" t="s">
        <v>81</v>
      </c>
      <c r="AY95" s="17" t="s">
        <v>313</v>
      </c>
      <c r="BE95" s="208">
        <f>IF(N95="základní",J95,0)</f>
        <v>0</v>
      </c>
      <c r="BF95" s="208">
        <f>IF(N95="snížená",J95,0)</f>
        <v>0</v>
      </c>
      <c r="BG95" s="208">
        <f>IF(N95="zákl. přenesená",J95,0)</f>
        <v>0</v>
      </c>
      <c r="BH95" s="208">
        <f>IF(N95="sníž. přenesená",J95,0)</f>
        <v>0</v>
      </c>
      <c r="BI95" s="208">
        <f>IF(N95="nulová",J95,0)</f>
        <v>0</v>
      </c>
      <c r="BJ95" s="17" t="s">
        <v>81</v>
      </c>
      <c r="BK95" s="208">
        <f>ROUND(I95*H95,2)</f>
        <v>0</v>
      </c>
      <c r="BL95" s="17" t="s">
        <v>402</v>
      </c>
      <c r="BM95" s="207" t="s">
        <v>368</v>
      </c>
    </row>
    <row r="96" spans="1:65" s="1" customFormat="1">
      <c r="A96" s="34"/>
      <c r="B96" s="35"/>
      <c r="C96" s="36"/>
      <c r="D96" s="209" t="s">
        <v>321</v>
      </c>
      <c r="E96" s="36"/>
      <c r="F96" s="210" t="s">
        <v>3938</v>
      </c>
      <c r="G96" s="36"/>
      <c r="H96" s="36"/>
      <c r="I96" s="116"/>
      <c r="J96" s="36"/>
      <c r="K96" s="36"/>
      <c r="L96" s="39"/>
      <c r="M96" s="211"/>
      <c r="N96" s="212"/>
      <c r="O96" s="64"/>
      <c r="P96" s="64"/>
      <c r="Q96" s="64"/>
      <c r="R96" s="64"/>
      <c r="S96" s="64"/>
      <c r="T96" s="65"/>
      <c r="U96" s="34"/>
      <c r="V96" s="34"/>
      <c r="W96" s="34"/>
      <c r="X96" s="34"/>
      <c r="Y96" s="34"/>
      <c r="Z96" s="34"/>
      <c r="AA96" s="34"/>
      <c r="AB96" s="34"/>
      <c r="AC96" s="34"/>
      <c r="AD96" s="34"/>
      <c r="AE96" s="34"/>
      <c r="AT96" s="17" t="s">
        <v>321</v>
      </c>
      <c r="AU96" s="17" t="s">
        <v>81</v>
      </c>
    </row>
    <row r="97" spans="1:65" s="1" customFormat="1" ht="14.45" customHeight="1">
      <c r="A97" s="34"/>
      <c r="B97" s="35"/>
      <c r="C97" s="195" t="s">
        <v>345</v>
      </c>
      <c r="D97" s="195" t="s">
        <v>315</v>
      </c>
      <c r="E97" s="196" t="s">
        <v>3137</v>
      </c>
      <c r="F97" s="197" t="s">
        <v>3138</v>
      </c>
      <c r="G97" s="198" t="s">
        <v>327</v>
      </c>
      <c r="H97" s="199">
        <v>8</v>
      </c>
      <c r="I97" s="200"/>
      <c r="J97" s="201">
        <f>ROUND(I97*H97,2)</f>
        <v>0</v>
      </c>
      <c r="K97" s="202"/>
      <c r="L97" s="39"/>
      <c r="M97" s="203" t="s">
        <v>19</v>
      </c>
      <c r="N97" s="204" t="s">
        <v>45</v>
      </c>
      <c r="O97" s="64"/>
      <c r="P97" s="205">
        <f>O97*H97</f>
        <v>0</v>
      </c>
      <c r="Q97" s="205">
        <v>0</v>
      </c>
      <c r="R97" s="205">
        <f>Q97*H97</f>
        <v>0</v>
      </c>
      <c r="S97" s="205">
        <v>0</v>
      </c>
      <c r="T97" s="206">
        <f>S97*H97</f>
        <v>0</v>
      </c>
      <c r="U97" s="34"/>
      <c r="V97" s="34"/>
      <c r="W97" s="34"/>
      <c r="X97" s="34"/>
      <c r="Y97" s="34"/>
      <c r="Z97" s="34"/>
      <c r="AA97" s="34"/>
      <c r="AB97" s="34"/>
      <c r="AC97" s="34"/>
      <c r="AD97" s="34"/>
      <c r="AE97" s="34"/>
      <c r="AR97" s="207" t="s">
        <v>402</v>
      </c>
      <c r="AT97" s="207" t="s">
        <v>315</v>
      </c>
      <c r="AU97" s="207" t="s">
        <v>81</v>
      </c>
      <c r="AY97" s="17" t="s">
        <v>313</v>
      </c>
      <c r="BE97" s="208">
        <f>IF(N97="základní",J97,0)</f>
        <v>0</v>
      </c>
      <c r="BF97" s="208">
        <f>IF(N97="snížená",J97,0)</f>
        <v>0</v>
      </c>
      <c r="BG97" s="208">
        <f>IF(N97="zákl. přenesená",J97,0)</f>
        <v>0</v>
      </c>
      <c r="BH97" s="208">
        <f>IF(N97="sníž. přenesená",J97,0)</f>
        <v>0</v>
      </c>
      <c r="BI97" s="208">
        <f>IF(N97="nulová",J97,0)</f>
        <v>0</v>
      </c>
      <c r="BJ97" s="17" t="s">
        <v>81</v>
      </c>
      <c r="BK97" s="208">
        <f>ROUND(I97*H97,2)</f>
        <v>0</v>
      </c>
      <c r="BL97" s="17" t="s">
        <v>402</v>
      </c>
      <c r="BM97" s="207" t="s">
        <v>379</v>
      </c>
    </row>
    <row r="98" spans="1:65" s="1" customFormat="1">
      <c r="A98" s="34"/>
      <c r="B98" s="35"/>
      <c r="C98" s="36"/>
      <c r="D98" s="209" t="s">
        <v>321</v>
      </c>
      <c r="E98" s="36"/>
      <c r="F98" s="210" t="s">
        <v>3138</v>
      </c>
      <c r="G98" s="36"/>
      <c r="H98" s="36"/>
      <c r="I98" s="116"/>
      <c r="J98" s="36"/>
      <c r="K98" s="36"/>
      <c r="L98" s="39"/>
      <c r="M98" s="211"/>
      <c r="N98" s="212"/>
      <c r="O98" s="64"/>
      <c r="P98" s="64"/>
      <c r="Q98" s="64"/>
      <c r="R98" s="64"/>
      <c r="S98" s="64"/>
      <c r="T98" s="65"/>
      <c r="U98" s="34"/>
      <c r="V98" s="34"/>
      <c r="W98" s="34"/>
      <c r="X98" s="34"/>
      <c r="Y98" s="34"/>
      <c r="Z98" s="34"/>
      <c r="AA98" s="34"/>
      <c r="AB98" s="34"/>
      <c r="AC98" s="34"/>
      <c r="AD98" s="34"/>
      <c r="AE98" s="34"/>
      <c r="AT98" s="17" t="s">
        <v>321</v>
      </c>
      <c r="AU98" s="17" t="s">
        <v>81</v>
      </c>
    </row>
    <row r="99" spans="1:65" s="1" customFormat="1" ht="14.45" customHeight="1">
      <c r="A99" s="34"/>
      <c r="B99" s="35"/>
      <c r="C99" s="195" t="s">
        <v>350</v>
      </c>
      <c r="D99" s="195" t="s">
        <v>315</v>
      </c>
      <c r="E99" s="196" t="s">
        <v>3939</v>
      </c>
      <c r="F99" s="197" t="s">
        <v>3940</v>
      </c>
      <c r="G99" s="198" t="s">
        <v>2843</v>
      </c>
      <c r="H99" s="199">
        <v>2</v>
      </c>
      <c r="I99" s="200"/>
      <c r="J99" s="201">
        <f>ROUND(I99*H99,2)</f>
        <v>0</v>
      </c>
      <c r="K99" s="202"/>
      <c r="L99" s="39"/>
      <c r="M99" s="203" t="s">
        <v>19</v>
      </c>
      <c r="N99" s="204" t="s">
        <v>45</v>
      </c>
      <c r="O99" s="64"/>
      <c r="P99" s="205">
        <f>O99*H99</f>
        <v>0</v>
      </c>
      <c r="Q99" s="205">
        <v>0</v>
      </c>
      <c r="R99" s="205">
        <f>Q99*H99</f>
        <v>0</v>
      </c>
      <c r="S99" s="205">
        <v>0</v>
      </c>
      <c r="T99" s="206">
        <f>S99*H99</f>
        <v>0</v>
      </c>
      <c r="U99" s="34"/>
      <c r="V99" s="34"/>
      <c r="W99" s="34"/>
      <c r="X99" s="34"/>
      <c r="Y99" s="34"/>
      <c r="Z99" s="34"/>
      <c r="AA99" s="34"/>
      <c r="AB99" s="34"/>
      <c r="AC99" s="34"/>
      <c r="AD99" s="34"/>
      <c r="AE99" s="34"/>
      <c r="AR99" s="207" t="s">
        <v>402</v>
      </c>
      <c r="AT99" s="207" t="s">
        <v>315</v>
      </c>
      <c r="AU99" s="207" t="s">
        <v>81</v>
      </c>
      <c r="AY99" s="17" t="s">
        <v>313</v>
      </c>
      <c r="BE99" s="208">
        <f>IF(N99="základní",J99,0)</f>
        <v>0</v>
      </c>
      <c r="BF99" s="208">
        <f>IF(N99="snížená",J99,0)</f>
        <v>0</v>
      </c>
      <c r="BG99" s="208">
        <f>IF(N99="zákl. přenesená",J99,0)</f>
        <v>0</v>
      </c>
      <c r="BH99" s="208">
        <f>IF(N99="sníž. přenesená",J99,0)</f>
        <v>0</v>
      </c>
      <c r="BI99" s="208">
        <f>IF(N99="nulová",J99,0)</f>
        <v>0</v>
      </c>
      <c r="BJ99" s="17" t="s">
        <v>81</v>
      </c>
      <c r="BK99" s="208">
        <f>ROUND(I99*H99,2)</f>
        <v>0</v>
      </c>
      <c r="BL99" s="17" t="s">
        <v>402</v>
      </c>
      <c r="BM99" s="207" t="s">
        <v>391</v>
      </c>
    </row>
    <row r="100" spans="1:65" s="1" customFormat="1">
      <c r="A100" s="34"/>
      <c r="B100" s="35"/>
      <c r="C100" s="36"/>
      <c r="D100" s="209" t="s">
        <v>321</v>
      </c>
      <c r="E100" s="36"/>
      <c r="F100" s="210" t="s">
        <v>3940</v>
      </c>
      <c r="G100" s="36"/>
      <c r="H100" s="36"/>
      <c r="I100" s="116"/>
      <c r="J100" s="36"/>
      <c r="K100" s="36"/>
      <c r="L100" s="39"/>
      <c r="M100" s="211"/>
      <c r="N100" s="212"/>
      <c r="O100" s="64"/>
      <c r="P100" s="64"/>
      <c r="Q100" s="64"/>
      <c r="R100" s="64"/>
      <c r="S100" s="64"/>
      <c r="T100" s="65"/>
      <c r="U100" s="34"/>
      <c r="V100" s="34"/>
      <c r="W100" s="34"/>
      <c r="X100" s="34"/>
      <c r="Y100" s="34"/>
      <c r="Z100" s="34"/>
      <c r="AA100" s="34"/>
      <c r="AB100" s="34"/>
      <c r="AC100" s="34"/>
      <c r="AD100" s="34"/>
      <c r="AE100" s="34"/>
      <c r="AT100" s="17" t="s">
        <v>321</v>
      </c>
      <c r="AU100" s="17" t="s">
        <v>81</v>
      </c>
    </row>
    <row r="101" spans="1:65" s="1" customFormat="1" ht="14.45" customHeight="1">
      <c r="A101" s="34"/>
      <c r="B101" s="35"/>
      <c r="C101" s="195" t="s">
        <v>355</v>
      </c>
      <c r="D101" s="195" t="s">
        <v>315</v>
      </c>
      <c r="E101" s="196" t="s">
        <v>3939</v>
      </c>
      <c r="F101" s="197" t="s">
        <v>3940</v>
      </c>
      <c r="G101" s="198" t="s">
        <v>2843</v>
      </c>
      <c r="H101" s="199">
        <v>4</v>
      </c>
      <c r="I101" s="200"/>
      <c r="J101" s="201">
        <f>ROUND(I101*H101,2)</f>
        <v>0</v>
      </c>
      <c r="K101" s="202"/>
      <c r="L101" s="39"/>
      <c r="M101" s="203" t="s">
        <v>19</v>
      </c>
      <c r="N101" s="204" t="s">
        <v>45</v>
      </c>
      <c r="O101" s="64"/>
      <c r="P101" s="205">
        <f>O101*H101</f>
        <v>0</v>
      </c>
      <c r="Q101" s="205">
        <v>0</v>
      </c>
      <c r="R101" s="205">
        <f>Q101*H101</f>
        <v>0</v>
      </c>
      <c r="S101" s="205">
        <v>0</v>
      </c>
      <c r="T101" s="206">
        <f>S101*H101</f>
        <v>0</v>
      </c>
      <c r="U101" s="34"/>
      <c r="V101" s="34"/>
      <c r="W101" s="34"/>
      <c r="X101" s="34"/>
      <c r="Y101" s="34"/>
      <c r="Z101" s="34"/>
      <c r="AA101" s="34"/>
      <c r="AB101" s="34"/>
      <c r="AC101" s="34"/>
      <c r="AD101" s="34"/>
      <c r="AE101" s="34"/>
      <c r="AR101" s="207" t="s">
        <v>402</v>
      </c>
      <c r="AT101" s="207" t="s">
        <v>315</v>
      </c>
      <c r="AU101" s="207" t="s">
        <v>81</v>
      </c>
      <c r="AY101" s="17" t="s">
        <v>313</v>
      </c>
      <c r="BE101" s="208">
        <f>IF(N101="základní",J101,0)</f>
        <v>0</v>
      </c>
      <c r="BF101" s="208">
        <f>IF(N101="snížená",J101,0)</f>
        <v>0</v>
      </c>
      <c r="BG101" s="208">
        <f>IF(N101="zákl. přenesená",J101,0)</f>
        <v>0</v>
      </c>
      <c r="BH101" s="208">
        <f>IF(N101="sníž. přenesená",J101,0)</f>
        <v>0</v>
      </c>
      <c r="BI101" s="208">
        <f>IF(N101="nulová",J101,0)</f>
        <v>0</v>
      </c>
      <c r="BJ101" s="17" t="s">
        <v>81</v>
      </c>
      <c r="BK101" s="208">
        <f>ROUND(I101*H101,2)</f>
        <v>0</v>
      </c>
      <c r="BL101" s="17" t="s">
        <v>402</v>
      </c>
      <c r="BM101" s="207" t="s">
        <v>402</v>
      </c>
    </row>
    <row r="102" spans="1:65" s="1" customFormat="1">
      <c r="A102" s="34"/>
      <c r="B102" s="35"/>
      <c r="C102" s="36"/>
      <c r="D102" s="209" t="s">
        <v>321</v>
      </c>
      <c r="E102" s="36"/>
      <c r="F102" s="210" t="s">
        <v>3940</v>
      </c>
      <c r="G102" s="36"/>
      <c r="H102" s="36"/>
      <c r="I102" s="116"/>
      <c r="J102" s="36"/>
      <c r="K102" s="36"/>
      <c r="L102" s="39"/>
      <c r="M102" s="211"/>
      <c r="N102" s="212"/>
      <c r="O102" s="64"/>
      <c r="P102" s="64"/>
      <c r="Q102" s="64"/>
      <c r="R102" s="64"/>
      <c r="S102" s="64"/>
      <c r="T102" s="65"/>
      <c r="U102" s="34"/>
      <c r="V102" s="34"/>
      <c r="W102" s="34"/>
      <c r="X102" s="34"/>
      <c r="Y102" s="34"/>
      <c r="Z102" s="34"/>
      <c r="AA102" s="34"/>
      <c r="AB102" s="34"/>
      <c r="AC102" s="34"/>
      <c r="AD102" s="34"/>
      <c r="AE102" s="34"/>
      <c r="AT102" s="17" t="s">
        <v>321</v>
      </c>
      <c r="AU102" s="17" t="s">
        <v>81</v>
      </c>
    </row>
    <row r="103" spans="1:65" s="1" customFormat="1" ht="14.45" customHeight="1">
      <c r="A103" s="34"/>
      <c r="B103" s="35"/>
      <c r="C103" s="195" t="s">
        <v>362</v>
      </c>
      <c r="D103" s="195" t="s">
        <v>315</v>
      </c>
      <c r="E103" s="196" t="s">
        <v>3941</v>
      </c>
      <c r="F103" s="197" t="s">
        <v>3942</v>
      </c>
      <c r="G103" s="198" t="s">
        <v>2843</v>
      </c>
      <c r="H103" s="199">
        <v>8</v>
      </c>
      <c r="I103" s="200"/>
      <c r="J103" s="201">
        <f>ROUND(I103*H103,2)</f>
        <v>0</v>
      </c>
      <c r="K103" s="202"/>
      <c r="L103" s="39"/>
      <c r="M103" s="203" t="s">
        <v>19</v>
      </c>
      <c r="N103" s="204" t="s">
        <v>45</v>
      </c>
      <c r="O103" s="64"/>
      <c r="P103" s="205">
        <f>O103*H103</f>
        <v>0</v>
      </c>
      <c r="Q103" s="205">
        <v>0</v>
      </c>
      <c r="R103" s="205">
        <f>Q103*H103</f>
        <v>0</v>
      </c>
      <c r="S103" s="205">
        <v>0</v>
      </c>
      <c r="T103" s="206">
        <f>S103*H103</f>
        <v>0</v>
      </c>
      <c r="U103" s="34"/>
      <c r="V103" s="34"/>
      <c r="W103" s="34"/>
      <c r="X103" s="34"/>
      <c r="Y103" s="34"/>
      <c r="Z103" s="34"/>
      <c r="AA103" s="34"/>
      <c r="AB103" s="34"/>
      <c r="AC103" s="34"/>
      <c r="AD103" s="34"/>
      <c r="AE103" s="34"/>
      <c r="AR103" s="207" t="s">
        <v>402</v>
      </c>
      <c r="AT103" s="207" t="s">
        <v>315</v>
      </c>
      <c r="AU103" s="207" t="s">
        <v>81</v>
      </c>
      <c r="AY103" s="17" t="s">
        <v>313</v>
      </c>
      <c r="BE103" s="208">
        <f>IF(N103="základní",J103,0)</f>
        <v>0</v>
      </c>
      <c r="BF103" s="208">
        <f>IF(N103="snížená",J103,0)</f>
        <v>0</v>
      </c>
      <c r="BG103" s="208">
        <f>IF(N103="zákl. přenesená",J103,0)</f>
        <v>0</v>
      </c>
      <c r="BH103" s="208">
        <f>IF(N103="sníž. přenesená",J103,0)</f>
        <v>0</v>
      </c>
      <c r="BI103" s="208">
        <f>IF(N103="nulová",J103,0)</f>
        <v>0</v>
      </c>
      <c r="BJ103" s="17" t="s">
        <v>81</v>
      </c>
      <c r="BK103" s="208">
        <f>ROUND(I103*H103,2)</f>
        <v>0</v>
      </c>
      <c r="BL103" s="17" t="s">
        <v>402</v>
      </c>
      <c r="BM103" s="207" t="s">
        <v>417</v>
      </c>
    </row>
    <row r="104" spans="1:65" s="1" customFormat="1">
      <c r="A104" s="34"/>
      <c r="B104" s="35"/>
      <c r="C104" s="36"/>
      <c r="D104" s="209" t="s">
        <v>321</v>
      </c>
      <c r="E104" s="36"/>
      <c r="F104" s="210" t="s">
        <v>3942</v>
      </c>
      <c r="G104" s="36"/>
      <c r="H104" s="36"/>
      <c r="I104" s="116"/>
      <c r="J104" s="36"/>
      <c r="K104" s="36"/>
      <c r="L104" s="39"/>
      <c r="M104" s="211"/>
      <c r="N104" s="212"/>
      <c r="O104" s="64"/>
      <c r="P104" s="64"/>
      <c r="Q104" s="64"/>
      <c r="R104" s="64"/>
      <c r="S104" s="64"/>
      <c r="T104" s="65"/>
      <c r="U104" s="34"/>
      <c r="V104" s="34"/>
      <c r="W104" s="34"/>
      <c r="X104" s="34"/>
      <c r="Y104" s="34"/>
      <c r="Z104" s="34"/>
      <c r="AA104" s="34"/>
      <c r="AB104" s="34"/>
      <c r="AC104" s="34"/>
      <c r="AD104" s="34"/>
      <c r="AE104" s="34"/>
      <c r="AT104" s="17" t="s">
        <v>321</v>
      </c>
      <c r="AU104" s="17" t="s">
        <v>81</v>
      </c>
    </row>
    <row r="105" spans="1:65" s="1" customFormat="1" ht="14.45" customHeight="1">
      <c r="A105" s="34"/>
      <c r="B105" s="35"/>
      <c r="C105" s="195" t="s">
        <v>368</v>
      </c>
      <c r="D105" s="195" t="s">
        <v>315</v>
      </c>
      <c r="E105" s="196" t="s">
        <v>3943</v>
      </c>
      <c r="F105" s="197" t="s">
        <v>3944</v>
      </c>
      <c r="G105" s="198" t="s">
        <v>327</v>
      </c>
      <c r="H105" s="199">
        <v>30</v>
      </c>
      <c r="I105" s="200"/>
      <c r="J105" s="201">
        <f>ROUND(I105*H105,2)</f>
        <v>0</v>
      </c>
      <c r="K105" s="202"/>
      <c r="L105" s="39"/>
      <c r="M105" s="203" t="s">
        <v>19</v>
      </c>
      <c r="N105" s="204" t="s">
        <v>45</v>
      </c>
      <c r="O105" s="64"/>
      <c r="P105" s="205">
        <f>O105*H105</f>
        <v>0</v>
      </c>
      <c r="Q105" s="205">
        <v>0</v>
      </c>
      <c r="R105" s="205">
        <f>Q105*H105</f>
        <v>0</v>
      </c>
      <c r="S105" s="205">
        <v>0</v>
      </c>
      <c r="T105" s="206">
        <f>S105*H105</f>
        <v>0</v>
      </c>
      <c r="U105" s="34"/>
      <c r="V105" s="34"/>
      <c r="W105" s="34"/>
      <c r="X105" s="34"/>
      <c r="Y105" s="34"/>
      <c r="Z105" s="34"/>
      <c r="AA105" s="34"/>
      <c r="AB105" s="34"/>
      <c r="AC105" s="34"/>
      <c r="AD105" s="34"/>
      <c r="AE105" s="34"/>
      <c r="AR105" s="207" t="s">
        <v>402</v>
      </c>
      <c r="AT105" s="207" t="s">
        <v>315</v>
      </c>
      <c r="AU105" s="207" t="s">
        <v>81</v>
      </c>
      <c r="AY105" s="17" t="s">
        <v>313</v>
      </c>
      <c r="BE105" s="208">
        <f>IF(N105="základní",J105,0)</f>
        <v>0</v>
      </c>
      <c r="BF105" s="208">
        <f>IF(N105="snížená",J105,0)</f>
        <v>0</v>
      </c>
      <c r="BG105" s="208">
        <f>IF(N105="zákl. přenesená",J105,0)</f>
        <v>0</v>
      </c>
      <c r="BH105" s="208">
        <f>IF(N105="sníž. přenesená",J105,0)</f>
        <v>0</v>
      </c>
      <c r="BI105" s="208">
        <f>IF(N105="nulová",J105,0)</f>
        <v>0</v>
      </c>
      <c r="BJ105" s="17" t="s">
        <v>81</v>
      </c>
      <c r="BK105" s="208">
        <f>ROUND(I105*H105,2)</f>
        <v>0</v>
      </c>
      <c r="BL105" s="17" t="s">
        <v>402</v>
      </c>
      <c r="BM105" s="207" t="s">
        <v>427</v>
      </c>
    </row>
    <row r="106" spans="1:65" s="1" customFormat="1">
      <c r="A106" s="34"/>
      <c r="B106" s="35"/>
      <c r="C106" s="36"/>
      <c r="D106" s="209" t="s">
        <v>321</v>
      </c>
      <c r="E106" s="36"/>
      <c r="F106" s="210" t="s">
        <v>3944</v>
      </c>
      <c r="G106" s="36"/>
      <c r="H106" s="36"/>
      <c r="I106" s="116"/>
      <c r="J106" s="36"/>
      <c r="K106" s="36"/>
      <c r="L106" s="39"/>
      <c r="M106" s="211"/>
      <c r="N106" s="212"/>
      <c r="O106" s="64"/>
      <c r="P106" s="64"/>
      <c r="Q106" s="64"/>
      <c r="R106" s="64"/>
      <c r="S106" s="64"/>
      <c r="T106" s="65"/>
      <c r="U106" s="34"/>
      <c r="V106" s="34"/>
      <c r="W106" s="34"/>
      <c r="X106" s="34"/>
      <c r="Y106" s="34"/>
      <c r="Z106" s="34"/>
      <c r="AA106" s="34"/>
      <c r="AB106" s="34"/>
      <c r="AC106" s="34"/>
      <c r="AD106" s="34"/>
      <c r="AE106" s="34"/>
      <c r="AT106" s="17" t="s">
        <v>321</v>
      </c>
      <c r="AU106" s="17" t="s">
        <v>81</v>
      </c>
    </row>
    <row r="107" spans="1:65" s="1" customFormat="1" ht="14.45" customHeight="1">
      <c r="A107" s="34"/>
      <c r="B107" s="35"/>
      <c r="C107" s="195" t="s">
        <v>374</v>
      </c>
      <c r="D107" s="195" t="s">
        <v>315</v>
      </c>
      <c r="E107" s="196" t="s">
        <v>3886</v>
      </c>
      <c r="F107" s="197" t="s">
        <v>3887</v>
      </c>
      <c r="G107" s="198" t="s">
        <v>327</v>
      </c>
      <c r="H107" s="199">
        <v>98</v>
      </c>
      <c r="I107" s="200"/>
      <c r="J107" s="201">
        <f>ROUND(I107*H107,2)</f>
        <v>0</v>
      </c>
      <c r="K107" s="202"/>
      <c r="L107" s="39"/>
      <c r="M107" s="203" t="s">
        <v>19</v>
      </c>
      <c r="N107" s="204" t="s">
        <v>45</v>
      </c>
      <c r="O107" s="64"/>
      <c r="P107" s="205">
        <f>O107*H107</f>
        <v>0</v>
      </c>
      <c r="Q107" s="205">
        <v>0</v>
      </c>
      <c r="R107" s="205">
        <f>Q107*H107</f>
        <v>0</v>
      </c>
      <c r="S107" s="205">
        <v>0</v>
      </c>
      <c r="T107" s="206">
        <f>S107*H107</f>
        <v>0</v>
      </c>
      <c r="U107" s="34"/>
      <c r="V107" s="34"/>
      <c r="W107" s="34"/>
      <c r="X107" s="34"/>
      <c r="Y107" s="34"/>
      <c r="Z107" s="34"/>
      <c r="AA107" s="34"/>
      <c r="AB107" s="34"/>
      <c r="AC107" s="34"/>
      <c r="AD107" s="34"/>
      <c r="AE107" s="34"/>
      <c r="AR107" s="207" t="s">
        <v>402</v>
      </c>
      <c r="AT107" s="207" t="s">
        <v>315</v>
      </c>
      <c r="AU107" s="207" t="s">
        <v>81</v>
      </c>
      <c r="AY107" s="17" t="s">
        <v>313</v>
      </c>
      <c r="BE107" s="208">
        <f>IF(N107="základní",J107,0)</f>
        <v>0</v>
      </c>
      <c r="BF107" s="208">
        <f>IF(N107="snížená",J107,0)</f>
        <v>0</v>
      </c>
      <c r="BG107" s="208">
        <f>IF(N107="zákl. přenesená",J107,0)</f>
        <v>0</v>
      </c>
      <c r="BH107" s="208">
        <f>IF(N107="sníž. přenesená",J107,0)</f>
        <v>0</v>
      </c>
      <c r="BI107" s="208">
        <f>IF(N107="nulová",J107,0)</f>
        <v>0</v>
      </c>
      <c r="BJ107" s="17" t="s">
        <v>81</v>
      </c>
      <c r="BK107" s="208">
        <f>ROUND(I107*H107,2)</f>
        <v>0</v>
      </c>
      <c r="BL107" s="17" t="s">
        <v>402</v>
      </c>
      <c r="BM107" s="207" t="s">
        <v>439</v>
      </c>
    </row>
    <row r="108" spans="1:65" s="1" customFormat="1">
      <c r="A108" s="34"/>
      <c r="B108" s="35"/>
      <c r="C108" s="36"/>
      <c r="D108" s="209" t="s">
        <v>321</v>
      </c>
      <c r="E108" s="36"/>
      <c r="F108" s="210" t="s">
        <v>3887</v>
      </c>
      <c r="G108" s="36"/>
      <c r="H108" s="36"/>
      <c r="I108" s="116"/>
      <c r="J108" s="36"/>
      <c r="K108" s="36"/>
      <c r="L108" s="39"/>
      <c r="M108" s="211"/>
      <c r="N108" s="212"/>
      <c r="O108" s="64"/>
      <c r="P108" s="64"/>
      <c r="Q108" s="64"/>
      <c r="R108" s="64"/>
      <c r="S108" s="64"/>
      <c r="T108" s="65"/>
      <c r="U108" s="34"/>
      <c r="V108" s="34"/>
      <c r="W108" s="34"/>
      <c r="X108" s="34"/>
      <c r="Y108" s="34"/>
      <c r="Z108" s="34"/>
      <c r="AA108" s="34"/>
      <c r="AB108" s="34"/>
      <c r="AC108" s="34"/>
      <c r="AD108" s="34"/>
      <c r="AE108" s="34"/>
      <c r="AT108" s="17" t="s">
        <v>321</v>
      </c>
      <c r="AU108" s="17" t="s">
        <v>81</v>
      </c>
    </row>
    <row r="109" spans="1:65" s="1" customFormat="1" ht="14.45" customHeight="1">
      <c r="A109" s="34"/>
      <c r="B109" s="35"/>
      <c r="C109" s="195" t="s">
        <v>379</v>
      </c>
      <c r="D109" s="195" t="s">
        <v>315</v>
      </c>
      <c r="E109" s="196" t="s">
        <v>3175</v>
      </c>
      <c r="F109" s="197" t="s">
        <v>3945</v>
      </c>
      <c r="G109" s="198" t="s">
        <v>327</v>
      </c>
      <c r="H109" s="199">
        <v>96</v>
      </c>
      <c r="I109" s="200"/>
      <c r="J109" s="201">
        <f>ROUND(I109*H109,2)</f>
        <v>0</v>
      </c>
      <c r="K109" s="202"/>
      <c r="L109" s="39"/>
      <c r="M109" s="203" t="s">
        <v>19</v>
      </c>
      <c r="N109" s="204" t="s">
        <v>45</v>
      </c>
      <c r="O109" s="64"/>
      <c r="P109" s="205">
        <f>O109*H109</f>
        <v>0</v>
      </c>
      <c r="Q109" s="205">
        <v>0</v>
      </c>
      <c r="R109" s="205">
        <f>Q109*H109</f>
        <v>0</v>
      </c>
      <c r="S109" s="205">
        <v>0</v>
      </c>
      <c r="T109" s="206">
        <f>S109*H109</f>
        <v>0</v>
      </c>
      <c r="U109" s="34"/>
      <c r="V109" s="34"/>
      <c r="W109" s="34"/>
      <c r="X109" s="34"/>
      <c r="Y109" s="34"/>
      <c r="Z109" s="34"/>
      <c r="AA109" s="34"/>
      <c r="AB109" s="34"/>
      <c r="AC109" s="34"/>
      <c r="AD109" s="34"/>
      <c r="AE109" s="34"/>
      <c r="AR109" s="207" t="s">
        <v>402</v>
      </c>
      <c r="AT109" s="207" t="s">
        <v>315</v>
      </c>
      <c r="AU109" s="207" t="s">
        <v>81</v>
      </c>
      <c r="AY109" s="17" t="s">
        <v>313</v>
      </c>
      <c r="BE109" s="208">
        <f>IF(N109="základní",J109,0)</f>
        <v>0</v>
      </c>
      <c r="BF109" s="208">
        <f>IF(N109="snížená",J109,0)</f>
        <v>0</v>
      </c>
      <c r="BG109" s="208">
        <f>IF(N109="zákl. přenesená",J109,0)</f>
        <v>0</v>
      </c>
      <c r="BH109" s="208">
        <f>IF(N109="sníž. přenesená",J109,0)</f>
        <v>0</v>
      </c>
      <c r="BI109" s="208">
        <f>IF(N109="nulová",J109,0)</f>
        <v>0</v>
      </c>
      <c r="BJ109" s="17" t="s">
        <v>81</v>
      </c>
      <c r="BK109" s="208">
        <f>ROUND(I109*H109,2)</f>
        <v>0</v>
      </c>
      <c r="BL109" s="17" t="s">
        <v>402</v>
      </c>
      <c r="BM109" s="207" t="s">
        <v>452</v>
      </c>
    </row>
    <row r="110" spans="1:65" s="1" customFormat="1">
      <c r="A110" s="34"/>
      <c r="B110" s="35"/>
      <c r="C110" s="36"/>
      <c r="D110" s="209" t="s">
        <v>321</v>
      </c>
      <c r="E110" s="36"/>
      <c r="F110" s="210" t="s">
        <v>3945</v>
      </c>
      <c r="G110" s="36"/>
      <c r="H110" s="36"/>
      <c r="I110" s="116"/>
      <c r="J110" s="36"/>
      <c r="K110" s="36"/>
      <c r="L110" s="39"/>
      <c r="M110" s="211"/>
      <c r="N110" s="212"/>
      <c r="O110" s="64"/>
      <c r="P110" s="64"/>
      <c r="Q110" s="64"/>
      <c r="R110" s="64"/>
      <c r="S110" s="64"/>
      <c r="T110" s="65"/>
      <c r="U110" s="34"/>
      <c r="V110" s="34"/>
      <c r="W110" s="34"/>
      <c r="X110" s="34"/>
      <c r="Y110" s="34"/>
      <c r="Z110" s="34"/>
      <c r="AA110" s="34"/>
      <c r="AB110" s="34"/>
      <c r="AC110" s="34"/>
      <c r="AD110" s="34"/>
      <c r="AE110" s="34"/>
      <c r="AT110" s="17" t="s">
        <v>321</v>
      </c>
      <c r="AU110" s="17" t="s">
        <v>81</v>
      </c>
    </row>
    <row r="111" spans="1:65" s="1" customFormat="1" ht="14.45" customHeight="1">
      <c r="A111" s="34"/>
      <c r="B111" s="35"/>
      <c r="C111" s="195" t="s">
        <v>385</v>
      </c>
      <c r="D111" s="195" t="s">
        <v>315</v>
      </c>
      <c r="E111" s="196" t="s">
        <v>3946</v>
      </c>
      <c r="F111" s="197" t="s">
        <v>3947</v>
      </c>
      <c r="G111" s="198" t="s">
        <v>2843</v>
      </c>
      <c r="H111" s="199">
        <v>2</v>
      </c>
      <c r="I111" s="200"/>
      <c r="J111" s="201">
        <f>ROUND(I111*H111,2)</f>
        <v>0</v>
      </c>
      <c r="K111" s="202"/>
      <c r="L111" s="39"/>
      <c r="M111" s="203" t="s">
        <v>19</v>
      </c>
      <c r="N111" s="204" t="s">
        <v>45</v>
      </c>
      <c r="O111" s="64"/>
      <c r="P111" s="205">
        <f>O111*H111</f>
        <v>0</v>
      </c>
      <c r="Q111" s="205">
        <v>0</v>
      </c>
      <c r="R111" s="205">
        <f>Q111*H111</f>
        <v>0</v>
      </c>
      <c r="S111" s="205">
        <v>0</v>
      </c>
      <c r="T111" s="206">
        <f>S111*H111</f>
        <v>0</v>
      </c>
      <c r="U111" s="34"/>
      <c r="V111" s="34"/>
      <c r="W111" s="34"/>
      <c r="X111" s="34"/>
      <c r="Y111" s="34"/>
      <c r="Z111" s="34"/>
      <c r="AA111" s="34"/>
      <c r="AB111" s="34"/>
      <c r="AC111" s="34"/>
      <c r="AD111" s="34"/>
      <c r="AE111" s="34"/>
      <c r="AR111" s="207" t="s">
        <v>402</v>
      </c>
      <c r="AT111" s="207" t="s">
        <v>315</v>
      </c>
      <c r="AU111" s="207" t="s">
        <v>81</v>
      </c>
      <c r="AY111" s="17" t="s">
        <v>313</v>
      </c>
      <c r="BE111" s="208">
        <f>IF(N111="základní",J111,0)</f>
        <v>0</v>
      </c>
      <c r="BF111" s="208">
        <f>IF(N111="snížená",J111,0)</f>
        <v>0</v>
      </c>
      <c r="BG111" s="208">
        <f>IF(N111="zákl. přenesená",J111,0)</f>
        <v>0</v>
      </c>
      <c r="BH111" s="208">
        <f>IF(N111="sníž. přenesená",J111,0)</f>
        <v>0</v>
      </c>
      <c r="BI111" s="208">
        <f>IF(N111="nulová",J111,0)</f>
        <v>0</v>
      </c>
      <c r="BJ111" s="17" t="s">
        <v>81</v>
      </c>
      <c r="BK111" s="208">
        <f>ROUND(I111*H111,2)</f>
        <v>0</v>
      </c>
      <c r="BL111" s="17" t="s">
        <v>402</v>
      </c>
      <c r="BM111" s="207" t="s">
        <v>466</v>
      </c>
    </row>
    <row r="112" spans="1:65" s="1" customFormat="1">
      <c r="A112" s="34"/>
      <c r="B112" s="35"/>
      <c r="C112" s="36"/>
      <c r="D112" s="209" t="s">
        <v>321</v>
      </c>
      <c r="E112" s="36"/>
      <c r="F112" s="210" t="s">
        <v>3947</v>
      </c>
      <c r="G112" s="36"/>
      <c r="H112" s="36"/>
      <c r="I112" s="116"/>
      <c r="J112" s="36"/>
      <c r="K112" s="36"/>
      <c r="L112" s="39"/>
      <c r="M112" s="211"/>
      <c r="N112" s="212"/>
      <c r="O112" s="64"/>
      <c r="P112" s="64"/>
      <c r="Q112" s="64"/>
      <c r="R112" s="64"/>
      <c r="S112" s="64"/>
      <c r="T112" s="65"/>
      <c r="U112" s="34"/>
      <c r="V112" s="34"/>
      <c r="W112" s="34"/>
      <c r="X112" s="34"/>
      <c r="Y112" s="34"/>
      <c r="Z112" s="34"/>
      <c r="AA112" s="34"/>
      <c r="AB112" s="34"/>
      <c r="AC112" s="34"/>
      <c r="AD112" s="34"/>
      <c r="AE112" s="34"/>
      <c r="AT112" s="17" t="s">
        <v>321</v>
      </c>
      <c r="AU112" s="17" t="s">
        <v>81</v>
      </c>
    </row>
    <row r="113" spans="1:65" s="11" customFormat="1" ht="25.9" customHeight="1">
      <c r="B113" s="179"/>
      <c r="C113" s="180"/>
      <c r="D113" s="181" t="s">
        <v>73</v>
      </c>
      <c r="E113" s="182" t="s">
        <v>2911</v>
      </c>
      <c r="F113" s="182" t="s">
        <v>3890</v>
      </c>
      <c r="G113" s="180"/>
      <c r="H113" s="180"/>
      <c r="I113" s="183"/>
      <c r="J113" s="184">
        <f>BK113</f>
        <v>0</v>
      </c>
      <c r="K113" s="180"/>
      <c r="L113" s="185"/>
      <c r="M113" s="186"/>
      <c r="N113" s="187"/>
      <c r="O113" s="187"/>
      <c r="P113" s="188">
        <f>SUM(P114:P127)</f>
        <v>0</v>
      </c>
      <c r="Q113" s="187"/>
      <c r="R113" s="188">
        <f>SUM(R114:R127)</f>
        <v>0</v>
      </c>
      <c r="S113" s="187"/>
      <c r="T113" s="189">
        <f>SUM(T114:T127)</f>
        <v>0</v>
      </c>
      <c r="AR113" s="190" t="s">
        <v>81</v>
      </c>
      <c r="AT113" s="191" t="s">
        <v>73</v>
      </c>
      <c r="AU113" s="191" t="s">
        <v>74</v>
      </c>
      <c r="AY113" s="190" t="s">
        <v>313</v>
      </c>
      <c r="BK113" s="192">
        <f>SUM(BK114:BK127)</f>
        <v>0</v>
      </c>
    </row>
    <row r="114" spans="1:65" s="1" customFormat="1" ht="14.45" customHeight="1">
      <c r="A114" s="34"/>
      <c r="B114" s="35"/>
      <c r="C114" s="195" t="s">
        <v>391</v>
      </c>
      <c r="D114" s="195" t="s">
        <v>315</v>
      </c>
      <c r="E114" s="196" t="s">
        <v>3948</v>
      </c>
      <c r="F114" s="197" t="s">
        <v>3949</v>
      </c>
      <c r="G114" s="198" t="s">
        <v>3893</v>
      </c>
      <c r="H114" s="199">
        <v>0.09</v>
      </c>
      <c r="I114" s="200"/>
      <c r="J114" s="201">
        <f>ROUND(I114*H114,2)</f>
        <v>0</v>
      </c>
      <c r="K114" s="202"/>
      <c r="L114" s="39"/>
      <c r="M114" s="203" t="s">
        <v>19</v>
      </c>
      <c r="N114" s="204" t="s">
        <v>45</v>
      </c>
      <c r="O114" s="64"/>
      <c r="P114" s="205">
        <f>O114*H114</f>
        <v>0</v>
      </c>
      <c r="Q114" s="205">
        <v>0</v>
      </c>
      <c r="R114" s="205">
        <f>Q114*H114</f>
        <v>0</v>
      </c>
      <c r="S114" s="205">
        <v>0</v>
      </c>
      <c r="T114" s="206">
        <f>S114*H114</f>
        <v>0</v>
      </c>
      <c r="U114" s="34"/>
      <c r="V114" s="34"/>
      <c r="W114" s="34"/>
      <c r="X114" s="34"/>
      <c r="Y114" s="34"/>
      <c r="Z114" s="34"/>
      <c r="AA114" s="34"/>
      <c r="AB114" s="34"/>
      <c r="AC114" s="34"/>
      <c r="AD114" s="34"/>
      <c r="AE114" s="34"/>
      <c r="AR114" s="207" t="s">
        <v>402</v>
      </c>
      <c r="AT114" s="207" t="s">
        <v>315</v>
      </c>
      <c r="AU114" s="207" t="s">
        <v>81</v>
      </c>
      <c r="AY114" s="17" t="s">
        <v>313</v>
      </c>
      <c r="BE114" s="208">
        <f>IF(N114="základní",J114,0)</f>
        <v>0</v>
      </c>
      <c r="BF114" s="208">
        <f>IF(N114="snížená",J114,0)</f>
        <v>0</v>
      </c>
      <c r="BG114" s="208">
        <f>IF(N114="zákl. přenesená",J114,0)</f>
        <v>0</v>
      </c>
      <c r="BH114" s="208">
        <f>IF(N114="sníž. přenesená",J114,0)</f>
        <v>0</v>
      </c>
      <c r="BI114" s="208">
        <f>IF(N114="nulová",J114,0)</f>
        <v>0</v>
      </c>
      <c r="BJ114" s="17" t="s">
        <v>81</v>
      </c>
      <c r="BK114" s="208">
        <f>ROUND(I114*H114,2)</f>
        <v>0</v>
      </c>
      <c r="BL114" s="17" t="s">
        <v>402</v>
      </c>
      <c r="BM114" s="207" t="s">
        <v>479</v>
      </c>
    </row>
    <row r="115" spans="1:65" s="1" customFormat="1">
      <c r="A115" s="34"/>
      <c r="B115" s="35"/>
      <c r="C115" s="36"/>
      <c r="D115" s="209" t="s">
        <v>321</v>
      </c>
      <c r="E115" s="36"/>
      <c r="F115" s="210" t="s">
        <v>3949</v>
      </c>
      <c r="G115" s="36"/>
      <c r="H115" s="36"/>
      <c r="I115" s="116"/>
      <c r="J115" s="36"/>
      <c r="K115" s="36"/>
      <c r="L115" s="39"/>
      <c r="M115" s="211"/>
      <c r="N115" s="212"/>
      <c r="O115" s="64"/>
      <c r="P115" s="64"/>
      <c r="Q115" s="64"/>
      <c r="R115" s="64"/>
      <c r="S115" s="64"/>
      <c r="T115" s="65"/>
      <c r="U115" s="34"/>
      <c r="V115" s="34"/>
      <c r="W115" s="34"/>
      <c r="X115" s="34"/>
      <c r="Y115" s="34"/>
      <c r="Z115" s="34"/>
      <c r="AA115" s="34"/>
      <c r="AB115" s="34"/>
      <c r="AC115" s="34"/>
      <c r="AD115" s="34"/>
      <c r="AE115" s="34"/>
      <c r="AT115" s="17" t="s">
        <v>321</v>
      </c>
      <c r="AU115" s="17" t="s">
        <v>81</v>
      </c>
    </row>
    <row r="116" spans="1:65" s="1" customFormat="1" ht="14.45" customHeight="1">
      <c r="A116" s="34"/>
      <c r="B116" s="35"/>
      <c r="C116" s="195" t="s">
        <v>8</v>
      </c>
      <c r="D116" s="195" t="s">
        <v>315</v>
      </c>
      <c r="E116" s="196" t="s">
        <v>3950</v>
      </c>
      <c r="F116" s="197" t="s">
        <v>3951</v>
      </c>
      <c r="G116" s="198" t="s">
        <v>2843</v>
      </c>
      <c r="H116" s="199">
        <v>2</v>
      </c>
      <c r="I116" s="200"/>
      <c r="J116" s="201">
        <f>ROUND(I116*H116,2)</f>
        <v>0</v>
      </c>
      <c r="K116" s="202"/>
      <c r="L116" s="39"/>
      <c r="M116" s="203" t="s">
        <v>19</v>
      </c>
      <c r="N116" s="204" t="s">
        <v>45</v>
      </c>
      <c r="O116" s="64"/>
      <c r="P116" s="205">
        <f>O116*H116</f>
        <v>0</v>
      </c>
      <c r="Q116" s="205">
        <v>0</v>
      </c>
      <c r="R116" s="205">
        <f>Q116*H116</f>
        <v>0</v>
      </c>
      <c r="S116" s="205">
        <v>0</v>
      </c>
      <c r="T116" s="206">
        <f>S116*H116</f>
        <v>0</v>
      </c>
      <c r="U116" s="34"/>
      <c r="V116" s="34"/>
      <c r="W116" s="34"/>
      <c r="X116" s="34"/>
      <c r="Y116" s="34"/>
      <c r="Z116" s="34"/>
      <c r="AA116" s="34"/>
      <c r="AB116" s="34"/>
      <c r="AC116" s="34"/>
      <c r="AD116" s="34"/>
      <c r="AE116" s="34"/>
      <c r="AR116" s="207" t="s">
        <v>402</v>
      </c>
      <c r="AT116" s="207" t="s">
        <v>315</v>
      </c>
      <c r="AU116" s="207" t="s">
        <v>81</v>
      </c>
      <c r="AY116" s="17" t="s">
        <v>313</v>
      </c>
      <c r="BE116" s="208">
        <f>IF(N116="základní",J116,0)</f>
        <v>0</v>
      </c>
      <c r="BF116" s="208">
        <f>IF(N116="snížená",J116,0)</f>
        <v>0</v>
      </c>
      <c r="BG116" s="208">
        <f>IF(N116="zákl. přenesená",J116,0)</f>
        <v>0</v>
      </c>
      <c r="BH116" s="208">
        <f>IF(N116="sníž. přenesená",J116,0)</f>
        <v>0</v>
      </c>
      <c r="BI116" s="208">
        <f>IF(N116="nulová",J116,0)</f>
        <v>0</v>
      </c>
      <c r="BJ116" s="17" t="s">
        <v>81</v>
      </c>
      <c r="BK116" s="208">
        <f>ROUND(I116*H116,2)</f>
        <v>0</v>
      </c>
      <c r="BL116" s="17" t="s">
        <v>402</v>
      </c>
      <c r="BM116" s="207" t="s">
        <v>494</v>
      </c>
    </row>
    <row r="117" spans="1:65" s="1" customFormat="1">
      <c r="A117" s="34"/>
      <c r="B117" s="35"/>
      <c r="C117" s="36"/>
      <c r="D117" s="209" t="s">
        <v>321</v>
      </c>
      <c r="E117" s="36"/>
      <c r="F117" s="210" t="s">
        <v>3951</v>
      </c>
      <c r="G117" s="36"/>
      <c r="H117" s="36"/>
      <c r="I117" s="116"/>
      <c r="J117" s="36"/>
      <c r="K117" s="36"/>
      <c r="L117" s="39"/>
      <c r="M117" s="211"/>
      <c r="N117" s="212"/>
      <c r="O117" s="64"/>
      <c r="P117" s="64"/>
      <c r="Q117" s="64"/>
      <c r="R117" s="64"/>
      <c r="S117" s="64"/>
      <c r="T117" s="65"/>
      <c r="U117" s="34"/>
      <c r="V117" s="34"/>
      <c r="W117" s="34"/>
      <c r="X117" s="34"/>
      <c r="Y117" s="34"/>
      <c r="Z117" s="34"/>
      <c r="AA117" s="34"/>
      <c r="AB117" s="34"/>
      <c r="AC117" s="34"/>
      <c r="AD117" s="34"/>
      <c r="AE117" s="34"/>
      <c r="AT117" s="17" t="s">
        <v>321</v>
      </c>
      <c r="AU117" s="17" t="s">
        <v>81</v>
      </c>
    </row>
    <row r="118" spans="1:65" s="1" customFormat="1" ht="14.45" customHeight="1">
      <c r="A118" s="34"/>
      <c r="B118" s="35"/>
      <c r="C118" s="195" t="s">
        <v>402</v>
      </c>
      <c r="D118" s="195" t="s">
        <v>315</v>
      </c>
      <c r="E118" s="196" t="s">
        <v>3952</v>
      </c>
      <c r="F118" s="197" t="s">
        <v>3953</v>
      </c>
      <c r="G118" s="198" t="s">
        <v>2843</v>
      </c>
      <c r="H118" s="199">
        <v>2</v>
      </c>
      <c r="I118" s="200"/>
      <c r="J118" s="201">
        <f>ROUND(I118*H118,2)</f>
        <v>0</v>
      </c>
      <c r="K118" s="202"/>
      <c r="L118" s="39"/>
      <c r="M118" s="203" t="s">
        <v>19</v>
      </c>
      <c r="N118" s="204" t="s">
        <v>45</v>
      </c>
      <c r="O118" s="64"/>
      <c r="P118" s="205">
        <f>O118*H118</f>
        <v>0</v>
      </c>
      <c r="Q118" s="205">
        <v>0</v>
      </c>
      <c r="R118" s="205">
        <f>Q118*H118</f>
        <v>0</v>
      </c>
      <c r="S118" s="205">
        <v>0</v>
      </c>
      <c r="T118" s="206">
        <f>S118*H118</f>
        <v>0</v>
      </c>
      <c r="U118" s="34"/>
      <c r="V118" s="34"/>
      <c r="W118" s="34"/>
      <c r="X118" s="34"/>
      <c r="Y118" s="34"/>
      <c r="Z118" s="34"/>
      <c r="AA118" s="34"/>
      <c r="AB118" s="34"/>
      <c r="AC118" s="34"/>
      <c r="AD118" s="34"/>
      <c r="AE118" s="34"/>
      <c r="AR118" s="207" t="s">
        <v>402</v>
      </c>
      <c r="AT118" s="207" t="s">
        <v>315</v>
      </c>
      <c r="AU118" s="207" t="s">
        <v>81</v>
      </c>
      <c r="AY118" s="17" t="s">
        <v>313</v>
      </c>
      <c r="BE118" s="208">
        <f>IF(N118="základní",J118,0)</f>
        <v>0</v>
      </c>
      <c r="BF118" s="208">
        <f>IF(N118="snížená",J118,0)</f>
        <v>0</v>
      </c>
      <c r="BG118" s="208">
        <f>IF(N118="zákl. přenesená",J118,0)</f>
        <v>0</v>
      </c>
      <c r="BH118" s="208">
        <f>IF(N118="sníž. přenesená",J118,0)</f>
        <v>0</v>
      </c>
      <c r="BI118" s="208">
        <f>IF(N118="nulová",J118,0)</f>
        <v>0</v>
      </c>
      <c r="BJ118" s="17" t="s">
        <v>81</v>
      </c>
      <c r="BK118" s="208">
        <f>ROUND(I118*H118,2)</f>
        <v>0</v>
      </c>
      <c r="BL118" s="17" t="s">
        <v>402</v>
      </c>
      <c r="BM118" s="207" t="s">
        <v>510</v>
      </c>
    </row>
    <row r="119" spans="1:65" s="1" customFormat="1">
      <c r="A119" s="34"/>
      <c r="B119" s="35"/>
      <c r="C119" s="36"/>
      <c r="D119" s="209" t="s">
        <v>321</v>
      </c>
      <c r="E119" s="36"/>
      <c r="F119" s="210" t="s">
        <v>3953</v>
      </c>
      <c r="G119" s="36"/>
      <c r="H119" s="36"/>
      <c r="I119" s="116"/>
      <c r="J119" s="36"/>
      <c r="K119" s="36"/>
      <c r="L119" s="39"/>
      <c r="M119" s="211"/>
      <c r="N119" s="212"/>
      <c r="O119" s="64"/>
      <c r="P119" s="64"/>
      <c r="Q119" s="64"/>
      <c r="R119" s="64"/>
      <c r="S119" s="64"/>
      <c r="T119" s="65"/>
      <c r="U119" s="34"/>
      <c r="V119" s="34"/>
      <c r="W119" s="34"/>
      <c r="X119" s="34"/>
      <c r="Y119" s="34"/>
      <c r="Z119" s="34"/>
      <c r="AA119" s="34"/>
      <c r="AB119" s="34"/>
      <c r="AC119" s="34"/>
      <c r="AD119" s="34"/>
      <c r="AE119" s="34"/>
      <c r="AT119" s="17" t="s">
        <v>321</v>
      </c>
      <c r="AU119" s="17" t="s">
        <v>81</v>
      </c>
    </row>
    <row r="120" spans="1:65" s="1" customFormat="1" ht="14.45" customHeight="1">
      <c r="A120" s="34"/>
      <c r="B120" s="35"/>
      <c r="C120" s="195" t="s">
        <v>411</v>
      </c>
      <c r="D120" s="195" t="s">
        <v>315</v>
      </c>
      <c r="E120" s="196" t="s">
        <v>3954</v>
      </c>
      <c r="F120" s="197" t="s">
        <v>3955</v>
      </c>
      <c r="G120" s="198" t="s">
        <v>327</v>
      </c>
      <c r="H120" s="199">
        <v>90</v>
      </c>
      <c r="I120" s="200"/>
      <c r="J120" s="201">
        <f>ROUND(I120*H120,2)</f>
        <v>0</v>
      </c>
      <c r="K120" s="202"/>
      <c r="L120" s="39"/>
      <c r="M120" s="203" t="s">
        <v>19</v>
      </c>
      <c r="N120" s="204" t="s">
        <v>45</v>
      </c>
      <c r="O120" s="64"/>
      <c r="P120" s="205">
        <f>O120*H120</f>
        <v>0</v>
      </c>
      <c r="Q120" s="205">
        <v>0</v>
      </c>
      <c r="R120" s="205">
        <f>Q120*H120</f>
        <v>0</v>
      </c>
      <c r="S120" s="205">
        <v>0</v>
      </c>
      <c r="T120" s="206">
        <f>S120*H120</f>
        <v>0</v>
      </c>
      <c r="U120" s="34"/>
      <c r="V120" s="34"/>
      <c r="W120" s="34"/>
      <c r="X120" s="34"/>
      <c r="Y120" s="34"/>
      <c r="Z120" s="34"/>
      <c r="AA120" s="34"/>
      <c r="AB120" s="34"/>
      <c r="AC120" s="34"/>
      <c r="AD120" s="34"/>
      <c r="AE120" s="34"/>
      <c r="AR120" s="207" t="s">
        <v>402</v>
      </c>
      <c r="AT120" s="207" t="s">
        <v>315</v>
      </c>
      <c r="AU120" s="207" t="s">
        <v>81</v>
      </c>
      <c r="AY120" s="17" t="s">
        <v>313</v>
      </c>
      <c r="BE120" s="208">
        <f>IF(N120="základní",J120,0)</f>
        <v>0</v>
      </c>
      <c r="BF120" s="208">
        <f>IF(N120="snížená",J120,0)</f>
        <v>0</v>
      </c>
      <c r="BG120" s="208">
        <f>IF(N120="zákl. přenesená",J120,0)</f>
        <v>0</v>
      </c>
      <c r="BH120" s="208">
        <f>IF(N120="sníž. přenesená",J120,0)</f>
        <v>0</v>
      </c>
      <c r="BI120" s="208">
        <f>IF(N120="nulová",J120,0)</f>
        <v>0</v>
      </c>
      <c r="BJ120" s="17" t="s">
        <v>81</v>
      </c>
      <c r="BK120" s="208">
        <f>ROUND(I120*H120,2)</f>
        <v>0</v>
      </c>
      <c r="BL120" s="17" t="s">
        <v>402</v>
      </c>
      <c r="BM120" s="207" t="s">
        <v>522</v>
      </c>
    </row>
    <row r="121" spans="1:65" s="1" customFormat="1">
      <c r="A121" s="34"/>
      <c r="B121" s="35"/>
      <c r="C121" s="36"/>
      <c r="D121" s="209" t="s">
        <v>321</v>
      </c>
      <c r="E121" s="36"/>
      <c r="F121" s="210" t="s">
        <v>3955</v>
      </c>
      <c r="G121" s="36"/>
      <c r="H121" s="36"/>
      <c r="I121" s="116"/>
      <c r="J121" s="36"/>
      <c r="K121" s="36"/>
      <c r="L121" s="39"/>
      <c r="M121" s="211"/>
      <c r="N121" s="212"/>
      <c r="O121" s="64"/>
      <c r="P121" s="64"/>
      <c r="Q121" s="64"/>
      <c r="R121" s="64"/>
      <c r="S121" s="64"/>
      <c r="T121" s="65"/>
      <c r="U121" s="34"/>
      <c r="V121" s="34"/>
      <c r="W121" s="34"/>
      <c r="X121" s="34"/>
      <c r="Y121" s="34"/>
      <c r="Z121" s="34"/>
      <c r="AA121" s="34"/>
      <c r="AB121" s="34"/>
      <c r="AC121" s="34"/>
      <c r="AD121" s="34"/>
      <c r="AE121" s="34"/>
      <c r="AT121" s="17" t="s">
        <v>321</v>
      </c>
      <c r="AU121" s="17" t="s">
        <v>81</v>
      </c>
    </row>
    <row r="122" spans="1:65" s="1" customFormat="1" ht="21.6" customHeight="1">
      <c r="A122" s="34"/>
      <c r="B122" s="35"/>
      <c r="C122" s="195" t="s">
        <v>417</v>
      </c>
      <c r="D122" s="195" t="s">
        <v>315</v>
      </c>
      <c r="E122" s="196" t="s">
        <v>3896</v>
      </c>
      <c r="F122" s="197" t="s">
        <v>3897</v>
      </c>
      <c r="G122" s="198" t="s">
        <v>327</v>
      </c>
      <c r="H122" s="199">
        <v>90</v>
      </c>
      <c r="I122" s="200"/>
      <c r="J122" s="201">
        <f>ROUND(I122*H122,2)</f>
        <v>0</v>
      </c>
      <c r="K122" s="202"/>
      <c r="L122" s="39"/>
      <c r="M122" s="203" t="s">
        <v>19</v>
      </c>
      <c r="N122" s="204" t="s">
        <v>45</v>
      </c>
      <c r="O122" s="64"/>
      <c r="P122" s="205">
        <f>O122*H122</f>
        <v>0</v>
      </c>
      <c r="Q122" s="205">
        <v>0</v>
      </c>
      <c r="R122" s="205">
        <f>Q122*H122</f>
        <v>0</v>
      </c>
      <c r="S122" s="205">
        <v>0</v>
      </c>
      <c r="T122" s="206">
        <f>S122*H122</f>
        <v>0</v>
      </c>
      <c r="U122" s="34"/>
      <c r="V122" s="34"/>
      <c r="W122" s="34"/>
      <c r="X122" s="34"/>
      <c r="Y122" s="34"/>
      <c r="Z122" s="34"/>
      <c r="AA122" s="34"/>
      <c r="AB122" s="34"/>
      <c r="AC122" s="34"/>
      <c r="AD122" s="34"/>
      <c r="AE122" s="34"/>
      <c r="AR122" s="207" t="s">
        <v>402</v>
      </c>
      <c r="AT122" s="207" t="s">
        <v>315</v>
      </c>
      <c r="AU122" s="207" t="s">
        <v>81</v>
      </c>
      <c r="AY122" s="17" t="s">
        <v>313</v>
      </c>
      <c r="BE122" s="208">
        <f>IF(N122="základní",J122,0)</f>
        <v>0</v>
      </c>
      <c r="BF122" s="208">
        <f>IF(N122="snížená",J122,0)</f>
        <v>0</v>
      </c>
      <c r="BG122" s="208">
        <f>IF(N122="zákl. přenesená",J122,0)</f>
        <v>0</v>
      </c>
      <c r="BH122" s="208">
        <f>IF(N122="sníž. přenesená",J122,0)</f>
        <v>0</v>
      </c>
      <c r="BI122" s="208">
        <f>IF(N122="nulová",J122,0)</f>
        <v>0</v>
      </c>
      <c r="BJ122" s="17" t="s">
        <v>81</v>
      </c>
      <c r="BK122" s="208">
        <f>ROUND(I122*H122,2)</f>
        <v>0</v>
      </c>
      <c r="BL122" s="17" t="s">
        <v>402</v>
      </c>
      <c r="BM122" s="207" t="s">
        <v>548</v>
      </c>
    </row>
    <row r="123" spans="1:65" s="1" customFormat="1">
      <c r="A123" s="34"/>
      <c r="B123" s="35"/>
      <c r="C123" s="36"/>
      <c r="D123" s="209" t="s">
        <v>321</v>
      </c>
      <c r="E123" s="36"/>
      <c r="F123" s="210" t="s">
        <v>3897</v>
      </c>
      <c r="G123" s="36"/>
      <c r="H123" s="36"/>
      <c r="I123" s="116"/>
      <c r="J123" s="36"/>
      <c r="K123" s="36"/>
      <c r="L123" s="39"/>
      <c r="M123" s="211"/>
      <c r="N123" s="212"/>
      <c r="O123" s="64"/>
      <c r="P123" s="64"/>
      <c r="Q123" s="64"/>
      <c r="R123" s="64"/>
      <c r="S123" s="64"/>
      <c r="T123" s="65"/>
      <c r="U123" s="34"/>
      <c r="V123" s="34"/>
      <c r="W123" s="34"/>
      <c r="X123" s="34"/>
      <c r="Y123" s="34"/>
      <c r="Z123" s="34"/>
      <c r="AA123" s="34"/>
      <c r="AB123" s="34"/>
      <c r="AC123" s="34"/>
      <c r="AD123" s="34"/>
      <c r="AE123" s="34"/>
      <c r="AT123" s="17" t="s">
        <v>321</v>
      </c>
      <c r="AU123" s="17" t="s">
        <v>81</v>
      </c>
    </row>
    <row r="124" spans="1:65" s="1" customFormat="1" ht="14.45" customHeight="1">
      <c r="A124" s="34"/>
      <c r="B124" s="35"/>
      <c r="C124" s="195" t="s">
        <v>422</v>
      </c>
      <c r="D124" s="195" t="s">
        <v>315</v>
      </c>
      <c r="E124" s="196" t="s">
        <v>3956</v>
      </c>
      <c r="F124" s="197" t="s">
        <v>3957</v>
      </c>
      <c r="G124" s="198" t="s">
        <v>327</v>
      </c>
      <c r="H124" s="199">
        <v>90</v>
      </c>
      <c r="I124" s="200"/>
      <c r="J124" s="201">
        <f>ROUND(I124*H124,2)</f>
        <v>0</v>
      </c>
      <c r="K124" s="202"/>
      <c r="L124" s="39"/>
      <c r="M124" s="203" t="s">
        <v>19</v>
      </c>
      <c r="N124" s="204" t="s">
        <v>45</v>
      </c>
      <c r="O124" s="64"/>
      <c r="P124" s="205">
        <f>O124*H124</f>
        <v>0</v>
      </c>
      <c r="Q124" s="205">
        <v>0</v>
      </c>
      <c r="R124" s="205">
        <f>Q124*H124</f>
        <v>0</v>
      </c>
      <c r="S124" s="205">
        <v>0</v>
      </c>
      <c r="T124" s="206">
        <f>S124*H124</f>
        <v>0</v>
      </c>
      <c r="U124" s="34"/>
      <c r="V124" s="34"/>
      <c r="W124" s="34"/>
      <c r="X124" s="34"/>
      <c r="Y124" s="34"/>
      <c r="Z124" s="34"/>
      <c r="AA124" s="34"/>
      <c r="AB124" s="34"/>
      <c r="AC124" s="34"/>
      <c r="AD124" s="34"/>
      <c r="AE124" s="34"/>
      <c r="AR124" s="207" t="s">
        <v>402</v>
      </c>
      <c r="AT124" s="207" t="s">
        <v>315</v>
      </c>
      <c r="AU124" s="207" t="s">
        <v>81</v>
      </c>
      <c r="AY124" s="17" t="s">
        <v>313</v>
      </c>
      <c r="BE124" s="208">
        <f>IF(N124="základní",J124,0)</f>
        <v>0</v>
      </c>
      <c r="BF124" s="208">
        <f>IF(N124="snížená",J124,0)</f>
        <v>0</v>
      </c>
      <c r="BG124" s="208">
        <f>IF(N124="zákl. přenesená",J124,0)</f>
        <v>0</v>
      </c>
      <c r="BH124" s="208">
        <f>IF(N124="sníž. přenesená",J124,0)</f>
        <v>0</v>
      </c>
      <c r="BI124" s="208">
        <f>IF(N124="nulová",J124,0)</f>
        <v>0</v>
      </c>
      <c r="BJ124" s="17" t="s">
        <v>81</v>
      </c>
      <c r="BK124" s="208">
        <f>ROUND(I124*H124,2)</f>
        <v>0</v>
      </c>
      <c r="BL124" s="17" t="s">
        <v>402</v>
      </c>
      <c r="BM124" s="207" t="s">
        <v>573</v>
      </c>
    </row>
    <row r="125" spans="1:65" s="1" customFormat="1">
      <c r="A125" s="34"/>
      <c r="B125" s="35"/>
      <c r="C125" s="36"/>
      <c r="D125" s="209" t="s">
        <v>321</v>
      </c>
      <c r="E125" s="36"/>
      <c r="F125" s="210" t="s">
        <v>3957</v>
      </c>
      <c r="G125" s="36"/>
      <c r="H125" s="36"/>
      <c r="I125" s="116"/>
      <c r="J125" s="36"/>
      <c r="K125" s="36"/>
      <c r="L125" s="39"/>
      <c r="M125" s="211"/>
      <c r="N125" s="212"/>
      <c r="O125" s="64"/>
      <c r="P125" s="64"/>
      <c r="Q125" s="64"/>
      <c r="R125" s="64"/>
      <c r="S125" s="64"/>
      <c r="T125" s="65"/>
      <c r="U125" s="34"/>
      <c r="V125" s="34"/>
      <c r="W125" s="34"/>
      <c r="X125" s="34"/>
      <c r="Y125" s="34"/>
      <c r="Z125" s="34"/>
      <c r="AA125" s="34"/>
      <c r="AB125" s="34"/>
      <c r="AC125" s="34"/>
      <c r="AD125" s="34"/>
      <c r="AE125" s="34"/>
      <c r="AT125" s="17" t="s">
        <v>321</v>
      </c>
      <c r="AU125" s="17" t="s">
        <v>81</v>
      </c>
    </row>
    <row r="126" spans="1:65" s="1" customFormat="1" ht="14.45" customHeight="1">
      <c r="A126" s="34"/>
      <c r="B126" s="35"/>
      <c r="C126" s="195" t="s">
        <v>427</v>
      </c>
      <c r="D126" s="195" t="s">
        <v>315</v>
      </c>
      <c r="E126" s="196" t="s">
        <v>3902</v>
      </c>
      <c r="F126" s="197" t="s">
        <v>3903</v>
      </c>
      <c r="G126" s="198" t="s">
        <v>318</v>
      </c>
      <c r="H126" s="199">
        <v>45</v>
      </c>
      <c r="I126" s="200"/>
      <c r="J126" s="201">
        <f>ROUND(I126*H126,2)</f>
        <v>0</v>
      </c>
      <c r="K126" s="202"/>
      <c r="L126" s="39"/>
      <c r="M126" s="203" t="s">
        <v>19</v>
      </c>
      <c r="N126" s="204" t="s">
        <v>45</v>
      </c>
      <c r="O126" s="64"/>
      <c r="P126" s="205">
        <f>O126*H126</f>
        <v>0</v>
      </c>
      <c r="Q126" s="205">
        <v>0</v>
      </c>
      <c r="R126" s="205">
        <f>Q126*H126</f>
        <v>0</v>
      </c>
      <c r="S126" s="205">
        <v>0</v>
      </c>
      <c r="T126" s="206">
        <f>S126*H126</f>
        <v>0</v>
      </c>
      <c r="U126" s="34"/>
      <c r="V126" s="34"/>
      <c r="W126" s="34"/>
      <c r="X126" s="34"/>
      <c r="Y126" s="34"/>
      <c r="Z126" s="34"/>
      <c r="AA126" s="34"/>
      <c r="AB126" s="34"/>
      <c r="AC126" s="34"/>
      <c r="AD126" s="34"/>
      <c r="AE126" s="34"/>
      <c r="AR126" s="207" t="s">
        <v>402</v>
      </c>
      <c r="AT126" s="207" t="s">
        <v>315</v>
      </c>
      <c r="AU126" s="207" t="s">
        <v>81</v>
      </c>
      <c r="AY126" s="17" t="s">
        <v>313</v>
      </c>
      <c r="BE126" s="208">
        <f>IF(N126="základní",J126,0)</f>
        <v>0</v>
      </c>
      <c r="BF126" s="208">
        <f>IF(N126="snížená",J126,0)</f>
        <v>0</v>
      </c>
      <c r="BG126" s="208">
        <f>IF(N126="zákl. přenesená",J126,0)</f>
        <v>0</v>
      </c>
      <c r="BH126" s="208">
        <f>IF(N126="sníž. přenesená",J126,0)</f>
        <v>0</v>
      </c>
      <c r="BI126" s="208">
        <f>IF(N126="nulová",J126,0)</f>
        <v>0</v>
      </c>
      <c r="BJ126" s="17" t="s">
        <v>81</v>
      </c>
      <c r="BK126" s="208">
        <f>ROUND(I126*H126,2)</f>
        <v>0</v>
      </c>
      <c r="BL126" s="17" t="s">
        <v>402</v>
      </c>
      <c r="BM126" s="207" t="s">
        <v>585</v>
      </c>
    </row>
    <row r="127" spans="1:65" s="1" customFormat="1">
      <c r="A127" s="34"/>
      <c r="B127" s="35"/>
      <c r="C127" s="36"/>
      <c r="D127" s="209" t="s">
        <v>321</v>
      </c>
      <c r="E127" s="36"/>
      <c r="F127" s="210" t="s">
        <v>3903</v>
      </c>
      <c r="G127" s="36"/>
      <c r="H127" s="36"/>
      <c r="I127" s="116"/>
      <c r="J127" s="36"/>
      <c r="K127" s="36"/>
      <c r="L127" s="39"/>
      <c r="M127" s="211"/>
      <c r="N127" s="212"/>
      <c r="O127" s="64"/>
      <c r="P127" s="64"/>
      <c r="Q127" s="64"/>
      <c r="R127" s="64"/>
      <c r="S127" s="64"/>
      <c r="T127" s="65"/>
      <c r="U127" s="34"/>
      <c r="V127" s="34"/>
      <c r="W127" s="34"/>
      <c r="X127" s="34"/>
      <c r="Y127" s="34"/>
      <c r="Z127" s="34"/>
      <c r="AA127" s="34"/>
      <c r="AB127" s="34"/>
      <c r="AC127" s="34"/>
      <c r="AD127" s="34"/>
      <c r="AE127" s="34"/>
      <c r="AT127" s="17" t="s">
        <v>321</v>
      </c>
      <c r="AU127" s="17" t="s">
        <v>81</v>
      </c>
    </row>
    <row r="128" spans="1:65" s="11" customFormat="1" ht="25.9" customHeight="1">
      <c r="B128" s="179"/>
      <c r="C128" s="180"/>
      <c r="D128" s="181" t="s">
        <v>73</v>
      </c>
      <c r="E128" s="182" t="s">
        <v>2964</v>
      </c>
      <c r="F128" s="182" t="s">
        <v>3223</v>
      </c>
      <c r="G128" s="180"/>
      <c r="H128" s="180"/>
      <c r="I128" s="183"/>
      <c r="J128" s="184">
        <f>BK128</f>
        <v>0</v>
      </c>
      <c r="K128" s="180"/>
      <c r="L128" s="185"/>
      <c r="M128" s="186"/>
      <c r="N128" s="187"/>
      <c r="O128" s="187"/>
      <c r="P128" s="188">
        <f>SUM(P129:P136)</f>
        <v>0</v>
      </c>
      <c r="Q128" s="187"/>
      <c r="R128" s="188">
        <f>SUM(R129:R136)</f>
        <v>0</v>
      </c>
      <c r="S128" s="187"/>
      <c r="T128" s="189">
        <f>SUM(T129:T136)</f>
        <v>0</v>
      </c>
      <c r="AR128" s="190" t="s">
        <v>81</v>
      </c>
      <c r="AT128" s="191" t="s">
        <v>73</v>
      </c>
      <c r="AU128" s="191" t="s">
        <v>74</v>
      </c>
      <c r="AY128" s="190" t="s">
        <v>313</v>
      </c>
      <c r="BK128" s="192">
        <f>SUM(BK129:BK136)</f>
        <v>0</v>
      </c>
    </row>
    <row r="129" spans="1:65" s="1" customFormat="1" ht="14.45" customHeight="1">
      <c r="A129" s="34"/>
      <c r="B129" s="35"/>
      <c r="C129" s="195" t="s">
        <v>7</v>
      </c>
      <c r="D129" s="195" t="s">
        <v>315</v>
      </c>
      <c r="E129" s="196" t="s">
        <v>3958</v>
      </c>
      <c r="F129" s="197" t="s">
        <v>3959</v>
      </c>
      <c r="G129" s="198" t="s">
        <v>3226</v>
      </c>
      <c r="H129" s="199">
        <v>1</v>
      </c>
      <c r="I129" s="200"/>
      <c r="J129" s="201">
        <f>ROUND(I129*H129,2)</f>
        <v>0</v>
      </c>
      <c r="K129" s="202"/>
      <c r="L129" s="39"/>
      <c r="M129" s="203" t="s">
        <v>19</v>
      </c>
      <c r="N129" s="204" t="s">
        <v>45</v>
      </c>
      <c r="O129" s="64"/>
      <c r="P129" s="205">
        <f>O129*H129</f>
        <v>0</v>
      </c>
      <c r="Q129" s="205">
        <v>0</v>
      </c>
      <c r="R129" s="205">
        <f>Q129*H129</f>
        <v>0</v>
      </c>
      <c r="S129" s="205">
        <v>0</v>
      </c>
      <c r="T129" s="206">
        <f>S129*H129</f>
        <v>0</v>
      </c>
      <c r="U129" s="34"/>
      <c r="V129" s="34"/>
      <c r="W129" s="34"/>
      <c r="X129" s="34"/>
      <c r="Y129" s="34"/>
      <c r="Z129" s="34"/>
      <c r="AA129" s="34"/>
      <c r="AB129" s="34"/>
      <c r="AC129" s="34"/>
      <c r="AD129" s="34"/>
      <c r="AE129" s="34"/>
      <c r="AR129" s="207" t="s">
        <v>402</v>
      </c>
      <c r="AT129" s="207" t="s">
        <v>315</v>
      </c>
      <c r="AU129" s="207" t="s">
        <v>81</v>
      </c>
      <c r="AY129" s="17" t="s">
        <v>313</v>
      </c>
      <c r="BE129" s="208">
        <f>IF(N129="základní",J129,0)</f>
        <v>0</v>
      </c>
      <c r="BF129" s="208">
        <f>IF(N129="snížená",J129,0)</f>
        <v>0</v>
      </c>
      <c r="BG129" s="208">
        <f>IF(N129="zákl. přenesená",J129,0)</f>
        <v>0</v>
      </c>
      <c r="BH129" s="208">
        <f>IF(N129="sníž. přenesená",J129,0)</f>
        <v>0</v>
      </c>
      <c r="BI129" s="208">
        <f>IF(N129="nulová",J129,0)</f>
        <v>0</v>
      </c>
      <c r="BJ129" s="17" t="s">
        <v>81</v>
      </c>
      <c r="BK129" s="208">
        <f>ROUND(I129*H129,2)</f>
        <v>0</v>
      </c>
      <c r="BL129" s="17" t="s">
        <v>402</v>
      </c>
      <c r="BM129" s="207" t="s">
        <v>596</v>
      </c>
    </row>
    <row r="130" spans="1:65" s="1" customFormat="1">
      <c r="A130" s="34"/>
      <c r="B130" s="35"/>
      <c r="C130" s="36"/>
      <c r="D130" s="209" t="s">
        <v>321</v>
      </c>
      <c r="E130" s="36"/>
      <c r="F130" s="210" t="s">
        <v>3959</v>
      </c>
      <c r="G130" s="36"/>
      <c r="H130" s="36"/>
      <c r="I130" s="116"/>
      <c r="J130" s="36"/>
      <c r="K130" s="36"/>
      <c r="L130" s="39"/>
      <c r="M130" s="211"/>
      <c r="N130" s="212"/>
      <c r="O130" s="64"/>
      <c r="P130" s="64"/>
      <c r="Q130" s="64"/>
      <c r="R130" s="64"/>
      <c r="S130" s="64"/>
      <c r="T130" s="65"/>
      <c r="U130" s="34"/>
      <c r="V130" s="34"/>
      <c r="W130" s="34"/>
      <c r="X130" s="34"/>
      <c r="Y130" s="34"/>
      <c r="Z130" s="34"/>
      <c r="AA130" s="34"/>
      <c r="AB130" s="34"/>
      <c r="AC130" s="34"/>
      <c r="AD130" s="34"/>
      <c r="AE130" s="34"/>
      <c r="AT130" s="17" t="s">
        <v>321</v>
      </c>
      <c r="AU130" s="17" t="s">
        <v>81</v>
      </c>
    </row>
    <row r="131" spans="1:65" s="1" customFormat="1" ht="14.45" customHeight="1">
      <c r="A131" s="34"/>
      <c r="B131" s="35"/>
      <c r="C131" s="195" t="s">
        <v>439</v>
      </c>
      <c r="D131" s="195" t="s">
        <v>315</v>
      </c>
      <c r="E131" s="196" t="s">
        <v>3227</v>
      </c>
      <c r="F131" s="197" t="s">
        <v>3228</v>
      </c>
      <c r="G131" s="198" t="s">
        <v>3229</v>
      </c>
      <c r="H131" s="199">
        <v>1</v>
      </c>
      <c r="I131" s="200"/>
      <c r="J131" s="201">
        <f>ROUND(I131*H131,2)</f>
        <v>0</v>
      </c>
      <c r="K131" s="202"/>
      <c r="L131" s="39"/>
      <c r="M131" s="203" t="s">
        <v>19</v>
      </c>
      <c r="N131" s="204" t="s">
        <v>45</v>
      </c>
      <c r="O131" s="64"/>
      <c r="P131" s="205">
        <f>O131*H131</f>
        <v>0</v>
      </c>
      <c r="Q131" s="205">
        <v>0</v>
      </c>
      <c r="R131" s="205">
        <f>Q131*H131</f>
        <v>0</v>
      </c>
      <c r="S131" s="205">
        <v>0</v>
      </c>
      <c r="T131" s="206">
        <f>S131*H131</f>
        <v>0</v>
      </c>
      <c r="U131" s="34"/>
      <c r="V131" s="34"/>
      <c r="W131" s="34"/>
      <c r="X131" s="34"/>
      <c r="Y131" s="34"/>
      <c r="Z131" s="34"/>
      <c r="AA131" s="34"/>
      <c r="AB131" s="34"/>
      <c r="AC131" s="34"/>
      <c r="AD131" s="34"/>
      <c r="AE131" s="34"/>
      <c r="AR131" s="207" t="s">
        <v>402</v>
      </c>
      <c r="AT131" s="207" t="s">
        <v>315</v>
      </c>
      <c r="AU131" s="207" t="s">
        <v>81</v>
      </c>
      <c r="AY131" s="17" t="s">
        <v>313</v>
      </c>
      <c r="BE131" s="208">
        <f>IF(N131="základní",J131,0)</f>
        <v>0</v>
      </c>
      <c r="BF131" s="208">
        <f>IF(N131="snížená",J131,0)</f>
        <v>0</v>
      </c>
      <c r="BG131" s="208">
        <f>IF(N131="zákl. přenesená",J131,0)</f>
        <v>0</v>
      </c>
      <c r="BH131" s="208">
        <f>IF(N131="sníž. přenesená",J131,0)</f>
        <v>0</v>
      </c>
      <c r="BI131" s="208">
        <f>IF(N131="nulová",J131,0)</f>
        <v>0</v>
      </c>
      <c r="BJ131" s="17" t="s">
        <v>81</v>
      </c>
      <c r="BK131" s="208">
        <f>ROUND(I131*H131,2)</f>
        <v>0</v>
      </c>
      <c r="BL131" s="17" t="s">
        <v>402</v>
      </c>
      <c r="BM131" s="207" t="s">
        <v>608</v>
      </c>
    </row>
    <row r="132" spans="1:65" s="1" customFormat="1">
      <c r="A132" s="34"/>
      <c r="B132" s="35"/>
      <c r="C132" s="36"/>
      <c r="D132" s="209" t="s">
        <v>321</v>
      </c>
      <c r="E132" s="36"/>
      <c r="F132" s="210" t="s">
        <v>3228</v>
      </c>
      <c r="G132" s="36"/>
      <c r="H132" s="36"/>
      <c r="I132" s="116"/>
      <c r="J132" s="36"/>
      <c r="K132" s="36"/>
      <c r="L132" s="39"/>
      <c r="M132" s="211"/>
      <c r="N132" s="212"/>
      <c r="O132" s="64"/>
      <c r="P132" s="64"/>
      <c r="Q132" s="64"/>
      <c r="R132" s="64"/>
      <c r="S132" s="64"/>
      <c r="T132" s="65"/>
      <c r="U132" s="34"/>
      <c r="V132" s="34"/>
      <c r="W132" s="34"/>
      <c r="X132" s="34"/>
      <c r="Y132" s="34"/>
      <c r="Z132" s="34"/>
      <c r="AA132" s="34"/>
      <c r="AB132" s="34"/>
      <c r="AC132" s="34"/>
      <c r="AD132" s="34"/>
      <c r="AE132" s="34"/>
      <c r="AT132" s="17" t="s">
        <v>321</v>
      </c>
      <c r="AU132" s="17" t="s">
        <v>81</v>
      </c>
    </row>
    <row r="133" spans="1:65" s="1" customFormat="1" ht="14.45" customHeight="1">
      <c r="A133" s="34"/>
      <c r="B133" s="35"/>
      <c r="C133" s="195" t="s">
        <v>446</v>
      </c>
      <c r="D133" s="195" t="s">
        <v>315</v>
      </c>
      <c r="E133" s="196" t="s">
        <v>3233</v>
      </c>
      <c r="F133" s="197" t="s">
        <v>3960</v>
      </c>
      <c r="G133" s="198" t="s">
        <v>3232</v>
      </c>
      <c r="H133" s="199">
        <v>1</v>
      </c>
      <c r="I133" s="200"/>
      <c r="J133" s="201">
        <f>ROUND(I133*H133,2)</f>
        <v>0</v>
      </c>
      <c r="K133" s="202"/>
      <c r="L133" s="39"/>
      <c r="M133" s="203" t="s">
        <v>19</v>
      </c>
      <c r="N133" s="204" t="s">
        <v>45</v>
      </c>
      <c r="O133" s="64"/>
      <c r="P133" s="205">
        <f>O133*H133</f>
        <v>0</v>
      </c>
      <c r="Q133" s="205">
        <v>0</v>
      </c>
      <c r="R133" s="205">
        <f>Q133*H133</f>
        <v>0</v>
      </c>
      <c r="S133" s="205">
        <v>0</v>
      </c>
      <c r="T133" s="206">
        <f>S133*H133</f>
        <v>0</v>
      </c>
      <c r="U133" s="34"/>
      <c r="V133" s="34"/>
      <c r="W133" s="34"/>
      <c r="X133" s="34"/>
      <c r="Y133" s="34"/>
      <c r="Z133" s="34"/>
      <c r="AA133" s="34"/>
      <c r="AB133" s="34"/>
      <c r="AC133" s="34"/>
      <c r="AD133" s="34"/>
      <c r="AE133" s="34"/>
      <c r="AR133" s="207" t="s">
        <v>402</v>
      </c>
      <c r="AT133" s="207" t="s">
        <v>315</v>
      </c>
      <c r="AU133" s="207" t="s">
        <v>81</v>
      </c>
      <c r="AY133" s="17" t="s">
        <v>313</v>
      </c>
      <c r="BE133" s="208">
        <f>IF(N133="základní",J133,0)</f>
        <v>0</v>
      </c>
      <c r="BF133" s="208">
        <f>IF(N133="snížená",J133,0)</f>
        <v>0</v>
      </c>
      <c r="BG133" s="208">
        <f>IF(N133="zákl. přenesená",J133,0)</f>
        <v>0</v>
      </c>
      <c r="BH133" s="208">
        <f>IF(N133="sníž. přenesená",J133,0)</f>
        <v>0</v>
      </c>
      <c r="BI133" s="208">
        <f>IF(N133="nulová",J133,0)</f>
        <v>0</v>
      </c>
      <c r="BJ133" s="17" t="s">
        <v>81</v>
      </c>
      <c r="BK133" s="208">
        <f>ROUND(I133*H133,2)</f>
        <v>0</v>
      </c>
      <c r="BL133" s="17" t="s">
        <v>402</v>
      </c>
      <c r="BM133" s="207" t="s">
        <v>621</v>
      </c>
    </row>
    <row r="134" spans="1:65" s="1" customFormat="1">
      <c r="A134" s="34"/>
      <c r="B134" s="35"/>
      <c r="C134" s="36"/>
      <c r="D134" s="209" t="s">
        <v>321</v>
      </c>
      <c r="E134" s="36"/>
      <c r="F134" s="210" t="s">
        <v>3960</v>
      </c>
      <c r="G134" s="36"/>
      <c r="H134" s="36"/>
      <c r="I134" s="116"/>
      <c r="J134" s="36"/>
      <c r="K134" s="36"/>
      <c r="L134" s="39"/>
      <c r="M134" s="211"/>
      <c r="N134" s="212"/>
      <c r="O134" s="64"/>
      <c r="P134" s="64"/>
      <c r="Q134" s="64"/>
      <c r="R134" s="64"/>
      <c r="S134" s="64"/>
      <c r="T134" s="65"/>
      <c r="U134" s="34"/>
      <c r="V134" s="34"/>
      <c r="W134" s="34"/>
      <c r="X134" s="34"/>
      <c r="Y134" s="34"/>
      <c r="Z134" s="34"/>
      <c r="AA134" s="34"/>
      <c r="AB134" s="34"/>
      <c r="AC134" s="34"/>
      <c r="AD134" s="34"/>
      <c r="AE134" s="34"/>
      <c r="AT134" s="17" t="s">
        <v>321</v>
      </c>
      <c r="AU134" s="17" t="s">
        <v>81</v>
      </c>
    </row>
    <row r="135" spans="1:65" s="1" customFormat="1" ht="14.45" customHeight="1">
      <c r="A135" s="34"/>
      <c r="B135" s="35"/>
      <c r="C135" s="195" t="s">
        <v>452</v>
      </c>
      <c r="D135" s="195" t="s">
        <v>315</v>
      </c>
      <c r="E135" s="196" t="s">
        <v>3961</v>
      </c>
      <c r="F135" s="197" t="s">
        <v>3962</v>
      </c>
      <c r="G135" s="198" t="s">
        <v>3237</v>
      </c>
      <c r="H135" s="199">
        <v>1</v>
      </c>
      <c r="I135" s="200"/>
      <c r="J135" s="201">
        <f>ROUND(I135*H135,2)</f>
        <v>0</v>
      </c>
      <c r="K135" s="202"/>
      <c r="L135" s="39"/>
      <c r="M135" s="203" t="s">
        <v>19</v>
      </c>
      <c r="N135" s="204" t="s">
        <v>45</v>
      </c>
      <c r="O135" s="64"/>
      <c r="P135" s="205">
        <f>O135*H135</f>
        <v>0</v>
      </c>
      <c r="Q135" s="205">
        <v>0</v>
      </c>
      <c r="R135" s="205">
        <f>Q135*H135</f>
        <v>0</v>
      </c>
      <c r="S135" s="205">
        <v>0</v>
      </c>
      <c r="T135" s="206">
        <f>S135*H135</f>
        <v>0</v>
      </c>
      <c r="U135" s="34"/>
      <c r="V135" s="34"/>
      <c r="W135" s="34"/>
      <c r="X135" s="34"/>
      <c r="Y135" s="34"/>
      <c r="Z135" s="34"/>
      <c r="AA135" s="34"/>
      <c r="AB135" s="34"/>
      <c r="AC135" s="34"/>
      <c r="AD135" s="34"/>
      <c r="AE135" s="34"/>
      <c r="AR135" s="207" t="s">
        <v>402</v>
      </c>
      <c r="AT135" s="207" t="s">
        <v>315</v>
      </c>
      <c r="AU135" s="207" t="s">
        <v>81</v>
      </c>
      <c r="AY135" s="17" t="s">
        <v>313</v>
      </c>
      <c r="BE135" s="208">
        <f>IF(N135="základní",J135,0)</f>
        <v>0</v>
      </c>
      <c r="BF135" s="208">
        <f>IF(N135="snížená",J135,0)</f>
        <v>0</v>
      </c>
      <c r="BG135" s="208">
        <f>IF(N135="zákl. přenesená",J135,0)</f>
        <v>0</v>
      </c>
      <c r="BH135" s="208">
        <f>IF(N135="sníž. přenesená",J135,0)</f>
        <v>0</v>
      </c>
      <c r="BI135" s="208">
        <f>IF(N135="nulová",J135,0)</f>
        <v>0</v>
      </c>
      <c r="BJ135" s="17" t="s">
        <v>81</v>
      </c>
      <c r="BK135" s="208">
        <f>ROUND(I135*H135,2)</f>
        <v>0</v>
      </c>
      <c r="BL135" s="17" t="s">
        <v>402</v>
      </c>
      <c r="BM135" s="207" t="s">
        <v>635</v>
      </c>
    </row>
    <row r="136" spans="1:65" s="1" customFormat="1">
      <c r="A136" s="34"/>
      <c r="B136" s="35"/>
      <c r="C136" s="36"/>
      <c r="D136" s="209" t="s">
        <v>321</v>
      </c>
      <c r="E136" s="36"/>
      <c r="F136" s="210" t="s">
        <v>3962</v>
      </c>
      <c r="G136" s="36"/>
      <c r="H136" s="36"/>
      <c r="I136" s="116"/>
      <c r="J136" s="36"/>
      <c r="K136" s="36"/>
      <c r="L136" s="39"/>
      <c r="M136" s="211"/>
      <c r="N136" s="212"/>
      <c r="O136" s="64"/>
      <c r="P136" s="64"/>
      <c r="Q136" s="64"/>
      <c r="R136" s="64"/>
      <c r="S136" s="64"/>
      <c r="T136" s="65"/>
      <c r="U136" s="34"/>
      <c r="V136" s="34"/>
      <c r="W136" s="34"/>
      <c r="X136" s="34"/>
      <c r="Y136" s="34"/>
      <c r="Z136" s="34"/>
      <c r="AA136" s="34"/>
      <c r="AB136" s="34"/>
      <c r="AC136" s="34"/>
      <c r="AD136" s="34"/>
      <c r="AE136" s="34"/>
      <c r="AT136" s="17" t="s">
        <v>321</v>
      </c>
      <c r="AU136" s="17" t="s">
        <v>81</v>
      </c>
    </row>
    <row r="137" spans="1:65" s="11" customFormat="1" ht="25.9" customHeight="1">
      <c r="B137" s="179"/>
      <c r="C137" s="180"/>
      <c r="D137" s="181" t="s">
        <v>73</v>
      </c>
      <c r="E137" s="182" t="s">
        <v>3004</v>
      </c>
      <c r="F137" s="182" t="s">
        <v>3238</v>
      </c>
      <c r="G137" s="180"/>
      <c r="H137" s="180"/>
      <c r="I137" s="183"/>
      <c r="J137" s="184">
        <f>BK137</f>
        <v>0</v>
      </c>
      <c r="K137" s="180"/>
      <c r="L137" s="185"/>
      <c r="M137" s="186"/>
      <c r="N137" s="187"/>
      <c r="O137" s="187"/>
      <c r="P137" s="188">
        <f>SUM(P138:P171)</f>
        <v>0</v>
      </c>
      <c r="Q137" s="187"/>
      <c r="R137" s="188">
        <f>SUM(R138:R171)</f>
        <v>0</v>
      </c>
      <c r="S137" s="187"/>
      <c r="T137" s="189">
        <f>SUM(T138:T171)</f>
        <v>0</v>
      </c>
      <c r="AR137" s="190" t="s">
        <v>81</v>
      </c>
      <c r="AT137" s="191" t="s">
        <v>73</v>
      </c>
      <c r="AU137" s="191" t="s">
        <v>74</v>
      </c>
      <c r="AY137" s="190" t="s">
        <v>313</v>
      </c>
      <c r="BK137" s="192">
        <f>SUM(BK138:BK171)</f>
        <v>0</v>
      </c>
    </row>
    <row r="138" spans="1:65" s="1" customFormat="1" ht="14.45" customHeight="1">
      <c r="A138" s="34"/>
      <c r="B138" s="35"/>
      <c r="C138" s="195" t="s">
        <v>459</v>
      </c>
      <c r="D138" s="195" t="s">
        <v>315</v>
      </c>
      <c r="E138" s="196" t="s">
        <v>3963</v>
      </c>
      <c r="F138" s="197" t="s">
        <v>3964</v>
      </c>
      <c r="G138" s="198" t="s">
        <v>2843</v>
      </c>
      <c r="H138" s="199">
        <v>2</v>
      </c>
      <c r="I138" s="200"/>
      <c r="J138" s="201">
        <f>ROUND(I138*H138,2)</f>
        <v>0</v>
      </c>
      <c r="K138" s="202"/>
      <c r="L138" s="39"/>
      <c r="M138" s="203" t="s">
        <v>19</v>
      </c>
      <c r="N138" s="204" t="s">
        <v>45</v>
      </c>
      <c r="O138" s="64"/>
      <c r="P138" s="205">
        <f>O138*H138</f>
        <v>0</v>
      </c>
      <c r="Q138" s="205">
        <v>0</v>
      </c>
      <c r="R138" s="205">
        <f>Q138*H138</f>
        <v>0</v>
      </c>
      <c r="S138" s="205">
        <v>0</v>
      </c>
      <c r="T138" s="206">
        <f>S138*H138</f>
        <v>0</v>
      </c>
      <c r="U138" s="34"/>
      <c r="V138" s="34"/>
      <c r="W138" s="34"/>
      <c r="X138" s="34"/>
      <c r="Y138" s="34"/>
      <c r="Z138" s="34"/>
      <c r="AA138" s="34"/>
      <c r="AB138" s="34"/>
      <c r="AC138" s="34"/>
      <c r="AD138" s="34"/>
      <c r="AE138" s="34"/>
      <c r="AR138" s="207" t="s">
        <v>402</v>
      </c>
      <c r="AT138" s="207" t="s">
        <v>315</v>
      </c>
      <c r="AU138" s="207" t="s">
        <v>81</v>
      </c>
      <c r="AY138" s="17" t="s">
        <v>313</v>
      </c>
      <c r="BE138" s="208">
        <f>IF(N138="základní",J138,0)</f>
        <v>0</v>
      </c>
      <c r="BF138" s="208">
        <f>IF(N138="snížená",J138,0)</f>
        <v>0</v>
      </c>
      <c r="BG138" s="208">
        <f>IF(N138="zákl. přenesená",J138,0)</f>
        <v>0</v>
      </c>
      <c r="BH138" s="208">
        <f>IF(N138="sníž. přenesená",J138,0)</f>
        <v>0</v>
      </c>
      <c r="BI138" s="208">
        <f>IF(N138="nulová",J138,0)</f>
        <v>0</v>
      </c>
      <c r="BJ138" s="17" t="s">
        <v>81</v>
      </c>
      <c r="BK138" s="208">
        <f>ROUND(I138*H138,2)</f>
        <v>0</v>
      </c>
      <c r="BL138" s="17" t="s">
        <v>402</v>
      </c>
      <c r="BM138" s="207" t="s">
        <v>648</v>
      </c>
    </row>
    <row r="139" spans="1:65" s="1" customFormat="1">
      <c r="A139" s="34"/>
      <c r="B139" s="35"/>
      <c r="C139" s="36"/>
      <c r="D139" s="209" t="s">
        <v>321</v>
      </c>
      <c r="E139" s="36"/>
      <c r="F139" s="210" t="s">
        <v>3964</v>
      </c>
      <c r="G139" s="36"/>
      <c r="H139" s="36"/>
      <c r="I139" s="116"/>
      <c r="J139" s="36"/>
      <c r="K139" s="36"/>
      <c r="L139" s="39"/>
      <c r="M139" s="211"/>
      <c r="N139" s="212"/>
      <c r="O139" s="64"/>
      <c r="P139" s="64"/>
      <c r="Q139" s="64"/>
      <c r="R139" s="64"/>
      <c r="S139" s="64"/>
      <c r="T139" s="65"/>
      <c r="U139" s="34"/>
      <c r="V139" s="34"/>
      <c r="W139" s="34"/>
      <c r="X139" s="34"/>
      <c r="Y139" s="34"/>
      <c r="Z139" s="34"/>
      <c r="AA139" s="34"/>
      <c r="AB139" s="34"/>
      <c r="AC139" s="34"/>
      <c r="AD139" s="34"/>
      <c r="AE139" s="34"/>
      <c r="AT139" s="17" t="s">
        <v>321</v>
      </c>
      <c r="AU139" s="17" t="s">
        <v>81</v>
      </c>
    </row>
    <row r="140" spans="1:65" s="1" customFormat="1" ht="14.45" customHeight="1">
      <c r="A140" s="34"/>
      <c r="B140" s="35"/>
      <c r="C140" s="195" t="s">
        <v>466</v>
      </c>
      <c r="D140" s="195" t="s">
        <v>315</v>
      </c>
      <c r="E140" s="196" t="s">
        <v>81</v>
      </c>
      <c r="F140" s="197" t="s">
        <v>3965</v>
      </c>
      <c r="G140" s="198" t="s">
        <v>2843</v>
      </c>
      <c r="H140" s="199">
        <v>2</v>
      </c>
      <c r="I140" s="200"/>
      <c r="J140" s="201">
        <f>ROUND(I140*H140,2)</f>
        <v>0</v>
      </c>
      <c r="K140" s="202"/>
      <c r="L140" s="39"/>
      <c r="M140" s="203" t="s">
        <v>19</v>
      </c>
      <c r="N140" s="204" t="s">
        <v>45</v>
      </c>
      <c r="O140" s="64"/>
      <c r="P140" s="205">
        <f>O140*H140</f>
        <v>0</v>
      </c>
      <c r="Q140" s="205">
        <v>0</v>
      </c>
      <c r="R140" s="205">
        <f>Q140*H140</f>
        <v>0</v>
      </c>
      <c r="S140" s="205">
        <v>0</v>
      </c>
      <c r="T140" s="206">
        <f>S140*H140</f>
        <v>0</v>
      </c>
      <c r="U140" s="34"/>
      <c r="V140" s="34"/>
      <c r="W140" s="34"/>
      <c r="X140" s="34"/>
      <c r="Y140" s="34"/>
      <c r="Z140" s="34"/>
      <c r="AA140" s="34"/>
      <c r="AB140" s="34"/>
      <c r="AC140" s="34"/>
      <c r="AD140" s="34"/>
      <c r="AE140" s="34"/>
      <c r="AR140" s="207" t="s">
        <v>402</v>
      </c>
      <c r="AT140" s="207" t="s">
        <v>315</v>
      </c>
      <c r="AU140" s="207" t="s">
        <v>81</v>
      </c>
      <c r="AY140" s="17" t="s">
        <v>313</v>
      </c>
      <c r="BE140" s="208">
        <f>IF(N140="základní",J140,0)</f>
        <v>0</v>
      </c>
      <c r="BF140" s="208">
        <f>IF(N140="snížená",J140,0)</f>
        <v>0</v>
      </c>
      <c r="BG140" s="208">
        <f>IF(N140="zákl. přenesená",J140,0)</f>
        <v>0</v>
      </c>
      <c r="BH140" s="208">
        <f>IF(N140="sníž. přenesená",J140,0)</f>
        <v>0</v>
      </c>
      <c r="BI140" s="208">
        <f>IF(N140="nulová",J140,0)</f>
        <v>0</v>
      </c>
      <c r="BJ140" s="17" t="s">
        <v>81</v>
      </c>
      <c r="BK140" s="208">
        <f>ROUND(I140*H140,2)</f>
        <v>0</v>
      </c>
      <c r="BL140" s="17" t="s">
        <v>402</v>
      </c>
      <c r="BM140" s="207" t="s">
        <v>660</v>
      </c>
    </row>
    <row r="141" spans="1:65" s="1" customFormat="1">
      <c r="A141" s="34"/>
      <c r="B141" s="35"/>
      <c r="C141" s="36"/>
      <c r="D141" s="209" t="s">
        <v>321</v>
      </c>
      <c r="E141" s="36"/>
      <c r="F141" s="210" t="s">
        <v>3966</v>
      </c>
      <c r="G141" s="36"/>
      <c r="H141" s="36"/>
      <c r="I141" s="116"/>
      <c r="J141" s="36"/>
      <c r="K141" s="36"/>
      <c r="L141" s="39"/>
      <c r="M141" s="211"/>
      <c r="N141" s="212"/>
      <c r="O141" s="64"/>
      <c r="P141" s="64"/>
      <c r="Q141" s="64"/>
      <c r="R141" s="64"/>
      <c r="S141" s="64"/>
      <c r="T141" s="65"/>
      <c r="U141" s="34"/>
      <c r="V141" s="34"/>
      <c r="W141" s="34"/>
      <c r="X141" s="34"/>
      <c r="Y141" s="34"/>
      <c r="Z141" s="34"/>
      <c r="AA141" s="34"/>
      <c r="AB141" s="34"/>
      <c r="AC141" s="34"/>
      <c r="AD141" s="34"/>
      <c r="AE141" s="34"/>
      <c r="AT141" s="17" t="s">
        <v>321</v>
      </c>
      <c r="AU141" s="17" t="s">
        <v>81</v>
      </c>
    </row>
    <row r="142" spans="1:65" s="1" customFormat="1" ht="14.45" customHeight="1">
      <c r="A142" s="34"/>
      <c r="B142" s="35"/>
      <c r="C142" s="195" t="s">
        <v>472</v>
      </c>
      <c r="D142" s="195" t="s">
        <v>315</v>
      </c>
      <c r="E142" s="196" t="s">
        <v>3256</v>
      </c>
      <c r="F142" s="197" t="s">
        <v>3257</v>
      </c>
      <c r="G142" s="198" t="s">
        <v>3904</v>
      </c>
      <c r="H142" s="199">
        <v>4</v>
      </c>
      <c r="I142" s="200"/>
      <c r="J142" s="201">
        <f>ROUND(I142*H142,2)</f>
        <v>0</v>
      </c>
      <c r="K142" s="202"/>
      <c r="L142" s="39"/>
      <c r="M142" s="203" t="s">
        <v>19</v>
      </c>
      <c r="N142" s="204" t="s">
        <v>45</v>
      </c>
      <c r="O142" s="64"/>
      <c r="P142" s="205">
        <f>O142*H142</f>
        <v>0</v>
      </c>
      <c r="Q142" s="205">
        <v>0</v>
      </c>
      <c r="R142" s="205">
        <f>Q142*H142</f>
        <v>0</v>
      </c>
      <c r="S142" s="205">
        <v>0</v>
      </c>
      <c r="T142" s="206">
        <f>S142*H142</f>
        <v>0</v>
      </c>
      <c r="U142" s="34"/>
      <c r="V142" s="34"/>
      <c r="W142" s="34"/>
      <c r="X142" s="34"/>
      <c r="Y142" s="34"/>
      <c r="Z142" s="34"/>
      <c r="AA142" s="34"/>
      <c r="AB142" s="34"/>
      <c r="AC142" s="34"/>
      <c r="AD142" s="34"/>
      <c r="AE142" s="34"/>
      <c r="AR142" s="207" t="s">
        <v>402</v>
      </c>
      <c r="AT142" s="207" t="s">
        <v>315</v>
      </c>
      <c r="AU142" s="207" t="s">
        <v>81</v>
      </c>
      <c r="AY142" s="17" t="s">
        <v>313</v>
      </c>
      <c r="BE142" s="208">
        <f>IF(N142="základní",J142,0)</f>
        <v>0</v>
      </c>
      <c r="BF142" s="208">
        <f>IF(N142="snížená",J142,0)</f>
        <v>0</v>
      </c>
      <c r="BG142" s="208">
        <f>IF(N142="zákl. přenesená",J142,0)</f>
        <v>0</v>
      </c>
      <c r="BH142" s="208">
        <f>IF(N142="sníž. přenesená",J142,0)</f>
        <v>0</v>
      </c>
      <c r="BI142" s="208">
        <f>IF(N142="nulová",J142,0)</f>
        <v>0</v>
      </c>
      <c r="BJ142" s="17" t="s">
        <v>81</v>
      </c>
      <c r="BK142" s="208">
        <f>ROUND(I142*H142,2)</f>
        <v>0</v>
      </c>
      <c r="BL142" s="17" t="s">
        <v>402</v>
      </c>
      <c r="BM142" s="207" t="s">
        <v>672</v>
      </c>
    </row>
    <row r="143" spans="1:65" s="1" customFormat="1">
      <c r="A143" s="34"/>
      <c r="B143" s="35"/>
      <c r="C143" s="36"/>
      <c r="D143" s="209" t="s">
        <v>321</v>
      </c>
      <c r="E143" s="36"/>
      <c r="F143" s="210" t="s">
        <v>3257</v>
      </c>
      <c r="G143" s="36"/>
      <c r="H143" s="36"/>
      <c r="I143" s="116"/>
      <c r="J143" s="36"/>
      <c r="K143" s="36"/>
      <c r="L143" s="39"/>
      <c r="M143" s="211"/>
      <c r="N143" s="212"/>
      <c r="O143" s="64"/>
      <c r="P143" s="64"/>
      <c r="Q143" s="64"/>
      <c r="R143" s="64"/>
      <c r="S143" s="64"/>
      <c r="T143" s="65"/>
      <c r="U143" s="34"/>
      <c r="V143" s="34"/>
      <c r="W143" s="34"/>
      <c r="X143" s="34"/>
      <c r="Y143" s="34"/>
      <c r="Z143" s="34"/>
      <c r="AA143" s="34"/>
      <c r="AB143" s="34"/>
      <c r="AC143" s="34"/>
      <c r="AD143" s="34"/>
      <c r="AE143" s="34"/>
      <c r="AT143" s="17" t="s">
        <v>321</v>
      </c>
      <c r="AU143" s="17" t="s">
        <v>81</v>
      </c>
    </row>
    <row r="144" spans="1:65" s="1" customFormat="1" ht="14.45" customHeight="1">
      <c r="A144" s="34"/>
      <c r="B144" s="35"/>
      <c r="C144" s="195" t="s">
        <v>479</v>
      </c>
      <c r="D144" s="195" t="s">
        <v>315</v>
      </c>
      <c r="E144" s="196" t="s">
        <v>3266</v>
      </c>
      <c r="F144" s="197" t="s">
        <v>3267</v>
      </c>
      <c r="G144" s="198" t="s">
        <v>3908</v>
      </c>
      <c r="H144" s="199">
        <v>90</v>
      </c>
      <c r="I144" s="200"/>
      <c r="J144" s="201">
        <f>ROUND(I144*H144,2)</f>
        <v>0</v>
      </c>
      <c r="K144" s="202"/>
      <c r="L144" s="39"/>
      <c r="M144" s="203" t="s">
        <v>19</v>
      </c>
      <c r="N144" s="204" t="s">
        <v>45</v>
      </c>
      <c r="O144" s="64"/>
      <c r="P144" s="205">
        <f>O144*H144</f>
        <v>0</v>
      </c>
      <c r="Q144" s="205">
        <v>0</v>
      </c>
      <c r="R144" s="205">
        <f>Q144*H144</f>
        <v>0</v>
      </c>
      <c r="S144" s="205">
        <v>0</v>
      </c>
      <c r="T144" s="206">
        <f>S144*H144</f>
        <v>0</v>
      </c>
      <c r="U144" s="34"/>
      <c r="V144" s="34"/>
      <c r="W144" s="34"/>
      <c r="X144" s="34"/>
      <c r="Y144" s="34"/>
      <c r="Z144" s="34"/>
      <c r="AA144" s="34"/>
      <c r="AB144" s="34"/>
      <c r="AC144" s="34"/>
      <c r="AD144" s="34"/>
      <c r="AE144" s="34"/>
      <c r="AR144" s="207" t="s">
        <v>402</v>
      </c>
      <c r="AT144" s="207" t="s">
        <v>315</v>
      </c>
      <c r="AU144" s="207" t="s">
        <v>81</v>
      </c>
      <c r="AY144" s="17" t="s">
        <v>313</v>
      </c>
      <c r="BE144" s="208">
        <f>IF(N144="základní",J144,0)</f>
        <v>0</v>
      </c>
      <c r="BF144" s="208">
        <f>IF(N144="snížená",J144,0)</f>
        <v>0</v>
      </c>
      <c r="BG144" s="208">
        <f>IF(N144="zákl. přenesená",J144,0)</f>
        <v>0</v>
      </c>
      <c r="BH144" s="208">
        <f>IF(N144="sníž. přenesená",J144,0)</f>
        <v>0</v>
      </c>
      <c r="BI144" s="208">
        <f>IF(N144="nulová",J144,0)</f>
        <v>0</v>
      </c>
      <c r="BJ144" s="17" t="s">
        <v>81</v>
      </c>
      <c r="BK144" s="208">
        <f>ROUND(I144*H144,2)</f>
        <v>0</v>
      </c>
      <c r="BL144" s="17" t="s">
        <v>402</v>
      </c>
      <c r="BM144" s="207" t="s">
        <v>686</v>
      </c>
    </row>
    <row r="145" spans="1:65" s="1" customFormat="1">
      <c r="A145" s="34"/>
      <c r="B145" s="35"/>
      <c r="C145" s="36"/>
      <c r="D145" s="209" t="s">
        <v>321</v>
      </c>
      <c r="E145" s="36"/>
      <c r="F145" s="210" t="s">
        <v>3267</v>
      </c>
      <c r="G145" s="36"/>
      <c r="H145" s="36"/>
      <c r="I145" s="116"/>
      <c r="J145" s="36"/>
      <c r="K145" s="36"/>
      <c r="L145" s="39"/>
      <c r="M145" s="211"/>
      <c r="N145" s="212"/>
      <c r="O145" s="64"/>
      <c r="P145" s="64"/>
      <c r="Q145" s="64"/>
      <c r="R145" s="64"/>
      <c r="S145" s="64"/>
      <c r="T145" s="65"/>
      <c r="U145" s="34"/>
      <c r="V145" s="34"/>
      <c r="W145" s="34"/>
      <c r="X145" s="34"/>
      <c r="Y145" s="34"/>
      <c r="Z145" s="34"/>
      <c r="AA145" s="34"/>
      <c r="AB145" s="34"/>
      <c r="AC145" s="34"/>
      <c r="AD145" s="34"/>
      <c r="AE145" s="34"/>
      <c r="AT145" s="17" t="s">
        <v>321</v>
      </c>
      <c r="AU145" s="17" t="s">
        <v>81</v>
      </c>
    </row>
    <row r="146" spans="1:65" s="1" customFormat="1" ht="14.45" customHeight="1">
      <c r="A146" s="34"/>
      <c r="B146" s="35"/>
      <c r="C146" s="195" t="s">
        <v>485</v>
      </c>
      <c r="D146" s="195" t="s">
        <v>315</v>
      </c>
      <c r="E146" s="196" t="s">
        <v>3909</v>
      </c>
      <c r="F146" s="197" t="s">
        <v>3910</v>
      </c>
      <c r="G146" s="198" t="s">
        <v>3904</v>
      </c>
      <c r="H146" s="199">
        <v>2</v>
      </c>
      <c r="I146" s="200"/>
      <c r="J146" s="201">
        <f>ROUND(I146*H146,2)</f>
        <v>0</v>
      </c>
      <c r="K146" s="202"/>
      <c r="L146" s="39"/>
      <c r="M146" s="203" t="s">
        <v>19</v>
      </c>
      <c r="N146" s="204" t="s">
        <v>45</v>
      </c>
      <c r="O146" s="64"/>
      <c r="P146" s="205">
        <f>O146*H146</f>
        <v>0</v>
      </c>
      <c r="Q146" s="205">
        <v>0</v>
      </c>
      <c r="R146" s="205">
        <f>Q146*H146</f>
        <v>0</v>
      </c>
      <c r="S146" s="205">
        <v>0</v>
      </c>
      <c r="T146" s="206">
        <f>S146*H146</f>
        <v>0</v>
      </c>
      <c r="U146" s="34"/>
      <c r="V146" s="34"/>
      <c r="W146" s="34"/>
      <c r="X146" s="34"/>
      <c r="Y146" s="34"/>
      <c r="Z146" s="34"/>
      <c r="AA146" s="34"/>
      <c r="AB146" s="34"/>
      <c r="AC146" s="34"/>
      <c r="AD146" s="34"/>
      <c r="AE146" s="34"/>
      <c r="AR146" s="207" t="s">
        <v>402</v>
      </c>
      <c r="AT146" s="207" t="s">
        <v>315</v>
      </c>
      <c r="AU146" s="207" t="s">
        <v>81</v>
      </c>
      <c r="AY146" s="17" t="s">
        <v>313</v>
      </c>
      <c r="BE146" s="208">
        <f>IF(N146="základní",J146,0)</f>
        <v>0</v>
      </c>
      <c r="BF146" s="208">
        <f>IF(N146="snížená",J146,0)</f>
        <v>0</v>
      </c>
      <c r="BG146" s="208">
        <f>IF(N146="zákl. přenesená",J146,0)</f>
        <v>0</v>
      </c>
      <c r="BH146" s="208">
        <f>IF(N146="sníž. přenesená",J146,0)</f>
        <v>0</v>
      </c>
      <c r="BI146" s="208">
        <f>IF(N146="nulová",J146,0)</f>
        <v>0</v>
      </c>
      <c r="BJ146" s="17" t="s">
        <v>81</v>
      </c>
      <c r="BK146" s="208">
        <f>ROUND(I146*H146,2)</f>
        <v>0</v>
      </c>
      <c r="BL146" s="17" t="s">
        <v>402</v>
      </c>
      <c r="BM146" s="207" t="s">
        <v>698</v>
      </c>
    </row>
    <row r="147" spans="1:65" s="1" customFormat="1">
      <c r="A147" s="34"/>
      <c r="B147" s="35"/>
      <c r="C147" s="36"/>
      <c r="D147" s="209" t="s">
        <v>321</v>
      </c>
      <c r="E147" s="36"/>
      <c r="F147" s="210" t="s">
        <v>3910</v>
      </c>
      <c r="G147" s="36"/>
      <c r="H147" s="36"/>
      <c r="I147" s="116"/>
      <c r="J147" s="36"/>
      <c r="K147" s="36"/>
      <c r="L147" s="39"/>
      <c r="M147" s="211"/>
      <c r="N147" s="212"/>
      <c r="O147" s="64"/>
      <c r="P147" s="64"/>
      <c r="Q147" s="64"/>
      <c r="R147" s="64"/>
      <c r="S147" s="64"/>
      <c r="T147" s="65"/>
      <c r="U147" s="34"/>
      <c r="V147" s="34"/>
      <c r="W147" s="34"/>
      <c r="X147" s="34"/>
      <c r="Y147" s="34"/>
      <c r="Z147" s="34"/>
      <c r="AA147" s="34"/>
      <c r="AB147" s="34"/>
      <c r="AC147" s="34"/>
      <c r="AD147" s="34"/>
      <c r="AE147" s="34"/>
      <c r="AT147" s="17" t="s">
        <v>321</v>
      </c>
      <c r="AU147" s="17" t="s">
        <v>81</v>
      </c>
    </row>
    <row r="148" spans="1:65" s="1" customFormat="1" ht="14.45" customHeight="1">
      <c r="A148" s="34"/>
      <c r="B148" s="35"/>
      <c r="C148" s="195" t="s">
        <v>494</v>
      </c>
      <c r="D148" s="195" t="s">
        <v>315</v>
      </c>
      <c r="E148" s="196" t="s">
        <v>3270</v>
      </c>
      <c r="F148" s="197" t="s">
        <v>3271</v>
      </c>
      <c r="G148" s="198" t="s">
        <v>3908</v>
      </c>
      <c r="H148" s="199">
        <v>5</v>
      </c>
      <c r="I148" s="200"/>
      <c r="J148" s="201">
        <f>ROUND(I148*H148,2)</f>
        <v>0</v>
      </c>
      <c r="K148" s="202"/>
      <c r="L148" s="39"/>
      <c r="M148" s="203" t="s">
        <v>19</v>
      </c>
      <c r="N148" s="204" t="s">
        <v>45</v>
      </c>
      <c r="O148" s="64"/>
      <c r="P148" s="205">
        <f>O148*H148</f>
        <v>0</v>
      </c>
      <c r="Q148" s="205">
        <v>0</v>
      </c>
      <c r="R148" s="205">
        <f>Q148*H148</f>
        <v>0</v>
      </c>
      <c r="S148" s="205">
        <v>0</v>
      </c>
      <c r="T148" s="206">
        <f>S148*H148</f>
        <v>0</v>
      </c>
      <c r="U148" s="34"/>
      <c r="V148" s="34"/>
      <c r="W148" s="34"/>
      <c r="X148" s="34"/>
      <c r="Y148" s="34"/>
      <c r="Z148" s="34"/>
      <c r="AA148" s="34"/>
      <c r="AB148" s="34"/>
      <c r="AC148" s="34"/>
      <c r="AD148" s="34"/>
      <c r="AE148" s="34"/>
      <c r="AR148" s="207" t="s">
        <v>402</v>
      </c>
      <c r="AT148" s="207" t="s">
        <v>315</v>
      </c>
      <c r="AU148" s="207" t="s">
        <v>81</v>
      </c>
      <c r="AY148" s="17" t="s">
        <v>313</v>
      </c>
      <c r="BE148" s="208">
        <f>IF(N148="základní",J148,0)</f>
        <v>0</v>
      </c>
      <c r="BF148" s="208">
        <f>IF(N148="snížená",J148,0)</f>
        <v>0</v>
      </c>
      <c r="BG148" s="208">
        <f>IF(N148="zákl. přenesená",J148,0)</f>
        <v>0</v>
      </c>
      <c r="BH148" s="208">
        <f>IF(N148="sníž. přenesená",J148,0)</f>
        <v>0</v>
      </c>
      <c r="BI148" s="208">
        <f>IF(N148="nulová",J148,0)</f>
        <v>0</v>
      </c>
      <c r="BJ148" s="17" t="s">
        <v>81</v>
      </c>
      <c r="BK148" s="208">
        <f>ROUND(I148*H148,2)</f>
        <v>0</v>
      </c>
      <c r="BL148" s="17" t="s">
        <v>402</v>
      </c>
      <c r="BM148" s="207" t="s">
        <v>710</v>
      </c>
    </row>
    <row r="149" spans="1:65" s="1" customFormat="1">
      <c r="A149" s="34"/>
      <c r="B149" s="35"/>
      <c r="C149" s="36"/>
      <c r="D149" s="209" t="s">
        <v>321</v>
      </c>
      <c r="E149" s="36"/>
      <c r="F149" s="210" t="s">
        <v>3272</v>
      </c>
      <c r="G149" s="36"/>
      <c r="H149" s="36"/>
      <c r="I149" s="116"/>
      <c r="J149" s="36"/>
      <c r="K149" s="36"/>
      <c r="L149" s="39"/>
      <c r="M149" s="211"/>
      <c r="N149" s="212"/>
      <c r="O149" s="64"/>
      <c r="P149" s="64"/>
      <c r="Q149" s="64"/>
      <c r="R149" s="64"/>
      <c r="S149" s="64"/>
      <c r="T149" s="65"/>
      <c r="U149" s="34"/>
      <c r="V149" s="34"/>
      <c r="W149" s="34"/>
      <c r="X149" s="34"/>
      <c r="Y149" s="34"/>
      <c r="Z149" s="34"/>
      <c r="AA149" s="34"/>
      <c r="AB149" s="34"/>
      <c r="AC149" s="34"/>
      <c r="AD149" s="34"/>
      <c r="AE149" s="34"/>
      <c r="AT149" s="17" t="s">
        <v>321</v>
      </c>
      <c r="AU149" s="17" t="s">
        <v>81</v>
      </c>
    </row>
    <row r="150" spans="1:65" s="1" customFormat="1" ht="14.45" customHeight="1">
      <c r="A150" s="34"/>
      <c r="B150" s="35"/>
      <c r="C150" s="195" t="s">
        <v>504</v>
      </c>
      <c r="D150" s="195" t="s">
        <v>315</v>
      </c>
      <c r="E150" s="196" t="s">
        <v>3326</v>
      </c>
      <c r="F150" s="197" t="s">
        <v>3327</v>
      </c>
      <c r="G150" s="198" t="s">
        <v>473</v>
      </c>
      <c r="H150" s="199">
        <v>96</v>
      </c>
      <c r="I150" s="200"/>
      <c r="J150" s="201">
        <f>ROUND(I150*H150,2)</f>
        <v>0</v>
      </c>
      <c r="K150" s="202"/>
      <c r="L150" s="39"/>
      <c r="M150" s="203" t="s">
        <v>19</v>
      </c>
      <c r="N150" s="204" t="s">
        <v>45</v>
      </c>
      <c r="O150" s="64"/>
      <c r="P150" s="205">
        <f>O150*H150</f>
        <v>0</v>
      </c>
      <c r="Q150" s="205">
        <v>0</v>
      </c>
      <c r="R150" s="205">
        <f>Q150*H150</f>
        <v>0</v>
      </c>
      <c r="S150" s="205">
        <v>0</v>
      </c>
      <c r="T150" s="206">
        <f>S150*H150</f>
        <v>0</v>
      </c>
      <c r="U150" s="34"/>
      <c r="V150" s="34"/>
      <c r="W150" s="34"/>
      <c r="X150" s="34"/>
      <c r="Y150" s="34"/>
      <c r="Z150" s="34"/>
      <c r="AA150" s="34"/>
      <c r="AB150" s="34"/>
      <c r="AC150" s="34"/>
      <c r="AD150" s="34"/>
      <c r="AE150" s="34"/>
      <c r="AR150" s="207" t="s">
        <v>402</v>
      </c>
      <c r="AT150" s="207" t="s">
        <v>315</v>
      </c>
      <c r="AU150" s="207" t="s">
        <v>81</v>
      </c>
      <c r="AY150" s="17" t="s">
        <v>313</v>
      </c>
      <c r="BE150" s="208">
        <f>IF(N150="základní",J150,0)</f>
        <v>0</v>
      </c>
      <c r="BF150" s="208">
        <f>IF(N150="snížená",J150,0)</f>
        <v>0</v>
      </c>
      <c r="BG150" s="208">
        <f>IF(N150="zákl. přenesená",J150,0)</f>
        <v>0</v>
      </c>
      <c r="BH150" s="208">
        <f>IF(N150="sníž. přenesená",J150,0)</f>
        <v>0</v>
      </c>
      <c r="BI150" s="208">
        <f>IF(N150="nulová",J150,0)</f>
        <v>0</v>
      </c>
      <c r="BJ150" s="17" t="s">
        <v>81</v>
      </c>
      <c r="BK150" s="208">
        <f>ROUND(I150*H150,2)</f>
        <v>0</v>
      </c>
      <c r="BL150" s="17" t="s">
        <v>402</v>
      </c>
      <c r="BM150" s="207" t="s">
        <v>720</v>
      </c>
    </row>
    <row r="151" spans="1:65" s="1" customFormat="1">
      <c r="A151" s="34"/>
      <c r="B151" s="35"/>
      <c r="C151" s="36"/>
      <c r="D151" s="209" t="s">
        <v>321</v>
      </c>
      <c r="E151" s="36"/>
      <c r="F151" s="210" t="s">
        <v>3328</v>
      </c>
      <c r="G151" s="36"/>
      <c r="H151" s="36"/>
      <c r="I151" s="116"/>
      <c r="J151" s="36"/>
      <c r="K151" s="36"/>
      <c r="L151" s="39"/>
      <c r="M151" s="211"/>
      <c r="N151" s="212"/>
      <c r="O151" s="64"/>
      <c r="P151" s="64"/>
      <c r="Q151" s="64"/>
      <c r="R151" s="64"/>
      <c r="S151" s="64"/>
      <c r="T151" s="65"/>
      <c r="U151" s="34"/>
      <c r="V151" s="34"/>
      <c r="W151" s="34"/>
      <c r="X151" s="34"/>
      <c r="Y151" s="34"/>
      <c r="Z151" s="34"/>
      <c r="AA151" s="34"/>
      <c r="AB151" s="34"/>
      <c r="AC151" s="34"/>
      <c r="AD151" s="34"/>
      <c r="AE151" s="34"/>
      <c r="AT151" s="17" t="s">
        <v>321</v>
      </c>
      <c r="AU151" s="17" t="s">
        <v>81</v>
      </c>
    </row>
    <row r="152" spans="1:65" s="1" customFormat="1" ht="14.45" customHeight="1">
      <c r="A152" s="34"/>
      <c r="B152" s="35"/>
      <c r="C152" s="195" t="s">
        <v>510</v>
      </c>
      <c r="D152" s="195" t="s">
        <v>315</v>
      </c>
      <c r="E152" s="196" t="s">
        <v>3967</v>
      </c>
      <c r="F152" s="197" t="s">
        <v>3968</v>
      </c>
      <c r="G152" s="198" t="s">
        <v>3904</v>
      </c>
      <c r="H152" s="199">
        <v>8</v>
      </c>
      <c r="I152" s="200"/>
      <c r="J152" s="201">
        <f>ROUND(I152*H152,2)</f>
        <v>0</v>
      </c>
      <c r="K152" s="202"/>
      <c r="L152" s="39"/>
      <c r="M152" s="203" t="s">
        <v>19</v>
      </c>
      <c r="N152" s="204" t="s">
        <v>45</v>
      </c>
      <c r="O152" s="64"/>
      <c r="P152" s="205">
        <f>O152*H152</f>
        <v>0</v>
      </c>
      <c r="Q152" s="205">
        <v>0</v>
      </c>
      <c r="R152" s="205">
        <f>Q152*H152</f>
        <v>0</v>
      </c>
      <c r="S152" s="205">
        <v>0</v>
      </c>
      <c r="T152" s="206">
        <f>S152*H152</f>
        <v>0</v>
      </c>
      <c r="U152" s="34"/>
      <c r="V152" s="34"/>
      <c r="W152" s="34"/>
      <c r="X152" s="34"/>
      <c r="Y152" s="34"/>
      <c r="Z152" s="34"/>
      <c r="AA152" s="34"/>
      <c r="AB152" s="34"/>
      <c r="AC152" s="34"/>
      <c r="AD152" s="34"/>
      <c r="AE152" s="34"/>
      <c r="AR152" s="207" t="s">
        <v>402</v>
      </c>
      <c r="AT152" s="207" t="s">
        <v>315</v>
      </c>
      <c r="AU152" s="207" t="s">
        <v>81</v>
      </c>
      <c r="AY152" s="17" t="s">
        <v>313</v>
      </c>
      <c r="BE152" s="208">
        <f>IF(N152="základní",J152,0)</f>
        <v>0</v>
      </c>
      <c r="BF152" s="208">
        <f>IF(N152="snížená",J152,0)</f>
        <v>0</v>
      </c>
      <c r="BG152" s="208">
        <f>IF(N152="zákl. přenesená",J152,0)</f>
        <v>0</v>
      </c>
      <c r="BH152" s="208">
        <f>IF(N152="sníž. přenesená",J152,0)</f>
        <v>0</v>
      </c>
      <c r="BI152" s="208">
        <f>IF(N152="nulová",J152,0)</f>
        <v>0</v>
      </c>
      <c r="BJ152" s="17" t="s">
        <v>81</v>
      </c>
      <c r="BK152" s="208">
        <f>ROUND(I152*H152,2)</f>
        <v>0</v>
      </c>
      <c r="BL152" s="17" t="s">
        <v>402</v>
      </c>
      <c r="BM152" s="207" t="s">
        <v>731</v>
      </c>
    </row>
    <row r="153" spans="1:65" s="1" customFormat="1">
      <c r="A153" s="34"/>
      <c r="B153" s="35"/>
      <c r="C153" s="36"/>
      <c r="D153" s="209" t="s">
        <v>321</v>
      </c>
      <c r="E153" s="36"/>
      <c r="F153" s="210" t="s">
        <v>3968</v>
      </c>
      <c r="G153" s="36"/>
      <c r="H153" s="36"/>
      <c r="I153" s="116"/>
      <c r="J153" s="36"/>
      <c r="K153" s="36"/>
      <c r="L153" s="39"/>
      <c r="M153" s="211"/>
      <c r="N153" s="212"/>
      <c r="O153" s="64"/>
      <c r="P153" s="64"/>
      <c r="Q153" s="64"/>
      <c r="R153" s="64"/>
      <c r="S153" s="64"/>
      <c r="T153" s="65"/>
      <c r="U153" s="34"/>
      <c r="V153" s="34"/>
      <c r="W153" s="34"/>
      <c r="X153" s="34"/>
      <c r="Y153" s="34"/>
      <c r="Z153" s="34"/>
      <c r="AA153" s="34"/>
      <c r="AB153" s="34"/>
      <c r="AC153" s="34"/>
      <c r="AD153" s="34"/>
      <c r="AE153" s="34"/>
      <c r="AT153" s="17" t="s">
        <v>321</v>
      </c>
      <c r="AU153" s="17" t="s">
        <v>81</v>
      </c>
    </row>
    <row r="154" spans="1:65" s="1" customFormat="1" ht="14.45" customHeight="1">
      <c r="A154" s="34"/>
      <c r="B154" s="35"/>
      <c r="C154" s="195" t="s">
        <v>516</v>
      </c>
      <c r="D154" s="195" t="s">
        <v>315</v>
      </c>
      <c r="E154" s="196" t="s">
        <v>3969</v>
      </c>
      <c r="F154" s="197" t="s">
        <v>3970</v>
      </c>
      <c r="G154" s="198" t="s">
        <v>3904</v>
      </c>
      <c r="H154" s="199">
        <v>2</v>
      </c>
      <c r="I154" s="200"/>
      <c r="J154" s="201">
        <f>ROUND(I154*H154,2)</f>
        <v>0</v>
      </c>
      <c r="K154" s="202"/>
      <c r="L154" s="39"/>
      <c r="M154" s="203" t="s">
        <v>19</v>
      </c>
      <c r="N154" s="204" t="s">
        <v>45</v>
      </c>
      <c r="O154" s="64"/>
      <c r="P154" s="205">
        <f>O154*H154</f>
        <v>0</v>
      </c>
      <c r="Q154" s="205">
        <v>0</v>
      </c>
      <c r="R154" s="205">
        <f>Q154*H154</f>
        <v>0</v>
      </c>
      <c r="S154" s="205">
        <v>0</v>
      </c>
      <c r="T154" s="206">
        <f>S154*H154</f>
        <v>0</v>
      </c>
      <c r="U154" s="34"/>
      <c r="V154" s="34"/>
      <c r="W154" s="34"/>
      <c r="X154" s="34"/>
      <c r="Y154" s="34"/>
      <c r="Z154" s="34"/>
      <c r="AA154" s="34"/>
      <c r="AB154" s="34"/>
      <c r="AC154" s="34"/>
      <c r="AD154" s="34"/>
      <c r="AE154" s="34"/>
      <c r="AR154" s="207" t="s">
        <v>402</v>
      </c>
      <c r="AT154" s="207" t="s">
        <v>315</v>
      </c>
      <c r="AU154" s="207" t="s">
        <v>81</v>
      </c>
      <c r="AY154" s="17" t="s">
        <v>313</v>
      </c>
      <c r="BE154" s="208">
        <f>IF(N154="základní",J154,0)</f>
        <v>0</v>
      </c>
      <c r="BF154" s="208">
        <f>IF(N154="snížená",J154,0)</f>
        <v>0</v>
      </c>
      <c r="BG154" s="208">
        <f>IF(N154="zákl. přenesená",J154,0)</f>
        <v>0</v>
      </c>
      <c r="BH154" s="208">
        <f>IF(N154="sníž. přenesená",J154,0)</f>
        <v>0</v>
      </c>
      <c r="BI154" s="208">
        <f>IF(N154="nulová",J154,0)</f>
        <v>0</v>
      </c>
      <c r="BJ154" s="17" t="s">
        <v>81</v>
      </c>
      <c r="BK154" s="208">
        <f>ROUND(I154*H154,2)</f>
        <v>0</v>
      </c>
      <c r="BL154" s="17" t="s">
        <v>402</v>
      </c>
      <c r="BM154" s="207" t="s">
        <v>741</v>
      </c>
    </row>
    <row r="155" spans="1:65" s="1" customFormat="1">
      <c r="A155" s="34"/>
      <c r="B155" s="35"/>
      <c r="C155" s="36"/>
      <c r="D155" s="209" t="s">
        <v>321</v>
      </c>
      <c r="E155" s="36"/>
      <c r="F155" s="210" t="s">
        <v>3971</v>
      </c>
      <c r="G155" s="36"/>
      <c r="H155" s="36"/>
      <c r="I155" s="116"/>
      <c r="J155" s="36"/>
      <c r="K155" s="36"/>
      <c r="L155" s="39"/>
      <c r="M155" s="211"/>
      <c r="N155" s="212"/>
      <c r="O155" s="64"/>
      <c r="P155" s="64"/>
      <c r="Q155" s="64"/>
      <c r="R155" s="64"/>
      <c r="S155" s="64"/>
      <c r="T155" s="65"/>
      <c r="U155" s="34"/>
      <c r="V155" s="34"/>
      <c r="W155" s="34"/>
      <c r="X155" s="34"/>
      <c r="Y155" s="34"/>
      <c r="Z155" s="34"/>
      <c r="AA155" s="34"/>
      <c r="AB155" s="34"/>
      <c r="AC155" s="34"/>
      <c r="AD155" s="34"/>
      <c r="AE155" s="34"/>
      <c r="AT155" s="17" t="s">
        <v>321</v>
      </c>
      <c r="AU155" s="17" t="s">
        <v>81</v>
      </c>
    </row>
    <row r="156" spans="1:65" s="1" customFormat="1" ht="14.45" customHeight="1">
      <c r="A156" s="34"/>
      <c r="B156" s="35"/>
      <c r="C156" s="195" t="s">
        <v>522</v>
      </c>
      <c r="D156" s="195" t="s">
        <v>315</v>
      </c>
      <c r="E156" s="196" t="s">
        <v>3972</v>
      </c>
      <c r="F156" s="197" t="s">
        <v>3973</v>
      </c>
      <c r="G156" s="198" t="s">
        <v>3904</v>
      </c>
      <c r="H156" s="199">
        <v>2</v>
      </c>
      <c r="I156" s="200"/>
      <c r="J156" s="201">
        <f>ROUND(I156*H156,2)</f>
        <v>0</v>
      </c>
      <c r="K156" s="202"/>
      <c r="L156" s="39"/>
      <c r="M156" s="203" t="s">
        <v>19</v>
      </c>
      <c r="N156" s="204" t="s">
        <v>45</v>
      </c>
      <c r="O156" s="64"/>
      <c r="P156" s="205">
        <f>O156*H156</f>
        <v>0</v>
      </c>
      <c r="Q156" s="205">
        <v>0</v>
      </c>
      <c r="R156" s="205">
        <f>Q156*H156</f>
        <v>0</v>
      </c>
      <c r="S156" s="205">
        <v>0</v>
      </c>
      <c r="T156" s="206">
        <f>S156*H156</f>
        <v>0</v>
      </c>
      <c r="U156" s="34"/>
      <c r="V156" s="34"/>
      <c r="W156" s="34"/>
      <c r="X156" s="34"/>
      <c r="Y156" s="34"/>
      <c r="Z156" s="34"/>
      <c r="AA156" s="34"/>
      <c r="AB156" s="34"/>
      <c r="AC156" s="34"/>
      <c r="AD156" s="34"/>
      <c r="AE156" s="34"/>
      <c r="AR156" s="207" t="s">
        <v>402</v>
      </c>
      <c r="AT156" s="207" t="s">
        <v>315</v>
      </c>
      <c r="AU156" s="207" t="s">
        <v>81</v>
      </c>
      <c r="AY156" s="17" t="s">
        <v>313</v>
      </c>
      <c r="BE156" s="208">
        <f>IF(N156="základní",J156,0)</f>
        <v>0</v>
      </c>
      <c r="BF156" s="208">
        <f>IF(N156="snížená",J156,0)</f>
        <v>0</v>
      </c>
      <c r="BG156" s="208">
        <f>IF(N156="zákl. přenesená",J156,0)</f>
        <v>0</v>
      </c>
      <c r="BH156" s="208">
        <f>IF(N156="sníž. přenesená",J156,0)</f>
        <v>0</v>
      </c>
      <c r="BI156" s="208">
        <f>IF(N156="nulová",J156,0)</f>
        <v>0</v>
      </c>
      <c r="BJ156" s="17" t="s">
        <v>81</v>
      </c>
      <c r="BK156" s="208">
        <f>ROUND(I156*H156,2)</f>
        <v>0</v>
      </c>
      <c r="BL156" s="17" t="s">
        <v>402</v>
      </c>
      <c r="BM156" s="207" t="s">
        <v>752</v>
      </c>
    </row>
    <row r="157" spans="1:65" s="1" customFormat="1">
      <c r="A157" s="34"/>
      <c r="B157" s="35"/>
      <c r="C157" s="36"/>
      <c r="D157" s="209" t="s">
        <v>321</v>
      </c>
      <c r="E157" s="36"/>
      <c r="F157" s="210" t="s">
        <v>3973</v>
      </c>
      <c r="G157" s="36"/>
      <c r="H157" s="36"/>
      <c r="I157" s="116"/>
      <c r="J157" s="36"/>
      <c r="K157" s="36"/>
      <c r="L157" s="39"/>
      <c r="M157" s="211"/>
      <c r="N157" s="212"/>
      <c r="O157" s="64"/>
      <c r="P157" s="64"/>
      <c r="Q157" s="64"/>
      <c r="R157" s="64"/>
      <c r="S157" s="64"/>
      <c r="T157" s="65"/>
      <c r="U157" s="34"/>
      <c r="V157" s="34"/>
      <c r="W157" s="34"/>
      <c r="X157" s="34"/>
      <c r="Y157" s="34"/>
      <c r="Z157" s="34"/>
      <c r="AA157" s="34"/>
      <c r="AB157" s="34"/>
      <c r="AC157" s="34"/>
      <c r="AD157" s="34"/>
      <c r="AE157" s="34"/>
      <c r="AT157" s="17" t="s">
        <v>321</v>
      </c>
      <c r="AU157" s="17" t="s">
        <v>81</v>
      </c>
    </row>
    <row r="158" spans="1:65" s="1" customFormat="1" ht="14.45" customHeight="1">
      <c r="A158" s="34"/>
      <c r="B158" s="35"/>
      <c r="C158" s="195" t="s">
        <v>528</v>
      </c>
      <c r="D158" s="195" t="s">
        <v>315</v>
      </c>
      <c r="E158" s="196" t="s">
        <v>3345</v>
      </c>
      <c r="F158" s="197" t="s">
        <v>3346</v>
      </c>
      <c r="G158" s="198" t="s">
        <v>473</v>
      </c>
      <c r="H158" s="199">
        <v>30</v>
      </c>
      <c r="I158" s="200"/>
      <c r="J158" s="201">
        <f>ROUND(I158*H158,2)</f>
        <v>0</v>
      </c>
      <c r="K158" s="202"/>
      <c r="L158" s="39"/>
      <c r="M158" s="203" t="s">
        <v>19</v>
      </c>
      <c r="N158" s="204" t="s">
        <v>45</v>
      </c>
      <c r="O158" s="64"/>
      <c r="P158" s="205">
        <f>O158*H158</f>
        <v>0</v>
      </c>
      <c r="Q158" s="205">
        <v>0</v>
      </c>
      <c r="R158" s="205">
        <f>Q158*H158</f>
        <v>0</v>
      </c>
      <c r="S158" s="205">
        <v>0</v>
      </c>
      <c r="T158" s="206">
        <f>S158*H158</f>
        <v>0</v>
      </c>
      <c r="U158" s="34"/>
      <c r="V158" s="34"/>
      <c r="W158" s="34"/>
      <c r="X158" s="34"/>
      <c r="Y158" s="34"/>
      <c r="Z158" s="34"/>
      <c r="AA158" s="34"/>
      <c r="AB158" s="34"/>
      <c r="AC158" s="34"/>
      <c r="AD158" s="34"/>
      <c r="AE158" s="34"/>
      <c r="AR158" s="207" t="s">
        <v>402</v>
      </c>
      <c r="AT158" s="207" t="s">
        <v>315</v>
      </c>
      <c r="AU158" s="207" t="s">
        <v>81</v>
      </c>
      <c r="AY158" s="17" t="s">
        <v>313</v>
      </c>
      <c r="BE158" s="208">
        <f>IF(N158="základní",J158,0)</f>
        <v>0</v>
      </c>
      <c r="BF158" s="208">
        <f>IF(N158="snížená",J158,0)</f>
        <v>0</v>
      </c>
      <c r="BG158" s="208">
        <f>IF(N158="zákl. přenesená",J158,0)</f>
        <v>0</v>
      </c>
      <c r="BH158" s="208">
        <f>IF(N158="sníž. přenesená",J158,0)</f>
        <v>0</v>
      </c>
      <c r="BI158" s="208">
        <f>IF(N158="nulová",J158,0)</f>
        <v>0</v>
      </c>
      <c r="BJ158" s="17" t="s">
        <v>81</v>
      </c>
      <c r="BK158" s="208">
        <f>ROUND(I158*H158,2)</f>
        <v>0</v>
      </c>
      <c r="BL158" s="17" t="s">
        <v>402</v>
      </c>
      <c r="BM158" s="207" t="s">
        <v>763</v>
      </c>
    </row>
    <row r="159" spans="1:65" s="1" customFormat="1">
      <c r="A159" s="34"/>
      <c r="B159" s="35"/>
      <c r="C159" s="36"/>
      <c r="D159" s="209" t="s">
        <v>321</v>
      </c>
      <c r="E159" s="36"/>
      <c r="F159" s="210" t="s">
        <v>3347</v>
      </c>
      <c r="G159" s="36"/>
      <c r="H159" s="36"/>
      <c r="I159" s="116"/>
      <c r="J159" s="36"/>
      <c r="K159" s="36"/>
      <c r="L159" s="39"/>
      <c r="M159" s="211"/>
      <c r="N159" s="212"/>
      <c r="O159" s="64"/>
      <c r="P159" s="64"/>
      <c r="Q159" s="64"/>
      <c r="R159" s="64"/>
      <c r="S159" s="64"/>
      <c r="T159" s="65"/>
      <c r="U159" s="34"/>
      <c r="V159" s="34"/>
      <c r="W159" s="34"/>
      <c r="X159" s="34"/>
      <c r="Y159" s="34"/>
      <c r="Z159" s="34"/>
      <c r="AA159" s="34"/>
      <c r="AB159" s="34"/>
      <c r="AC159" s="34"/>
      <c r="AD159" s="34"/>
      <c r="AE159" s="34"/>
      <c r="AT159" s="17" t="s">
        <v>321</v>
      </c>
      <c r="AU159" s="17" t="s">
        <v>81</v>
      </c>
    </row>
    <row r="160" spans="1:65" s="1" customFormat="1" ht="14.45" customHeight="1">
      <c r="A160" s="34"/>
      <c r="B160" s="35"/>
      <c r="C160" s="195" t="s">
        <v>548</v>
      </c>
      <c r="D160" s="195" t="s">
        <v>315</v>
      </c>
      <c r="E160" s="196" t="s">
        <v>3974</v>
      </c>
      <c r="F160" s="197" t="s">
        <v>3975</v>
      </c>
      <c r="G160" s="198" t="s">
        <v>473</v>
      </c>
      <c r="H160" s="199">
        <v>98</v>
      </c>
      <c r="I160" s="200"/>
      <c r="J160" s="201">
        <f>ROUND(I160*H160,2)</f>
        <v>0</v>
      </c>
      <c r="K160" s="202"/>
      <c r="L160" s="39"/>
      <c r="M160" s="203" t="s">
        <v>19</v>
      </c>
      <c r="N160" s="204" t="s">
        <v>45</v>
      </c>
      <c r="O160" s="64"/>
      <c r="P160" s="205">
        <f>O160*H160</f>
        <v>0</v>
      </c>
      <c r="Q160" s="205">
        <v>0</v>
      </c>
      <c r="R160" s="205">
        <f>Q160*H160</f>
        <v>0</v>
      </c>
      <c r="S160" s="205">
        <v>0</v>
      </c>
      <c r="T160" s="206">
        <f>S160*H160</f>
        <v>0</v>
      </c>
      <c r="U160" s="34"/>
      <c r="V160" s="34"/>
      <c r="W160" s="34"/>
      <c r="X160" s="34"/>
      <c r="Y160" s="34"/>
      <c r="Z160" s="34"/>
      <c r="AA160" s="34"/>
      <c r="AB160" s="34"/>
      <c r="AC160" s="34"/>
      <c r="AD160" s="34"/>
      <c r="AE160" s="34"/>
      <c r="AR160" s="207" t="s">
        <v>402</v>
      </c>
      <c r="AT160" s="207" t="s">
        <v>315</v>
      </c>
      <c r="AU160" s="207" t="s">
        <v>81</v>
      </c>
      <c r="AY160" s="17" t="s">
        <v>313</v>
      </c>
      <c r="BE160" s="208">
        <f>IF(N160="základní",J160,0)</f>
        <v>0</v>
      </c>
      <c r="BF160" s="208">
        <f>IF(N160="snížená",J160,0)</f>
        <v>0</v>
      </c>
      <c r="BG160" s="208">
        <f>IF(N160="zákl. přenesená",J160,0)</f>
        <v>0</v>
      </c>
      <c r="BH160" s="208">
        <f>IF(N160="sníž. přenesená",J160,0)</f>
        <v>0</v>
      </c>
      <c r="BI160" s="208">
        <f>IF(N160="nulová",J160,0)</f>
        <v>0</v>
      </c>
      <c r="BJ160" s="17" t="s">
        <v>81</v>
      </c>
      <c r="BK160" s="208">
        <f>ROUND(I160*H160,2)</f>
        <v>0</v>
      </c>
      <c r="BL160" s="17" t="s">
        <v>402</v>
      </c>
      <c r="BM160" s="207" t="s">
        <v>776</v>
      </c>
    </row>
    <row r="161" spans="1:65" s="1" customFormat="1">
      <c r="A161" s="34"/>
      <c r="B161" s="35"/>
      <c r="C161" s="36"/>
      <c r="D161" s="209" t="s">
        <v>321</v>
      </c>
      <c r="E161" s="36"/>
      <c r="F161" s="210" t="s">
        <v>3976</v>
      </c>
      <c r="G161" s="36"/>
      <c r="H161" s="36"/>
      <c r="I161" s="116"/>
      <c r="J161" s="36"/>
      <c r="K161" s="36"/>
      <c r="L161" s="39"/>
      <c r="M161" s="211"/>
      <c r="N161" s="212"/>
      <c r="O161" s="64"/>
      <c r="P161" s="64"/>
      <c r="Q161" s="64"/>
      <c r="R161" s="64"/>
      <c r="S161" s="64"/>
      <c r="T161" s="65"/>
      <c r="U161" s="34"/>
      <c r="V161" s="34"/>
      <c r="W161" s="34"/>
      <c r="X161" s="34"/>
      <c r="Y161" s="34"/>
      <c r="Z161" s="34"/>
      <c r="AA161" s="34"/>
      <c r="AB161" s="34"/>
      <c r="AC161" s="34"/>
      <c r="AD161" s="34"/>
      <c r="AE161" s="34"/>
      <c r="AT161" s="17" t="s">
        <v>321</v>
      </c>
      <c r="AU161" s="17" t="s">
        <v>81</v>
      </c>
    </row>
    <row r="162" spans="1:65" s="1" customFormat="1" ht="14.45" customHeight="1">
      <c r="A162" s="34"/>
      <c r="B162" s="35"/>
      <c r="C162" s="195" t="s">
        <v>568</v>
      </c>
      <c r="D162" s="195" t="s">
        <v>315</v>
      </c>
      <c r="E162" s="196" t="s">
        <v>83</v>
      </c>
      <c r="F162" s="197" t="s">
        <v>3977</v>
      </c>
      <c r="G162" s="198" t="s">
        <v>19</v>
      </c>
      <c r="H162" s="199">
        <v>1.83</v>
      </c>
      <c r="I162" s="200"/>
      <c r="J162" s="201">
        <f>ROUND(I162*H162,2)</f>
        <v>0</v>
      </c>
      <c r="K162" s="202"/>
      <c r="L162" s="39"/>
      <c r="M162" s="203" t="s">
        <v>19</v>
      </c>
      <c r="N162" s="204" t="s">
        <v>45</v>
      </c>
      <c r="O162" s="64"/>
      <c r="P162" s="205">
        <f>O162*H162</f>
        <v>0</v>
      </c>
      <c r="Q162" s="205">
        <v>0</v>
      </c>
      <c r="R162" s="205">
        <f>Q162*H162</f>
        <v>0</v>
      </c>
      <c r="S162" s="205">
        <v>0</v>
      </c>
      <c r="T162" s="206">
        <f>S162*H162</f>
        <v>0</v>
      </c>
      <c r="U162" s="34"/>
      <c r="V162" s="34"/>
      <c r="W162" s="34"/>
      <c r="X162" s="34"/>
      <c r="Y162" s="34"/>
      <c r="Z162" s="34"/>
      <c r="AA162" s="34"/>
      <c r="AB162" s="34"/>
      <c r="AC162" s="34"/>
      <c r="AD162" s="34"/>
      <c r="AE162" s="34"/>
      <c r="AR162" s="207" t="s">
        <v>402</v>
      </c>
      <c r="AT162" s="207" t="s">
        <v>315</v>
      </c>
      <c r="AU162" s="207" t="s">
        <v>81</v>
      </c>
      <c r="AY162" s="17" t="s">
        <v>313</v>
      </c>
      <c r="BE162" s="208">
        <f>IF(N162="základní",J162,0)</f>
        <v>0</v>
      </c>
      <c r="BF162" s="208">
        <f>IF(N162="snížená",J162,0)</f>
        <v>0</v>
      </c>
      <c r="BG162" s="208">
        <f>IF(N162="zákl. přenesená",J162,0)</f>
        <v>0</v>
      </c>
      <c r="BH162" s="208">
        <f>IF(N162="sníž. přenesená",J162,0)</f>
        <v>0</v>
      </c>
      <c r="BI162" s="208">
        <f>IF(N162="nulová",J162,0)</f>
        <v>0</v>
      </c>
      <c r="BJ162" s="17" t="s">
        <v>81</v>
      </c>
      <c r="BK162" s="208">
        <f>ROUND(I162*H162,2)</f>
        <v>0</v>
      </c>
      <c r="BL162" s="17" t="s">
        <v>402</v>
      </c>
      <c r="BM162" s="207" t="s">
        <v>788</v>
      </c>
    </row>
    <row r="163" spans="1:65" s="1" customFormat="1">
      <c r="A163" s="34"/>
      <c r="B163" s="35"/>
      <c r="C163" s="36"/>
      <c r="D163" s="209" t="s">
        <v>321</v>
      </c>
      <c r="E163" s="36"/>
      <c r="F163" s="210" t="s">
        <v>3977</v>
      </c>
      <c r="G163" s="36"/>
      <c r="H163" s="36"/>
      <c r="I163" s="116"/>
      <c r="J163" s="36"/>
      <c r="K163" s="36"/>
      <c r="L163" s="39"/>
      <c r="M163" s="211"/>
      <c r="N163" s="212"/>
      <c r="O163" s="64"/>
      <c r="P163" s="64"/>
      <c r="Q163" s="64"/>
      <c r="R163" s="64"/>
      <c r="S163" s="64"/>
      <c r="T163" s="65"/>
      <c r="U163" s="34"/>
      <c r="V163" s="34"/>
      <c r="W163" s="34"/>
      <c r="X163" s="34"/>
      <c r="Y163" s="34"/>
      <c r="Z163" s="34"/>
      <c r="AA163" s="34"/>
      <c r="AB163" s="34"/>
      <c r="AC163" s="34"/>
      <c r="AD163" s="34"/>
      <c r="AE163" s="34"/>
      <c r="AT163" s="17" t="s">
        <v>321</v>
      </c>
      <c r="AU163" s="17" t="s">
        <v>81</v>
      </c>
    </row>
    <row r="164" spans="1:65" s="1" customFormat="1" ht="14.45" customHeight="1">
      <c r="A164" s="34"/>
      <c r="B164" s="35"/>
      <c r="C164" s="195" t="s">
        <v>573</v>
      </c>
      <c r="D164" s="195" t="s">
        <v>315</v>
      </c>
      <c r="E164" s="196" t="s">
        <v>3978</v>
      </c>
      <c r="F164" s="197" t="s">
        <v>3979</v>
      </c>
      <c r="G164" s="198" t="s">
        <v>3904</v>
      </c>
      <c r="H164" s="199">
        <v>2</v>
      </c>
      <c r="I164" s="200"/>
      <c r="J164" s="201">
        <f>ROUND(I164*H164,2)</f>
        <v>0</v>
      </c>
      <c r="K164" s="202"/>
      <c r="L164" s="39"/>
      <c r="M164" s="203" t="s">
        <v>19</v>
      </c>
      <c r="N164" s="204" t="s">
        <v>45</v>
      </c>
      <c r="O164" s="64"/>
      <c r="P164" s="205">
        <f>O164*H164</f>
        <v>0</v>
      </c>
      <c r="Q164" s="205">
        <v>0</v>
      </c>
      <c r="R164" s="205">
        <f>Q164*H164</f>
        <v>0</v>
      </c>
      <c r="S164" s="205">
        <v>0</v>
      </c>
      <c r="T164" s="206">
        <f>S164*H164</f>
        <v>0</v>
      </c>
      <c r="U164" s="34"/>
      <c r="V164" s="34"/>
      <c r="W164" s="34"/>
      <c r="X164" s="34"/>
      <c r="Y164" s="34"/>
      <c r="Z164" s="34"/>
      <c r="AA164" s="34"/>
      <c r="AB164" s="34"/>
      <c r="AC164" s="34"/>
      <c r="AD164" s="34"/>
      <c r="AE164" s="34"/>
      <c r="AR164" s="207" t="s">
        <v>402</v>
      </c>
      <c r="AT164" s="207" t="s">
        <v>315</v>
      </c>
      <c r="AU164" s="207" t="s">
        <v>81</v>
      </c>
      <c r="AY164" s="17" t="s">
        <v>313</v>
      </c>
      <c r="BE164" s="208">
        <f>IF(N164="základní",J164,0)</f>
        <v>0</v>
      </c>
      <c r="BF164" s="208">
        <f>IF(N164="snížená",J164,0)</f>
        <v>0</v>
      </c>
      <c r="BG164" s="208">
        <f>IF(N164="zákl. přenesená",J164,0)</f>
        <v>0</v>
      </c>
      <c r="BH164" s="208">
        <f>IF(N164="sníž. přenesená",J164,0)</f>
        <v>0</v>
      </c>
      <c r="BI164" s="208">
        <f>IF(N164="nulová",J164,0)</f>
        <v>0</v>
      </c>
      <c r="BJ164" s="17" t="s">
        <v>81</v>
      </c>
      <c r="BK164" s="208">
        <f>ROUND(I164*H164,2)</f>
        <v>0</v>
      </c>
      <c r="BL164" s="17" t="s">
        <v>402</v>
      </c>
      <c r="BM164" s="207" t="s">
        <v>800</v>
      </c>
    </row>
    <row r="165" spans="1:65" s="1" customFormat="1">
      <c r="A165" s="34"/>
      <c r="B165" s="35"/>
      <c r="C165" s="36"/>
      <c r="D165" s="209" t="s">
        <v>321</v>
      </c>
      <c r="E165" s="36"/>
      <c r="F165" s="210" t="s">
        <v>3979</v>
      </c>
      <c r="G165" s="36"/>
      <c r="H165" s="36"/>
      <c r="I165" s="116"/>
      <c r="J165" s="36"/>
      <c r="K165" s="36"/>
      <c r="L165" s="39"/>
      <c r="M165" s="211"/>
      <c r="N165" s="212"/>
      <c r="O165" s="64"/>
      <c r="P165" s="64"/>
      <c r="Q165" s="64"/>
      <c r="R165" s="64"/>
      <c r="S165" s="64"/>
      <c r="T165" s="65"/>
      <c r="U165" s="34"/>
      <c r="V165" s="34"/>
      <c r="W165" s="34"/>
      <c r="X165" s="34"/>
      <c r="Y165" s="34"/>
      <c r="Z165" s="34"/>
      <c r="AA165" s="34"/>
      <c r="AB165" s="34"/>
      <c r="AC165" s="34"/>
      <c r="AD165" s="34"/>
      <c r="AE165" s="34"/>
      <c r="AT165" s="17" t="s">
        <v>321</v>
      </c>
      <c r="AU165" s="17" t="s">
        <v>81</v>
      </c>
    </row>
    <row r="166" spans="1:65" s="1" customFormat="1" ht="14.45" customHeight="1">
      <c r="A166" s="34"/>
      <c r="B166" s="35"/>
      <c r="C166" s="195" t="s">
        <v>579</v>
      </c>
      <c r="D166" s="195" t="s">
        <v>315</v>
      </c>
      <c r="E166" s="196" t="s">
        <v>3916</v>
      </c>
      <c r="F166" s="197" t="s">
        <v>3917</v>
      </c>
      <c r="G166" s="198" t="s">
        <v>358</v>
      </c>
      <c r="H166" s="199">
        <v>4.5</v>
      </c>
      <c r="I166" s="200"/>
      <c r="J166" s="201">
        <f>ROUND(I166*H166,2)</f>
        <v>0</v>
      </c>
      <c r="K166" s="202"/>
      <c r="L166" s="39"/>
      <c r="M166" s="203" t="s">
        <v>19</v>
      </c>
      <c r="N166" s="204" t="s">
        <v>45</v>
      </c>
      <c r="O166" s="64"/>
      <c r="P166" s="205">
        <f>O166*H166</f>
        <v>0</v>
      </c>
      <c r="Q166" s="205">
        <v>0</v>
      </c>
      <c r="R166" s="205">
        <f>Q166*H166</f>
        <v>0</v>
      </c>
      <c r="S166" s="205">
        <v>0</v>
      </c>
      <c r="T166" s="206">
        <f>S166*H166</f>
        <v>0</v>
      </c>
      <c r="U166" s="34"/>
      <c r="V166" s="34"/>
      <c r="W166" s="34"/>
      <c r="X166" s="34"/>
      <c r="Y166" s="34"/>
      <c r="Z166" s="34"/>
      <c r="AA166" s="34"/>
      <c r="AB166" s="34"/>
      <c r="AC166" s="34"/>
      <c r="AD166" s="34"/>
      <c r="AE166" s="34"/>
      <c r="AR166" s="207" t="s">
        <v>402</v>
      </c>
      <c r="AT166" s="207" t="s">
        <v>315</v>
      </c>
      <c r="AU166" s="207" t="s">
        <v>81</v>
      </c>
      <c r="AY166" s="17" t="s">
        <v>313</v>
      </c>
      <c r="BE166" s="208">
        <f>IF(N166="základní",J166,0)</f>
        <v>0</v>
      </c>
      <c r="BF166" s="208">
        <f>IF(N166="snížená",J166,0)</f>
        <v>0</v>
      </c>
      <c r="BG166" s="208">
        <f>IF(N166="zákl. přenesená",J166,0)</f>
        <v>0</v>
      </c>
      <c r="BH166" s="208">
        <f>IF(N166="sníž. přenesená",J166,0)</f>
        <v>0</v>
      </c>
      <c r="BI166" s="208">
        <f>IF(N166="nulová",J166,0)</f>
        <v>0</v>
      </c>
      <c r="BJ166" s="17" t="s">
        <v>81</v>
      </c>
      <c r="BK166" s="208">
        <f>ROUND(I166*H166,2)</f>
        <v>0</v>
      </c>
      <c r="BL166" s="17" t="s">
        <v>402</v>
      </c>
      <c r="BM166" s="207" t="s">
        <v>812</v>
      </c>
    </row>
    <row r="167" spans="1:65" s="1" customFormat="1">
      <c r="A167" s="34"/>
      <c r="B167" s="35"/>
      <c r="C167" s="36"/>
      <c r="D167" s="209" t="s">
        <v>321</v>
      </c>
      <c r="E167" s="36"/>
      <c r="F167" s="210" t="s">
        <v>3917</v>
      </c>
      <c r="G167" s="36"/>
      <c r="H167" s="36"/>
      <c r="I167" s="116"/>
      <c r="J167" s="36"/>
      <c r="K167" s="36"/>
      <c r="L167" s="39"/>
      <c r="M167" s="211"/>
      <c r="N167" s="212"/>
      <c r="O167" s="64"/>
      <c r="P167" s="64"/>
      <c r="Q167" s="64"/>
      <c r="R167" s="64"/>
      <c r="S167" s="64"/>
      <c r="T167" s="65"/>
      <c r="U167" s="34"/>
      <c r="V167" s="34"/>
      <c r="W167" s="34"/>
      <c r="X167" s="34"/>
      <c r="Y167" s="34"/>
      <c r="Z167" s="34"/>
      <c r="AA167" s="34"/>
      <c r="AB167" s="34"/>
      <c r="AC167" s="34"/>
      <c r="AD167" s="34"/>
      <c r="AE167" s="34"/>
      <c r="AT167" s="17" t="s">
        <v>321</v>
      </c>
      <c r="AU167" s="17" t="s">
        <v>81</v>
      </c>
    </row>
    <row r="168" spans="1:65" s="1" customFormat="1" ht="14.45" customHeight="1">
      <c r="A168" s="34"/>
      <c r="B168" s="35"/>
      <c r="C168" s="195" t="s">
        <v>585</v>
      </c>
      <c r="D168" s="195" t="s">
        <v>315</v>
      </c>
      <c r="E168" s="196" t="s">
        <v>3918</v>
      </c>
      <c r="F168" s="197" t="s">
        <v>3919</v>
      </c>
      <c r="G168" s="198" t="s">
        <v>327</v>
      </c>
      <c r="H168" s="199">
        <v>90</v>
      </c>
      <c r="I168" s="200"/>
      <c r="J168" s="201">
        <f>ROUND(I168*H168,2)</f>
        <v>0</v>
      </c>
      <c r="K168" s="202"/>
      <c r="L168" s="39"/>
      <c r="M168" s="203" t="s">
        <v>19</v>
      </c>
      <c r="N168" s="204" t="s">
        <v>45</v>
      </c>
      <c r="O168" s="64"/>
      <c r="P168" s="205">
        <f>O168*H168</f>
        <v>0</v>
      </c>
      <c r="Q168" s="205">
        <v>0</v>
      </c>
      <c r="R168" s="205">
        <f>Q168*H168</f>
        <v>0</v>
      </c>
      <c r="S168" s="205">
        <v>0</v>
      </c>
      <c r="T168" s="206">
        <f>S168*H168</f>
        <v>0</v>
      </c>
      <c r="U168" s="34"/>
      <c r="V168" s="34"/>
      <c r="W168" s="34"/>
      <c r="X168" s="34"/>
      <c r="Y168" s="34"/>
      <c r="Z168" s="34"/>
      <c r="AA168" s="34"/>
      <c r="AB168" s="34"/>
      <c r="AC168" s="34"/>
      <c r="AD168" s="34"/>
      <c r="AE168" s="34"/>
      <c r="AR168" s="207" t="s">
        <v>402</v>
      </c>
      <c r="AT168" s="207" t="s">
        <v>315</v>
      </c>
      <c r="AU168" s="207" t="s">
        <v>81</v>
      </c>
      <c r="AY168" s="17" t="s">
        <v>313</v>
      </c>
      <c r="BE168" s="208">
        <f>IF(N168="základní",J168,0)</f>
        <v>0</v>
      </c>
      <c r="BF168" s="208">
        <f>IF(N168="snížená",J168,0)</f>
        <v>0</v>
      </c>
      <c r="BG168" s="208">
        <f>IF(N168="zákl. přenesená",J168,0)</f>
        <v>0</v>
      </c>
      <c r="BH168" s="208">
        <f>IF(N168="sníž. přenesená",J168,0)</f>
        <v>0</v>
      </c>
      <c r="BI168" s="208">
        <f>IF(N168="nulová",J168,0)</f>
        <v>0</v>
      </c>
      <c r="BJ168" s="17" t="s">
        <v>81</v>
      </c>
      <c r="BK168" s="208">
        <f>ROUND(I168*H168,2)</f>
        <v>0</v>
      </c>
      <c r="BL168" s="17" t="s">
        <v>402</v>
      </c>
      <c r="BM168" s="207" t="s">
        <v>823</v>
      </c>
    </row>
    <row r="169" spans="1:65" s="1" customFormat="1">
      <c r="A169" s="34"/>
      <c r="B169" s="35"/>
      <c r="C169" s="36"/>
      <c r="D169" s="209" t="s">
        <v>321</v>
      </c>
      <c r="E169" s="36"/>
      <c r="F169" s="210" t="s">
        <v>3919</v>
      </c>
      <c r="G169" s="36"/>
      <c r="H169" s="36"/>
      <c r="I169" s="116"/>
      <c r="J169" s="36"/>
      <c r="K169" s="36"/>
      <c r="L169" s="39"/>
      <c r="M169" s="211"/>
      <c r="N169" s="212"/>
      <c r="O169" s="64"/>
      <c r="P169" s="64"/>
      <c r="Q169" s="64"/>
      <c r="R169" s="64"/>
      <c r="S169" s="64"/>
      <c r="T169" s="65"/>
      <c r="U169" s="34"/>
      <c r="V169" s="34"/>
      <c r="W169" s="34"/>
      <c r="X169" s="34"/>
      <c r="Y169" s="34"/>
      <c r="Z169" s="34"/>
      <c r="AA169" s="34"/>
      <c r="AB169" s="34"/>
      <c r="AC169" s="34"/>
      <c r="AD169" s="34"/>
      <c r="AE169" s="34"/>
      <c r="AT169" s="17" t="s">
        <v>321</v>
      </c>
      <c r="AU169" s="17" t="s">
        <v>81</v>
      </c>
    </row>
    <row r="170" spans="1:65" s="1" customFormat="1" ht="14.45" customHeight="1">
      <c r="A170" s="34"/>
      <c r="B170" s="35"/>
      <c r="C170" s="195" t="s">
        <v>591</v>
      </c>
      <c r="D170" s="195" t="s">
        <v>315</v>
      </c>
      <c r="E170" s="196" t="s">
        <v>3980</v>
      </c>
      <c r="F170" s="197" t="s">
        <v>3981</v>
      </c>
      <c r="G170" s="198" t="s">
        <v>473</v>
      </c>
      <c r="H170" s="199">
        <v>2</v>
      </c>
      <c r="I170" s="200"/>
      <c r="J170" s="201">
        <f>ROUND(I170*H170,2)</f>
        <v>0</v>
      </c>
      <c r="K170" s="202"/>
      <c r="L170" s="39"/>
      <c r="M170" s="203" t="s">
        <v>19</v>
      </c>
      <c r="N170" s="204" t="s">
        <v>45</v>
      </c>
      <c r="O170" s="64"/>
      <c r="P170" s="205">
        <f>O170*H170</f>
        <v>0</v>
      </c>
      <c r="Q170" s="205">
        <v>0</v>
      </c>
      <c r="R170" s="205">
        <f>Q170*H170</f>
        <v>0</v>
      </c>
      <c r="S170" s="205">
        <v>0</v>
      </c>
      <c r="T170" s="206">
        <f>S170*H170</f>
        <v>0</v>
      </c>
      <c r="U170" s="34"/>
      <c r="V170" s="34"/>
      <c r="W170" s="34"/>
      <c r="X170" s="34"/>
      <c r="Y170" s="34"/>
      <c r="Z170" s="34"/>
      <c r="AA170" s="34"/>
      <c r="AB170" s="34"/>
      <c r="AC170" s="34"/>
      <c r="AD170" s="34"/>
      <c r="AE170" s="34"/>
      <c r="AR170" s="207" t="s">
        <v>402</v>
      </c>
      <c r="AT170" s="207" t="s">
        <v>315</v>
      </c>
      <c r="AU170" s="207" t="s">
        <v>81</v>
      </c>
      <c r="AY170" s="17" t="s">
        <v>313</v>
      </c>
      <c r="BE170" s="208">
        <f>IF(N170="základní",J170,0)</f>
        <v>0</v>
      </c>
      <c r="BF170" s="208">
        <f>IF(N170="snížená",J170,0)</f>
        <v>0</v>
      </c>
      <c r="BG170" s="208">
        <f>IF(N170="zákl. přenesená",J170,0)</f>
        <v>0</v>
      </c>
      <c r="BH170" s="208">
        <f>IF(N170="sníž. přenesená",J170,0)</f>
        <v>0</v>
      </c>
      <c r="BI170" s="208">
        <f>IF(N170="nulová",J170,0)</f>
        <v>0</v>
      </c>
      <c r="BJ170" s="17" t="s">
        <v>81</v>
      </c>
      <c r="BK170" s="208">
        <f>ROUND(I170*H170,2)</f>
        <v>0</v>
      </c>
      <c r="BL170" s="17" t="s">
        <v>402</v>
      </c>
      <c r="BM170" s="207" t="s">
        <v>835</v>
      </c>
    </row>
    <row r="171" spans="1:65" s="1" customFormat="1">
      <c r="A171" s="34"/>
      <c r="B171" s="35"/>
      <c r="C171" s="36"/>
      <c r="D171" s="209" t="s">
        <v>321</v>
      </c>
      <c r="E171" s="36"/>
      <c r="F171" s="210" t="s">
        <v>3981</v>
      </c>
      <c r="G171" s="36"/>
      <c r="H171" s="36"/>
      <c r="I171" s="116"/>
      <c r="J171" s="36"/>
      <c r="K171" s="36"/>
      <c r="L171" s="39"/>
      <c r="M171" s="211"/>
      <c r="N171" s="212"/>
      <c r="O171" s="64"/>
      <c r="P171" s="64"/>
      <c r="Q171" s="64"/>
      <c r="R171" s="64"/>
      <c r="S171" s="64"/>
      <c r="T171" s="65"/>
      <c r="U171" s="34"/>
      <c r="V171" s="34"/>
      <c r="W171" s="34"/>
      <c r="X171" s="34"/>
      <c r="Y171" s="34"/>
      <c r="Z171" s="34"/>
      <c r="AA171" s="34"/>
      <c r="AB171" s="34"/>
      <c r="AC171" s="34"/>
      <c r="AD171" s="34"/>
      <c r="AE171" s="34"/>
      <c r="AT171" s="17" t="s">
        <v>321</v>
      </c>
      <c r="AU171" s="17" t="s">
        <v>81</v>
      </c>
    </row>
    <row r="172" spans="1:65" s="11" customFormat="1" ht="25.9" customHeight="1">
      <c r="B172" s="179"/>
      <c r="C172" s="180"/>
      <c r="D172" s="181" t="s">
        <v>73</v>
      </c>
      <c r="E172" s="182" t="s">
        <v>3053</v>
      </c>
      <c r="F172" s="182" t="s">
        <v>3404</v>
      </c>
      <c r="G172" s="180"/>
      <c r="H172" s="180"/>
      <c r="I172" s="183"/>
      <c r="J172" s="184">
        <f>BK172</f>
        <v>0</v>
      </c>
      <c r="K172" s="180"/>
      <c r="L172" s="185"/>
      <c r="M172" s="186"/>
      <c r="N172" s="187"/>
      <c r="O172" s="187"/>
      <c r="P172" s="188">
        <f>SUM(P173:P174)</f>
        <v>0</v>
      </c>
      <c r="Q172" s="187"/>
      <c r="R172" s="188">
        <f>SUM(R173:R174)</f>
        <v>0</v>
      </c>
      <c r="S172" s="187"/>
      <c r="T172" s="189">
        <f>SUM(T173:T174)</f>
        <v>0</v>
      </c>
      <c r="AR172" s="190" t="s">
        <v>81</v>
      </c>
      <c r="AT172" s="191" t="s">
        <v>73</v>
      </c>
      <c r="AU172" s="191" t="s">
        <v>74</v>
      </c>
      <c r="AY172" s="190" t="s">
        <v>313</v>
      </c>
      <c r="BK172" s="192">
        <f>SUM(BK173:BK174)</f>
        <v>0</v>
      </c>
    </row>
    <row r="173" spans="1:65" s="1" customFormat="1" ht="14.45" customHeight="1">
      <c r="A173" s="34"/>
      <c r="B173" s="35"/>
      <c r="C173" s="195" t="s">
        <v>596</v>
      </c>
      <c r="D173" s="195" t="s">
        <v>315</v>
      </c>
      <c r="E173" s="196" t="s">
        <v>3982</v>
      </c>
      <c r="F173" s="197" t="s">
        <v>3983</v>
      </c>
      <c r="G173" s="198" t="s">
        <v>3407</v>
      </c>
      <c r="H173" s="199">
        <v>8</v>
      </c>
      <c r="I173" s="200"/>
      <c r="J173" s="201">
        <f>ROUND(I173*H173,2)</f>
        <v>0</v>
      </c>
      <c r="K173" s="202"/>
      <c r="L173" s="39"/>
      <c r="M173" s="203" t="s">
        <v>19</v>
      </c>
      <c r="N173" s="204" t="s">
        <v>45</v>
      </c>
      <c r="O173" s="64"/>
      <c r="P173" s="205">
        <f>O173*H173</f>
        <v>0</v>
      </c>
      <c r="Q173" s="205">
        <v>0</v>
      </c>
      <c r="R173" s="205">
        <f>Q173*H173</f>
        <v>0</v>
      </c>
      <c r="S173" s="205">
        <v>0</v>
      </c>
      <c r="T173" s="206">
        <f>S173*H173</f>
        <v>0</v>
      </c>
      <c r="U173" s="34"/>
      <c r="V173" s="34"/>
      <c r="W173" s="34"/>
      <c r="X173" s="34"/>
      <c r="Y173" s="34"/>
      <c r="Z173" s="34"/>
      <c r="AA173" s="34"/>
      <c r="AB173" s="34"/>
      <c r="AC173" s="34"/>
      <c r="AD173" s="34"/>
      <c r="AE173" s="34"/>
      <c r="AR173" s="207" t="s">
        <v>402</v>
      </c>
      <c r="AT173" s="207" t="s">
        <v>315</v>
      </c>
      <c r="AU173" s="207" t="s">
        <v>81</v>
      </c>
      <c r="AY173" s="17" t="s">
        <v>313</v>
      </c>
      <c r="BE173" s="208">
        <f>IF(N173="základní",J173,0)</f>
        <v>0</v>
      </c>
      <c r="BF173" s="208">
        <f>IF(N173="snížená",J173,0)</f>
        <v>0</v>
      </c>
      <c r="BG173" s="208">
        <f>IF(N173="zákl. přenesená",J173,0)</f>
        <v>0</v>
      </c>
      <c r="BH173" s="208">
        <f>IF(N173="sníž. přenesená",J173,0)</f>
        <v>0</v>
      </c>
      <c r="BI173" s="208">
        <f>IF(N173="nulová",J173,0)</f>
        <v>0</v>
      </c>
      <c r="BJ173" s="17" t="s">
        <v>81</v>
      </c>
      <c r="BK173" s="208">
        <f>ROUND(I173*H173,2)</f>
        <v>0</v>
      </c>
      <c r="BL173" s="17" t="s">
        <v>402</v>
      </c>
      <c r="BM173" s="207" t="s">
        <v>847</v>
      </c>
    </row>
    <row r="174" spans="1:65" s="1" customFormat="1">
      <c r="A174" s="34"/>
      <c r="B174" s="35"/>
      <c r="C174" s="36"/>
      <c r="D174" s="209" t="s">
        <v>321</v>
      </c>
      <c r="E174" s="36"/>
      <c r="F174" s="210" t="s">
        <v>3983</v>
      </c>
      <c r="G174" s="36"/>
      <c r="H174" s="36"/>
      <c r="I174" s="116"/>
      <c r="J174" s="36"/>
      <c r="K174" s="36"/>
      <c r="L174" s="39"/>
      <c r="M174" s="211"/>
      <c r="N174" s="212"/>
      <c r="O174" s="64"/>
      <c r="P174" s="64"/>
      <c r="Q174" s="64"/>
      <c r="R174" s="64"/>
      <c r="S174" s="64"/>
      <c r="T174" s="65"/>
      <c r="U174" s="34"/>
      <c r="V174" s="34"/>
      <c r="W174" s="34"/>
      <c r="X174" s="34"/>
      <c r="Y174" s="34"/>
      <c r="Z174" s="34"/>
      <c r="AA174" s="34"/>
      <c r="AB174" s="34"/>
      <c r="AC174" s="34"/>
      <c r="AD174" s="34"/>
      <c r="AE174" s="34"/>
      <c r="AT174" s="17" t="s">
        <v>321</v>
      </c>
      <c r="AU174" s="17" t="s">
        <v>81</v>
      </c>
    </row>
    <row r="175" spans="1:65" s="11" customFormat="1" ht="25.9" customHeight="1">
      <c r="B175" s="179"/>
      <c r="C175" s="180"/>
      <c r="D175" s="181" t="s">
        <v>73</v>
      </c>
      <c r="E175" s="182" t="s">
        <v>3418</v>
      </c>
      <c r="F175" s="182" t="s">
        <v>3419</v>
      </c>
      <c r="G175" s="180"/>
      <c r="H175" s="180"/>
      <c r="I175" s="183"/>
      <c r="J175" s="184">
        <f>BK175</f>
        <v>0</v>
      </c>
      <c r="K175" s="180"/>
      <c r="L175" s="185"/>
      <c r="M175" s="186"/>
      <c r="N175" s="187"/>
      <c r="O175" s="187"/>
      <c r="P175" s="188">
        <f>SUM(P176:P179)</f>
        <v>0</v>
      </c>
      <c r="Q175" s="187"/>
      <c r="R175" s="188">
        <f>SUM(R176:R179)</f>
        <v>0</v>
      </c>
      <c r="S175" s="187"/>
      <c r="T175" s="189">
        <f>SUM(T176:T179)</f>
        <v>0</v>
      </c>
      <c r="AR175" s="190" t="s">
        <v>81</v>
      </c>
      <c r="AT175" s="191" t="s">
        <v>73</v>
      </c>
      <c r="AU175" s="191" t="s">
        <v>74</v>
      </c>
      <c r="AY175" s="190" t="s">
        <v>313</v>
      </c>
      <c r="BK175" s="192">
        <f>SUM(BK176:BK179)</f>
        <v>0</v>
      </c>
    </row>
    <row r="176" spans="1:65" s="1" customFormat="1" ht="14.45" customHeight="1">
      <c r="A176" s="34"/>
      <c r="B176" s="35"/>
      <c r="C176" s="195" t="s">
        <v>602</v>
      </c>
      <c r="D176" s="195" t="s">
        <v>315</v>
      </c>
      <c r="E176" s="196" t="s">
        <v>3984</v>
      </c>
      <c r="F176" s="197" t="s">
        <v>3421</v>
      </c>
      <c r="G176" s="198" t="s">
        <v>1434</v>
      </c>
      <c r="H176" s="199">
        <v>1</v>
      </c>
      <c r="I176" s="200"/>
      <c r="J176" s="201">
        <f>ROUND(I176*H176,2)</f>
        <v>0</v>
      </c>
      <c r="K176" s="202"/>
      <c r="L176" s="39"/>
      <c r="M176" s="203" t="s">
        <v>19</v>
      </c>
      <c r="N176" s="204" t="s">
        <v>45</v>
      </c>
      <c r="O176" s="64"/>
      <c r="P176" s="205">
        <f>O176*H176</f>
        <v>0</v>
      </c>
      <c r="Q176" s="205">
        <v>0</v>
      </c>
      <c r="R176" s="205">
        <f>Q176*H176</f>
        <v>0</v>
      </c>
      <c r="S176" s="205">
        <v>0</v>
      </c>
      <c r="T176" s="206">
        <f>S176*H176</f>
        <v>0</v>
      </c>
      <c r="U176" s="34"/>
      <c r="V176" s="34"/>
      <c r="W176" s="34"/>
      <c r="X176" s="34"/>
      <c r="Y176" s="34"/>
      <c r="Z176" s="34"/>
      <c r="AA176" s="34"/>
      <c r="AB176" s="34"/>
      <c r="AC176" s="34"/>
      <c r="AD176" s="34"/>
      <c r="AE176" s="34"/>
      <c r="AR176" s="207" t="s">
        <v>402</v>
      </c>
      <c r="AT176" s="207" t="s">
        <v>315</v>
      </c>
      <c r="AU176" s="207" t="s">
        <v>81</v>
      </c>
      <c r="AY176" s="17" t="s">
        <v>313</v>
      </c>
      <c r="BE176" s="208">
        <f>IF(N176="základní",J176,0)</f>
        <v>0</v>
      </c>
      <c r="BF176" s="208">
        <f>IF(N176="snížená",J176,0)</f>
        <v>0</v>
      </c>
      <c r="BG176" s="208">
        <f>IF(N176="zákl. přenesená",J176,0)</f>
        <v>0</v>
      </c>
      <c r="BH176" s="208">
        <f>IF(N176="sníž. přenesená",J176,0)</f>
        <v>0</v>
      </c>
      <c r="BI176" s="208">
        <f>IF(N176="nulová",J176,0)</f>
        <v>0</v>
      </c>
      <c r="BJ176" s="17" t="s">
        <v>81</v>
      </c>
      <c r="BK176" s="208">
        <f>ROUND(I176*H176,2)</f>
        <v>0</v>
      </c>
      <c r="BL176" s="17" t="s">
        <v>402</v>
      </c>
      <c r="BM176" s="207" t="s">
        <v>861</v>
      </c>
    </row>
    <row r="177" spans="1:65" s="1" customFormat="1">
      <c r="A177" s="34"/>
      <c r="B177" s="35"/>
      <c r="C177" s="36"/>
      <c r="D177" s="209" t="s">
        <v>321</v>
      </c>
      <c r="E177" s="36"/>
      <c r="F177" s="210" t="s">
        <v>3421</v>
      </c>
      <c r="G177" s="36"/>
      <c r="H177" s="36"/>
      <c r="I177" s="116"/>
      <c r="J177" s="36"/>
      <c r="K177" s="36"/>
      <c r="L177" s="39"/>
      <c r="M177" s="211"/>
      <c r="N177" s="212"/>
      <c r="O177" s="64"/>
      <c r="P177" s="64"/>
      <c r="Q177" s="64"/>
      <c r="R177" s="64"/>
      <c r="S177" s="64"/>
      <c r="T177" s="65"/>
      <c r="U177" s="34"/>
      <c r="V177" s="34"/>
      <c r="W177" s="34"/>
      <c r="X177" s="34"/>
      <c r="Y177" s="34"/>
      <c r="Z177" s="34"/>
      <c r="AA177" s="34"/>
      <c r="AB177" s="34"/>
      <c r="AC177" s="34"/>
      <c r="AD177" s="34"/>
      <c r="AE177" s="34"/>
      <c r="AT177" s="17" t="s">
        <v>321</v>
      </c>
      <c r="AU177" s="17" t="s">
        <v>81</v>
      </c>
    </row>
    <row r="178" spans="1:65" s="1" customFormat="1" ht="14.45" customHeight="1">
      <c r="A178" s="34"/>
      <c r="B178" s="35"/>
      <c r="C178" s="195" t="s">
        <v>608</v>
      </c>
      <c r="D178" s="195" t="s">
        <v>315</v>
      </c>
      <c r="E178" s="196" t="s">
        <v>3985</v>
      </c>
      <c r="F178" s="197" t="s">
        <v>3423</v>
      </c>
      <c r="G178" s="198" t="s">
        <v>1434</v>
      </c>
      <c r="H178" s="199">
        <v>1</v>
      </c>
      <c r="I178" s="200"/>
      <c r="J178" s="201">
        <f>ROUND(I178*H178,2)</f>
        <v>0</v>
      </c>
      <c r="K178" s="202"/>
      <c r="L178" s="39"/>
      <c r="M178" s="203" t="s">
        <v>19</v>
      </c>
      <c r="N178" s="204" t="s">
        <v>45</v>
      </c>
      <c r="O178" s="64"/>
      <c r="P178" s="205">
        <f>O178*H178</f>
        <v>0</v>
      </c>
      <c r="Q178" s="205">
        <v>0</v>
      </c>
      <c r="R178" s="205">
        <f>Q178*H178</f>
        <v>0</v>
      </c>
      <c r="S178" s="205">
        <v>0</v>
      </c>
      <c r="T178" s="206">
        <f>S178*H178</f>
        <v>0</v>
      </c>
      <c r="U178" s="34"/>
      <c r="V178" s="34"/>
      <c r="W178" s="34"/>
      <c r="X178" s="34"/>
      <c r="Y178" s="34"/>
      <c r="Z178" s="34"/>
      <c r="AA178" s="34"/>
      <c r="AB178" s="34"/>
      <c r="AC178" s="34"/>
      <c r="AD178" s="34"/>
      <c r="AE178" s="34"/>
      <c r="AR178" s="207" t="s">
        <v>402</v>
      </c>
      <c r="AT178" s="207" t="s">
        <v>315</v>
      </c>
      <c r="AU178" s="207" t="s">
        <v>81</v>
      </c>
      <c r="AY178" s="17" t="s">
        <v>313</v>
      </c>
      <c r="BE178" s="208">
        <f>IF(N178="základní",J178,0)</f>
        <v>0</v>
      </c>
      <c r="BF178" s="208">
        <f>IF(N178="snížená",J178,0)</f>
        <v>0</v>
      </c>
      <c r="BG178" s="208">
        <f>IF(N178="zákl. přenesená",J178,0)</f>
        <v>0</v>
      </c>
      <c r="BH178" s="208">
        <f>IF(N178="sníž. přenesená",J178,0)</f>
        <v>0</v>
      </c>
      <c r="BI178" s="208">
        <f>IF(N178="nulová",J178,0)</f>
        <v>0</v>
      </c>
      <c r="BJ178" s="17" t="s">
        <v>81</v>
      </c>
      <c r="BK178" s="208">
        <f>ROUND(I178*H178,2)</f>
        <v>0</v>
      </c>
      <c r="BL178" s="17" t="s">
        <v>402</v>
      </c>
      <c r="BM178" s="207" t="s">
        <v>873</v>
      </c>
    </row>
    <row r="179" spans="1:65" s="1" customFormat="1">
      <c r="A179" s="34"/>
      <c r="B179" s="35"/>
      <c r="C179" s="36"/>
      <c r="D179" s="209" t="s">
        <v>321</v>
      </c>
      <c r="E179" s="36"/>
      <c r="F179" s="210" t="s">
        <v>3423</v>
      </c>
      <c r="G179" s="36"/>
      <c r="H179" s="36"/>
      <c r="I179" s="116"/>
      <c r="J179" s="36"/>
      <c r="K179" s="36"/>
      <c r="L179" s="39"/>
      <c r="M179" s="271"/>
      <c r="N179" s="272"/>
      <c r="O179" s="273"/>
      <c r="P179" s="273"/>
      <c r="Q179" s="273"/>
      <c r="R179" s="273"/>
      <c r="S179" s="273"/>
      <c r="T179" s="274"/>
      <c r="U179" s="34"/>
      <c r="V179" s="34"/>
      <c r="W179" s="34"/>
      <c r="X179" s="34"/>
      <c r="Y179" s="34"/>
      <c r="Z179" s="34"/>
      <c r="AA179" s="34"/>
      <c r="AB179" s="34"/>
      <c r="AC179" s="34"/>
      <c r="AD179" s="34"/>
      <c r="AE179" s="34"/>
      <c r="AT179" s="17" t="s">
        <v>321</v>
      </c>
      <c r="AU179" s="17" t="s">
        <v>81</v>
      </c>
    </row>
    <row r="180" spans="1:65" s="1" customFormat="1" ht="6.95" customHeight="1">
      <c r="A180" s="34"/>
      <c r="B180" s="47"/>
      <c r="C180" s="48"/>
      <c r="D180" s="48"/>
      <c r="E180" s="48"/>
      <c r="F180" s="48"/>
      <c r="G180" s="48"/>
      <c r="H180" s="48"/>
      <c r="I180" s="144"/>
      <c r="J180" s="48"/>
      <c r="K180" s="48"/>
      <c r="L180" s="39"/>
      <c r="M180" s="34"/>
      <c r="O180" s="34"/>
      <c r="P180" s="34"/>
      <c r="Q180" s="34"/>
      <c r="R180" s="34"/>
      <c r="S180" s="34"/>
      <c r="T180" s="34"/>
      <c r="U180" s="34"/>
      <c r="V180" s="34"/>
      <c r="W180" s="34"/>
      <c r="X180" s="34"/>
      <c r="Y180" s="34"/>
      <c r="Z180" s="34"/>
      <c r="AA180" s="34"/>
      <c r="AB180" s="34"/>
      <c r="AC180" s="34"/>
      <c r="AD180" s="34"/>
      <c r="AE180" s="34"/>
    </row>
  </sheetData>
  <sheetProtection sheet="1" objects="1" scenarios="1" formatColumns="0" formatRows="0" autoFilter="0"/>
  <autoFilter ref="C84:K179"/>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6"/>
  <sheetViews>
    <sheetView showGridLines="0" workbookViewId="0"/>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108" customWidth="1"/>
    <col min="10" max="10" width="17.33203125" customWidth="1"/>
    <col min="11" max="11" width="17.33203125" hidden="1"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c r="L2" s="481"/>
      <c r="M2" s="481"/>
      <c r="N2" s="481"/>
      <c r="O2" s="481"/>
      <c r="P2" s="481"/>
      <c r="Q2" s="481"/>
      <c r="R2" s="481"/>
      <c r="S2" s="481"/>
      <c r="T2" s="481"/>
      <c r="U2" s="481"/>
      <c r="V2" s="481"/>
      <c r="AT2" s="17" t="s">
        <v>106</v>
      </c>
    </row>
    <row r="3" spans="1:46" ht="6.95" customHeight="1">
      <c r="B3" s="110"/>
      <c r="C3" s="111"/>
      <c r="D3" s="111"/>
      <c r="E3" s="111"/>
      <c r="F3" s="111"/>
      <c r="G3" s="111"/>
      <c r="H3" s="111"/>
      <c r="I3" s="112"/>
      <c r="J3" s="111"/>
      <c r="K3" s="111"/>
      <c r="L3" s="20"/>
      <c r="AT3" s="17" t="s">
        <v>83</v>
      </c>
    </row>
    <row r="4" spans="1:46" ht="24.95" customHeight="1">
      <c r="B4" s="20"/>
      <c r="D4" s="113" t="s">
        <v>124</v>
      </c>
      <c r="L4" s="20"/>
      <c r="M4" s="114" t="s">
        <v>10</v>
      </c>
      <c r="AT4" s="17" t="s">
        <v>4</v>
      </c>
    </row>
    <row r="5" spans="1:46" ht="6.95" customHeight="1">
      <c r="B5" s="20"/>
      <c r="L5" s="20"/>
    </row>
    <row r="6" spans="1:46" ht="12" customHeight="1">
      <c r="B6" s="20"/>
      <c r="D6" s="115" t="s">
        <v>16</v>
      </c>
      <c r="L6" s="20"/>
    </row>
    <row r="7" spans="1:46" ht="14.45" customHeight="1">
      <c r="B7" s="20"/>
      <c r="E7" s="501" t="str">
        <f>'Rekapitulace stavby'!K6</f>
        <v>Tribuna a šatny atletického stadionu Na Skalce</v>
      </c>
      <c r="F7" s="502"/>
      <c r="G7" s="502"/>
      <c r="H7" s="502"/>
      <c r="L7" s="20"/>
    </row>
    <row r="8" spans="1:46" s="1" customFormat="1" ht="12" customHeight="1">
      <c r="A8" s="34"/>
      <c r="B8" s="39"/>
      <c r="C8" s="34"/>
      <c r="D8" s="115" t="s">
        <v>137</v>
      </c>
      <c r="E8" s="34"/>
      <c r="F8" s="34"/>
      <c r="G8" s="34"/>
      <c r="H8" s="34"/>
      <c r="I8" s="116"/>
      <c r="J8" s="34"/>
      <c r="K8" s="34"/>
      <c r="L8" s="117"/>
      <c r="S8" s="34"/>
      <c r="T8" s="34"/>
      <c r="U8" s="34"/>
      <c r="V8" s="34"/>
      <c r="W8" s="34"/>
      <c r="X8" s="34"/>
      <c r="Y8" s="34"/>
      <c r="Z8" s="34"/>
      <c r="AA8" s="34"/>
      <c r="AB8" s="34"/>
      <c r="AC8" s="34"/>
      <c r="AD8" s="34"/>
      <c r="AE8" s="34"/>
    </row>
    <row r="9" spans="1:46" s="1" customFormat="1" ht="14.45" customHeight="1">
      <c r="A9" s="34"/>
      <c r="B9" s="39"/>
      <c r="C9" s="34"/>
      <c r="D9" s="34"/>
      <c r="E9" s="504" t="s">
        <v>3986</v>
      </c>
      <c r="F9" s="503"/>
      <c r="G9" s="503"/>
      <c r="H9" s="503"/>
      <c r="I9" s="116"/>
      <c r="J9" s="34"/>
      <c r="K9" s="34"/>
      <c r="L9" s="117"/>
      <c r="S9" s="34"/>
      <c r="T9" s="34"/>
      <c r="U9" s="34"/>
      <c r="V9" s="34"/>
      <c r="W9" s="34"/>
      <c r="X9" s="34"/>
      <c r="Y9" s="34"/>
      <c r="Z9" s="34"/>
      <c r="AA9" s="34"/>
      <c r="AB9" s="34"/>
      <c r="AC9" s="34"/>
      <c r="AD9" s="34"/>
      <c r="AE9" s="34"/>
    </row>
    <row r="10" spans="1:46" s="1" customFormat="1">
      <c r="A10" s="34"/>
      <c r="B10" s="39"/>
      <c r="C10" s="34"/>
      <c r="D10" s="34"/>
      <c r="E10" s="34"/>
      <c r="F10" s="34"/>
      <c r="G10" s="34"/>
      <c r="H10" s="34"/>
      <c r="I10" s="116"/>
      <c r="J10" s="34"/>
      <c r="K10" s="34"/>
      <c r="L10" s="117"/>
      <c r="S10" s="34"/>
      <c r="T10" s="34"/>
      <c r="U10" s="34"/>
      <c r="V10" s="34"/>
      <c r="W10" s="34"/>
      <c r="X10" s="34"/>
      <c r="Y10" s="34"/>
      <c r="Z10" s="34"/>
      <c r="AA10" s="34"/>
      <c r="AB10" s="34"/>
      <c r="AC10" s="34"/>
      <c r="AD10" s="34"/>
      <c r="AE10" s="34"/>
    </row>
    <row r="11" spans="1:46" s="1" customFormat="1" ht="12" customHeight="1">
      <c r="A11" s="34"/>
      <c r="B11" s="39"/>
      <c r="C11" s="34"/>
      <c r="D11" s="115" t="s">
        <v>18</v>
      </c>
      <c r="E11" s="34"/>
      <c r="F11" s="103" t="s">
        <v>19</v>
      </c>
      <c r="G11" s="34"/>
      <c r="H11" s="34"/>
      <c r="I11" s="118" t="s">
        <v>20</v>
      </c>
      <c r="J11" s="103" t="s">
        <v>19</v>
      </c>
      <c r="K11" s="34"/>
      <c r="L11" s="117"/>
      <c r="S11" s="34"/>
      <c r="T11" s="34"/>
      <c r="U11" s="34"/>
      <c r="V11" s="34"/>
      <c r="W11" s="34"/>
      <c r="X11" s="34"/>
      <c r="Y11" s="34"/>
      <c r="Z11" s="34"/>
      <c r="AA11" s="34"/>
      <c r="AB11" s="34"/>
      <c r="AC11" s="34"/>
      <c r="AD11" s="34"/>
      <c r="AE11" s="34"/>
    </row>
    <row r="12" spans="1:46" s="1" customFormat="1" ht="12" customHeight="1">
      <c r="A12" s="34"/>
      <c r="B12" s="39"/>
      <c r="C12" s="34"/>
      <c r="D12" s="115" t="s">
        <v>21</v>
      </c>
      <c r="E12" s="34"/>
      <c r="F12" s="103" t="s">
        <v>3095</v>
      </c>
      <c r="G12" s="34"/>
      <c r="H12" s="34"/>
      <c r="I12" s="118" t="s">
        <v>23</v>
      </c>
      <c r="J12" s="119" t="str">
        <f>'Rekapitulace stavby'!AN8</f>
        <v>25. 10. 2019</v>
      </c>
      <c r="K12" s="34"/>
      <c r="L12" s="117"/>
      <c r="S12" s="34"/>
      <c r="T12" s="34"/>
      <c r="U12" s="34"/>
      <c r="V12" s="34"/>
      <c r="W12" s="34"/>
      <c r="X12" s="34"/>
      <c r="Y12" s="34"/>
      <c r="Z12" s="34"/>
      <c r="AA12" s="34"/>
      <c r="AB12" s="34"/>
      <c r="AC12" s="34"/>
      <c r="AD12" s="34"/>
      <c r="AE12" s="34"/>
    </row>
    <row r="13" spans="1:46" s="1" customFormat="1" ht="10.9" customHeight="1">
      <c r="A13" s="34"/>
      <c r="B13" s="39"/>
      <c r="C13" s="34"/>
      <c r="D13" s="34"/>
      <c r="E13" s="34"/>
      <c r="F13" s="34"/>
      <c r="G13" s="34"/>
      <c r="H13" s="34"/>
      <c r="I13" s="116"/>
      <c r="J13" s="34"/>
      <c r="K13" s="34"/>
      <c r="L13" s="117"/>
      <c r="S13" s="34"/>
      <c r="T13" s="34"/>
      <c r="U13" s="34"/>
      <c r="V13" s="34"/>
      <c r="W13" s="34"/>
      <c r="X13" s="34"/>
      <c r="Y13" s="34"/>
      <c r="Z13" s="34"/>
      <c r="AA13" s="34"/>
      <c r="AB13" s="34"/>
      <c r="AC13" s="34"/>
      <c r="AD13" s="34"/>
      <c r="AE13" s="34"/>
    </row>
    <row r="14" spans="1:46" s="1" customFormat="1" ht="12" customHeight="1">
      <c r="A14" s="34"/>
      <c r="B14" s="39"/>
      <c r="C14" s="34"/>
      <c r="D14" s="115" t="s">
        <v>25</v>
      </c>
      <c r="E14" s="34"/>
      <c r="F14" s="34"/>
      <c r="G14" s="34"/>
      <c r="H14" s="34"/>
      <c r="I14" s="118" t="s">
        <v>26</v>
      </c>
      <c r="J14" s="103" t="s">
        <v>19</v>
      </c>
      <c r="K14" s="34"/>
      <c r="L14" s="117"/>
      <c r="S14" s="34"/>
      <c r="T14" s="34"/>
      <c r="U14" s="34"/>
      <c r="V14" s="34"/>
      <c r="W14" s="34"/>
      <c r="X14" s="34"/>
      <c r="Y14" s="34"/>
      <c r="Z14" s="34"/>
      <c r="AA14" s="34"/>
      <c r="AB14" s="34"/>
      <c r="AC14" s="34"/>
      <c r="AD14" s="34"/>
      <c r="AE14" s="34"/>
    </row>
    <row r="15" spans="1:46" s="1" customFormat="1" ht="18" customHeight="1">
      <c r="A15" s="34"/>
      <c r="B15" s="39"/>
      <c r="C15" s="34"/>
      <c r="D15" s="34"/>
      <c r="E15" s="103" t="s">
        <v>3987</v>
      </c>
      <c r="F15" s="34"/>
      <c r="G15" s="34"/>
      <c r="H15" s="34"/>
      <c r="I15" s="118" t="s">
        <v>29</v>
      </c>
      <c r="J15" s="103" t="s">
        <v>19</v>
      </c>
      <c r="K15" s="34"/>
      <c r="L15" s="117"/>
      <c r="S15" s="34"/>
      <c r="T15" s="34"/>
      <c r="U15" s="34"/>
      <c r="V15" s="34"/>
      <c r="W15" s="34"/>
      <c r="X15" s="34"/>
      <c r="Y15" s="34"/>
      <c r="Z15" s="34"/>
      <c r="AA15" s="34"/>
      <c r="AB15" s="34"/>
      <c r="AC15" s="34"/>
      <c r="AD15" s="34"/>
      <c r="AE15" s="34"/>
    </row>
    <row r="16" spans="1:46" s="1" customFormat="1" ht="6.95" customHeight="1">
      <c r="A16" s="34"/>
      <c r="B16" s="39"/>
      <c r="C16" s="34"/>
      <c r="D16" s="34"/>
      <c r="E16" s="34"/>
      <c r="F16" s="34"/>
      <c r="G16" s="34"/>
      <c r="H16" s="34"/>
      <c r="I16" s="116"/>
      <c r="J16" s="34"/>
      <c r="K16" s="34"/>
      <c r="L16" s="117"/>
      <c r="S16" s="34"/>
      <c r="T16" s="34"/>
      <c r="U16" s="34"/>
      <c r="V16" s="34"/>
      <c r="W16" s="34"/>
      <c r="X16" s="34"/>
      <c r="Y16" s="34"/>
      <c r="Z16" s="34"/>
      <c r="AA16" s="34"/>
      <c r="AB16" s="34"/>
      <c r="AC16" s="34"/>
      <c r="AD16" s="34"/>
      <c r="AE16" s="34"/>
    </row>
    <row r="17" spans="1:31" s="1" customFormat="1" ht="12" customHeight="1">
      <c r="A17" s="34"/>
      <c r="B17" s="39"/>
      <c r="C17" s="34"/>
      <c r="D17" s="115" t="s">
        <v>30</v>
      </c>
      <c r="E17" s="34"/>
      <c r="F17" s="34"/>
      <c r="G17" s="34"/>
      <c r="H17" s="34"/>
      <c r="I17" s="118" t="s">
        <v>26</v>
      </c>
      <c r="J17" s="30" t="str">
        <f>'Rekapitulace stavby'!AN13</f>
        <v>Vyplň údaj</v>
      </c>
      <c r="K17" s="34"/>
      <c r="L17" s="117"/>
      <c r="S17" s="34"/>
      <c r="T17" s="34"/>
      <c r="U17" s="34"/>
      <c r="V17" s="34"/>
      <c r="W17" s="34"/>
      <c r="X17" s="34"/>
      <c r="Y17" s="34"/>
      <c r="Z17" s="34"/>
      <c r="AA17" s="34"/>
      <c r="AB17" s="34"/>
      <c r="AC17" s="34"/>
      <c r="AD17" s="34"/>
      <c r="AE17" s="34"/>
    </row>
    <row r="18" spans="1:31" s="1" customFormat="1" ht="18" customHeight="1">
      <c r="A18" s="34"/>
      <c r="B18" s="39"/>
      <c r="C18" s="34"/>
      <c r="D18" s="34"/>
      <c r="E18" s="495" t="str">
        <f>'Rekapitulace stavby'!E14</f>
        <v>Vyplň údaj</v>
      </c>
      <c r="F18" s="496"/>
      <c r="G18" s="496"/>
      <c r="H18" s="496"/>
      <c r="I18" s="118" t="s">
        <v>29</v>
      </c>
      <c r="J18" s="30" t="str">
        <f>'Rekapitulace stavby'!AN14</f>
        <v>Vyplň údaj</v>
      </c>
      <c r="K18" s="34"/>
      <c r="L18" s="117"/>
      <c r="S18" s="34"/>
      <c r="T18" s="34"/>
      <c r="U18" s="34"/>
      <c r="V18" s="34"/>
      <c r="W18" s="34"/>
      <c r="X18" s="34"/>
      <c r="Y18" s="34"/>
      <c r="Z18" s="34"/>
      <c r="AA18" s="34"/>
      <c r="AB18" s="34"/>
      <c r="AC18" s="34"/>
      <c r="AD18" s="34"/>
      <c r="AE18" s="34"/>
    </row>
    <row r="19" spans="1:31" s="1" customFormat="1" ht="6.95" customHeight="1">
      <c r="A19" s="34"/>
      <c r="B19" s="39"/>
      <c r="C19" s="34"/>
      <c r="D19" s="34"/>
      <c r="E19" s="34"/>
      <c r="F19" s="34"/>
      <c r="G19" s="34"/>
      <c r="H19" s="34"/>
      <c r="I19" s="116"/>
      <c r="J19" s="34"/>
      <c r="K19" s="34"/>
      <c r="L19" s="117"/>
      <c r="S19" s="34"/>
      <c r="T19" s="34"/>
      <c r="U19" s="34"/>
      <c r="V19" s="34"/>
      <c r="W19" s="34"/>
      <c r="X19" s="34"/>
      <c r="Y19" s="34"/>
      <c r="Z19" s="34"/>
      <c r="AA19" s="34"/>
      <c r="AB19" s="34"/>
      <c r="AC19" s="34"/>
      <c r="AD19" s="34"/>
      <c r="AE19" s="34"/>
    </row>
    <row r="20" spans="1:31" s="1" customFormat="1" ht="12" customHeight="1">
      <c r="A20" s="34"/>
      <c r="B20" s="39"/>
      <c r="C20" s="34"/>
      <c r="D20" s="115" t="s">
        <v>32</v>
      </c>
      <c r="E20" s="34"/>
      <c r="F20" s="34"/>
      <c r="G20" s="34"/>
      <c r="H20" s="34"/>
      <c r="I20" s="118" t="s">
        <v>26</v>
      </c>
      <c r="J20" s="103" t="s">
        <v>19</v>
      </c>
      <c r="K20" s="34"/>
      <c r="L20" s="117"/>
      <c r="S20" s="34"/>
      <c r="T20" s="34"/>
      <c r="U20" s="34"/>
      <c r="V20" s="34"/>
      <c r="W20" s="34"/>
      <c r="X20" s="34"/>
      <c r="Y20" s="34"/>
      <c r="Z20" s="34"/>
      <c r="AA20" s="34"/>
      <c r="AB20" s="34"/>
      <c r="AC20" s="34"/>
      <c r="AD20" s="34"/>
      <c r="AE20" s="34"/>
    </row>
    <row r="21" spans="1:31" s="1" customFormat="1" ht="18" customHeight="1">
      <c r="A21" s="34"/>
      <c r="B21" s="39"/>
      <c r="C21" s="34"/>
      <c r="D21" s="34"/>
      <c r="E21" s="103" t="s">
        <v>3988</v>
      </c>
      <c r="F21" s="34"/>
      <c r="G21" s="34"/>
      <c r="H21" s="34"/>
      <c r="I21" s="118" t="s">
        <v>29</v>
      </c>
      <c r="J21" s="103" t="s">
        <v>19</v>
      </c>
      <c r="K21" s="34"/>
      <c r="L21" s="117"/>
      <c r="S21" s="34"/>
      <c r="T21" s="34"/>
      <c r="U21" s="34"/>
      <c r="V21" s="34"/>
      <c r="W21" s="34"/>
      <c r="X21" s="34"/>
      <c r="Y21" s="34"/>
      <c r="Z21" s="34"/>
      <c r="AA21" s="34"/>
      <c r="AB21" s="34"/>
      <c r="AC21" s="34"/>
      <c r="AD21" s="34"/>
      <c r="AE21" s="34"/>
    </row>
    <row r="22" spans="1:31" s="1" customFormat="1" ht="6.95" customHeight="1">
      <c r="A22" s="34"/>
      <c r="B22" s="39"/>
      <c r="C22" s="34"/>
      <c r="D22" s="34"/>
      <c r="E22" s="34"/>
      <c r="F22" s="34"/>
      <c r="G22" s="34"/>
      <c r="H22" s="34"/>
      <c r="I22" s="116"/>
      <c r="J22" s="34"/>
      <c r="K22" s="34"/>
      <c r="L22" s="117"/>
      <c r="S22" s="34"/>
      <c r="T22" s="34"/>
      <c r="U22" s="34"/>
      <c r="V22" s="34"/>
      <c r="W22" s="34"/>
      <c r="X22" s="34"/>
      <c r="Y22" s="34"/>
      <c r="Z22" s="34"/>
      <c r="AA22" s="34"/>
      <c r="AB22" s="34"/>
      <c r="AC22" s="34"/>
      <c r="AD22" s="34"/>
      <c r="AE22" s="34"/>
    </row>
    <row r="23" spans="1:31" s="1" customFormat="1" ht="12" customHeight="1">
      <c r="A23" s="34"/>
      <c r="B23" s="39"/>
      <c r="C23" s="34"/>
      <c r="D23" s="115" t="s">
        <v>37</v>
      </c>
      <c r="E23" s="34"/>
      <c r="F23" s="34"/>
      <c r="G23" s="34"/>
      <c r="H23" s="34"/>
      <c r="I23" s="118" t="s">
        <v>26</v>
      </c>
      <c r="J23" s="103" t="s">
        <v>19</v>
      </c>
      <c r="K23" s="34"/>
      <c r="L23" s="117"/>
      <c r="S23" s="34"/>
      <c r="T23" s="34"/>
      <c r="U23" s="34"/>
      <c r="V23" s="34"/>
      <c r="W23" s="34"/>
      <c r="X23" s="34"/>
      <c r="Y23" s="34"/>
      <c r="Z23" s="34"/>
      <c r="AA23" s="34"/>
      <c r="AB23" s="34"/>
      <c r="AC23" s="34"/>
      <c r="AD23" s="34"/>
      <c r="AE23" s="34"/>
    </row>
    <row r="24" spans="1:31" s="1" customFormat="1" ht="18" customHeight="1">
      <c r="A24" s="34"/>
      <c r="B24" s="39"/>
      <c r="C24" s="34"/>
      <c r="D24" s="34"/>
      <c r="E24" s="103" t="s">
        <v>3989</v>
      </c>
      <c r="F24" s="34"/>
      <c r="G24" s="34"/>
      <c r="H24" s="34"/>
      <c r="I24" s="118" t="s">
        <v>29</v>
      </c>
      <c r="J24" s="103" t="s">
        <v>19</v>
      </c>
      <c r="K24" s="34"/>
      <c r="L24" s="117"/>
      <c r="S24" s="34"/>
      <c r="T24" s="34"/>
      <c r="U24" s="34"/>
      <c r="V24" s="34"/>
      <c r="W24" s="34"/>
      <c r="X24" s="34"/>
      <c r="Y24" s="34"/>
      <c r="Z24" s="34"/>
      <c r="AA24" s="34"/>
      <c r="AB24" s="34"/>
      <c r="AC24" s="34"/>
      <c r="AD24" s="34"/>
      <c r="AE24" s="34"/>
    </row>
    <row r="25" spans="1:31" s="1" customFormat="1" ht="6.95" customHeight="1">
      <c r="A25" s="34"/>
      <c r="B25" s="39"/>
      <c r="C25" s="34"/>
      <c r="D25" s="34"/>
      <c r="E25" s="34"/>
      <c r="F25" s="34"/>
      <c r="G25" s="34"/>
      <c r="H25" s="34"/>
      <c r="I25" s="116"/>
      <c r="J25" s="34"/>
      <c r="K25" s="34"/>
      <c r="L25" s="117"/>
      <c r="S25" s="34"/>
      <c r="T25" s="34"/>
      <c r="U25" s="34"/>
      <c r="V25" s="34"/>
      <c r="W25" s="34"/>
      <c r="X25" s="34"/>
      <c r="Y25" s="34"/>
      <c r="Z25" s="34"/>
      <c r="AA25" s="34"/>
      <c r="AB25" s="34"/>
      <c r="AC25" s="34"/>
      <c r="AD25" s="34"/>
      <c r="AE25" s="34"/>
    </row>
    <row r="26" spans="1:31" s="1" customFormat="1" ht="12" customHeight="1">
      <c r="A26" s="34"/>
      <c r="B26" s="39"/>
      <c r="C26" s="34"/>
      <c r="D26" s="115" t="s">
        <v>38</v>
      </c>
      <c r="E26" s="34"/>
      <c r="F26" s="34"/>
      <c r="G26" s="34"/>
      <c r="H26" s="34"/>
      <c r="I26" s="116"/>
      <c r="J26" s="34"/>
      <c r="K26" s="34"/>
      <c r="L26" s="117"/>
      <c r="S26" s="34"/>
      <c r="T26" s="34"/>
      <c r="U26" s="34"/>
      <c r="V26" s="34"/>
      <c r="W26" s="34"/>
      <c r="X26" s="34"/>
      <c r="Y26" s="34"/>
      <c r="Z26" s="34"/>
      <c r="AA26" s="34"/>
      <c r="AB26" s="34"/>
      <c r="AC26" s="34"/>
      <c r="AD26" s="34"/>
      <c r="AE26" s="34"/>
    </row>
    <row r="27" spans="1:31" s="7" customFormat="1" ht="14.45" customHeight="1">
      <c r="A27" s="120"/>
      <c r="B27" s="121"/>
      <c r="C27" s="120"/>
      <c r="D27" s="120"/>
      <c r="E27" s="497" t="s">
        <v>19</v>
      </c>
      <c r="F27" s="497"/>
      <c r="G27" s="497"/>
      <c r="H27" s="497"/>
      <c r="I27" s="122"/>
      <c r="J27" s="120"/>
      <c r="K27" s="120"/>
      <c r="L27" s="123"/>
      <c r="S27" s="120"/>
      <c r="T27" s="120"/>
      <c r="U27" s="120"/>
      <c r="V27" s="120"/>
      <c r="W27" s="120"/>
      <c r="X27" s="120"/>
      <c r="Y27" s="120"/>
      <c r="Z27" s="120"/>
      <c r="AA27" s="120"/>
      <c r="AB27" s="120"/>
      <c r="AC27" s="120"/>
      <c r="AD27" s="120"/>
      <c r="AE27" s="120"/>
    </row>
    <row r="28" spans="1:31" s="1" customFormat="1" ht="6.95" customHeight="1">
      <c r="A28" s="34"/>
      <c r="B28" s="39"/>
      <c r="C28" s="34"/>
      <c r="D28" s="34"/>
      <c r="E28" s="34"/>
      <c r="F28" s="34"/>
      <c r="G28" s="34"/>
      <c r="H28" s="34"/>
      <c r="I28" s="116"/>
      <c r="J28" s="34"/>
      <c r="K28" s="34"/>
      <c r="L28" s="117"/>
      <c r="S28" s="34"/>
      <c r="T28" s="34"/>
      <c r="U28" s="34"/>
      <c r="V28" s="34"/>
      <c r="W28" s="34"/>
      <c r="X28" s="34"/>
      <c r="Y28" s="34"/>
      <c r="Z28" s="34"/>
      <c r="AA28" s="34"/>
      <c r="AB28" s="34"/>
      <c r="AC28" s="34"/>
      <c r="AD28" s="34"/>
      <c r="AE28" s="34"/>
    </row>
    <row r="29" spans="1:31" s="1" customFormat="1" ht="6.95" customHeight="1">
      <c r="A29" s="34"/>
      <c r="B29" s="39"/>
      <c r="C29" s="34"/>
      <c r="D29" s="125"/>
      <c r="E29" s="125"/>
      <c r="F29" s="125"/>
      <c r="G29" s="125"/>
      <c r="H29" s="125"/>
      <c r="I29" s="126"/>
      <c r="J29" s="125"/>
      <c r="K29" s="125"/>
      <c r="L29" s="117"/>
      <c r="S29" s="34"/>
      <c r="T29" s="34"/>
      <c r="U29" s="34"/>
      <c r="V29" s="34"/>
      <c r="W29" s="34"/>
      <c r="X29" s="34"/>
      <c r="Y29" s="34"/>
      <c r="Z29" s="34"/>
      <c r="AA29" s="34"/>
      <c r="AB29" s="34"/>
      <c r="AC29" s="34"/>
      <c r="AD29" s="34"/>
      <c r="AE29" s="34"/>
    </row>
    <row r="30" spans="1:31" s="1" customFormat="1" ht="25.35" customHeight="1">
      <c r="A30" s="34"/>
      <c r="B30" s="39"/>
      <c r="C30" s="34"/>
      <c r="D30" s="127" t="s">
        <v>40</v>
      </c>
      <c r="E30" s="34"/>
      <c r="F30" s="34"/>
      <c r="G30" s="34"/>
      <c r="H30" s="34"/>
      <c r="I30" s="116"/>
      <c r="J30" s="128">
        <f>ROUND(J87, 2)</f>
        <v>0</v>
      </c>
      <c r="K30" s="34"/>
      <c r="L30" s="117"/>
      <c r="S30" s="34"/>
      <c r="T30" s="34"/>
      <c r="U30" s="34"/>
      <c r="V30" s="34"/>
      <c r="W30" s="34"/>
      <c r="X30" s="34"/>
      <c r="Y30" s="34"/>
      <c r="Z30" s="34"/>
      <c r="AA30" s="34"/>
      <c r="AB30" s="34"/>
      <c r="AC30" s="34"/>
      <c r="AD30" s="34"/>
      <c r="AE30" s="34"/>
    </row>
    <row r="31" spans="1:31" s="1" customFormat="1" ht="6.95" customHeight="1">
      <c r="A31" s="34"/>
      <c r="B31" s="39"/>
      <c r="C31" s="34"/>
      <c r="D31" s="125"/>
      <c r="E31" s="125"/>
      <c r="F31" s="125"/>
      <c r="G31" s="125"/>
      <c r="H31" s="125"/>
      <c r="I31" s="126"/>
      <c r="J31" s="125"/>
      <c r="K31" s="125"/>
      <c r="L31" s="117"/>
      <c r="S31" s="34"/>
      <c r="T31" s="34"/>
      <c r="U31" s="34"/>
      <c r="V31" s="34"/>
      <c r="W31" s="34"/>
      <c r="X31" s="34"/>
      <c r="Y31" s="34"/>
      <c r="Z31" s="34"/>
      <c r="AA31" s="34"/>
      <c r="AB31" s="34"/>
      <c r="AC31" s="34"/>
      <c r="AD31" s="34"/>
      <c r="AE31" s="34"/>
    </row>
    <row r="32" spans="1:31" s="1" customFormat="1" ht="14.45" customHeight="1">
      <c r="A32" s="34"/>
      <c r="B32" s="39"/>
      <c r="C32" s="34"/>
      <c r="D32" s="34"/>
      <c r="E32" s="34"/>
      <c r="F32" s="129" t="s">
        <v>42</v>
      </c>
      <c r="G32" s="34"/>
      <c r="H32" s="34"/>
      <c r="I32" s="130" t="s">
        <v>41</v>
      </c>
      <c r="J32" s="129" t="s">
        <v>43</v>
      </c>
      <c r="K32" s="34"/>
      <c r="L32" s="117"/>
      <c r="S32" s="34"/>
      <c r="T32" s="34"/>
      <c r="U32" s="34"/>
      <c r="V32" s="34"/>
      <c r="W32" s="34"/>
      <c r="X32" s="34"/>
      <c r="Y32" s="34"/>
      <c r="Z32" s="34"/>
      <c r="AA32" s="34"/>
      <c r="AB32" s="34"/>
      <c r="AC32" s="34"/>
      <c r="AD32" s="34"/>
      <c r="AE32" s="34"/>
    </row>
    <row r="33" spans="1:31" s="1" customFormat="1" ht="14.45" customHeight="1">
      <c r="A33" s="34"/>
      <c r="B33" s="39"/>
      <c r="C33" s="34"/>
      <c r="D33" s="131" t="s">
        <v>44</v>
      </c>
      <c r="E33" s="115" t="s">
        <v>45</v>
      </c>
      <c r="F33" s="132">
        <f>ROUND((SUM(BE87:BE265)),  2)</f>
        <v>0</v>
      </c>
      <c r="G33" s="34"/>
      <c r="H33" s="34"/>
      <c r="I33" s="133">
        <v>0.21</v>
      </c>
      <c r="J33" s="132">
        <f>ROUND(((SUM(BE87:BE265))*I33),  2)</f>
        <v>0</v>
      </c>
      <c r="K33" s="34"/>
      <c r="L33" s="117"/>
      <c r="S33" s="34"/>
      <c r="T33" s="34"/>
      <c r="U33" s="34"/>
      <c r="V33" s="34"/>
      <c r="W33" s="34"/>
      <c r="X33" s="34"/>
      <c r="Y33" s="34"/>
      <c r="Z33" s="34"/>
      <c r="AA33" s="34"/>
      <c r="AB33" s="34"/>
      <c r="AC33" s="34"/>
      <c r="AD33" s="34"/>
      <c r="AE33" s="34"/>
    </row>
    <row r="34" spans="1:31" s="1" customFormat="1" ht="14.45" customHeight="1">
      <c r="A34" s="34"/>
      <c r="B34" s="39"/>
      <c r="C34" s="34"/>
      <c r="D34" s="34"/>
      <c r="E34" s="115" t="s">
        <v>46</v>
      </c>
      <c r="F34" s="132">
        <f>ROUND((SUM(BF87:BF265)),  2)</f>
        <v>0</v>
      </c>
      <c r="G34" s="34"/>
      <c r="H34" s="34"/>
      <c r="I34" s="133">
        <v>0.15</v>
      </c>
      <c r="J34" s="132">
        <f>ROUND(((SUM(BF87:BF265))*I34),  2)</f>
        <v>0</v>
      </c>
      <c r="K34" s="34"/>
      <c r="L34" s="117"/>
      <c r="S34" s="34"/>
      <c r="T34" s="34"/>
      <c r="U34" s="34"/>
      <c r="V34" s="34"/>
      <c r="W34" s="34"/>
      <c r="X34" s="34"/>
      <c r="Y34" s="34"/>
      <c r="Z34" s="34"/>
      <c r="AA34" s="34"/>
      <c r="AB34" s="34"/>
      <c r="AC34" s="34"/>
      <c r="AD34" s="34"/>
      <c r="AE34" s="34"/>
    </row>
    <row r="35" spans="1:31" s="1" customFormat="1" ht="14.45" hidden="1" customHeight="1">
      <c r="A35" s="34"/>
      <c r="B35" s="39"/>
      <c r="C35" s="34"/>
      <c r="D35" s="34"/>
      <c r="E35" s="115" t="s">
        <v>47</v>
      </c>
      <c r="F35" s="132">
        <f>ROUND((SUM(BG87:BG265)),  2)</f>
        <v>0</v>
      </c>
      <c r="G35" s="34"/>
      <c r="H35" s="34"/>
      <c r="I35" s="133">
        <v>0.21</v>
      </c>
      <c r="J35" s="132">
        <f>0</f>
        <v>0</v>
      </c>
      <c r="K35" s="34"/>
      <c r="L35" s="117"/>
      <c r="S35" s="34"/>
      <c r="T35" s="34"/>
      <c r="U35" s="34"/>
      <c r="V35" s="34"/>
      <c r="W35" s="34"/>
      <c r="X35" s="34"/>
      <c r="Y35" s="34"/>
      <c r="Z35" s="34"/>
      <c r="AA35" s="34"/>
      <c r="AB35" s="34"/>
      <c r="AC35" s="34"/>
      <c r="AD35" s="34"/>
      <c r="AE35" s="34"/>
    </row>
    <row r="36" spans="1:31" s="1" customFormat="1" ht="14.45" hidden="1" customHeight="1">
      <c r="A36" s="34"/>
      <c r="B36" s="39"/>
      <c r="C36" s="34"/>
      <c r="D36" s="34"/>
      <c r="E36" s="115" t="s">
        <v>48</v>
      </c>
      <c r="F36" s="132">
        <f>ROUND((SUM(BH87:BH265)),  2)</f>
        <v>0</v>
      </c>
      <c r="G36" s="34"/>
      <c r="H36" s="34"/>
      <c r="I36" s="133">
        <v>0.15</v>
      </c>
      <c r="J36" s="132">
        <f>0</f>
        <v>0</v>
      </c>
      <c r="K36" s="34"/>
      <c r="L36" s="117"/>
      <c r="S36" s="34"/>
      <c r="T36" s="34"/>
      <c r="U36" s="34"/>
      <c r="V36" s="34"/>
      <c r="W36" s="34"/>
      <c r="X36" s="34"/>
      <c r="Y36" s="34"/>
      <c r="Z36" s="34"/>
      <c r="AA36" s="34"/>
      <c r="AB36" s="34"/>
      <c r="AC36" s="34"/>
      <c r="AD36" s="34"/>
      <c r="AE36" s="34"/>
    </row>
    <row r="37" spans="1:31" s="1" customFormat="1" ht="14.45" hidden="1" customHeight="1">
      <c r="A37" s="34"/>
      <c r="B37" s="39"/>
      <c r="C37" s="34"/>
      <c r="D37" s="34"/>
      <c r="E37" s="115" t="s">
        <v>49</v>
      </c>
      <c r="F37" s="132">
        <f>ROUND((SUM(BI87:BI265)),  2)</f>
        <v>0</v>
      </c>
      <c r="G37" s="34"/>
      <c r="H37" s="34"/>
      <c r="I37" s="133">
        <v>0</v>
      </c>
      <c r="J37" s="132">
        <f>0</f>
        <v>0</v>
      </c>
      <c r="K37" s="34"/>
      <c r="L37" s="117"/>
      <c r="S37" s="34"/>
      <c r="T37" s="34"/>
      <c r="U37" s="34"/>
      <c r="V37" s="34"/>
      <c r="W37" s="34"/>
      <c r="X37" s="34"/>
      <c r="Y37" s="34"/>
      <c r="Z37" s="34"/>
      <c r="AA37" s="34"/>
      <c r="AB37" s="34"/>
      <c r="AC37" s="34"/>
      <c r="AD37" s="34"/>
      <c r="AE37" s="34"/>
    </row>
    <row r="38" spans="1:31" s="1" customFormat="1" ht="6.95" customHeight="1">
      <c r="A38" s="34"/>
      <c r="B38" s="39"/>
      <c r="C38" s="34"/>
      <c r="D38" s="34"/>
      <c r="E38" s="34"/>
      <c r="F38" s="34"/>
      <c r="G38" s="34"/>
      <c r="H38" s="34"/>
      <c r="I38" s="116"/>
      <c r="J38" s="34"/>
      <c r="K38" s="34"/>
      <c r="L38" s="117"/>
      <c r="S38" s="34"/>
      <c r="T38" s="34"/>
      <c r="U38" s="34"/>
      <c r="V38" s="34"/>
      <c r="W38" s="34"/>
      <c r="X38" s="34"/>
      <c r="Y38" s="34"/>
      <c r="Z38" s="34"/>
      <c r="AA38" s="34"/>
      <c r="AB38" s="34"/>
      <c r="AC38" s="34"/>
      <c r="AD38" s="34"/>
      <c r="AE38" s="34"/>
    </row>
    <row r="39" spans="1:31" s="1" customFormat="1" ht="25.35" customHeight="1">
      <c r="A39" s="34"/>
      <c r="B39" s="39"/>
      <c r="C39" s="134"/>
      <c r="D39" s="135" t="s">
        <v>50</v>
      </c>
      <c r="E39" s="136"/>
      <c r="F39" s="136"/>
      <c r="G39" s="137" t="s">
        <v>51</v>
      </c>
      <c r="H39" s="138" t="s">
        <v>52</v>
      </c>
      <c r="I39" s="139"/>
      <c r="J39" s="140">
        <f>SUM(J30:J37)</f>
        <v>0</v>
      </c>
      <c r="K39" s="141"/>
      <c r="L39" s="117"/>
      <c r="S39" s="34"/>
      <c r="T39" s="34"/>
      <c r="U39" s="34"/>
      <c r="V39" s="34"/>
      <c r="W39" s="34"/>
      <c r="X39" s="34"/>
      <c r="Y39" s="34"/>
      <c r="Z39" s="34"/>
      <c r="AA39" s="34"/>
      <c r="AB39" s="34"/>
      <c r="AC39" s="34"/>
      <c r="AD39" s="34"/>
      <c r="AE39" s="34"/>
    </row>
    <row r="40" spans="1:31" s="1" customFormat="1" ht="14.45" customHeight="1">
      <c r="A40" s="34"/>
      <c r="B40" s="142"/>
      <c r="C40" s="143"/>
      <c r="D40" s="143"/>
      <c r="E40" s="143"/>
      <c r="F40" s="143"/>
      <c r="G40" s="143"/>
      <c r="H40" s="143"/>
      <c r="I40" s="144"/>
      <c r="J40" s="143"/>
      <c r="K40" s="143"/>
      <c r="L40" s="117"/>
      <c r="S40" s="34"/>
      <c r="T40" s="34"/>
      <c r="U40" s="34"/>
      <c r="V40" s="34"/>
      <c r="W40" s="34"/>
      <c r="X40" s="34"/>
      <c r="Y40" s="34"/>
      <c r="Z40" s="34"/>
      <c r="AA40" s="34"/>
      <c r="AB40" s="34"/>
      <c r="AC40" s="34"/>
      <c r="AD40" s="34"/>
      <c r="AE40" s="34"/>
    </row>
    <row r="44" spans="1:31" s="1" customFormat="1" ht="6.95" hidden="1" customHeight="1">
      <c r="A44" s="34"/>
      <c r="B44" s="145"/>
      <c r="C44" s="146"/>
      <c r="D44" s="146"/>
      <c r="E44" s="146"/>
      <c r="F44" s="146"/>
      <c r="G44" s="146"/>
      <c r="H44" s="146"/>
      <c r="I44" s="147"/>
      <c r="J44" s="146"/>
      <c r="K44" s="146"/>
      <c r="L44" s="117"/>
      <c r="S44" s="34"/>
      <c r="T44" s="34"/>
      <c r="U44" s="34"/>
      <c r="V44" s="34"/>
      <c r="W44" s="34"/>
      <c r="X44" s="34"/>
      <c r="Y44" s="34"/>
      <c r="Z44" s="34"/>
      <c r="AA44" s="34"/>
      <c r="AB44" s="34"/>
      <c r="AC44" s="34"/>
      <c r="AD44" s="34"/>
      <c r="AE44" s="34"/>
    </row>
    <row r="45" spans="1:31" s="1" customFormat="1" ht="24.95" hidden="1" customHeight="1">
      <c r="A45" s="34"/>
      <c r="B45" s="35"/>
      <c r="C45" s="23" t="s">
        <v>258</v>
      </c>
      <c r="D45" s="36"/>
      <c r="E45" s="36"/>
      <c r="F45" s="36"/>
      <c r="G45" s="36"/>
      <c r="H45" s="36"/>
      <c r="I45" s="116"/>
      <c r="J45" s="36"/>
      <c r="K45" s="36"/>
      <c r="L45" s="117"/>
      <c r="S45" s="34"/>
      <c r="T45" s="34"/>
      <c r="U45" s="34"/>
      <c r="V45" s="34"/>
      <c r="W45" s="34"/>
      <c r="X45" s="34"/>
      <c r="Y45" s="34"/>
      <c r="Z45" s="34"/>
      <c r="AA45" s="34"/>
      <c r="AB45" s="34"/>
      <c r="AC45" s="34"/>
      <c r="AD45" s="34"/>
      <c r="AE45" s="34"/>
    </row>
    <row r="46" spans="1:31" s="1" customFormat="1" ht="6.95" hidden="1" customHeight="1">
      <c r="A46" s="34"/>
      <c r="B46" s="35"/>
      <c r="C46" s="36"/>
      <c r="D46" s="36"/>
      <c r="E46" s="36"/>
      <c r="F46" s="36"/>
      <c r="G46" s="36"/>
      <c r="H46" s="36"/>
      <c r="I46" s="116"/>
      <c r="J46" s="36"/>
      <c r="K46" s="36"/>
      <c r="L46" s="117"/>
      <c r="S46" s="34"/>
      <c r="T46" s="34"/>
      <c r="U46" s="34"/>
      <c r="V46" s="34"/>
      <c r="W46" s="34"/>
      <c r="X46" s="34"/>
      <c r="Y46" s="34"/>
      <c r="Z46" s="34"/>
      <c r="AA46" s="34"/>
      <c r="AB46" s="34"/>
      <c r="AC46" s="34"/>
      <c r="AD46" s="34"/>
      <c r="AE46" s="34"/>
    </row>
    <row r="47" spans="1:31" s="1" customFormat="1" ht="12" hidden="1" customHeight="1">
      <c r="A47" s="34"/>
      <c r="B47" s="35"/>
      <c r="C47" s="29" t="s">
        <v>16</v>
      </c>
      <c r="D47" s="36"/>
      <c r="E47" s="36"/>
      <c r="F47" s="36"/>
      <c r="G47" s="36"/>
      <c r="H47" s="36"/>
      <c r="I47" s="116"/>
      <c r="J47" s="36"/>
      <c r="K47" s="36"/>
      <c r="L47" s="117"/>
      <c r="S47" s="34"/>
      <c r="T47" s="34"/>
      <c r="U47" s="34"/>
      <c r="V47" s="34"/>
      <c r="W47" s="34"/>
      <c r="X47" s="34"/>
      <c r="Y47" s="34"/>
      <c r="Z47" s="34"/>
      <c r="AA47" s="34"/>
      <c r="AB47" s="34"/>
      <c r="AC47" s="34"/>
      <c r="AD47" s="34"/>
      <c r="AE47" s="34"/>
    </row>
    <row r="48" spans="1:31" s="1" customFormat="1" ht="14.45" hidden="1" customHeight="1">
      <c r="A48" s="34"/>
      <c r="B48" s="35"/>
      <c r="C48" s="36"/>
      <c r="D48" s="36"/>
      <c r="E48" s="499" t="str">
        <f>E7</f>
        <v>Tribuna a šatny atletického stadionu Na Skalce</v>
      </c>
      <c r="F48" s="500"/>
      <c r="G48" s="500"/>
      <c r="H48" s="500"/>
      <c r="I48" s="116"/>
      <c r="J48" s="36"/>
      <c r="K48" s="36"/>
      <c r="L48" s="117"/>
      <c r="S48" s="34"/>
      <c r="T48" s="34"/>
      <c r="U48" s="34"/>
      <c r="V48" s="34"/>
      <c r="W48" s="34"/>
      <c r="X48" s="34"/>
      <c r="Y48" s="34"/>
      <c r="Z48" s="34"/>
      <c r="AA48" s="34"/>
      <c r="AB48" s="34"/>
      <c r="AC48" s="34"/>
      <c r="AD48" s="34"/>
      <c r="AE48" s="34"/>
    </row>
    <row r="49" spans="1:47" s="1" customFormat="1" ht="12" hidden="1" customHeight="1">
      <c r="A49" s="34"/>
      <c r="B49" s="35"/>
      <c r="C49" s="29" t="s">
        <v>137</v>
      </c>
      <c r="D49" s="36"/>
      <c r="E49" s="36"/>
      <c r="F49" s="36"/>
      <c r="G49" s="36"/>
      <c r="H49" s="36"/>
      <c r="I49" s="116"/>
      <c r="J49" s="36"/>
      <c r="K49" s="36"/>
      <c r="L49" s="117"/>
      <c r="S49" s="34"/>
      <c r="T49" s="34"/>
      <c r="U49" s="34"/>
      <c r="V49" s="34"/>
      <c r="W49" s="34"/>
      <c r="X49" s="34"/>
      <c r="Y49" s="34"/>
      <c r="Z49" s="34"/>
      <c r="AA49" s="34"/>
      <c r="AB49" s="34"/>
      <c r="AC49" s="34"/>
      <c r="AD49" s="34"/>
      <c r="AE49" s="34"/>
    </row>
    <row r="50" spans="1:47" s="1" customFormat="1" ht="14.45" hidden="1" customHeight="1">
      <c r="A50" s="34"/>
      <c r="B50" s="35"/>
      <c r="C50" s="36"/>
      <c r="D50" s="36"/>
      <c r="E50" s="470" t="str">
        <f>E9</f>
        <v>SO10 - Zpevněné plochy</v>
      </c>
      <c r="F50" s="498"/>
      <c r="G50" s="498"/>
      <c r="H50" s="498"/>
      <c r="I50" s="116"/>
      <c r="J50" s="36"/>
      <c r="K50" s="36"/>
      <c r="L50" s="117"/>
      <c r="S50" s="34"/>
      <c r="T50" s="34"/>
      <c r="U50" s="34"/>
      <c r="V50" s="34"/>
      <c r="W50" s="34"/>
      <c r="X50" s="34"/>
      <c r="Y50" s="34"/>
      <c r="Z50" s="34"/>
      <c r="AA50" s="34"/>
      <c r="AB50" s="34"/>
      <c r="AC50" s="34"/>
      <c r="AD50" s="34"/>
      <c r="AE50" s="34"/>
    </row>
    <row r="51" spans="1:47" s="1" customFormat="1" ht="6.95" hidden="1" customHeight="1">
      <c r="A51" s="34"/>
      <c r="B51" s="35"/>
      <c r="C51" s="36"/>
      <c r="D51" s="36"/>
      <c r="E51" s="36"/>
      <c r="F51" s="36"/>
      <c r="G51" s="36"/>
      <c r="H51" s="36"/>
      <c r="I51" s="116"/>
      <c r="J51" s="36"/>
      <c r="K51" s="36"/>
      <c r="L51" s="117"/>
      <c r="S51" s="34"/>
      <c r="T51" s="34"/>
      <c r="U51" s="34"/>
      <c r="V51" s="34"/>
      <c r="W51" s="34"/>
      <c r="X51" s="34"/>
      <c r="Y51" s="34"/>
      <c r="Z51" s="34"/>
      <c r="AA51" s="34"/>
      <c r="AB51" s="34"/>
      <c r="AC51" s="34"/>
      <c r="AD51" s="34"/>
      <c r="AE51" s="34"/>
    </row>
    <row r="52" spans="1:47" s="1" customFormat="1" ht="12" hidden="1" customHeight="1">
      <c r="A52" s="34"/>
      <c r="B52" s="35"/>
      <c r="C52" s="29" t="s">
        <v>21</v>
      </c>
      <c r="D52" s="36"/>
      <c r="E52" s="36"/>
      <c r="F52" s="27" t="str">
        <f>F12</f>
        <v>Česká Třebová</v>
      </c>
      <c r="G52" s="36"/>
      <c r="H52" s="36"/>
      <c r="I52" s="118" t="s">
        <v>23</v>
      </c>
      <c r="J52" s="59" t="str">
        <f>IF(J12="","",J12)</f>
        <v>25. 10. 2019</v>
      </c>
      <c r="K52" s="36"/>
      <c r="L52" s="117"/>
      <c r="S52" s="34"/>
      <c r="T52" s="34"/>
      <c r="U52" s="34"/>
      <c r="V52" s="34"/>
      <c r="W52" s="34"/>
      <c r="X52" s="34"/>
      <c r="Y52" s="34"/>
      <c r="Z52" s="34"/>
      <c r="AA52" s="34"/>
      <c r="AB52" s="34"/>
      <c r="AC52" s="34"/>
      <c r="AD52" s="34"/>
      <c r="AE52" s="34"/>
    </row>
    <row r="53" spans="1:47" s="1" customFormat="1" ht="6.95" hidden="1" customHeight="1">
      <c r="A53" s="34"/>
      <c r="B53" s="35"/>
      <c r="C53" s="36"/>
      <c r="D53" s="36"/>
      <c r="E53" s="36"/>
      <c r="F53" s="36"/>
      <c r="G53" s="36"/>
      <c r="H53" s="36"/>
      <c r="I53" s="116"/>
      <c r="J53" s="36"/>
      <c r="K53" s="36"/>
      <c r="L53" s="117"/>
      <c r="S53" s="34"/>
      <c r="T53" s="34"/>
      <c r="U53" s="34"/>
      <c r="V53" s="34"/>
      <c r="W53" s="34"/>
      <c r="X53" s="34"/>
      <c r="Y53" s="34"/>
      <c r="Z53" s="34"/>
      <c r="AA53" s="34"/>
      <c r="AB53" s="34"/>
      <c r="AC53" s="34"/>
      <c r="AD53" s="34"/>
      <c r="AE53" s="34"/>
    </row>
    <row r="54" spans="1:47" s="1" customFormat="1" ht="55.15" hidden="1" customHeight="1">
      <c r="A54" s="34"/>
      <c r="B54" s="35"/>
      <c r="C54" s="29" t="s">
        <v>25</v>
      </c>
      <c r="D54" s="36"/>
      <c r="E54" s="36"/>
      <c r="F54" s="27" t="str">
        <f>E15</f>
        <v>Město Česká Třebová,560 02 Č.Třebová,Staré n.78</v>
      </c>
      <c r="G54" s="36"/>
      <c r="H54" s="36"/>
      <c r="I54" s="118" t="s">
        <v>32</v>
      </c>
      <c r="J54" s="32" t="str">
        <f>E21</f>
        <v>Ing.Jitka Borovičková,110 00,Pha 10,Athénská 1</v>
      </c>
      <c r="K54" s="36"/>
      <c r="L54" s="117"/>
      <c r="S54" s="34"/>
      <c r="T54" s="34"/>
      <c r="U54" s="34"/>
      <c r="V54" s="34"/>
      <c r="W54" s="34"/>
      <c r="X54" s="34"/>
      <c r="Y54" s="34"/>
      <c r="Z54" s="34"/>
      <c r="AA54" s="34"/>
      <c r="AB54" s="34"/>
      <c r="AC54" s="34"/>
      <c r="AD54" s="34"/>
      <c r="AE54" s="34"/>
    </row>
    <row r="55" spans="1:47" s="1" customFormat="1" ht="55.15" hidden="1" customHeight="1">
      <c r="A55" s="34"/>
      <c r="B55" s="35"/>
      <c r="C55" s="29" t="s">
        <v>30</v>
      </c>
      <c r="D55" s="36"/>
      <c r="E55" s="36"/>
      <c r="F55" s="27" t="str">
        <f>IF(E18="","",E18)</f>
        <v>Vyplň údaj</v>
      </c>
      <c r="G55" s="36"/>
      <c r="H55" s="36"/>
      <c r="I55" s="118" t="s">
        <v>37</v>
      </c>
      <c r="J55" s="32" t="str">
        <f>E24</f>
        <v>Šemberová Jana,130 00 Pha 3,Kunešova 10</v>
      </c>
      <c r="K55" s="36"/>
      <c r="L55" s="117"/>
      <c r="S55" s="34"/>
      <c r="T55" s="34"/>
      <c r="U55" s="34"/>
      <c r="V55" s="34"/>
      <c r="W55" s="34"/>
      <c r="X55" s="34"/>
      <c r="Y55" s="34"/>
      <c r="Z55" s="34"/>
      <c r="AA55" s="34"/>
      <c r="AB55" s="34"/>
      <c r="AC55" s="34"/>
      <c r="AD55" s="34"/>
      <c r="AE55" s="34"/>
    </row>
    <row r="56" spans="1:47" s="1" customFormat="1" ht="10.35" hidden="1" customHeight="1">
      <c r="A56" s="34"/>
      <c r="B56" s="35"/>
      <c r="C56" s="36"/>
      <c r="D56" s="36"/>
      <c r="E56" s="36"/>
      <c r="F56" s="36"/>
      <c r="G56" s="36"/>
      <c r="H56" s="36"/>
      <c r="I56" s="116"/>
      <c r="J56" s="36"/>
      <c r="K56" s="36"/>
      <c r="L56" s="117"/>
      <c r="S56" s="34"/>
      <c r="T56" s="34"/>
      <c r="U56" s="34"/>
      <c r="V56" s="34"/>
      <c r="W56" s="34"/>
      <c r="X56" s="34"/>
      <c r="Y56" s="34"/>
      <c r="Z56" s="34"/>
      <c r="AA56" s="34"/>
      <c r="AB56" s="34"/>
      <c r="AC56" s="34"/>
      <c r="AD56" s="34"/>
      <c r="AE56" s="34"/>
    </row>
    <row r="57" spans="1:47" s="1" customFormat="1" ht="29.25" hidden="1" customHeight="1">
      <c r="A57" s="34"/>
      <c r="B57" s="35"/>
      <c r="C57" s="148" t="s">
        <v>268</v>
      </c>
      <c r="D57" s="149"/>
      <c r="E57" s="149"/>
      <c r="F57" s="149"/>
      <c r="G57" s="149"/>
      <c r="H57" s="149"/>
      <c r="I57" s="150"/>
      <c r="J57" s="151" t="s">
        <v>269</v>
      </c>
      <c r="K57" s="149"/>
      <c r="L57" s="117"/>
      <c r="S57" s="34"/>
      <c r="T57" s="34"/>
      <c r="U57" s="34"/>
      <c r="V57" s="34"/>
      <c r="W57" s="34"/>
      <c r="X57" s="34"/>
      <c r="Y57" s="34"/>
      <c r="Z57" s="34"/>
      <c r="AA57" s="34"/>
      <c r="AB57" s="34"/>
      <c r="AC57" s="34"/>
      <c r="AD57" s="34"/>
      <c r="AE57" s="34"/>
    </row>
    <row r="58" spans="1:47" s="1" customFormat="1" ht="10.35" hidden="1" customHeight="1">
      <c r="A58" s="34"/>
      <c r="B58" s="35"/>
      <c r="C58" s="36"/>
      <c r="D58" s="36"/>
      <c r="E58" s="36"/>
      <c r="F58" s="36"/>
      <c r="G58" s="36"/>
      <c r="H58" s="36"/>
      <c r="I58" s="116"/>
      <c r="J58" s="36"/>
      <c r="K58" s="36"/>
      <c r="L58" s="117"/>
      <c r="S58" s="34"/>
      <c r="T58" s="34"/>
      <c r="U58" s="34"/>
      <c r="V58" s="34"/>
      <c r="W58" s="34"/>
      <c r="X58" s="34"/>
      <c r="Y58" s="34"/>
      <c r="Z58" s="34"/>
      <c r="AA58" s="34"/>
      <c r="AB58" s="34"/>
      <c r="AC58" s="34"/>
      <c r="AD58" s="34"/>
      <c r="AE58" s="34"/>
    </row>
    <row r="59" spans="1:47" s="1" customFormat="1" ht="22.9" hidden="1" customHeight="1">
      <c r="A59" s="34"/>
      <c r="B59" s="35"/>
      <c r="C59" s="152" t="s">
        <v>72</v>
      </c>
      <c r="D59" s="36"/>
      <c r="E59" s="36"/>
      <c r="F59" s="36"/>
      <c r="G59" s="36"/>
      <c r="H59" s="36"/>
      <c r="I59" s="116"/>
      <c r="J59" s="77">
        <f>J87</f>
        <v>0</v>
      </c>
      <c r="K59" s="36"/>
      <c r="L59" s="117"/>
      <c r="S59" s="34"/>
      <c r="T59" s="34"/>
      <c r="U59" s="34"/>
      <c r="V59" s="34"/>
      <c r="W59" s="34"/>
      <c r="X59" s="34"/>
      <c r="Y59" s="34"/>
      <c r="Z59" s="34"/>
      <c r="AA59" s="34"/>
      <c r="AB59" s="34"/>
      <c r="AC59" s="34"/>
      <c r="AD59" s="34"/>
      <c r="AE59" s="34"/>
      <c r="AU59" s="17" t="s">
        <v>270</v>
      </c>
    </row>
    <row r="60" spans="1:47" s="8" customFormat="1" ht="24.95" hidden="1" customHeight="1">
      <c r="B60" s="153"/>
      <c r="C60" s="154"/>
      <c r="D60" s="155" t="s">
        <v>271</v>
      </c>
      <c r="E60" s="156"/>
      <c r="F60" s="156"/>
      <c r="G60" s="156"/>
      <c r="H60" s="156"/>
      <c r="I60" s="157"/>
      <c r="J60" s="158">
        <f>J88</f>
        <v>0</v>
      </c>
      <c r="K60" s="154"/>
      <c r="L60" s="159"/>
    </row>
    <row r="61" spans="1:47" s="9" customFormat="1" ht="19.899999999999999" hidden="1" customHeight="1">
      <c r="B61" s="160"/>
      <c r="C61" s="97"/>
      <c r="D61" s="161" t="s">
        <v>272</v>
      </c>
      <c r="E61" s="162"/>
      <c r="F61" s="162"/>
      <c r="G61" s="162"/>
      <c r="H61" s="162"/>
      <c r="I61" s="163"/>
      <c r="J61" s="164">
        <f>J89</f>
        <v>0</v>
      </c>
      <c r="K61" s="97"/>
      <c r="L61" s="165"/>
    </row>
    <row r="62" spans="1:47" s="9" customFormat="1" ht="19.899999999999999" hidden="1" customHeight="1">
      <c r="B62" s="160"/>
      <c r="C62" s="97"/>
      <c r="D62" s="161" t="s">
        <v>273</v>
      </c>
      <c r="E62" s="162"/>
      <c r="F62" s="162"/>
      <c r="G62" s="162"/>
      <c r="H62" s="162"/>
      <c r="I62" s="163"/>
      <c r="J62" s="164">
        <f>J145</f>
        <v>0</v>
      </c>
      <c r="K62" s="97"/>
      <c r="L62" s="165"/>
    </row>
    <row r="63" spans="1:47" s="9" customFormat="1" ht="19.899999999999999" hidden="1" customHeight="1">
      <c r="B63" s="160"/>
      <c r="C63" s="97"/>
      <c r="D63" s="161" t="s">
        <v>276</v>
      </c>
      <c r="E63" s="162"/>
      <c r="F63" s="162"/>
      <c r="G63" s="162"/>
      <c r="H63" s="162"/>
      <c r="I63" s="163"/>
      <c r="J63" s="164">
        <f>J165</f>
        <v>0</v>
      </c>
      <c r="K63" s="97"/>
      <c r="L63" s="165"/>
    </row>
    <row r="64" spans="1:47" s="9" customFormat="1" ht="19.899999999999999" hidden="1" customHeight="1">
      <c r="B64" s="160"/>
      <c r="C64" s="97"/>
      <c r="D64" s="161" t="s">
        <v>278</v>
      </c>
      <c r="E64" s="162"/>
      <c r="F64" s="162"/>
      <c r="G64" s="162"/>
      <c r="H64" s="162"/>
      <c r="I64" s="163"/>
      <c r="J64" s="164">
        <f>J207</f>
        <v>0</v>
      </c>
      <c r="K64" s="97"/>
      <c r="L64" s="165"/>
    </row>
    <row r="65" spans="1:31" s="9" customFormat="1" ht="19.899999999999999" hidden="1" customHeight="1">
      <c r="B65" s="160"/>
      <c r="C65" s="97"/>
      <c r="D65" s="161" t="s">
        <v>279</v>
      </c>
      <c r="E65" s="162"/>
      <c r="F65" s="162"/>
      <c r="G65" s="162"/>
      <c r="H65" s="162"/>
      <c r="I65" s="163"/>
      <c r="J65" s="164">
        <f>J213</f>
        <v>0</v>
      </c>
      <c r="K65" s="97"/>
      <c r="L65" s="165"/>
    </row>
    <row r="66" spans="1:31" s="9" customFormat="1" ht="19.899999999999999" hidden="1" customHeight="1">
      <c r="B66" s="160"/>
      <c r="C66" s="97"/>
      <c r="D66" s="161" t="s">
        <v>280</v>
      </c>
      <c r="E66" s="162"/>
      <c r="F66" s="162"/>
      <c r="G66" s="162"/>
      <c r="H66" s="162"/>
      <c r="I66" s="163"/>
      <c r="J66" s="164">
        <f>J253</f>
        <v>0</v>
      </c>
      <c r="K66" s="97"/>
      <c r="L66" s="165"/>
    </row>
    <row r="67" spans="1:31" s="9" customFormat="1" ht="19.899999999999999" hidden="1" customHeight="1">
      <c r="B67" s="160"/>
      <c r="C67" s="97"/>
      <c r="D67" s="161" t="s">
        <v>281</v>
      </c>
      <c r="E67" s="162"/>
      <c r="F67" s="162"/>
      <c r="G67" s="162"/>
      <c r="H67" s="162"/>
      <c r="I67" s="163"/>
      <c r="J67" s="164">
        <f>J263</f>
        <v>0</v>
      </c>
      <c r="K67" s="97"/>
      <c r="L67" s="165"/>
    </row>
    <row r="68" spans="1:31" s="1" customFormat="1" ht="21.75" hidden="1" customHeight="1">
      <c r="A68" s="34"/>
      <c r="B68" s="35"/>
      <c r="C68" s="36"/>
      <c r="D68" s="36"/>
      <c r="E68" s="36"/>
      <c r="F68" s="36"/>
      <c r="G68" s="36"/>
      <c r="H68" s="36"/>
      <c r="I68" s="116"/>
      <c r="J68" s="36"/>
      <c r="K68" s="36"/>
      <c r="L68" s="117"/>
      <c r="S68" s="34"/>
      <c r="T68" s="34"/>
      <c r="U68" s="34"/>
      <c r="V68" s="34"/>
      <c r="W68" s="34"/>
      <c r="X68" s="34"/>
      <c r="Y68" s="34"/>
      <c r="Z68" s="34"/>
      <c r="AA68" s="34"/>
      <c r="AB68" s="34"/>
      <c r="AC68" s="34"/>
      <c r="AD68" s="34"/>
      <c r="AE68" s="34"/>
    </row>
    <row r="69" spans="1:31" s="1" customFormat="1" ht="6.95" hidden="1" customHeight="1">
      <c r="A69" s="34"/>
      <c r="B69" s="47"/>
      <c r="C69" s="48"/>
      <c r="D69" s="48"/>
      <c r="E69" s="48"/>
      <c r="F69" s="48"/>
      <c r="G69" s="48"/>
      <c r="H69" s="48"/>
      <c r="I69" s="144"/>
      <c r="J69" s="48"/>
      <c r="K69" s="48"/>
      <c r="L69" s="117"/>
      <c r="S69" s="34"/>
      <c r="T69" s="34"/>
      <c r="U69" s="34"/>
      <c r="V69" s="34"/>
      <c r="W69" s="34"/>
      <c r="X69" s="34"/>
      <c r="Y69" s="34"/>
      <c r="Z69" s="34"/>
      <c r="AA69" s="34"/>
      <c r="AB69" s="34"/>
      <c r="AC69" s="34"/>
      <c r="AD69" s="34"/>
      <c r="AE69" s="34"/>
    </row>
    <row r="70" spans="1:31" hidden="1"/>
    <row r="71" spans="1:31" hidden="1"/>
    <row r="72" spans="1:31" hidden="1"/>
    <row r="73" spans="1:31" s="1" customFormat="1" ht="6.95" customHeight="1">
      <c r="A73" s="34"/>
      <c r="B73" s="49"/>
      <c r="C73" s="50"/>
      <c r="D73" s="50"/>
      <c r="E73" s="50"/>
      <c r="F73" s="50"/>
      <c r="G73" s="50"/>
      <c r="H73" s="50"/>
      <c r="I73" s="147"/>
      <c r="J73" s="50"/>
      <c r="K73" s="50"/>
      <c r="L73" s="117"/>
      <c r="S73" s="34"/>
      <c r="T73" s="34"/>
      <c r="U73" s="34"/>
      <c r="V73" s="34"/>
      <c r="W73" s="34"/>
      <c r="X73" s="34"/>
      <c r="Y73" s="34"/>
      <c r="Z73" s="34"/>
      <c r="AA73" s="34"/>
      <c r="AB73" s="34"/>
      <c r="AC73" s="34"/>
      <c r="AD73" s="34"/>
      <c r="AE73" s="34"/>
    </row>
    <row r="74" spans="1:31" s="1" customFormat="1" ht="24.95" customHeight="1">
      <c r="A74" s="34"/>
      <c r="B74" s="35"/>
      <c r="C74" s="23" t="s">
        <v>298</v>
      </c>
      <c r="D74" s="36"/>
      <c r="E74" s="36"/>
      <c r="F74" s="36"/>
      <c r="G74" s="36"/>
      <c r="H74" s="36"/>
      <c r="I74" s="116"/>
      <c r="J74" s="36"/>
      <c r="K74" s="36"/>
      <c r="L74" s="117"/>
      <c r="S74" s="34"/>
      <c r="T74" s="34"/>
      <c r="U74" s="34"/>
      <c r="V74" s="34"/>
      <c r="W74" s="34"/>
      <c r="X74" s="34"/>
      <c r="Y74" s="34"/>
      <c r="Z74" s="34"/>
      <c r="AA74" s="34"/>
      <c r="AB74" s="34"/>
      <c r="AC74" s="34"/>
      <c r="AD74" s="34"/>
      <c r="AE74" s="34"/>
    </row>
    <row r="75" spans="1:31" s="1" customFormat="1" ht="6.95" customHeight="1">
      <c r="A75" s="34"/>
      <c r="B75" s="35"/>
      <c r="C75" s="36"/>
      <c r="D75" s="36"/>
      <c r="E75" s="36"/>
      <c r="F75" s="36"/>
      <c r="G75" s="36"/>
      <c r="H75" s="36"/>
      <c r="I75" s="116"/>
      <c r="J75" s="36"/>
      <c r="K75" s="36"/>
      <c r="L75" s="117"/>
      <c r="S75" s="34"/>
      <c r="T75" s="34"/>
      <c r="U75" s="34"/>
      <c r="V75" s="34"/>
      <c r="W75" s="34"/>
      <c r="X75" s="34"/>
      <c r="Y75" s="34"/>
      <c r="Z75" s="34"/>
      <c r="AA75" s="34"/>
      <c r="AB75" s="34"/>
      <c r="AC75" s="34"/>
      <c r="AD75" s="34"/>
      <c r="AE75" s="34"/>
    </row>
    <row r="76" spans="1:31" s="1" customFormat="1" ht="12" customHeight="1">
      <c r="A76" s="34"/>
      <c r="B76" s="35"/>
      <c r="C76" s="29" t="s">
        <v>16</v>
      </c>
      <c r="D76" s="36"/>
      <c r="E76" s="36"/>
      <c r="F76" s="36"/>
      <c r="G76" s="36"/>
      <c r="H76" s="36"/>
      <c r="I76" s="116"/>
      <c r="J76" s="36"/>
      <c r="K76" s="36"/>
      <c r="L76" s="117"/>
      <c r="S76" s="34"/>
      <c r="T76" s="34"/>
      <c r="U76" s="34"/>
      <c r="V76" s="34"/>
      <c r="W76" s="34"/>
      <c r="X76" s="34"/>
      <c r="Y76" s="34"/>
      <c r="Z76" s="34"/>
      <c r="AA76" s="34"/>
      <c r="AB76" s="34"/>
      <c r="AC76" s="34"/>
      <c r="AD76" s="34"/>
      <c r="AE76" s="34"/>
    </row>
    <row r="77" spans="1:31" s="1" customFormat="1" ht="14.45" customHeight="1">
      <c r="A77" s="34"/>
      <c r="B77" s="35"/>
      <c r="C77" s="36"/>
      <c r="D77" s="36"/>
      <c r="E77" s="499" t="str">
        <f>E7</f>
        <v>Tribuna a šatny atletického stadionu Na Skalce</v>
      </c>
      <c r="F77" s="500"/>
      <c r="G77" s="500"/>
      <c r="H77" s="500"/>
      <c r="I77" s="116"/>
      <c r="J77" s="36"/>
      <c r="K77" s="36"/>
      <c r="L77" s="117"/>
      <c r="S77" s="34"/>
      <c r="T77" s="34"/>
      <c r="U77" s="34"/>
      <c r="V77" s="34"/>
      <c r="W77" s="34"/>
      <c r="X77" s="34"/>
      <c r="Y77" s="34"/>
      <c r="Z77" s="34"/>
      <c r="AA77" s="34"/>
      <c r="AB77" s="34"/>
      <c r="AC77" s="34"/>
      <c r="AD77" s="34"/>
      <c r="AE77" s="34"/>
    </row>
    <row r="78" spans="1:31" s="1" customFormat="1" ht="12" customHeight="1">
      <c r="A78" s="34"/>
      <c r="B78" s="35"/>
      <c r="C78" s="29" t="s">
        <v>137</v>
      </c>
      <c r="D78" s="36"/>
      <c r="E78" s="36"/>
      <c r="F78" s="36"/>
      <c r="G78" s="36"/>
      <c r="H78" s="36"/>
      <c r="I78" s="116"/>
      <c r="J78" s="36"/>
      <c r="K78" s="36"/>
      <c r="L78" s="117"/>
      <c r="S78" s="34"/>
      <c r="T78" s="34"/>
      <c r="U78" s="34"/>
      <c r="V78" s="34"/>
      <c r="W78" s="34"/>
      <c r="X78" s="34"/>
      <c r="Y78" s="34"/>
      <c r="Z78" s="34"/>
      <c r="AA78" s="34"/>
      <c r="AB78" s="34"/>
      <c r="AC78" s="34"/>
      <c r="AD78" s="34"/>
      <c r="AE78" s="34"/>
    </row>
    <row r="79" spans="1:31" s="1" customFormat="1" ht="14.45" customHeight="1">
      <c r="A79" s="34"/>
      <c r="B79" s="35"/>
      <c r="C79" s="36"/>
      <c r="D79" s="36"/>
      <c r="E79" s="470" t="str">
        <f>E9</f>
        <v>SO10 - Zpevněné plochy</v>
      </c>
      <c r="F79" s="498"/>
      <c r="G79" s="498"/>
      <c r="H79" s="498"/>
      <c r="I79" s="116"/>
      <c r="J79" s="36"/>
      <c r="K79" s="36"/>
      <c r="L79" s="117"/>
      <c r="S79" s="34"/>
      <c r="T79" s="34"/>
      <c r="U79" s="34"/>
      <c r="V79" s="34"/>
      <c r="W79" s="34"/>
      <c r="X79" s="34"/>
      <c r="Y79" s="34"/>
      <c r="Z79" s="34"/>
      <c r="AA79" s="34"/>
      <c r="AB79" s="34"/>
      <c r="AC79" s="34"/>
      <c r="AD79" s="34"/>
      <c r="AE79" s="34"/>
    </row>
    <row r="80" spans="1:31" s="1" customFormat="1" ht="6.95" customHeight="1">
      <c r="A80" s="34"/>
      <c r="B80" s="35"/>
      <c r="C80" s="36"/>
      <c r="D80" s="36"/>
      <c r="E80" s="36"/>
      <c r="F80" s="36"/>
      <c r="G80" s="36"/>
      <c r="H80" s="36"/>
      <c r="I80" s="116"/>
      <c r="J80" s="36"/>
      <c r="K80" s="36"/>
      <c r="L80" s="117"/>
      <c r="S80" s="34"/>
      <c r="T80" s="34"/>
      <c r="U80" s="34"/>
      <c r="V80" s="34"/>
      <c r="W80" s="34"/>
      <c r="X80" s="34"/>
      <c r="Y80" s="34"/>
      <c r="Z80" s="34"/>
      <c r="AA80" s="34"/>
      <c r="AB80" s="34"/>
      <c r="AC80" s="34"/>
      <c r="AD80" s="34"/>
      <c r="AE80" s="34"/>
    </row>
    <row r="81" spans="1:65" s="1" customFormat="1" ht="12" customHeight="1">
      <c r="A81" s="34"/>
      <c r="B81" s="35"/>
      <c r="C81" s="29" t="s">
        <v>21</v>
      </c>
      <c r="D81" s="36"/>
      <c r="E81" s="36"/>
      <c r="F81" s="27" t="str">
        <f>F12</f>
        <v>Česká Třebová</v>
      </c>
      <c r="G81" s="36"/>
      <c r="H81" s="36"/>
      <c r="I81" s="118" t="s">
        <v>23</v>
      </c>
      <c r="J81" s="59" t="str">
        <f>IF(J12="","",J12)</f>
        <v>25. 10. 2019</v>
      </c>
      <c r="K81" s="36"/>
      <c r="L81" s="117"/>
      <c r="S81" s="34"/>
      <c r="T81" s="34"/>
      <c r="U81" s="34"/>
      <c r="V81" s="34"/>
      <c r="W81" s="34"/>
      <c r="X81" s="34"/>
      <c r="Y81" s="34"/>
      <c r="Z81" s="34"/>
      <c r="AA81" s="34"/>
      <c r="AB81" s="34"/>
      <c r="AC81" s="34"/>
      <c r="AD81" s="34"/>
      <c r="AE81" s="34"/>
    </row>
    <row r="82" spans="1:65" s="1" customFormat="1" ht="6.95" customHeight="1">
      <c r="A82" s="34"/>
      <c r="B82" s="35"/>
      <c r="C82" s="36"/>
      <c r="D82" s="36"/>
      <c r="E82" s="36"/>
      <c r="F82" s="36"/>
      <c r="G82" s="36"/>
      <c r="H82" s="36"/>
      <c r="I82" s="116"/>
      <c r="J82" s="36"/>
      <c r="K82" s="36"/>
      <c r="L82" s="117"/>
      <c r="S82" s="34"/>
      <c r="T82" s="34"/>
      <c r="U82" s="34"/>
      <c r="V82" s="34"/>
      <c r="W82" s="34"/>
      <c r="X82" s="34"/>
      <c r="Y82" s="34"/>
      <c r="Z82" s="34"/>
      <c r="AA82" s="34"/>
      <c r="AB82" s="34"/>
      <c r="AC82" s="34"/>
      <c r="AD82" s="34"/>
      <c r="AE82" s="34"/>
    </row>
    <row r="83" spans="1:65" s="1" customFormat="1" ht="55.15" customHeight="1">
      <c r="A83" s="34"/>
      <c r="B83" s="35"/>
      <c r="C83" s="29" t="s">
        <v>25</v>
      </c>
      <c r="D83" s="36"/>
      <c r="E83" s="36"/>
      <c r="F83" s="27" t="str">
        <f>E15</f>
        <v>Město Česká Třebová,560 02 Č.Třebová,Staré n.78</v>
      </c>
      <c r="G83" s="36"/>
      <c r="H83" s="36"/>
      <c r="I83" s="118" t="s">
        <v>32</v>
      </c>
      <c r="J83" s="32" t="str">
        <f>E21</f>
        <v>Ing.Jitka Borovičková,110 00,Pha 10,Athénská 1</v>
      </c>
      <c r="K83" s="36"/>
      <c r="L83" s="117"/>
      <c r="S83" s="34"/>
      <c r="T83" s="34"/>
      <c r="U83" s="34"/>
      <c r="V83" s="34"/>
      <c r="W83" s="34"/>
      <c r="X83" s="34"/>
      <c r="Y83" s="34"/>
      <c r="Z83" s="34"/>
      <c r="AA83" s="34"/>
      <c r="AB83" s="34"/>
      <c r="AC83" s="34"/>
      <c r="AD83" s="34"/>
      <c r="AE83" s="34"/>
    </row>
    <row r="84" spans="1:65" s="1" customFormat="1" ht="55.15" customHeight="1">
      <c r="A84" s="34"/>
      <c r="B84" s="35"/>
      <c r="C84" s="29" t="s">
        <v>30</v>
      </c>
      <c r="D84" s="36"/>
      <c r="E84" s="36"/>
      <c r="F84" s="27" t="str">
        <f>IF(E18="","",E18)</f>
        <v>Vyplň údaj</v>
      </c>
      <c r="G84" s="36"/>
      <c r="H84" s="36"/>
      <c r="I84" s="118" t="s">
        <v>37</v>
      </c>
      <c r="J84" s="32" t="str">
        <f>E24</f>
        <v>Šemberová Jana,130 00 Pha 3,Kunešova 10</v>
      </c>
      <c r="K84" s="36"/>
      <c r="L84" s="117"/>
      <c r="S84" s="34"/>
      <c r="T84" s="34"/>
      <c r="U84" s="34"/>
      <c r="V84" s="34"/>
      <c r="W84" s="34"/>
      <c r="X84" s="34"/>
      <c r="Y84" s="34"/>
      <c r="Z84" s="34"/>
      <c r="AA84" s="34"/>
      <c r="AB84" s="34"/>
      <c r="AC84" s="34"/>
      <c r="AD84" s="34"/>
      <c r="AE84" s="34"/>
    </row>
    <row r="85" spans="1:65" s="1" customFormat="1" ht="10.35" customHeight="1">
      <c r="A85" s="34"/>
      <c r="B85" s="35"/>
      <c r="C85" s="36"/>
      <c r="D85" s="36"/>
      <c r="E85" s="36"/>
      <c r="F85" s="36"/>
      <c r="G85" s="36"/>
      <c r="H85" s="36"/>
      <c r="I85" s="116"/>
      <c r="J85" s="36"/>
      <c r="K85" s="36"/>
      <c r="L85" s="117"/>
      <c r="S85" s="34"/>
      <c r="T85" s="34"/>
      <c r="U85" s="34"/>
      <c r="V85" s="34"/>
      <c r="W85" s="34"/>
      <c r="X85" s="34"/>
      <c r="Y85" s="34"/>
      <c r="Z85" s="34"/>
      <c r="AA85" s="34"/>
      <c r="AB85" s="34"/>
      <c r="AC85" s="34"/>
      <c r="AD85" s="34"/>
      <c r="AE85" s="34"/>
    </row>
    <row r="86" spans="1:65" s="10" customFormat="1" ht="29.25" customHeight="1">
      <c r="A86" s="166"/>
      <c r="B86" s="167"/>
      <c r="C86" s="168" t="s">
        <v>299</v>
      </c>
      <c r="D86" s="169" t="s">
        <v>59</v>
      </c>
      <c r="E86" s="169" t="s">
        <v>55</v>
      </c>
      <c r="F86" s="169" t="s">
        <v>56</v>
      </c>
      <c r="G86" s="169" t="s">
        <v>300</v>
      </c>
      <c r="H86" s="169" t="s">
        <v>301</v>
      </c>
      <c r="I86" s="170" t="s">
        <v>302</v>
      </c>
      <c r="J86" s="171" t="s">
        <v>269</v>
      </c>
      <c r="K86" s="172" t="s">
        <v>303</v>
      </c>
      <c r="L86" s="173"/>
      <c r="M86" s="68" t="s">
        <v>19</v>
      </c>
      <c r="N86" s="69" t="s">
        <v>44</v>
      </c>
      <c r="O86" s="69" t="s">
        <v>304</v>
      </c>
      <c r="P86" s="69" t="s">
        <v>305</v>
      </c>
      <c r="Q86" s="69" t="s">
        <v>306</v>
      </c>
      <c r="R86" s="69" t="s">
        <v>307</v>
      </c>
      <c r="S86" s="69" t="s">
        <v>308</v>
      </c>
      <c r="T86" s="70" t="s">
        <v>309</v>
      </c>
      <c r="U86" s="166"/>
      <c r="V86" s="166"/>
      <c r="W86" s="166"/>
      <c r="X86" s="166"/>
      <c r="Y86" s="166"/>
      <c r="Z86" s="166"/>
      <c r="AA86" s="166"/>
      <c r="AB86" s="166"/>
      <c r="AC86" s="166"/>
      <c r="AD86" s="166"/>
      <c r="AE86" s="166"/>
    </row>
    <row r="87" spans="1:65" s="1" customFormat="1" ht="22.9" customHeight="1">
      <c r="A87" s="34"/>
      <c r="B87" s="35"/>
      <c r="C87" s="75" t="s">
        <v>310</v>
      </c>
      <c r="D87" s="36"/>
      <c r="E87" s="36"/>
      <c r="F87" s="36"/>
      <c r="G87" s="36"/>
      <c r="H87" s="36"/>
      <c r="I87" s="116"/>
      <c r="J87" s="174">
        <f>BK87</f>
        <v>0</v>
      </c>
      <c r="K87" s="36"/>
      <c r="L87" s="39"/>
      <c r="M87" s="71"/>
      <c r="N87" s="175"/>
      <c r="O87" s="72"/>
      <c r="P87" s="176">
        <f>P88</f>
        <v>0</v>
      </c>
      <c r="Q87" s="72"/>
      <c r="R87" s="176">
        <f>R88</f>
        <v>552.62330489999999</v>
      </c>
      <c r="S87" s="72"/>
      <c r="T87" s="177">
        <f>T88</f>
        <v>18.791499999999999</v>
      </c>
      <c r="U87" s="34"/>
      <c r="V87" s="34"/>
      <c r="W87" s="34"/>
      <c r="X87" s="34"/>
      <c r="Y87" s="34"/>
      <c r="Z87" s="34"/>
      <c r="AA87" s="34"/>
      <c r="AB87" s="34"/>
      <c r="AC87" s="34"/>
      <c r="AD87" s="34"/>
      <c r="AE87" s="34"/>
      <c r="AT87" s="17" t="s">
        <v>73</v>
      </c>
      <c r="AU87" s="17" t="s">
        <v>270</v>
      </c>
      <c r="BK87" s="178">
        <f>BK88</f>
        <v>0</v>
      </c>
    </row>
    <row r="88" spans="1:65" s="11" customFormat="1" ht="25.9" customHeight="1">
      <c r="B88" s="179"/>
      <c r="C88" s="180"/>
      <c r="D88" s="181" t="s">
        <v>73</v>
      </c>
      <c r="E88" s="182" t="s">
        <v>311</v>
      </c>
      <c r="F88" s="182" t="s">
        <v>312</v>
      </c>
      <c r="G88" s="180"/>
      <c r="H88" s="180"/>
      <c r="I88" s="183"/>
      <c r="J88" s="184">
        <f>BK88</f>
        <v>0</v>
      </c>
      <c r="K88" s="180"/>
      <c r="L88" s="185"/>
      <c r="M88" s="186"/>
      <c r="N88" s="187"/>
      <c r="O88" s="187"/>
      <c r="P88" s="188">
        <f>P89+P145+P165+P207+P213+P253+P263</f>
        <v>0</v>
      </c>
      <c r="Q88" s="187"/>
      <c r="R88" s="188">
        <f>R89+R145+R165+R207+R213+R253+R263</f>
        <v>552.62330489999999</v>
      </c>
      <c r="S88" s="187"/>
      <c r="T88" s="189">
        <f>T89+T145+T165+T207+T213+T253+T263</f>
        <v>18.791499999999999</v>
      </c>
      <c r="AR88" s="190" t="s">
        <v>81</v>
      </c>
      <c r="AT88" s="191" t="s">
        <v>73</v>
      </c>
      <c r="AU88" s="191" t="s">
        <v>74</v>
      </c>
      <c r="AY88" s="190" t="s">
        <v>313</v>
      </c>
      <c r="BK88" s="192">
        <f>BK89+BK145+BK165+BK207+BK213+BK253+BK263</f>
        <v>0</v>
      </c>
    </row>
    <row r="89" spans="1:65" s="11" customFormat="1" ht="22.9" customHeight="1">
      <c r="B89" s="179"/>
      <c r="C89" s="180"/>
      <c r="D89" s="181" t="s">
        <v>73</v>
      </c>
      <c r="E89" s="193" t="s">
        <v>81</v>
      </c>
      <c r="F89" s="193" t="s">
        <v>314</v>
      </c>
      <c r="G89" s="180"/>
      <c r="H89" s="180"/>
      <c r="I89" s="183"/>
      <c r="J89" s="194">
        <f>BK89</f>
        <v>0</v>
      </c>
      <c r="K89" s="180"/>
      <c r="L89" s="185"/>
      <c r="M89" s="186"/>
      <c r="N89" s="187"/>
      <c r="O89" s="187"/>
      <c r="P89" s="188">
        <f>SUM(P90:P144)</f>
        <v>0</v>
      </c>
      <c r="Q89" s="187"/>
      <c r="R89" s="188">
        <f>SUM(R90:R144)</f>
        <v>145.62044499999999</v>
      </c>
      <c r="S89" s="187"/>
      <c r="T89" s="189">
        <f>SUM(T90:T144)</f>
        <v>18.791499999999999</v>
      </c>
      <c r="AR89" s="190" t="s">
        <v>81</v>
      </c>
      <c r="AT89" s="191" t="s">
        <v>73</v>
      </c>
      <c r="AU89" s="191" t="s">
        <v>81</v>
      </c>
      <c r="AY89" s="190" t="s">
        <v>313</v>
      </c>
      <c r="BK89" s="192">
        <f>SUM(BK90:BK144)</f>
        <v>0</v>
      </c>
    </row>
    <row r="90" spans="1:65" s="1" customFormat="1" ht="21.6" customHeight="1">
      <c r="A90" s="34"/>
      <c r="B90" s="35"/>
      <c r="C90" s="195" t="s">
        <v>81</v>
      </c>
      <c r="D90" s="195" t="s">
        <v>315</v>
      </c>
      <c r="E90" s="196" t="s">
        <v>3990</v>
      </c>
      <c r="F90" s="197" t="s">
        <v>3991</v>
      </c>
      <c r="G90" s="198" t="s">
        <v>318</v>
      </c>
      <c r="H90" s="199">
        <v>63.7</v>
      </c>
      <c r="I90" s="200"/>
      <c r="J90" s="201">
        <f>ROUND(I90*H90,2)</f>
        <v>0</v>
      </c>
      <c r="K90" s="202"/>
      <c r="L90" s="39"/>
      <c r="M90" s="203" t="s">
        <v>19</v>
      </c>
      <c r="N90" s="204" t="s">
        <v>45</v>
      </c>
      <c r="O90" s="64"/>
      <c r="P90" s="205">
        <f>O90*H90</f>
        <v>0</v>
      </c>
      <c r="Q90" s="205">
        <v>0</v>
      </c>
      <c r="R90" s="205">
        <f>Q90*H90</f>
        <v>0</v>
      </c>
      <c r="S90" s="205">
        <v>0.29499999999999998</v>
      </c>
      <c r="T90" s="206">
        <f>S90*H90</f>
        <v>18.791499999999999</v>
      </c>
      <c r="U90" s="34"/>
      <c r="V90" s="34"/>
      <c r="W90" s="34"/>
      <c r="X90" s="34"/>
      <c r="Y90" s="34"/>
      <c r="Z90" s="34"/>
      <c r="AA90" s="34"/>
      <c r="AB90" s="34"/>
      <c r="AC90" s="34"/>
      <c r="AD90" s="34"/>
      <c r="AE90" s="34"/>
      <c r="AR90" s="207" t="s">
        <v>319</v>
      </c>
      <c r="AT90" s="207" t="s">
        <v>315</v>
      </c>
      <c r="AU90" s="207" t="s">
        <v>83</v>
      </c>
      <c r="AY90" s="17" t="s">
        <v>313</v>
      </c>
      <c r="BE90" s="208">
        <f>IF(N90="základní",J90,0)</f>
        <v>0</v>
      </c>
      <c r="BF90" s="208">
        <f>IF(N90="snížená",J90,0)</f>
        <v>0</v>
      </c>
      <c r="BG90" s="208">
        <f>IF(N90="zákl. přenesená",J90,0)</f>
        <v>0</v>
      </c>
      <c r="BH90" s="208">
        <f>IF(N90="sníž. přenesená",J90,0)</f>
        <v>0</v>
      </c>
      <c r="BI90" s="208">
        <f>IF(N90="nulová",J90,0)</f>
        <v>0</v>
      </c>
      <c r="BJ90" s="17" t="s">
        <v>81</v>
      </c>
      <c r="BK90" s="208">
        <f>ROUND(I90*H90,2)</f>
        <v>0</v>
      </c>
      <c r="BL90" s="17" t="s">
        <v>319</v>
      </c>
      <c r="BM90" s="207" t="s">
        <v>3992</v>
      </c>
    </row>
    <row r="91" spans="1:65" s="1" customFormat="1" ht="29.25">
      <c r="A91" s="34"/>
      <c r="B91" s="35"/>
      <c r="C91" s="36"/>
      <c r="D91" s="209" t="s">
        <v>321</v>
      </c>
      <c r="E91" s="36"/>
      <c r="F91" s="210" t="s">
        <v>3993</v>
      </c>
      <c r="G91" s="36"/>
      <c r="H91" s="36"/>
      <c r="I91" s="116"/>
      <c r="J91" s="36"/>
      <c r="K91" s="36"/>
      <c r="L91" s="39"/>
      <c r="M91" s="211"/>
      <c r="N91" s="212"/>
      <c r="O91" s="64"/>
      <c r="P91" s="64"/>
      <c r="Q91" s="64"/>
      <c r="R91" s="64"/>
      <c r="S91" s="64"/>
      <c r="T91" s="65"/>
      <c r="U91" s="34"/>
      <c r="V91" s="34"/>
      <c r="W91" s="34"/>
      <c r="X91" s="34"/>
      <c r="Y91" s="34"/>
      <c r="Z91" s="34"/>
      <c r="AA91" s="34"/>
      <c r="AB91" s="34"/>
      <c r="AC91" s="34"/>
      <c r="AD91" s="34"/>
      <c r="AE91" s="34"/>
      <c r="AT91" s="17" t="s">
        <v>321</v>
      </c>
      <c r="AU91" s="17" t="s">
        <v>83</v>
      </c>
    </row>
    <row r="92" spans="1:65" s="12" customFormat="1">
      <c r="B92" s="213"/>
      <c r="C92" s="214"/>
      <c r="D92" s="209" t="s">
        <v>323</v>
      </c>
      <c r="E92" s="215" t="s">
        <v>19</v>
      </c>
      <c r="F92" s="216" t="s">
        <v>3994</v>
      </c>
      <c r="G92" s="214"/>
      <c r="H92" s="217">
        <v>63.7</v>
      </c>
      <c r="I92" s="218"/>
      <c r="J92" s="214"/>
      <c r="K92" s="214"/>
      <c r="L92" s="219"/>
      <c r="M92" s="220"/>
      <c r="N92" s="221"/>
      <c r="O92" s="221"/>
      <c r="P92" s="221"/>
      <c r="Q92" s="221"/>
      <c r="R92" s="221"/>
      <c r="S92" s="221"/>
      <c r="T92" s="222"/>
      <c r="AT92" s="223" t="s">
        <v>323</v>
      </c>
      <c r="AU92" s="223" t="s">
        <v>83</v>
      </c>
      <c r="AV92" s="12" t="s">
        <v>83</v>
      </c>
      <c r="AW92" s="12" t="s">
        <v>36</v>
      </c>
      <c r="AX92" s="12" t="s">
        <v>81</v>
      </c>
      <c r="AY92" s="223" t="s">
        <v>313</v>
      </c>
    </row>
    <row r="93" spans="1:65" s="1" customFormat="1" ht="14.45" customHeight="1">
      <c r="A93" s="34"/>
      <c r="B93" s="35"/>
      <c r="C93" s="195" t="s">
        <v>83</v>
      </c>
      <c r="D93" s="195" t="s">
        <v>315</v>
      </c>
      <c r="E93" s="196" t="s">
        <v>3995</v>
      </c>
      <c r="F93" s="197" t="s">
        <v>3996</v>
      </c>
      <c r="G93" s="198" t="s">
        <v>358</v>
      </c>
      <c r="H93" s="199">
        <v>521.87</v>
      </c>
      <c r="I93" s="200"/>
      <c r="J93" s="201">
        <f>ROUND(I93*H93,2)</f>
        <v>0</v>
      </c>
      <c r="K93" s="202"/>
      <c r="L93" s="39"/>
      <c r="M93" s="203" t="s">
        <v>19</v>
      </c>
      <c r="N93" s="204" t="s">
        <v>45</v>
      </c>
      <c r="O93" s="64"/>
      <c r="P93" s="205">
        <f>O93*H93</f>
        <v>0</v>
      </c>
      <c r="Q93" s="205">
        <v>0</v>
      </c>
      <c r="R93" s="205">
        <f>Q93*H93</f>
        <v>0</v>
      </c>
      <c r="S93" s="205">
        <v>0</v>
      </c>
      <c r="T93" s="206">
        <f>S93*H93</f>
        <v>0</v>
      </c>
      <c r="U93" s="34"/>
      <c r="V93" s="34"/>
      <c r="W93" s="34"/>
      <c r="X93" s="34"/>
      <c r="Y93" s="34"/>
      <c r="Z93" s="34"/>
      <c r="AA93" s="34"/>
      <c r="AB93" s="34"/>
      <c r="AC93" s="34"/>
      <c r="AD93" s="34"/>
      <c r="AE93" s="34"/>
      <c r="AR93" s="207" t="s">
        <v>319</v>
      </c>
      <c r="AT93" s="207" t="s">
        <v>315</v>
      </c>
      <c r="AU93" s="207" t="s">
        <v>83</v>
      </c>
      <c r="AY93" s="17" t="s">
        <v>313</v>
      </c>
      <c r="BE93" s="208">
        <f>IF(N93="základní",J93,0)</f>
        <v>0</v>
      </c>
      <c r="BF93" s="208">
        <f>IF(N93="snížená",J93,0)</f>
        <v>0</v>
      </c>
      <c r="BG93" s="208">
        <f>IF(N93="zákl. přenesená",J93,0)</f>
        <v>0</v>
      </c>
      <c r="BH93" s="208">
        <f>IF(N93="sníž. přenesená",J93,0)</f>
        <v>0</v>
      </c>
      <c r="BI93" s="208">
        <f>IF(N93="nulová",J93,0)</f>
        <v>0</v>
      </c>
      <c r="BJ93" s="17" t="s">
        <v>81</v>
      </c>
      <c r="BK93" s="208">
        <f>ROUND(I93*H93,2)</f>
        <v>0</v>
      </c>
      <c r="BL93" s="17" t="s">
        <v>319</v>
      </c>
      <c r="BM93" s="207" t="s">
        <v>3997</v>
      </c>
    </row>
    <row r="94" spans="1:65" s="1" customFormat="1" ht="19.5">
      <c r="A94" s="34"/>
      <c r="B94" s="35"/>
      <c r="C94" s="36"/>
      <c r="D94" s="209" t="s">
        <v>321</v>
      </c>
      <c r="E94" s="36"/>
      <c r="F94" s="210" t="s">
        <v>3998</v>
      </c>
      <c r="G94" s="36"/>
      <c r="H94" s="36"/>
      <c r="I94" s="116"/>
      <c r="J94" s="36"/>
      <c r="K94" s="36"/>
      <c r="L94" s="39"/>
      <c r="M94" s="211"/>
      <c r="N94" s="212"/>
      <c r="O94" s="64"/>
      <c r="P94" s="64"/>
      <c r="Q94" s="64"/>
      <c r="R94" s="64"/>
      <c r="S94" s="64"/>
      <c r="T94" s="65"/>
      <c r="U94" s="34"/>
      <c r="V94" s="34"/>
      <c r="W94" s="34"/>
      <c r="X94" s="34"/>
      <c r="Y94" s="34"/>
      <c r="Z94" s="34"/>
      <c r="AA94" s="34"/>
      <c r="AB94" s="34"/>
      <c r="AC94" s="34"/>
      <c r="AD94" s="34"/>
      <c r="AE94" s="34"/>
      <c r="AT94" s="17" t="s">
        <v>321</v>
      </c>
      <c r="AU94" s="17" t="s">
        <v>83</v>
      </c>
    </row>
    <row r="95" spans="1:65" s="12" customFormat="1">
      <c r="B95" s="213"/>
      <c r="C95" s="214"/>
      <c r="D95" s="209" t="s">
        <v>323</v>
      </c>
      <c r="E95" s="215" t="s">
        <v>19</v>
      </c>
      <c r="F95" s="216" t="s">
        <v>3999</v>
      </c>
      <c r="G95" s="214"/>
      <c r="H95" s="217">
        <v>329.47500000000002</v>
      </c>
      <c r="I95" s="218"/>
      <c r="J95" s="214"/>
      <c r="K95" s="214"/>
      <c r="L95" s="219"/>
      <c r="M95" s="220"/>
      <c r="N95" s="221"/>
      <c r="O95" s="221"/>
      <c r="P95" s="221"/>
      <c r="Q95" s="221"/>
      <c r="R95" s="221"/>
      <c r="S95" s="221"/>
      <c r="T95" s="222"/>
      <c r="AT95" s="223" t="s">
        <v>323</v>
      </c>
      <c r="AU95" s="223" t="s">
        <v>83</v>
      </c>
      <c r="AV95" s="12" t="s">
        <v>83</v>
      </c>
      <c r="AW95" s="12" t="s">
        <v>36</v>
      </c>
      <c r="AX95" s="12" t="s">
        <v>74</v>
      </c>
      <c r="AY95" s="223" t="s">
        <v>313</v>
      </c>
    </row>
    <row r="96" spans="1:65" s="12" customFormat="1">
      <c r="B96" s="213"/>
      <c r="C96" s="214"/>
      <c r="D96" s="209" t="s">
        <v>323</v>
      </c>
      <c r="E96" s="215" t="s">
        <v>19</v>
      </c>
      <c r="F96" s="216" t="s">
        <v>4000</v>
      </c>
      <c r="G96" s="214"/>
      <c r="H96" s="217">
        <v>99.875</v>
      </c>
      <c r="I96" s="218"/>
      <c r="J96" s="214"/>
      <c r="K96" s="214"/>
      <c r="L96" s="219"/>
      <c r="M96" s="220"/>
      <c r="N96" s="221"/>
      <c r="O96" s="221"/>
      <c r="P96" s="221"/>
      <c r="Q96" s="221"/>
      <c r="R96" s="221"/>
      <c r="S96" s="221"/>
      <c r="T96" s="222"/>
      <c r="AT96" s="223" t="s">
        <v>323</v>
      </c>
      <c r="AU96" s="223" t="s">
        <v>83</v>
      </c>
      <c r="AV96" s="12" t="s">
        <v>83</v>
      </c>
      <c r="AW96" s="12" t="s">
        <v>36</v>
      </c>
      <c r="AX96" s="12" t="s">
        <v>74</v>
      </c>
      <c r="AY96" s="223" t="s">
        <v>313</v>
      </c>
    </row>
    <row r="97" spans="1:65" s="12" customFormat="1">
      <c r="B97" s="213"/>
      <c r="C97" s="214"/>
      <c r="D97" s="209" t="s">
        <v>323</v>
      </c>
      <c r="E97" s="215" t="s">
        <v>19</v>
      </c>
      <c r="F97" s="216" t="s">
        <v>4001</v>
      </c>
      <c r="G97" s="214"/>
      <c r="H97" s="217">
        <v>73.599999999999994</v>
      </c>
      <c r="I97" s="218"/>
      <c r="J97" s="214"/>
      <c r="K97" s="214"/>
      <c r="L97" s="219"/>
      <c r="M97" s="220"/>
      <c r="N97" s="221"/>
      <c r="O97" s="221"/>
      <c r="P97" s="221"/>
      <c r="Q97" s="221"/>
      <c r="R97" s="221"/>
      <c r="S97" s="221"/>
      <c r="T97" s="222"/>
      <c r="AT97" s="223" t="s">
        <v>323</v>
      </c>
      <c r="AU97" s="223" t="s">
        <v>83</v>
      </c>
      <c r="AV97" s="12" t="s">
        <v>83</v>
      </c>
      <c r="AW97" s="12" t="s">
        <v>36</v>
      </c>
      <c r="AX97" s="12" t="s">
        <v>74</v>
      </c>
      <c r="AY97" s="223" t="s">
        <v>313</v>
      </c>
    </row>
    <row r="98" spans="1:65" s="12" customFormat="1">
      <c r="B98" s="213"/>
      <c r="C98" s="214"/>
      <c r="D98" s="209" t="s">
        <v>323</v>
      </c>
      <c r="E98" s="215" t="s">
        <v>19</v>
      </c>
      <c r="F98" s="216" t="s">
        <v>4002</v>
      </c>
      <c r="G98" s="214"/>
      <c r="H98" s="217">
        <v>18.920000000000002</v>
      </c>
      <c r="I98" s="218"/>
      <c r="J98" s="214"/>
      <c r="K98" s="214"/>
      <c r="L98" s="219"/>
      <c r="M98" s="220"/>
      <c r="N98" s="221"/>
      <c r="O98" s="221"/>
      <c r="P98" s="221"/>
      <c r="Q98" s="221"/>
      <c r="R98" s="221"/>
      <c r="S98" s="221"/>
      <c r="T98" s="222"/>
      <c r="AT98" s="223" t="s">
        <v>323</v>
      </c>
      <c r="AU98" s="223" t="s">
        <v>83</v>
      </c>
      <c r="AV98" s="12" t="s">
        <v>83</v>
      </c>
      <c r="AW98" s="12" t="s">
        <v>36</v>
      </c>
      <c r="AX98" s="12" t="s">
        <v>74</v>
      </c>
      <c r="AY98" s="223" t="s">
        <v>313</v>
      </c>
    </row>
    <row r="99" spans="1:65" s="14" customFormat="1">
      <c r="B99" s="234"/>
      <c r="C99" s="235"/>
      <c r="D99" s="209" t="s">
        <v>323</v>
      </c>
      <c r="E99" s="236" t="s">
        <v>19</v>
      </c>
      <c r="F99" s="237" t="s">
        <v>410</v>
      </c>
      <c r="G99" s="235"/>
      <c r="H99" s="238">
        <v>521.87</v>
      </c>
      <c r="I99" s="239"/>
      <c r="J99" s="235"/>
      <c r="K99" s="235"/>
      <c r="L99" s="240"/>
      <c r="M99" s="241"/>
      <c r="N99" s="242"/>
      <c r="O99" s="242"/>
      <c r="P99" s="242"/>
      <c r="Q99" s="242"/>
      <c r="R99" s="242"/>
      <c r="S99" s="242"/>
      <c r="T99" s="243"/>
      <c r="AT99" s="244" t="s">
        <v>323</v>
      </c>
      <c r="AU99" s="244" t="s">
        <v>83</v>
      </c>
      <c r="AV99" s="14" t="s">
        <v>319</v>
      </c>
      <c r="AW99" s="14" t="s">
        <v>36</v>
      </c>
      <c r="AX99" s="14" t="s">
        <v>81</v>
      </c>
      <c r="AY99" s="244" t="s">
        <v>313</v>
      </c>
    </row>
    <row r="100" spans="1:65" s="1" customFormat="1" ht="14.45" customHeight="1">
      <c r="A100" s="34"/>
      <c r="B100" s="35"/>
      <c r="C100" s="195" t="s">
        <v>120</v>
      </c>
      <c r="D100" s="195" t="s">
        <v>315</v>
      </c>
      <c r="E100" s="196" t="s">
        <v>4003</v>
      </c>
      <c r="F100" s="197" t="s">
        <v>4004</v>
      </c>
      <c r="G100" s="198" t="s">
        <v>358</v>
      </c>
      <c r="H100" s="199">
        <v>260.935</v>
      </c>
      <c r="I100" s="200"/>
      <c r="J100" s="201">
        <f>ROUND(I100*H100,2)</f>
        <v>0</v>
      </c>
      <c r="K100" s="202"/>
      <c r="L100" s="39"/>
      <c r="M100" s="203" t="s">
        <v>19</v>
      </c>
      <c r="N100" s="204" t="s">
        <v>45</v>
      </c>
      <c r="O100" s="64"/>
      <c r="P100" s="205">
        <f>O100*H100</f>
        <v>0</v>
      </c>
      <c r="Q100" s="205">
        <v>0</v>
      </c>
      <c r="R100" s="205">
        <f>Q100*H100</f>
        <v>0</v>
      </c>
      <c r="S100" s="205">
        <v>0</v>
      </c>
      <c r="T100" s="206">
        <f>S100*H100</f>
        <v>0</v>
      </c>
      <c r="U100" s="34"/>
      <c r="V100" s="34"/>
      <c r="W100" s="34"/>
      <c r="X100" s="34"/>
      <c r="Y100" s="34"/>
      <c r="Z100" s="34"/>
      <c r="AA100" s="34"/>
      <c r="AB100" s="34"/>
      <c r="AC100" s="34"/>
      <c r="AD100" s="34"/>
      <c r="AE100" s="34"/>
      <c r="AR100" s="207" t="s">
        <v>319</v>
      </c>
      <c r="AT100" s="207" t="s">
        <v>315</v>
      </c>
      <c r="AU100" s="207" t="s">
        <v>83</v>
      </c>
      <c r="AY100" s="17" t="s">
        <v>313</v>
      </c>
      <c r="BE100" s="208">
        <f>IF(N100="základní",J100,0)</f>
        <v>0</v>
      </c>
      <c r="BF100" s="208">
        <f>IF(N100="snížená",J100,0)</f>
        <v>0</v>
      </c>
      <c r="BG100" s="208">
        <f>IF(N100="zákl. přenesená",J100,0)</f>
        <v>0</v>
      </c>
      <c r="BH100" s="208">
        <f>IF(N100="sníž. přenesená",J100,0)</f>
        <v>0</v>
      </c>
      <c r="BI100" s="208">
        <f>IF(N100="nulová",J100,0)</f>
        <v>0</v>
      </c>
      <c r="BJ100" s="17" t="s">
        <v>81</v>
      </c>
      <c r="BK100" s="208">
        <f>ROUND(I100*H100,2)</f>
        <v>0</v>
      </c>
      <c r="BL100" s="17" t="s">
        <v>319</v>
      </c>
      <c r="BM100" s="207" t="s">
        <v>4005</v>
      </c>
    </row>
    <row r="101" spans="1:65" s="1" customFormat="1" ht="19.5">
      <c r="A101" s="34"/>
      <c r="B101" s="35"/>
      <c r="C101" s="36"/>
      <c r="D101" s="209" t="s">
        <v>321</v>
      </c>
      <c r="E101" s="36"/>
      <c r="F101" s="210" t="s">
        <v>4006</v>
      </c>
      <c r="G101" s="36"/>
      <c r="H101" s="36"/>
      <c r="I101" s="116"/>
      <c r="J101" s="36"/>
      <c r="K101" s="36"/>
      <c r="L101" s="39"/>
      <c r="M101" s="211"/>
      <c r="N101" s="212"/>
      <c r="O101" s="64"/>
      <c r="P101" s="64"/>
      <c r="Q101" s="64"/>
      <c r="R101" s="64"/>
      <c r="S101" s="64"/>
      <c r="T101" s="65"/>
      <c r="U101" s="34"/>
      <c r="V101" s="34"/>
      <c r="W101" s="34"/>
      <c r="X101" s="34"/>
      <c r="Y101" s="34"/>
      <c r="Z101" s="34"/>
      <c r="AA101" s="34"/>
      <c r="AB101" s="34"/>
      <c r="AC101" s="34"/>
      <c r="AD101" s="34"/>
      <c r="AE101" s="34"/>
      <c r="AT101" s="17" t="s">
        <v>321</v>
      </c>
      <c r="AU101" s="17" t="s">
        <v>83</v>
      </c>
    </row>
    <row r="102" spans="1:65" s="12" customFormat="1">
      <c r="B102" s="213"/>
      <c r="C102" s="214"/>
      <c r="D102" s="209" t="s">
        <v>323</v>
      </c>
      <c r="E102" s="215" t="s">
        <v>19</v>
      </c>
      <c r="F102" s="216" t="s">
        <v>4007</v>
      </c>
      <c r="G102" s="214"/>
      <c r="H102" s="217">
        <v>260.935</v>
      </c>
      <c r="I102" s="218"/>
      <c r="J102" s="214"/>
      <c r="K102" s="214"/>
      <c r="L102" s="219"/>
      <c r="M102" s="220"/>
      <c r="N102" s="221"/>
      <c r="O102" s="221"/>
      <c r="P102" s="221"/>
      <c r="Q102" s="221"/>
      <c r="R102" s="221"/>
      <c r="S102" s="221"/>
      <c r="T102" s="222"/>
      <c r="AT102" s="223" t="s">
        <v>323</v>
      </c>
      <c r="AU102" s="223" t="s">
        <v>83</v>
      </c>
      <c r="AV102" s="12" t="s">
        <v>83</v>
      </c>
      <c r="AW102" s="12" t="s">
        <v>36</v>
      </c>
      <c r="AX102" s="12" t="s">
        <v>81</v>
      </c>
      <c r="AY102" s="223" t="s">
        <v>313</v>
      </c>
    </row>
    <row r="103" spans="1:65" s="1" customFormat="1" ht="14.45" customHeight="1">
      <c r="A103" s="34"/>
      <c r="B103" s="35"/>
      <c r="C103" s="195" t="s">
        <v>319</v>
      </c>
      <c r="D103" s="195" t="s">
        <v>315</v>
      </c>
      <c r="E103" s="196" t="s">
        <v>403</v>
      </c>
      <c r="F103" s="197" t="s">
        <v>404</v>
      </c>
      <c r="G103" s="198" t="s">
        <v>358</v>
      </c>
      <c r="H103" s="199">
        <v>521.87</v>
      </c>
      <c r="I103" s="200"/>
      <c r="J103" s="201">
        <f>ROUND(I103*H103,2)</f>
        <v>0</v>
      </c>
      <c r="K103" s="202"/>
      <c r="L103" s="39"/>
      <c r="M103" s="203" t="s">
        <v>19</v>
      </c>
      <c r="N103" s="204" t="s">
        <v>45</v>
      </c>
      <c r="O103" s="64"/>
      <c r="P103" s="205">
        <f>O103*H103</f>
        <v>0</v>
      </c>
      <c r="Q103" s="205">
        <v>0</v>
      </c>
      <c r="R103" s="205">
        <f>Q103*H103</f>
        <v>0</v>
      </c>
      <c r="S103" s="205">
        <v>0</v>
      </c>
      <c r="T103" s="206">
        <f>S103*H103</f>
        <v>0</v>
      </c>
      <c r="U103" s="34"/>
      <c r="V103" s="34"/>
      <c r="W103" s="34"/>
      <c r="X103" s="34"/>
      <c r="Y103" s="34"/>
      <c r="Z103" s="34"/>
      <c r="AA103" s="34"/>
      <c r="AB103" s="34"/>
      <c r="AC103" s="34"/>
      <c r="AD103" s="34"/>
      <c r="AE103" s="34"/>
      <c r="AR103" s="207" t="s">
        <v>319</v>
      </c>
      <c r="AT103" s="207" t="s">
        <v>315</v>
      </c>
      <c r="AU103" s="207" t="s">
        <v>83</v>
      </c>
      <c r="AY103" s="17" t="s">
        <v>313</v>
      </c>
      <c r="BE103" s="208">
        <f>IF(N103="základní",J103,0)</f>
        <v>0</v>
      </c>
      <c r="BF103" s="208">
        <f>IF(N103="snížená",J103,0)</f>
        <v>0</v>
      </c>
      <c r="BG103" s="208">
        <f>IF(N103="zákl. přenesená",J103,0)</f>
        <v>0</v>
      </c>
      <c r="BH103" s="208">
        <f>IF(N103="sníž. přenesená",J103,0)</f>
        <v>0</v>
      </c>
      <c r="BI103" s="208">
        <f>IF(N103="nulová",J103,0)</f>
        <v>0</v>
      </c>
      <c r="BJ103" s="17" t="s">
        <v>81</v>
      </c>
      <c r="BK103" s="208">
        <f>ROUND(I103*H103,2)</f>
        <v>0</v>
      </c>
      <c r="BL103" s="17" t="s">
        <v>319</v>
      </c>
      <c r="BM103" s="207" t="s">
        <v>4008</v>
      </c>
    </row>
    <row r="104" spans="1:65" s="1" customFormat="1" ht="19.5">
      <c r="A104" s="34"/>
      <c r="B104" s="35"/>
      <c r="C104" s="36"/>
      <c r="D104" s="209" t="s">
        <v>321</v>
      </c>
      <c r="E104" s="36"/>
      <c r="F104" s="210" t="s">
        <v>406</v>
      </c>
      <c r="G104" s="36"/>
      <c r="H104" s="36"/>
      <c r="I104" s="116"/>
      <c r="J104" s="36"/>
      <c r="K104" s="36"/>
      <c r="L104" s="39"/>
      <c r="M104" s="211"/>
      <c r="N104" s="212"/>
      <c r="O104" s="64"/>
      <c r="P104" s="64"/>
      <c r="Q104" s="64"/>
      <c r="R104" s="64"/>
      <c r="S104" s="64"/>
      <c r="T104" s="65"/>
      <c r="U104" s="34"/>
      <c r="V104" s="34"/>
      <c r="W104" s="34"/>
      <c r="X104" s="34"/>
      <c r="Y104" s="34"/>
      <c r="Z104" s="34"/>
      <c r="AA104" s="34"/>
      <c r="AB104" s="34"/>
      <c r="AC104" s="34"/>
      <c r="AD104" s="34"/>
      <c r="AE104" s="34"/>
      <c r="AT104" s="17" t="s">
        <v>321</v>
      </c>
      <c r="AU104" s="17" t="s">
        <v>83</v>
      </c>
    </row>
    <row r="105" spans="1:65" s="12" customFormat="1">
      <c r="B105" s="213"/>
      <c r="C105" s="214"/>
      <c r="D105" s="209" t="s">
        <v>323</v>
      </c>
      <c r="E105" s="215" t="s">
        <v>19</v>
      </c>
      <c r="F105" s="216" t="s">
        <v>4009</v>
      </c>
      <c r="G105" s="214"/>
      <c r="H105" s="217">
        <v>521.87</v>
      </c>
      <c r="I105" s="218"/>
      <c r="J105" s="214"/>
      <c r="K105" s="214"/>
      <c r="L105" s="219"/>
      <c r="M105" s="220"/>
      <c r="N105" s="221"/>
      <c r="O105" s="221"/>
      <c r="P105" s="221"/>
      <c r="Q105" s="221"/>
      <c r="R105" s="221"/>
      <c r="S105" s="221"/>
      <c r="T105" s="222"/>
      <c r="AT105" s="223" t="s">
        <v>323</v>
      </c>
      <c r="AU105" s="223" t="s">
        <v>83</v>
      </c>
      <c r="AV105" s="12" t="s">
        <v>83</v>
      </c>
      <c r="AW105" s="12" t="s">
        <v>36</v>
      </c>
      <c r="AX105" s="12" t="s">
        <v>81</v>
      </c>
      <c r="AY105" s="223" t="s">
        <v>313</v>
      </c>
    </row>
    <row r="106" spans="1:65" s="1" customFormat="1" ht="14.45" customHeight="1">
      <c r="A106" s="34"/>
      <c r="B106" s="35"/>
      <c r="C106" s="195" t="s">
        <v>340</v>
      </c>
      <c r="D106" s="195" t="s">
        <v>315</v>
      </c>
      <c r="E106" s="196" t="s">
        <v>423</v>
      </c>
      <c r="F106" s="197" t="s">
        <v>424</v>
      </c>
      <c r="G106" s="198" t="s">
        <v>358</v>
      </c>
      <c r="H106" s="199">
        <v>521.87</v>
      </c>
      <c r="I106" s="200"/>
      <c r="J106" s="201">
        <f>ROUND(I106*H106,2)</f>
        <v>0</v>
      </c>
      <c r="K106" s="202"/>
      <c r="L106" s="39"/>
      <c r="M106" s="203" t="s">
        <v>19</v>
      </c>
      <c r="N106" s="204" t="s">
        <v>45</v>
      </c>
      <c r="O106" s="64"/>
      <c r="P106" s="205">
        <f>O106*H106</f>
        <v>0</v>
      </c>
      <c r="Q106" s="205">
        <v>0</v>
      </c>
      <c r="R106" s="205">
        <f>Q106*H106</f>
        <v>0</v>
      </c>
      <c r="S106" s="205">
        <v>0</v>
      </c>
      <c r="T106" s="206">
        <f>S106*H106</f>
        <v>0</v>
      </c>
      <c r="U106" s="34"/>
      <c r="V106" s="34"/>
      <c r="W106" s="34"/>
      <c r="X106" s="34"/>
      <c r="Y106" s="34"/>
      <c r="Z106" s="34"/>
      <c r="AA106" s="34"/>
      <c r="AB106" s="34"/>
      <c r="AC106" s="34"/>
      <c r="AD106" s="34"/>
      <c r="AE106" s="34"/>
      <c r="AR106" s="207" t="s">
        <v>319</v>
      </c>
      <c r="AT106" s="207" t="s">
        <v>315</v>
      </c>
      <c r="AU106" s="207" t="s">
        <v>83</v>
      </c>
      <c r="AY106" s="17" t="s">
        <v>313</v>
      </c>
      <c r="BE106" s="208">
        <f>IF(N106="základní",J106,0)</f>
        <v>0</v>
      </c>
      <c r="BF106" s="208">
        <f>IF(N106="snížená",J106,0)</f>
        <v>0</v>
      </c>
      <c r="BG106" s="208">
        <f>IF(N106="zákl. přenesená",J106,0)</f>
        <v>0</v>
      </c>
      <c r="BH106" s="208">
        <f>IF(N106="sníž. přenesená",J106,0)</f>
        <v>0</v>
      </c>
      <c r="BI106" s="208">
        <f>IF(N106="nulová",J106,0)</f>
        <v>0</v>
      </c>
      <c r="BJ106" s="17" t="s">
        <v>81</v>
      </c>
      <c r="BK106" s="208">
        <f>ROUND(I106*H106,2)</f>
        <v>0</v>
      </c>
      <c r="BL106" s="17" t="s">
        <v>319</v>
      </c>
      <c r="BM106" s="207" t="s">
        <v>4010</v>
      </c>
    </row>
    <row r="107" spans="1:65" s="1" customFormat="1">
      <c r="A107" s="34"/>
      <c r="B107" s="35"/>
      <c r="C107" s="36"/>
      <c r="D107" s="209" t="s">
        <v>321</v>
      </c>
      <c r="E107" s="36"/>
      <c r="F107" s="210" t="s">
        <v>424</v>
      </c>
      <c r="G107" s="36"/>
      <c r="H107" s="36"/>
      <c r="I107" s="116"/>
      <c r="J107" s="36"/>
      <c r="K107" s="36"/>
      <c r="L107" s="39"/>
      <c r="M107" s="211"/>
      <c r="N107" s="212"/>
      <c r="O107" s="64"/>
      <c r="P107" s="64"/>
      <c r="Q107" s="64"/>
      <c r="R107" s="64"/>
      <c r="S107" s="64"/>
      <c r="T107" s="65"/>
      <c r="U107" s="34"/>
      <c r="V107" s="34"/>
      <c r="W107" s="34"/>
      <c r="X107" s="34"/>
      <c r="Y107" s="34"/>
      <c r="Z107" s="34"/>
      <c r="AA107" s="34"/>
      <c r="AB107" s="34"/>
      <c r="AC107" s="34"/>
      <c r="AD107" s="34"/>
      <c r="AE107" s="34"/>
      <c r="AT107" s="17" t="s">
        <v>321</v>
      </c>
      <c r="AU107" s="17" t="s">
        <v>83</v>
      </c>
    </row>
    <row r="108" spans="1:65" s="12" customFormat="1">
      <c r="B108" s="213"/>
      <c r="C108" s="214"/>
      <c r="D108" s="209" t="s">
        <v>323</v>
      </c>
      <c r="E108" s="215" t="s">
        <v>19</v>
      </c>
      <c r="F108" s="216" t="s">
        <v>4011</v>
      </c>
      <c r="G108" s="214"/>
      <c r="H108" s="217">
        <v>521.87</v>
      </c>
      <c r="I108" s="218"/>
      <c r="J108" s="214"/>
      <c r="K108" s="214"/>
      <c r="L108" s="219"/>
      <c r="M108" s="220"/>
      <c r="N108" s="221"/>
      <c r="O108" s="221"/>
      <c r="P108" s="221"/>
      <c r="Q108" s="221"/>
      <c r="R108" s="221"/>
      <c r="S108" s="221"/>
      <c r="T108" s="222"/>
      <c r="AT108" s="223" t="s">
        <v>323</v>
      </c>
      <c r="AU108" s="223" t="s">
        <v>83</v>
      </c>
      <c r="AV108" s="12" t="s">
        <v>83</v>
      </c>
      <c r="AW108" s="12" t="s">
        <v>36</v>
      </c>
      <c r="AX108" s="12" t="s">
        <v>81</v>
      </c>
      <c r="AY108" s="223" t="s">
        <v>313</v>
      </c>
    </row>
    <row r="109" spans="1:65" s="1" customFormat="1" ht="14.45" customHeight="1">
      <c r="A109" s="34"/>
      <c r="B109" s="35"/>
      <c r="C109" s="195" t="s">
        <v>345</v>
      </c>
      <c r="D109" s="195" t="s">
        <v>315</v>
      </c>
      <c r="E109" s="196" t="s">
        <v>428</v>
      </c>
      <c r="F109" s="197" t="s">
        <v>429</v>
      </c>
      <c r="G109" s="198" t="s">
        <v>430</v>
      </c>
      <c r="H109" s="199">
        <v>939.36599999999999</v>
      </c>
      <c r="I109" s="200"/>
      <c r="J109" s="201">
        <f>ROUND(I109*H109,2)</f>
        <v>0</v>
      </c>
      <c r="K109" s="202"/>
      <c r="L109" s="39"/>
      <c r="M109" s="203" t="s">
        <v>19</v>
      </c>
      <c r="N109" s="204" t="s">
        <v>45</v>
      </c>
      <c r="O109" s="64"/>
      <c r="P109" s="205">
        <f>O109*H109</f>
        <v>0</v>
      </c>
      <c r="Q109" s="205">
        <v>0</v>
      </c>
      <c r="R109" s="205">
        <f>Q109*H109</f>
        <v>0</v>
      </c>
      <c r="S109" s="205">
        <v>0</v>
      </c>
      <c r="T109" s="206">
        <f>S109*H109</f>
        <v>0</v>
      </c>
      <c r="U109" s="34"/>
      <c r="V109" s="34"/>
      <c r="W109" s="34"/>
      <c r="X109" s="34"/>
      <c r="Y109" s="34"/>
      <c r="Z109" s="34"/>
      <c r="AA109" s="34"/>
      <c r="AB109" s="34"/>
      <c r="AC109" s="34"/>
      <c r="AD109" s="34"/>
      <c r="AE109" s="34"/>
      <c r="AR109" s="207" t="s">
        <v>319</v>
      </c>
      <c r="AT109" s="207" t="s">
        <v>315</v>
      </c>
      <c r="AU109" s="207" t="s">
        <v>83</v>
      </c>
      <c r="AY109" s="17" t="s">
        <v>313</v>
      </c>
      <c r="BE109" s="208">
        <f>IF(N109="základní",J109,0)</f>
        <v>0</v>
      </c>
      <c r="BF109" s="208">
        <f>IF(N109="snížená",J109,0)</f>
        <v>0</v>
      </c>
      <c r="BG109" s="208">
        <f>IF(N109="zákl. přenesená",J109,0)</f>
        <v>0</v>
      </c>
      <c r="BH109" s="208">
        <f>IF(N109="sníž. přenesená",J109,0)</f>
        <v>0</v>
      </c>
      <c r="BI109" s="208">
        <f>IF(N109="nulová",J109,0)</f>
        <v>0</v>
      </c>
      <c r="BJ109" s="17" t="s">
        <v>81</v>
      </c>
      <c r="BK109" s="208">
        <f>ROUND(I109*H109,2)</f>
        <v>0</v>
      </c>
      <c r="BL109" s="17" t="s">
        <v>319</v>
      </c>
      <c r="BM109" s="207" t="s">
        <v>4012</v>
      </c>
    </row>
    <row r="110" spans="1:65" s="1" customFormat="1" ht="19.5">
      <c r="A110" s="34"/>
      <c r="B110" s="35"/>
      <c r="C110" s="36"/>
      <c r="D110" s="209" t="s">
        <v>321</v>
      </c>
      <c r="E110" s="36"/>
      <c r="F110" s="210" t="s">
        <v>432</v>
      </c>
      <c r="G110" s="36"/>
      <c r="H110" s="36"/>
      <c r="I110" s="116"/>
      <c r="J110" s="36"/>
      <c r="K110" s="36"/>
      <c r="L110" s="39"/>
      <c r="M110" s="211"/>
      <c r="N110" s="212"/>
      <c r="O110" s="64"/>
      <c r="P110" s="64"/>
      <c r="Q110" s="64"/>
      <c r="R110" s="64"/>
      <c r="S110" s="64"/>
      <c r="T110" s="65"/>
      <c r="U110" s="34"/>
      <c r="V110" s="34"/>
      <c r="W110" s="34"/>
      <c r="X110" s="34"/>
      <c r="Y110" s="34"/>
      <c r="Z110" s="34"/>
      <c r="AA110" s="34"/>
      <c r="AB110" s="34"/>
      <c r="AC110" s="34"/>
      <c r="AD110" s="34"/>
      <c r="AE110" s="34"/>
      <c r="AT110" s="17" t="s">
        <v>321</v>
      </c>
      <c r="AU110" s="17" t="s">
        <v>83</v>
      </c>
    </row>
    <row r="111" spans="1:65" s="12" customFormat="1">
      <c r="B111" s="213"/>
      <c r="C111" s="214"/>
      <c r="D111" s="209" t="s">
        <v>323</v>
      </c>
      <c r="E111" s="215" t="s">
        <v>19</v>
      </c>
      <c r="F111" s="216" t="s">
        <v>4013</v>
      </c>
      <c r="G111" s="214"/>
      <c r="H111" s="217">
        <v>939.36599999999999</v>
      </c>
      <c r="I111" s="218"/>
      <c r="J111" s="214"/>
      <c r="K111" s="214"/>
      <c r="L111" s="219"/>
      <c r="M111" s="220"/>
      <c r="N111" s="221"/>
      <c r="O111" s="221"/>
      <c r="P111" s="221"/>
      <c r="Q111" s="221"/>
      <c r="R111" s="221"/>
      <c r="S111" s="221"/>
      <c r="T111" s="222"/>
      <c r="AT111" s="223" t="s">
        <v>323</v>
      </c>
      <c r="AU111" s="223" t="s">
        <v>83</v>
      </c>
      <c r="AV111" s="12" t="s">
        <v>83</v>
      </c>
      <c r="AW111" s="12" t="s">
        <v>36</v>
      </c>
      <c r="AX111" s="12" t="s">
        <v>81</v>
      </c>
      <c r="AY111" s="223" t="s">
        <v>313</v>
      </c>
    </row>
    <row r="112" spans="1:65" s="1" customFormat="1" ht="14.45" customHeight="1">
      <c r="A112" s="34"/>
      <c r="B112" s="35"/>
      <c r="C112" s="195" t="s">
        <v>350</v>
      </c>
      <c r="D112" s="195" t="s">
        <v>315</v>
      </c>
      <c r="E112" s="196" t="s">
        <v>4014</v>
      </c>
      <c r="F112" s="197" t="s">
        <v>4015</v>
      </c>
      <c r="G112" s="198" t="s">
        <v>318</v>
      </c>
      <c r="H112" s="199">
        <v>577.79999999999995</v>
      </c>
      <c r="I112" s="200"/>
      <c r="J112" s="201">
        <f>ROUND(I112*H112,2)</f>
        <v>0</v>
      </c>
      <c r="K112" s="202"/>
      <c r="L112" s="39"/>
      <c r="M112" s="203" t="s">
        <v>19</v>
      </c>
      <c r="N112" s="204" t="s">
        <v>45</v>
      </c>
      <c r="O112" s="64"/>
      <c r="P112" s="205">
        <f>O112*H112</f>
        <v>0</v>
      </c>
      <c r="Q112" s="205">
        <v>0</v>
      </c>
      <c r="R112" s="205">
        <f>Q112*H112</f>
        <v>0</v>
      </c>
      <c r="S112" s="205">
        <v>0</v>
      </c>
      <c r="T112" s="206">
        <f>S112*H112</f>
        <v>0</v>
      </c>
      <c r="U112" s="34"/>
      <c r="V112" s="34"/>
      <c r="W112" s="34"/>
      <c r="X112" s="34"/>
      <c r="Y112" s="34"/>
      <c r="Z112" s="34"/>
      <c r="AA112" s="34"/>
      <c r="AB112" s="34"/>
      <c r="AC112" s="34"/>
      <c r="AD112" s="34"/>
      <c r="AE112" s="34"/>
      <c r="AR112" s="207" t="s">
        <v>319</v>
      </c>
      <c r="AT112" s="207" t="s">
        <v>315</v>
      </c>
      <c r="AU112" s="207" t="s">
        <v>83</v>
      </c>
      <c r="AY112" s="17" t="s">
        <v>313</v>
      </c>
      <c r="BE112" s="208">
        <f>IF(N112="základní",J112,0)</f>
        <v>0</v>
      </c>
      <c r="BF112" s="208">
        <f>IF(N112="snížená",J112,0)</f>
        <v>0</v>
      </c>
      <c r="BG112" s="208">
        <f>IF(N112="zákl. přenesená",J112,0)</f>
        <v>0</v>
      </c>
      <c r="BH112" s="208">
        <f>IF(N112="sníž. přenesená",J112,0)</f>
        <v>0</v>
      </c>
      <c r="BI112" s="208">
        <f>IF(N112="nulová",J112,0)</f>
        <v>0</v>
      </c>
      <c r="BJ112" s="17" t="s">
        <v>81</v>
      </c>
      <c r="BK112" s="208">
        <f>ROUND(I112*H112,2)</f>
        <v>0</v>
      </c>
      <c r="BL112" s="17" t="s">
        <v>319</v>
      </c>
      <c r="BM112" s="207" t="s">
        <v>4016</v>
      </c>
    </row>
    <row r="113" spans="1:65" s="1" customFormat="1" ht="19.5">
      <c r="A113" s="34"/>
      <c r="B113" s="35"/>
      <c r="C113" s="36"/>
      <c r="D113" s="209" t="s">
        <v>321</v>
      </c>
      <c r="E113" s="36"/>
      <c r="F113" s="210" t="s">
        <v>4017</v>
      </c>
      <c r="G113" s="36"/>
      <c r="H113" s="36"/>
      <c r="I113" s="116"/>
      <c r="J113" s="36"/>
      <c r="K113" s="36"/>
      <c r="L113" s="39"/>
      <c r="M113" s="211"/>
      <c r="N113" s="212"/>
      <c r="O113" s="64"/>
      <c r="P113" s="64"/>
      <c r="Q113" s="64"/>
      <c r="R113" s="64"/>
      <c r="S113" s="64"/>
      <c r="T113" s="65"/>
      <c r="U113" s="34"/>
      <c r="V113" s="34"/>
      <c r="W113" s="34"/>
      <c r="X113" s="34"/>
      <c r="Y113" s="34"/>
      <c r="Z113" s="34"/>
      <c r="AA113" s="34"/>
      <c r="AB113" s="34"/>
      <c r="AC113" s="34"/>
      <c r="AD113" s="34"/>
      <c r="AE113" s="34"/>
      <c r="AT113" s="17" t="s">
        <v>321</v>
      </c>
      <c r="AU113" s="17" t="s">
        <v>83</v>
      </c>
    </row>
    <row r="114" spans="1:65" s="12" customFormat="1">
      <c r="B114" s="213"/>
      <c r="C114" s="214"/>
      <c r="D114" s="209" t="s">
        <v>323</v>
      </c>
      <c r="E114" s="215" t="s">
        <v>19</v>
      </c>
      <c r="F114" s="216" t="s">
        <v>4018</v>
      </c>
      <c r="G114" s="214"/>
      <c r="H114" s="217">
        <v>112.3</v>
      </c>
      <c r="I114" s="218"/>
      <c r="J114" s="214"/>
      <c r="K114" s="214"/>
      <c r="L114" s="219"/>
      <c r="M114" s="220"/>
      <c r="N114" s="221"/>
      <c r="O114" s="221"/>
      <c r="P114" s="221"/>
      <c r="Q114" s="221"/>
      <c r="R114" s="221"/>
      <c r="S114" s="221"/>
      <c r="T114" s="222"/>
      <c r="AT114" s="223" t="s">
        <v>323</v>
      </c>
      <c r="AU114" s="223" t="s">
        <v>83</v>
      </c>
      <c r="AV114" s="12" t="s">
        <v>83</v>
      </c>
      <c r="AW114" s="12" t="s">
        <v>36</v>
      </c>
      <c r="AX114" s="12" t="s">
        <v>74</v>
      </c>
      <c r="AY114" s="223" t="s">
        <v>313</v>
      </c>
    </row>
    <row r="115" spans="1:65" s="12" customFormat="1">
      <c r="B115" s="213"/>
      <c r="C115" s="214"/>
      <c r="D115" s="209" t="s">
        <v>323</v>
      </c>
      <c r="E115" s="215" t="s">
        <v>19</v>
      </c>
      <c r="F115" s="216" t="s">
        <v>4019</v>
      </c>
      <c r="G115" s="214"/>
      <c r="H115" s="217">
        <v>187.2</v>
      </c>
      <c r="I115" s="218"/>
      <c r="J115" s="214"/>
      <c r="K115" s="214"/>
      <c r="L115" s="219"/>
      <c r="M115" s="220"/>
      <c r="N115" s="221"/>
      <c r="O115" s="221"/>
      <c r="P115" s="221"/>
      <c r="Q115" s="221"/>
      <c r="R115" s="221"/>
      <c r="S115" s="221"/>
      <c r="T115" s="222"/>
      <c r="AT115" s="223" t="s">
        <v>323</v>
      </c>
      <c r="AU115" s="223" t="s">
        <v>83</v>
      </c>
      <c r="AV115" s="12" t="s">
        <v>83</v>
      </c>
      <c r="AW115" s="12" t="s">
        <v>36</v>
      </c>
      <c r="AX115" s="12" t="s">
        <v>74</v>
      </c>
      <c r="AY115" s="223" t="s">
        <v>313</v>
      </c>
    </row>
    <row r="116" spans="1:65" s="12" customFormat="1">
      <c r="B116" s="213"/>
      <c r="C116" s="214"/>
      <c r="D116" s="209" t="s">
        <v>323</v>
      </c>
      <c r="E116" s="215" t="s">
        <v>19</v>
      </c>
      <c r="F116" s="216" t="s">
        <v>4020</v>
      </c>
      <c r="G116" s="214"/>
      <c r="H116" s="217">
        <v>47.4</v>
      </c>
      <c r="I116" s="218"/>
      <c r="J116" s="214"/>
      <c r="K116" s="214"/>
      <c r="L116" s="219"/>
      <c r="M116" s="220"/>
      <c r="N116" s="221"/>
      <c r="O116" s="221"/>
      <c r="P116" s="221"/>
      <c r="Q116" s="221"/>
      <c r="R116" s="221"/>
      <c r="S116" s="221"/>
      <c r="T116" s="222"/>
      <c r="AT116" s="223" t="s">
        <v>323</v>
      </c>
      <c r="AU116" s="223" t="s">
        <v>83</v>
      </c>
      <c r="AV116" s="12" t="s">
        <v>83</v>
      </c>
      <c r="AW116" s="12" t="s">
        <v>36</v>
      </c>
      <c r="AX116" s="12" t="s">
        <v>74</v>
      </c>
      <c r="AY116" s="223" t="s">
        <v>313</v>
      </c>
    </row>
    <row r="117" spans="1:65" s="12" customFormat="1">
      <c r="B117" s="213"/>
      <c r="C117" s="214"/>
      <c r="D117" s="209" t="s">
        <v>323</v>
      </c>
      <c r="E117" s="215" t="s">
        <v>19</v>
      </c>
      <c r="F117" s="216" t="s">
        <v>4021</v>
      </c>
      <c r="G117" s="214"/>
      <c r="H117" s="217">
        <v>230.9</v>
      </c>
      <c r="I117" s="218"/>
      <c r="J117" s="214"/>
      <c r="K117" s="214"/>
      <c r="L117" s="219"/>
      <c r="M117" s="220"/>
      <c r="N117" s="221"/>
      <c r="O117" s="221"/>
      <c r="P117" s="221"/>
      <c r="Q117" s="221"/>
      <c r="R117" s="221"/>
      <c r="S117" s="221"/>
      <c r="T117" s="222"/>
      <c r="AT117" s="223" t="s">
        <v>323</v>
      </c>
      <c r="AU117" s="223" t="s">
        <v>83</v>
      </c>
      <c r="AV117" s="12" t="s">
        <v>83</v>
      </c>
      <c r="AW117" s="12" t="s">
        <v>36</v>
      </c>
      <c r="AX117" s="12" t="s">
        <v>74</v>
      </c>
      <c r="AY117" s="223" t="s">
        <v>313</v>
      </c>
    </row>
    <row r="118" spans="1:65" s="14" customFormat="1">
      <c r="B118" s="234"/>
      <c r="C118" s="235"/>
      <c r="D118" s="209" t="s">
        <v>323</v>
      </c>
      <c r="E118" s="236" t="s">
        <v>19</v>
      </c>
      <c r="F118" s="237" t="s">
        <v>410</v>
      </c>
      <c r="G118" s="235"/>
      <c r="H118" s="238">
        <v>577.79999999999995</v>
      </c>
      <c r="I118" s="239"/>
      <c r="J118" s="235"/>
      <c r="K118" s="235"/>
      <c r="L118" s="240"/>
      <c r="M118" s="241"/>
      <c r="N118" s="242"/>
      <c r="O118" s="242"/>
      <c r="P118" s="242"/>
      <c r="Q118" s="242"/>
      <c r="R118" s="242"/>
      <c r="S118" s="242"/>
      <c r="T118" s="243"/>
      <c r="AT118" s="244" t="s">
        <v>323</v>
      </c>
      <c r="AU118" s="244" t="s">
        <v>83</v>
      </c>
      <c r="AV118" s="14" t="s">
        <v>319</v>
      </c>
      <c r="AW118" s="14" t="s">
        <v>36</v>
      </c>
      <c r="AX118" s="14" t="s">
        <v>81</v>
      </c>
      <c r="AY118" s="244" t="s">
        <v>313</v>
      </c>
    </row>
    <row r="119" spans="1:65" s="1" customFormat="1" ht="14.45" customHeight="1">
      <c r="A119" s="34"/>
      <c r="B119" s="35"/>
      <c r="C119" s="245" t="s">
        <v>355</v>
      </c>
      <c r="D119" s="245" t="s">
        <v>473</v>
      </c>
      <c r="E119" s="246" t="s">
        <v>4022</v>
      </c>
      <c r="F119" s="247" t="s">
        <v>4023</v>
      </c>
      <c r="G119" s="248" t="s">
        <v>430</v>
      </c>
      <c r="H119" s="249">
        <v>145.60599999999999</v>
      </c>
      <c r="I119" s="250"/>
      <c r="J119" s="251">
        <f>ROUND(I119*H119,2)</f>
        <v>0</v>
      </c>
      <c r="K119" s="252"/>
      <c r="L119" s="253"/>
      <c r="M119" s="254" t="s">
        <v>19</v>
      </c>
      <c r="N119" s="255" t="s">
        <v>45</v>
      </c>
      <c r="O119" s="64"/>
      <c r="P119" s="205">
        <f>O119*H119</f>
        <v>0</v>
      </c>
      <c r="Q119" s="205">
        <v>1</v>
      </c>
      <c r="R119" s="205">
        <f>Q119*H119</f>
        <v>145.60599999999999</v>
      </c>
      <c r="S119" s="205">
        <v>0</v>
      </c>
      <c r="T119" s="206">
        <f>S119*H119</f>
        <v>0</v>
      </c>
      <c r="U119" s="34"/>
      <c r="V119" s="34"/>
      <c r="W119" s="34"/>
      <c r="X119" s="34"/>
      <c r="Y119" s="34"/>
      <c r="Z119" s="34"/>
      <c r="AA119" s="34"/>
      <c r="AB119" s="34"/>
      <c r="AC119" s="34"/>
      <c r="AD119" s="34"/>
      <c r="AE119" s="34"/>
      <c r="AR119" s="207" t="s">
        <v>355</v>
      </c>
      <c r="AT119" s="207" t="s">
        <v>473</v>
      </c>
      <c r="AU119" s="207" t="s">
        <v>83</v>
      </c>
      <c r="AY119" s="17" t="s">
        <v>313</v>
      </c>
      <c r="BE119" s="208">
        <f>IF(N119="základní",J119,0)</f>
        <v>0</v>
      </c>
      <c r="BF119" s="208">
        <f>IF(N119="snížená",J119,0)</f>
        <v>0</v>
      </c>
      <c r="BG119" s="208">
        <f>IF(N119="zákl. přenesená",J119,0)</f>
        <v>0</v>
      </c>
      <c r="BH119" s="208">
        <f>IF(N119="sníž. přenesená",J119,0)</f>
        <v>0</v>
      </c>
      <c r="BI119" s="208">
        <f>IF(N119="nulová",J119,0)</f>
        <v>0</v>
      </c>
      <c r="BJ119" s="17" t="s">
        <v>81</v>
      </c>
      <c r="BK119" s="208">
        <f>ROUND(I119*H119,2)</f>
        <v>0</v>
      </c>
      <c r="BL119" s="17" t="s">
        <v>319</v>
      </c>
      <c r="BM119" s="207" t="s">
        <v>4024</v>
      </c>
    </row>
    <row r="120" spans="1:65" s="1" customFormat="1">
      <c r="A120" s="34"/>
      <c r="B120" s="35"/>
      <c r="C120" s="36"/>
      <c r="D120" s="209" t="s">
        <v>321</v>
      </c>
      <c r="E120" s="36"/>
      <c r="F120" s="210" t="s">
        <v>4023</v>
      </c>
      <c r="G120" s="36"/>
      <c r="H120" s="36"/>
      <c r="I120" s="116"/>
      <c r="J120" s="36"/>
      <c r="K120" s="36"/>
      <c r="L120" s="39"/>
      <c r="M120" s="211"/>
      <c r="N120" s="212"/>
      <c r="O120" s="64"/>
      <c r="P120" s="64"/>
      <c r="Q120" s="64"/>
      <c r="R120" s="64"/>
      <c r="S120" s="64"/>
      <c r="T120" s="65"/>
      <c r="U120" s="34"/>
      <c r="V120" s="34"/>
      <c r="W120" s="34"/>
      <c r="X120" s="34"/>
      <c r="Y120" s="34"/>
      <c r="Z120" s="34"/>
      <c r="AA120" s="34"/>
      <c r="AB120" s="34"/>
      <c r="AC120" s="34"/>
      <c r="AD120" s="34"/>
      <c r="AE120" s="34"/>
      <c r="AT120" s="17" t="s">
        <v>321</v>
      </c>
      <c r="AU120" s="17" t="s">
        <v>83</v>
      </c>
    </row>
    <row r="121" spans="1:65" s="12" customFormat="1">
      <c r="B121" s="213"/>
      <c r="C121" s="214"/>
      <c r="D121" s="209" t="s">
        <v>323</v>
      </c>
      <c r="E121" s="215" t="s">
        <v>19</v>
      </c>
      <c r="F121" s="216" t="s">
        <v>4025</v>
      </c>
      <c r="G121" s="214"/>
      <c r="H121" s="217">
        <v>145.60599999999999</v>
      </c>
      <c r="I121" s="218"/>
      <c r="J121" s="214"/>
      <c r="K121" s="214"/>
      <c r="L121" s="219"/>
      <c r="M121" s="220"/>
      <c r="N121" s="221"/>
      <c r="O121" s="221"/>
      <c r="P121" s="221"/>
      <c r="Q121" s="221"/>
      <c r="R121" s="221"/>
      <c r="S121" s="221"/>
      <c r="T121" s="222"/>
      <c r="AT121" s="223" t="s">
        <v>323</v>
      </c>
      <c r="AU121" s="223" t="s">
        <v>83</v>
      </c>
      <c r="AV121" s="12" t="s">
        <v>83</v>
      </c>
      <c r="AW121" s="12" t="s">
        <v>36</v>
      </c>
      <c r="AX121" s="12" t="s">
        <v>81</v>
      </c>
      <c r="AY121" s="223" t="s">
        <v>313</v>
      </c>
    </row>
    <row r="122" spans="1:65" s="1" customFormat="1" ht="14.45" customHeight="1">
      <c r="A122" s="34"/>
      <c r="B122" s="35"/>
      <c r="C122" s="195" t="s">
        <v>362</v>
      </c>
      <c r="D122" s="195" t="s">
        <v>315</v>
      </c>
      <c r="E122" s="196" t="s">
        <v>4026</v>
      </c>
      <c r="F122" s="197" t="s">
        <v>4027</v>
      </c>
      <c r="G122" s="198" t="s">
        <v>318</v>
      </c>
      <c r="H122" s="199">
        <v>577.79999999999995</v>
      </c>
      <c r="I122" s="200"/>
      <c r="J122" s="201">
        <f>ROUND(I122*H122,2)</f>
        <v>0</v>
      </c>
      <c r="K122" s="202"/>
      <c r="L122" s="39"/>
      <c r="M122" s="203" t="s">
        <v>19</v>
      </c>
      <c r="N122" s="204" t="s">
        <v>45</v>
      </c>
      <c r="O122" s="64"/>
      <c r="P122" s="205">
        <f>O122*H122</f>
        <v>0</v>
      </c>
      <c r="Q122" s="205">
        <v>0</v>
      </c>
      <c r="R122" s="205">
        <f>Q122*H122</f>
        <v>0</v>
      </c>
      <c r="S122" s="205">
        <v>0</v>
      </c>
      <c r="T122" s="206">
        <f>S122*H122</f>
        <v>0</v>
      </c>
      <c r="U122" s="34"/>
      <c r="V122" s="34"/>
      <c r="W122" s="34"/>
      <c r="X122" s="34"/>
      <c r="Y122" s="34"/>
      <c r="Z122" s="34"/>
      <c r="AA122" s="34"/>
      <c r="AB122" s="34"/>
      <c r="AC122" s="34"/>
      <c r="AD122" s="34"/>
      <c r="AE122" s="34"/>
      <c r="AR122" s="207" t="s">
        <v>319</v>
      </c>
      <c r="AT122" s="207" t="s">
        <v>315</v>
      </c>
      <c r="AU122" s="207" t="s">
        <v>83</v>
      </c>
      <c r="AY122" s="17" t="s">
        <v>313</v>
      </c>
      <c r="BE122" s="208">
        <f>IF(N122="základní",J122,0)</f>
        <v>0</v>
      </c>
      <c r="BF122" s="208">
        <f>IF(N122="snížená",J122,0)</f>
        <v>0</v>
      </c>
      <c r="BG122" s="208">
        <f>IF(N122="zákl. přenesená",J122,0)</f>
        <v>0</v>
      </c>
      <c r="BH122" s="208">
        <f>IF(N122="sníž. přenesená",J122,0)</f>
        <v>0</v>
      </c>
      <c r="BI122" s="208">
        <f>IF(N122="nulová",J122,0)</f>
        <v>0</v>
      </c>
      <c r="BJ122" s="17" t="s">
        <v>81</v>
      </c>
      <c r="BK122" s="208">
        <f>ROUND(I122*H122,2)</f>
        <v>0</v>
      </c>
      <c r="BL122" s="17" t="s">
        <v>319</v>
      </c>
      <c r="BM122" s="207" t="s">
        <v>4028</v>
      </c>
    </row>
    <row r="123" spans="1:65" s="1" customFormat="1">
      <c r="A123" s="34"/>
      <c r="B123" s="35"/>
      <c r="C123" s="36"/>
      <c r="D123" s="209" t="s">
        <v>321</v>
      </c>
      <c r="E123" s="36"/>
      <c r="F123" s="210" t="s">
        <v>4029</v>
      </c>
      <c r="G123" s="36"/>
      <c r="H123" s="36"/>
      <c r="I123" s="116"/>
      <c r="J123" s="36"/>
      <c r="K123" s="36"/>
      <c r="L123" s="39"/>
      <c r="M123" s="211"/>
      <c r="N123" s="212"/>
      <c r="O123" s="64"/>
      <c r="P123" s="64"/>
      <c r="Q123" s="64"/>
      <c r="R123" s="64"/>
      <c r="S123" s="64"/>
      <c r="T123" s="65"/>
      <c r="U123" s="34"/>
      <c r="V123" s="34"/>
      <c r="W123" s="34"/>
      <c r="X123" s="34"/>
      <c r="Y123" s="34"/>
      <c r="Z123" s="34"/>
      <c r="AA123" s="34"/>
      <c r="AB123" s="34"/>
      <c r="AC123" s="34"/>
      <c r="AD123" s="34"/>
      <c r="AE123" s="34"/>
      <c r="AT123" s="17" t="s">
        <v>321</v>
      </c>
      <c r="AU123" s="17" t="s">
        <v>83</v>
      </c>
    </row>
    <row r="124" spans="1:65" s="12" customFormat="1">
      <c r="B124" s="213"/>
      <c r="C124" s="214"/>
      <c r="D124" s="209" t="s">
        <v>323</v>
      </c>
      <c r="E124" s="215" t="s">
        <v>19</v>
      </c>
      <c r="F124" s="216" t="s">
        <v>4018</v>
      </c>
      <c r="G124" s="214"/>
      <c r="H124" s="217">
        <v>112.3</v>
      </c>
      <c r="I124" s="218"/>
      <c r="J124" s="214"/>
      <c r="K124" s="214"/>
      <c r="L124" s="219"/>
      <c r="M124" s="220"/>
      <c r="N124" s="221"/>
      <c r="O124" s="221"/>
      <c r="P124" s="221"/>
      <c r="Q124" s="221"/>
      <c r="R124" s="221"/>
      <c r="S124" s="221"/>
      <c r="T124" s="222"/>
      <c r="AT124" s="223" t="s">
        <v>323</v>
      </c>
      <c r="AU124" s="223" t="s">
        <v>83</v>
      </c>
      <c r="AV124" s="12" t="s">
        <v>83</v>
      </c>
      <c r="AW124" s="12" t="s">
        <v>36</v>
      </c>
      <c r="AX124" s="12" t="s">
        <v>74</v>
      </c>
      <c r="AY124" s="223" t="s">
        <v>313</v>
      </c>
    </row>
    <row r="125" spans="1:65" s="12" customFormat="1">
      <c r="B125" s="213"/>
      <c r="C125" s="214"/>
      <c r="D125" s="209" t="s">
        <v>323</v>
      </c>
      <c r="E125" s="215" t="s">
        <v>19</v>
      </c>
      <c r="F125" s="216" t="s">
        <v>4019</v>
      </c>
      <c r="G125" s="214"/>
      <c r="H125" s="217">
        <v>187.2</v>
      </c>
      <c r="I125" s="218"/>
      <c r="J125" s="214"/>
      <c r="K125" s="214"/>
      <c r="L125" s="219"/>
      <c r="M125" s="220"/>
      <c r="N125" s="221"/>
      <c r="O125" s="221"/>
      <c r="P125" s="221"/>
      <c r="Q125" s="221"/>
      <c r="R125" s="221"/>
      <c r="S125" s="221"/>
      <c r="T125" s="222"/>
      <c r="AT125" s="223" t="s">
        <v>323</v>
      </c>
      <c r="AU125" s="223" t="s">
        <v>83</v>
      </c>
      <c r="AV125" s="12" t="s">
        <v>83</v>
      </c>
      <c r="AW125" s="12" t="s">
        <v>36</v>
      </c>
      <c r="AX125" s="12" t="s">
        <v>74</v>
      </c>
      <c r="AY125" s="223" t="s">
        <v>313</v>
      </c>
    </row>
    <row r="126" spans="1:65" s="12" customFormat="1">
      <c r="B126" s="213"/>
      <c r="C126" s="214"/>
      <c r="D126" s="209" t="s">
        <v>323</v>
      </c>
      <c r="E126" s="215" t="s">
        <v>19</v>
      </c>
      <c r="F126" s="216" t="s">
        <v>4020</v>
      </c>
      <c r="G126" s="214"/>
      <c r="H126" s="217">
        <v>47.4</v>
      </c>
      <c r="I126" s="218"/>
      <c r="J126" s="214"/>
      <c r="K126" s="214"/>
      <c r="L126" s="219"/>
      <c r="M126" s="220"/>
      <c r="N126" s="221"/>
      <c r="O126" s="221"/>
      <c r="P126" s="221"/>
      <c r="Q126" s="221"/>
      <c r="R126" s="221"/>
      <c r="S126" s="221"/>
      <c r="T126" s="222"/>
      <c r="AT126" s="223" t="s">
        <v>323</v>
      </c>
      <c r="AU126" s="223" t="s">
        <v>83</v>
      </c>
      <c r="AV126" s="12" t="s">
        <v>83</v>
      </c>
      <c r="AW126" s="12" t="s">
        <v>36</v>
      </c>
      <c r="AX126" s="12" t="s">
        <v>74</v>
      </c>
      <c r="AY126" s="223" t="s">
        <v>313</v>
      </c>
    </row>
    <row r="127" spans="1:65" s="12" customFormat="1">
      <c r="B127" s="213"/>
      <c r="C127" s="214"/>
      <c r="D127" s="209" t="s">
        <v>323</v>
      </c>
      <c r="E127" s="215" t="s">
        <v>19</v>
      </c>
      <c r="F127" s="216" t="s">
        <v>4021</v>
      </c>
      <c r="G127" s="214"/>
      <c r="H127" s="217">
        <v>230.9</v>
      </c>
      <c r="I127" s="218"/>
      <c r="J127" s="214"/>
      <c r="K127" s="214"/>
      <c r="L127" s="219"/>
      <c r="M127" s="220"/>
      <c r="N127" s="221"/>
      <c r="O127" s="221"/>
      <c r="P127" s="221"/>
      <c r="Q127" s="221"/>
      <c r="R127" s="221"/>
      <c r="S127" s="221"/>
      <c r="T127" s="222"/>
      <c r="AT127" s="223" t="s">
        <v>323</v>
      </c>
      <c r="AU127" s="223" t="s">
        <v>83</v>
      </c>
      <c r="AV127" s="12" t="s">
        <v>83</v>
      </c>
      <c r="AW127" s="12" t="s">
        <v>36</v>
      </c>
      <c r="AX127" s="12" t="s">
        <v>74</v>
      </c>
      <c r="AY127" s="223" t="s">
        <v>313</v>
      </c>
    </row>
    <row r="128" spans="1:65" s="14" customFormat="1">
      <c r="B128" s="234"/>
      <c r="C128" s="235"/>
      <c r="D128" s="209" t="s">
        <v>323</v>
      </c>
      <c r="E128" s="236" t="s">
        <v>19</v>
      </c>
      <c r="F128" s="237" t="s">
        <v>410</v>
      </c>
      <c r="G128" s="235"/>
      <c r="H128" s="238">
        <v>577.79999999999995</v>
      </c>
      <c r="I128" s="239"/>
      <c r="J128" s="235"/>
      <c r="K128" s="235"/>
      <c r="L128" s="240"/>
      <c r="M128" s="241"/>
      <c r="N128" s="242"/>
      <c r="O128" s="242"/>
      <c r="P128" s="242"/>
      <c r="Q128" s="242"/>
      <c r="R128" s="242"/>
      <c r="S128" s="242"/>
      <c r="T128" s="243"/>
      <c r="AT128" s="244" t="s">
        <v>323</v>
      </c>
      <c r="AU128" s="244" t="s">
        <v>83</v>
      </c>
      <c r="AV128" s="14" t="s">
        <v>319</v>
      </c>
      <c r="AW128" s="14" t="s">
        <v>36</v>
      </c>
      <c r="AX128" s="14" t="s">
        <v>81</v>
      </c>
      <c r="AY128" s="244" t="s">
        <v>313</v>
      </c>
    </row>
    <row r="129" spans="1:65" s="1" customFormat="1" ht="14.45" customHeight="1">
      <c r="A129" s="34"/>
      <c r="B129" s="35"/>
      <c r="C129" s="245" t="s">
        <v>368</v>
      </c>
      <c r="D129" s="245" t="s">
        <v>473</v>
      </c>
      <c r="E129" s="246" t="s">
        <v>4030</v>
      </c>
      <c r="F129" s="247" t="s">
        <v>4031</v>
      </c>
      <c r="G129" s="248" t="s">
        <v>1571</v>
      </c>
      <c r="H129" s="249">
        <v>14.445</v>
      </c>
      <c r="I129" s="250"/>
      <c r="J129" s="251">
        <f>ROUND(I129*H129,2)</f>
        <v>0</v>
      </c>
      <c r="K129" s="252"/>
      <c r="L129" s="253"/>
      <c r="M129" s="254" t="s">
        <v>19</v>
      </c>
      <c r="N129" s="255" t="s">
        <v>45</v>
      </c>
      <c r="O129" s="64"/>
      <c r="P129" s="205">
        <f>O129*H129</f>
        <v>0</v>
      </c>
      <c r="Q129" s="205">
        <v>1E-3</v>
      </c>
      <c r="R129" s="205">
        <f>Q129*H129</f>
        <v>1.4445000000000001E-2</v>
      </c>
      <c r="S129" s="205">
        <v>0</v>
      </c>
      <c r="T129" s="206">
        <f>S129*H129</f>
        <v>0</v>
      </c>
      <c r="U129" s="34"/>
      <c r="V129" s="34"/>
      <c r="W129" s="34"/>
      <c r="X129" s="34"/>
      <c r="Y129" s="34"/>
      <c r="Z129" s="34"/>
      <c r="AA129" s="34"/>
      <c r="AB129" s="34"/>
      <c r="AC129" s="34"/>
      <c r="AD129" s="34"/>
      <c r="AE129" s="34"/>
      <c r="AR129" s="207" t="s">
        <v>355</v>
      </c>
      <c r="AT129" s="207" t="s">
        <v>473</v>
      </c>
      <c r="AU129" s="207" t="s">
        <v>83</v>
      </c>
      <c r="AY129" s="17" t="s">
        <v>313</v>
      </c>
      <c r="BE129" s="208">
        <f>IF(N129="základní",J129,0)</f>
        <v>0</v>
      </c>
      <c r="BF129" s="208">
        <f>IF(N129="snížená",J129,0)</f>
        <v>0</v>
      </c>
      <c r="BG129" s="208">
        <f>IF(N129="zákl. přenesená",J129,0)</f>
        <v>0</v>
      </c>
      <c r="BH129" s="208">
        <f>IF(N129="sníž. přenesená",J129,0)</f>
        <v>0</v>
      </c>
      <c r="BI129" s="208">
        <f>IF(N129="nulová",J129,0)</f>
        <v>0</v>
      </c>
      <c r="BJ129" s="17" t="s">
        <v>81</v>
      </c>
      <c r="BK129" s="208">
        <f>ROUND(I129*H129,2)</f>
        <v>0</v>
      </c>
      <c r="BL129" s="17" t="s">
        <v>319</v>
      </c>
      <c r="BM129" s="207" t="s">
        <v>4032</v>
      </c>
    </row>
    <row r="130" spans="1:65" s="1" customFormat="1">
      <c r="A130" s="34"/>
      <c r="B130" s="35"/>
      <c r="C130" s="36"/>
      <c r="D130" s="209" t="s">
        <v>321</v>
      </c>
      <c r="E130" s="36"/>
      <c r="F130" s="210" t="s">
        <v>4031</v>
      </c>
      <c r="G130" s="36"/>
      <c r="H130" s="36"/>
      <c r="I130" s="116"/>
      <c r="J130" s="36"/>
      <c r="K130" s="36"/>
      <c r="L130" s="39"/>
      <c r="M130" s="211"/>
      <c r="N130" s="212"/>
      <c r="O130" s="64"/>
      <c r="P130" s="64"/>
      <c r="Q130" s="64"/>
      <c r="R130" s="64"/>
      <c r="S130" s="64"/>
      <c r="T130" s="65"/>
      <c r="U130" s="34"/>
      <c r="V130" s="34"/>
      <c r="W130" s="34"/>
      <c r="X130" s="34"/>
      <c r="Y130" s="34"/>
      <c r="Z130" s="34"/>
      <c r="AA130" s="34"/>
      <c r="AB130" s="34"/>
      <c r="AC130" s="34"/>
      <c r="AD130" s="34"/>
      <c r="AE130" s="34"/>
      <c r="AT130" s="17" t="s">
        <v>321</v>
      </c>
      <c r="AU130" s="17" t="s">
        <v>83</v>
      </c>
    </row>
    <row r="131" spans="1:65" s="12" customFormat="1">
      <c r="B131" s="213"/>
      <c r="C131" s="214"/>
      <c r="D131" s="209" t="s">
        <v>323</v>
      </c>
      <c r="E131" s="214"/>
      <c r="F131" s="216" t="s">
        <v>4033</v>
      </c>
      <c r="G131" s="214"/>
      <c r="H131" s="217">
        <v>14.445</v>
      </c>
      <c r="I131" s="218"/>
      <c r="J131" s="214"/>
      <c r="K131" s="214"/>
      <c r="L131" s="219"/>
      <c r="M131" s="220"/>
      <c r="N131" s="221"/>
      <c r="O131" s="221"/>
      <c r="P131" s="221"/>
      <c r="Q131" s="221"/>
      <c r="R131" s="221"/>
      <c r="S131" s="221"/>
      <c r="T131" s="222"/>
      <c r="AT131" s="223" t="s">
        <v>323</v>
      </c>
      <c r="AU131" s="223" t="s">
        <v>83</v>
      </c>
      <c r="AV131" s="12" t="s">
        <v>83</v>
      </c>
      <c r="AW131" s="12" t="s">
        <v>4</v>
      </c>
      <c r="AX131" s="12" t="s">
        <v>81</v>
      </c>
      <c r="AY131" s="223" t="s">
        <v>313</v>
      </c>
    </row>
    <row r="132" spans="1:65" s="1" customFormat="1" ht="14.45" customHeight="1">
      <c r="A132" s="34"/>
      <c r="B132" s="35"/>
      <c r="C132" s="195" t="s">
        <v>374</v>
      </c>
      <c r="D132" s="195" t="s">
        <v>315</v>
      </c>
      <c r="E132" s="196" t="s">
        <v>4034</v>
      </c>
      <c r="F132" s="197" t="s">
        <v>4035</v>
      </c>
      <c r="G132" s="198" t="s">
        <v>318</v>
      </c>
      <c r="H132" s="199">
        <v>1106.4000000000001</v>
      </c>
      <c r="I132" s="200"/>
      <c r="J132" s="201">
        <f>ROUND(I132*H132,2)</f>
        <v>0</v>
      </c>
      <c r="K132" s="202"/>
      <c r="L132" s="39"/>
      <c r="M132" s="203" t="s">
        <v>19</v>
      </c>
      <c r="N132" s="204" t="s">
        <v>45</v>
      </c>
      <c r="O132" s="64"/>
      <c r="P132" s="205">
        <f>O132*H132</f>
        <v>0</v>
      </c>
      <c r="Q132" s="205">
        <v>0</v>
      </c>
      <c r="R132" s="205">
        <f>Q132*H132</f>
        <v>0</v>
      </c>
      <c r="S132" s="205">
        <v>0</v>
      </c>
      <c r="T132" s="206">
        <f>S132*H132</f>
        <v>0</v>
      </c>
      <c r="U132" s="34"/>
      <c r="V132" s="34"/>
      <c r="W132" s="34"/>
      <c r="X132" s="34"/>
      <c r="Y132" s="34"/>
      <c r="Z132" s="34"/>
      <c r="AA132" s="34"/>
      <c r="AB132" s="34"/>
      <c r="AC132" s="34"/>
      <c r="AD132" s="34"/>
      <c r="AE132" s="34"/>
      <c r="AR132" s="207" t="s">
        <v>319</v>
      </c>
      <c r="AT132" s="207" t="s">
        <v>315</v>
      </c>
      <c r="AU132" s="207" t="s">
        <v>83</v>
      </c>
      <c r="AY132" s="17" t="s">
        <v>313</v>
      </c>
      <c r="BE132" s="208">
        <f>IF(N132="základní",J132,0)</f>
        <v>0</v>
      </c>
      <c r="BF132" s="208">
        <f>IF(N132="snížená",J132,0)</f>
        <v>0</v>
      </c>
      <c r="BG132" s="208">
        <f>IF(N132="zákl. přenesená",J132,0)</f>
        <v>0</v>
      </c>
      <c r="BH132" s="208">
        <f>IF(N132="sníž. přenesená",J132,0)</f>
        <v>0</v>
      </c>
      <c r="BI132" s="208">
        <f>IF(N132="nulová",J132,0)</f>
        <v>0</v>
      </c>
      <c r="BJ132" s="17" t="s">
        <v>81</v>
      </c>
      <c r="BK132" s="208">
        <f>ROUND(I132*H132,2)</f>
        <v>0</v>
      </c>
      <c r="BL132" s="17" t="s">
        <v>319</v>
      </c>
      <c r="BM132" s="207" t="s">
        <v>4036</v>
      </c>
    </row>
    <row r="133" spans="1:65" s="1" customFormat="1">
      <c r="A133" s="34"/>
      <c r="B133" s="35"/>
      <c r="C133" s="36"/>
      <c r="D133" s="209" t="s">
        <v>321</v>
      </c>
      <c r="E133" s="36"/>
      <c r="F133" s="210" t="s">
        <v>4037</v>
      </c>
      <c r="G133" s="36"/>
      <c r="H133" s="36"/>
      <c r="I133" s="116"/>
      <c r="J133" s="36"/>
      <c r="K133" s="36"/>
      <c r="L133" s="39"/>
      <c r="M133" s="211"/>
      <c r="N133" s="212"/>
      <c r="O133" s="64"/>
      <c r="P133" s="64"/>
      <c r="Q133" s="64"/>
      <c r="R133" s="64"/>
      <c r="S133" s="64"/>
      <c r="T133" s="65"/>
      <c r="U133" s="34"/>
      <c r="V133" s="34"/>
      <c r="W133" s="34"/>
      <c r="X133" s="34"/>
      <c r="Y133" s="34"/>
      <c r="Z133" s="34"/>
      <c r="AA133" s="34"/>
      <c r="AB133" s="34"/>
      <c r="AC133" s="34"/>
      <c r="AD133" s="34"/>
      <c r="AE133" s="34"/>
      <c r="AT133" s="17" t="s">
        <v>321</v>
      </c>
      <c r="AU133" s="17" t="s">
        <v>83</v>
      </c>
    </row>
    <row r="134" spans="1:65" s="12" customFormat="1">
      <c r="B134" s="213"/>
      <c r="C134" s="214"/>
      <c r="D134" s="209" t="s">
        <v>323</v>
      </c>
      <c r="E134" s="215" t="s">
        <v>19</v>
      </c>
      <c r="F134" s="216" t="s">
        <v>4038</v>
      </c>
      <c r="G134" s="214"/>
      <c r="H134" s="217">
        <v>722.65</v>
      </c>
      <c r="I134" s="218"/>
      <c r="J134" s="214"/>
      <c r="K134" s="214"/>
      <c r="L134" s="219"/>
      <c r="M134" s="220"/>
      <c r="N134" s="221"/>
      <c r="O134" s="221"/>
      <c r="P134" s="221"/>
      <c r="Q134" s="221"/>
      <c r="R134" s="221"/>
      <c r="S134" s="221"/>
      <c r="T134" s="222"/>
      <c r="AT134" s="223" t="s">
        <v>323</v>
      </c>
      <c r="AU134" s="223" t="s">
        <v>83</v>
      </c>
      <c r="AV134" s="12" t="s">
        <v>83</v>
      </c>
      <c r="AW134" s="12" t="s">
        <v>36</v>
      </c>
      <c r="AX134" s="12" t="s">
        <v>74</v>
      </c>
      <c r="AY134" s="223" t="s">
        <v>313</v>
      </c>
    </row>
    <row r="135" spans="1:65" s="12" customFormat="1">
      <c r="B135" s="213"/>
      <c r="C135" s="214"/>
      <c r="D135" s="209" t="s">
        <v>323</v>
      </c>
      <c r="E135" s="215" t="s">
        <v>19</v>
      </c>
      <c r="F135" s="216" t="s">
        <v>4039</v>
      </c>
      <c r="G135" s="214"/>
      <c r="H135" s="217">
        <v>199.75</v>
      </c>
      <c r="I135" s="218"/>
      <c r="J135" s="214"/>
      <c r="K135" s="214"/>
      <c r="L135" s="219"/>
      <c r="M135" s="220"/>
      <c r="N135" s="221"/>
      <c r="O135" s="221"/>
      <c r="P135" s="221"/>
      <c r="Q135" s="221"/>
      <c r="R135" s="221"/>
      <c r="S135" s="221"/>
      <c r="T135" s="222"/>
      <c r="AT135" s="223" t="s">
        <v>323</v>
      </c>
      <c r="AU135" s="223" t="s">
        <v>83</v>
      </c>
      <c r="AV135" s="12" t="s">
        <v>83</v>
      </c>
      <c r="AW135" s="12" t="s">
        <v>36</v>
      </c>
      <c r="AX135" s="12" t="s">
        <v>74</v>
      </c>
      <c r="AY135" s="223" t="s">
        <v>313</v>
      </c>
    </row>
    <row r="136" spans="1:65" s="12" customFormat="1">
      <c r="B136" s="213"/>
      <c r="C136" s="214"/>
      <c r="D136" s="209" t="s">
        <v>323</v>
      </c>
      <c r="E136" s="215" t="s">
        <v>19</v>
      </c>
      <c r="F136" s="216" t="s">
        <v>4040</v>
      </c>
      <c r="G136" s="214"/>
      <c r="H136" s="217">
        <v>184</v>
      </c>
      <c r="I136" s="218"/>
      <c r="J136" s="214"/>
      <c r="K136" s="214"/>
      <c r="L136" s="219"/>
      <c r="M136" s="220"/>
      <c r="N136" s="221"/>
      <c r="O136" s="221"/>
      <c r="P136" s="221"/>
      <c r="Q136" s="221"/>
      <c r="R136" s="221"/>
      <c r="S136" s="221"/>
      <c r="T136" s="222"/>
      <c r="AT136" s="223" t="s">
        <v>323</v>
      </c>
      <c r="AU136" s="223" t="s">
        <v>83</v>
      </c>
      <c r="AV136" s="12" t="s">
        <v>83</v>
      </c>
      <c r="AW136" s="12" t="s">
        <v>36</v>
      </c>
      <c r="AX136" s="12" t="s">
        <v>74</v>
      </c>
      <c r="AY136" s="223" t="s">
        <v>313</v>
      </c>
    </row>
    <row r="137" spans="1:65" s="14" customFormat="1">
      <c r="B137" s="234"/>
      <c r="C137" s="235"/>
      <c r="D137" s="209" t="s">
        <v>323</v>
      </c>
      <c r="E137" s="236" t="s">
        <v>19</v>
      </c>
      <c r="F137" s="237" t="s">
        <v>410</v>
      </c>
      <c r="G137" s="235"/>
      <c r="H137" s="238">
        <v>1106.4000000000001</v>
      </c>
      <c r="I137" s="239"/>
      <c r="J137" s="235"/>
      <c r="K137" s="235"/>
      <c r="L137" s="240"/>
      <c r="M137" s="241"/>
      <c r="N137" s="242"/>
      <c r="O137" s="242"/>
      <c r="P137" s="242"/>
      <c r="Q137" s="242"/>
      <c r="R137" s="242"/>
      <c r="S137" s="242"/>
      <c r="T137" s="243"/>
      <c r="AT137" s="244" t="s">
        <v>323</v>
      </c>
      <c r="AU137" s="244" t="s">
        <v>83</v>
      </c>
      <c r="AV137" s="14" t="s">
        <v>319</v>
      </c>
      <c r="AW137" s="14" t="s">
        <v>36</v>
      </c>
      <c r="AX137" s="14" t="s">
        <v>81</v>
      </c>
      <c r="AY137" s="244" t="s">
        <v>313</v>
      </c>
    </row>
    <row r="138" spans="1:65" s="1" customFormat="1" ht="14.45" customHeight="1">
      <c r="A138" s="34"/>
      <c r="B138" s="35"/>
      <c r="C138" s="195" t="s">
        <v>379</v>
      </c>
      <c r="D138" s="195" t="s">
        <v>315</v>
      </c>
      <c r="E138" s="196" t="s">
        <v>4041</v>
      </c>
      <c r="F138" s="197" t="s">
        <v>4042</v>
      </c>
      <c r="G138" s="198" t="s">
        <v>318</v>
      </c>
      <c r="H138" s="199">
        <v>577.79999999999995</v>
      </c>
      <c r="I138" s="200"/>
      <c r="J138" s="201">
        <f>ROUND(I138*H138,2)</f>
        <v>0</v>
      </c>
      <c r="K138" s="202"/>
      <c r="L138" s="39"/>
      <c r="M138" s="203" t="s">
        <v>19</v>
      </c>
      <c r="N138" s="204" t="s">
        <v>45</v>
      </c>
      <c r="O138" s="64"/>
      <c r="P138" s="205">
        <f>O138*H138</f>
        <v>0</v>
      </c>
      <c r="Q138" s="205">
        <v>0</v>
      </c>
      <c r="R138" s="205">
        <f>Q138*H138</f>
        <v>0</v>
      </c>
      <c r="S138" s="205">
        <v>0</v>
      </c>
      <c r="T138" s="206">
        <f>S138*H138</f>
        <v>0</v>
      </c>
      <c r="U138" s="34"/>
      <c r="V138" s="34"/>
      <c r="W138" s="34"/>
      <c r="X138" s="34"/>
      <c r="Y138" s="34"/>
      <c r="Z138" s="34"/>
      <c r="AA138" s="34"/>
      <c r="AB138" s="34"/>
      <c r="AC138" s="34"/>
      <c r="AD138" s="34"/>
      <c r="AE138" s="34"/>
      <c r="AR138" s="207" t="s">
        <v>319</v>
      </c>
      <c r="AT138" s="207" t="s">
        <v>315</v>
      </c>
      <c r="AU138" s="207" t="s">
        <v>83</v>
      </c>
      <c r="AY138" s="17" t="s">
        <v>313</v>
      </c>
      <c r="BE138" s="208">
        <f>IF(N138="základní",J138,0)</f>
        <v>0</v>
      </c>
      <c r="BF138" s="208">
        <f>IF(N138="snížená",J138,0)</f>
        <v>0</v>
      </c>
      <c r="BG138" s="208">
        <f>IF(N138="zákl. přenesená",J138,0)</f>
        <v>0</v>
      </c>
      <c r="BH138" s="208">
        <f>IF(N138="sníž. přenesená",J138,0)</f>
        <v>0</v>
      </c>
      <c r="BI138" s="208">
        <f>IF(N138="nulová",J138,0)</f>
        <v>0</v>
      </c>
      <c r="BJ138" s="17" t="s">
        <v>81</v>
      </c>
      <c r="BK138" s="208">
        <f>ROUND(I138*H138,2)</f>
        <v>0</v>
      </c>
      <c r="BL138" s="17" t="s">
        <v>319</v>
      </c>
      <c r="BM138" s="207" t="s">
        <v>4043</v>
      </c>
    </row>
    <row r="139" spans="1:65" s="1" customFormat="1" ht="19.5">
      <c r="A139" s="34"/>
      <c r="B139" s="35"/>
      <c r="C139" s="36"/>
      <c r="D139" s="209" t="s">
        <v>321</v>
      </c>
      <c r="E139" s="36"/>
      <c r="F139" s="210" t="s">
        <v>4044</v>
      </c>
      <c r="G139" s="36"/>
      <c r="H139" s="36"/>
      <c r="I139" s="116"/>
      <c r="J139" s="36"/>
      <c r="K139" s="36"/>
      <c r="L139" s="39"/>
      <c r="M139" s="211"/>
      <c r="N139" s="212"/>
      <c r="O139" s="64"/>
      <c r="P139" s="64"/>
      <c r="Q139" s="64"/>
      <c r="R139" s="64"/>
      <c r="S139" s="64"/>
      <c r="T139" s="65"/>
      <c r="U139" s="34"/>
      <c r="V139" s="34"/>
      <c r="W139" s="34"/>
      <c r="X139" s="34"/>
      <c r="Y139" s="34"/>
      <c r="Z139" s="34"/>
      <c r="AA139" s="34"/>
      <c r="AB139" s="34"/>
      <c r="AC139" s="34"/>
      <c r="AD139" s="34"/>
      <c r="AE139" s="34"/>
      <c r="AT139" s="17" t="s">
        <v>321</v>
      </c>
      <c r="AU139" s="17" t="s">
        <v>83</v>
      </c>
    </row>
    <row r="140" spans="1:65" s="12" customFormat="1">
      <c r="B140" s="213"/>
      <c r="C140" s="214"/>
      <c r="D140" s="209" t="s">
        <v>323</v>
      </c>
      <c r="E140" s="215" t="s">
        <v>19</v>
      </c>
      <c r="F140" s="216" t="s">
        <v>4045</v>
      </c>
      <c r="G140" s="214"/>
      <c r="H140" s="217">
        <v>112.3</v>
      </c>
      <c r="I140" s="218"/>
      <c r="J140" s="214"/>
      <c r="K140" s="214"/>
      <c r="L140" s="219"/>
      <c r="M140" s="220"/>
      <c r="N140" s="221"/>
      <c r="O140" s="221"/>
      <c r="P140" s="221"/>
      <c r="Q140" s="221"/>
      <c r="R140" s="221"/>
      <c r="S140" s="221"/>
      <c r="T140" s="222"/>
      <c r="AT140" s="223" t="s">
        <v>323</v>
      </c>
      <c r="AU140" s="223" t="s">
        <v>83</v>
      </c>
      <c r="AV140" s="12" t="s">
        <v>83</v>
      </c>
      <c r="AW140" s="12" t="s">
        <v>36</v>
      </c>
      <c r="AX140" s="12" t="s">
        <v>74</v>
      </c>
      <c r="AY140" s="223" t="s">
        <v>313</v>
      </c>
    </row>
    <row r="141" spans="1:65" s="12" customFormat="1">
      <c r="B141" s="213"/>
      <c r="C141" s="214"/>
      <c r="D141" s="209" t="s">
        <v>323</v>
      </c>
      <c r="E141" s="215" t="s">
        <v>19</v>
      </c>
      <c r="F141" s="216" t="s">
        <v>4046</v>
      </c>
      <c r="G141" s="214"/>
      <c r="H141" s="217">
        <v>187.2</v>
      </c>
      <c r="I141" s="218"/>
      <c r="J141" s="214"/>
      <c r="K141" s="214"/>
      <c r="L141" s="219"/>
      <c r="M141" s="220"/>
      <c r="N141" s="221"/>
      <c r="O141" s="221"/>
      <c r="P141" s="221"/>
      <c r="Q141" s="221"/>
      <c r="R141" s="221"/>
      <c r="S141" s="221"/>
      <c r="T141" s="222"/>
      <c r="AT141" s="223" t="s">
        <v>323</v>
      </c>
      <c r="AU141" s="223" t="s">
        <v>83</v>
      </c>
      <c r="AV141" s="12" t="s">
        <v>83</v>
      </c>
      <c r="AW141" s="12" t="s">
        <v>36</v>
      </c>
      <c r="AX141" s="12" t="s">
        <v>74</v>
      </c>
      <c r="AY141" s="223" t="s">
        <v>313</v>
      </c>
    </row>
    <row r="142" spans="1:65" s="12" customFormat="1">
      <c r="B142" s="213"/>
      <c r="C142" s="214"/>
      <c r="D142" s="209" t="s">
        <v>323</v>
      </c>
      <c r="E142" s="215" t="s">
        <v>19</v>
      </c>
      <c r="F142" s="216" t="s">
        <v>4047</v>
      </c>
      <c r="G142" s="214"/>
      <c r="H142" s="217">
        <v>47.4</v>
      </c>
      <c r="I142" s="218"/>
      <c r="J142" s="214"/>
      <c r="K142" s="214"/>
      <c r="L142" s="219"/>
      <c r="M142" s="220"/>
      <c r="N142" s="221"/>
      <c r="O142" s="221"/>
      <c r="P142" s="221"/>
      <c r="Q142" s="221"/>
      <c r="R142" s="221"/>
      <c r="S142" s="221"/>
      <c r="T142" s="222"/>
      <c r="AT142" s="223" t="s">
        <v>323</v>
      </c>
      <c r="AU142" s="223" t="s">
        <v>83</v>
      </c>
      <c r="AV142" s="12" t="s">
        <v>83</v>
      </c>
      <c r="AW142" s="12" t="s">
        <v>36</v>
      </c>
      <c r="AX142" s="12" t="s">
        <v>74</v>
      </c>
      <c r="AY142" s="223" t="s">
        <v>313</v>
      </c>
    </row>
    <row r="143" spans="1:65" s="12" customFormat="1">
      <c r="B143" s="213"/>
      <c r="C143" s="214"/>
      <c r="D143" s="209" t="s">
        <v>323</v>
      </c>
      <c r="E143" s="215" t="s">
        <v>19</v>
      </c>
      <c r="F143" s="216" t="s">
        <v>4048</v>
      </c>
      <c r="G143" s="214"/>
      <c r="H143" s="217">
        <v>230.9</v>
      </c>
      <c r="I143" s="218"/>
      <c r="J143" s="214"/>
      <c r="K143" s="214"/>
      <c r="L143" s="219"/>
      <c r="M143" s="220"/>
      <c r="N143" s="221"/>
      <c r="O143" s="221"/>
      <c r="P143" s="221"/>
      <c r="Q143" s="221"/>
      <c r="R143" s="221"/>
      <c r="S143" s="221"/>
      <c r="T143" s="222"/>
      <c r="AT143" s="223" t="s">
        <v>323</v>
      </c>
      <c r="AU143" s="223" t="s">
        <v>83</v>
      </c>
      <c r="AV143" s="12" t="s">
        <v>83</v>
      </c>
      <c r="AW143" s="12" t="s">
        <v>36</v>
      </c>
      <c r="AX143" s="12" t="s">
        <v>74</v>
      </c>
      <c r="AY143" s="223" t="s">
        <v>313</v>
      </c>
    </row>
    <row r="144" spans="1:65" s="14" customFormat="1">
      <c r="B144" s="234"/>
      <c r="C144" s="235"/>
      <c r="D144" s="209" t="s">
        <v>323</v>
      </c>
      <c r="E144" s="236" t="s">
        <v>19</v>
      </c>
      <c r="F144" s="237" t="s">
        <v>410</v>
      </c>
      <c r="G144" s="235"/>
      <c r="H144" s="238">
        <v>577.79999999999995</v>
      </c>
      <c r="I144" s="239"/>
      <c r="J144" s="235"/>
      <c r="K144" s="235"/>
      <c r="L144" s="240"/>
      <c r="M144" s="241"/>
      <c r="N144" s="242"/>
      <c r="O144" s="242"/>
      <c r="P144" s="242"/>
      <c r="Q144" s="242"/>
      <c r="R144" s="242"/>
      <c r="S144" s="242"/>
      <c r="T144" s="243"/>
      <c r="AT144" s="244" t="s">
        <v>323</v>
      </c>
      <c r="AU144" s="244" t="s">
        <v>83</v>
      </c>
      <c r="AV144" s="14" t="s">
        <v>319</v>
      </c>
      <c r="AW144" s="14" t="s">
        <v>36</v>
      </c>
      <c r="AX144" s="14" t="s">
        <v>81</v>
      </c>
      <c r="AY144" s="244" t="s">
        <v>313</v>
      </c>
    </row>
    <row r="145" spans="1:65" s="11" customFormat="1" ht="22.9" customHeight="1">
      <c r="B145" s="179"/>
      <c r="C145" s="180"/>
      <c r="D145" s="181" t="s">
        <v>73</v>
      </c>
      <c r="E145" s="193" t="s">
        <v>83</v>
      </c>
      <c r="F145" s="193" t="s">
        <v>445</v>
      </c>
      <c r="G145" s="180"/>
      <c r="H145" s="180"/>
      <c r="I145" s="183"/>
      <c r="J145" s="194">
        <f>BK145</f>
        <v>0</v>
      </c>
      <c r="K145" s="180"/>
      <c r="L145" s="185"/>
      <c r="M145" s="186"/>
      <c r="N145" s="187"/>
      <c r="O145" s="187"/>
      <c r="P145" s="188">
        <f>SUM(P146:P164)</f>
        <v>0</v>
      </c>
      <c r="Q145" s="187"/>
      <c r="R145" s="188">
        <f>SUM(R146:R164)</f>
        <v>0.14038639999999999</v>
      </c>
      <c r="S145" s="187"/>
      <c r="T145" s="189">
        <f>SUM(T146:T164)</f>
        <v>0</v>
      </c>
      <c r="AR145" s="190" t="s">
        <v>81</v>
      </c>
      <c r="AT145" s="191" t="s">
        <v>73</v>
      </c>
      <c r="AU145" s="191" t="s">
        <v>81</v>
      </c>
      <c r="AY145" s="190" t="s">
        <v>313</v>
      </c>
      <c r="BK145" s="192">
        <f>SUM(BK146:BK164)</f>
        <v>0</v>
      </c>
    </row>
    <row r="146" spans="1:65" s="1" customFormat="1" ht="14.45" customHeight="1">
      <c r="A146" s="34"/>
      <c r="B146" s="35"/>
      <c r="C146" s="195" t="s">
        <v>385</v>
      </c>
      <c r="D146" s="195" t="s">
        <v>315</v>
      </c>
      <c r="E146" s="196" t="s">
        <v>4049</v>
      </c>
      <c r="F146" s="197" t="s">
        <v>4050</v>
      </c>
      <c r="G146" s="198" t="s">
        <v>358</v>
      </c>
      <c r="H146" s="199">
        <v>15.135999999999999</v>
      </c>
      <c r="I146" s="200"/>
      <c r="J146" s="201">
        <f>ROUND(I146*H146,2)</f>
        <v>0</v>
      </c>
      <c r="K146" s="202"/>
      <c r="L146" s="39"/>
      <c r="M146" s="203" t="s">
        <v>19</v>
      </c>
      <c r="N146" s="204" t="s">
        <v>45</v>
      </c>
      <c r="O146" s="64"/>
      <c r="P146" s="205">
        <f>O146*H146</f>
        <v>0</v>
      </c>
      <c r="Q146" s="205">
        <v>0</v>
      </c>
      <c r="R146" s="205">
        <f>Q146*H146</f>
        <v>0</v>
      </c>
      <c r="S146" s="205">
        <v>0</v>
      </c>
      <c r="T146" s="206">
        <f>S146*H146</f>
        <v>0</v>
      </c>
      <c r="U146" s="34"/>
      <c r="V146" s="34"/>
      <c r="W146" s="34"/>
      <c r="X146" s="34"/>
      <c r="Y146" s="34"/>
      <c r="Z146" s="34"/>
      <c r="AA146" s="34"/>
      <c r="AB146" s="34"/>
      <c r="AC146" s="34"/>
      <c r="AD146" s="34"/>
      <c r="AE146" s="34"/>
      <c r="AR146" s="207" t="s">
        <v>319</v>
      </c>
      <c r="AT146" s="207" t="s">
        <v>315</v>
      </c>
      <c r="AU146" s="207" t="s">
        <v>83</v>
      </c>
      <c r="AY146" s="17" t="s">
        <v>313</v>
      </c>
      <c r="BE146" s="208">
        <f>IF(N146="základní",J146,0)</f>
        <v>0</v>
      </c>
      <c r="BF146" s="208">
        <f>IF(N146="snížená",J146,0)</f>
        <v>0</v>
      </c>
      <c r="BG146" s="208">
        <f>IF(N146="zákl. přenesená",J146,0)</f>
        <v>0</v>
      </c>
      <c r="BH146" s="208">
        <f>IF(N146="sníž. přenesená",J146,0)</f>
        <v>0</v>
      </c>
      <c r="BI146" s="208">
        <f>IF(N146="nulová",J146,0)</f>
        <v>0</v>
      </c>
      <c r="BJ146" s="17" t="s">
        <v>81</v>
      </c>
      <c r="BK146" s="208">
        <f>ROUND(I146*H146,2)</f>
        <v>0</v>
      </c>
      <c r="BL146" s="17" t="s">
        <v>319</v>
      </c>
      <c r="BM146" s="207" t="s">
        <v>4051</v>
      </c>
    </row>
    <row r="147" spans="1:65" s="1" customFormat="1">
      <c r="A147" s="34"/>
      <c r="B147" s="35"/>
      <c r="C147" s="36"/>
      <c r="D147" s="209" t="s">
        <v>321</v>
      </c>
      <c r="E147" s="36"/>
      <c r="F147" s="210" t="s">
        <v>4050</v>
      </c>
      <c r="G147" s="36"/>
      <c r="H147" s="36"/>
      <c r="I147" s="116"/>
      <c r="J147" s="36"/>
      <c r="K147" s="36"/>
      <c r="L147" s="39"/>
      <c r="M147" s="211"/>
      <c r="N147" s="212"/>
      <c r="O147" s="64"/>
      <c r="P147" s="64"/>
      <c r="Q147" s="64"/>
      <c r="R147" s="64"/>
      <c r="S147" s="64"/>
      <c r="T147" s="65"/>
      <c r="U147" s="34"/>
      <c r="V147" s="34"/>
      <c r="W147" s="34"/>
      <c r="X147" s="34"/>
      <c r="Y147" s="34"/>
      <c r="Z147" s="34"/>
      <c r="AA147" s="34"/>
      <c r="AB147" s="34"/>
      <c r="AC147" s="34"/>
      <c r="AD147" s="34"/>
      <c r="AE147" s="34"/>
      <c r="AT147" s="17" t="s">
        <v>321</v>
      </c>
      <c r="AU147" s="17" t="s">
        <v>83</v>
      </c>
    </row>
    <row r="148" spans="1:65" s="1" customFormat="1" ht="19.5">
      <c r="A148" s="34"/>
      <c r="B148" s="35"/>
      <c r="C148" s="36"/>
      <c r="D148" s="209" t="s">
        <v>773</v>
      </c>
      <c r="E148" s="36"/>
      <c r="F148" s="267" t="s">
        <v>4052</v>
      </c>
      <c r="G148" s="36"/>
      <c r="H148" s="36"/>
      <c r="I148" s="116"/>
      <c r="J148" s="36"/>
      <c r="K148" s="36"/>
      <c r="L148" s="39"/>
      <c r="M148" s="211"/>
      <c r="N148" s="212"/>
      <c r="O148" s="64"/>
      <c r="P148" s="64"/>
      <c r="Q148" s="64"/>
      <c r="R148" s="64"/>
      <c r="S148" s="64"/>
      <c r="T148" s="65"/>
      <c r="U148" s="34"/>
      <c r="V148" s="34"/>
      <c r="W148" s="34"/>
      <c r="X148" s="34"/>
      <c r="Y148" s="34"/>
      <c r="Z148" s="34"/>
      <c r="AA148" s="34"/>
      <c r="AB148" s="34"/>
      <c r="AC148" s="34"/>
      <c r="AD148" s="34"/>
      <c r="AE148" s="34"/>
      <c r="AT148" s="17" t="s">
        <v>773</v>
      </c>
      <c r="AU148" s="17" t="s">
        <v>83</v>
      </c>
    </row>
    <row r="149" spans="1:65" s="12" customFormat="1">
      <c r="B149" s="213"/>
      <c r="C149" s="214"/>
      <c r="D149" s="209" t="s">
        <v>323</v>
      </c>
      <c r="E149" s="215" t="s">
        <v>19</v>
      </c>
      <c r="F149" s="216" t="s">
        <v>4053</v>
      </c>
      <c r="G149" s="214"/>
      <c r="H149" s="217">
        <v>5.2480000000000002</v>
      </c>
      <c r="I149" s="218"/>
      <c r="J149" s="214"/>
      <c r="K149" s="214"/>
      <c r="L149" s="219"/>
      <c r="M149" s="220"/>
      <c r="N149" s="221"/>
      <c r="O149" s="221"/>
      <c r="P149" s="221"/>
      <c r="Q149" s="221"/>
      <c r="R149" s="221"/>
      <c r="S149" s="221"/>
      <c r="T149" s="222"/>
      <c r="AT149" s="223" t="s">
        <v>323</v>
      </c>
      <c r="AU149" s="223" t="s">
        <v>83</v>
      </c>
      <c r="AV149" s="12" t="s">
        <v>83</v>
      </c>
      <c r="AW149" s="12" t="s">
        <v>36</v>
      </c>
      <c r="AX149" s="12" t="s">
        <v>74</v>
      </c>
      <c r="AY149" s="223" t="s">
        <v>313</v>
      </c>
    </row>
    <row r="150" spans="1:65" s="12" customFormat="1">
      <c r="B150" s="213"/>
      <c r="C150" s="214"/>
      <c r="D150" s="209" t="s">
        <v>323</v>
      </c>
      <c r="E150" s="215" t="s">
        <v>19</v>
      </c>
      <c r="F150" s="216" t="s">
        <v>4054</v>
      </c>
      <c r="G150" s="214"/>
      <c r="H150" s="217">
        <v>3.4079999999999999</v>
      </c>
      <c r="I150" s="218"/>
      <c r="J150" s="214"/>
      <c r="K150" s="214"/>
      <c r="L150" s="219"/>
      <c r="M150" s="220"/>
      <c r="N150" s="221"/>
      <c r="O150" s="221"/>
      <c r="P150" s="221"/>
      <c r="Q150" s="221"/>
      <c r="R150" s="221"/>
      <c r="S150" s="221"/>
      <c r="T150" s="222"/>
      <c r="AT150" s="223" t="s">
        <v>323</v>
      </c>
      <c r="AU150" s="223" t="s">
        <v>83</v>
      </c>
      <c r="AV150" s="12" t="s">
        <v>83</v>
      </c>
      <c r="AW150" s="12" t="s">
        <v>36</v>
      </c>
      <c r="AX150" s="12" t="s">
        <v>74</v>
      </c>
      <c r="AY150" s="223" t="s">
        <v>313</v>
      </c>
    </row>
    <row r="151" spans="1:65" s="12" customFormat="1">
      <c r="B151" s="213"/>
      <c r="C151" s="214"/>
      <c r="D151" s="209" t="s">
        <v>323</v>
      </c>
      <c r="E151" s="215" t="s">
        <v>19</v>
      </c>
      <c r="F151" s="216" t="s">
        <v>4055</v>
      </c>
      <c r="G151" s="214"/>
      <c r="H151" s="217">
        <v>3.7759999999999998</v>
      </c>
      <c r="I151" s="218"/>
      <c r="J151" s="214"/>
      <c r="K151" s="214"/>
      <c r="L151" s="219"/>
      <c r="M151" s="220"/>
      <c r="N151" s="221"/>
      <c r="O151" s="221"/>
      <c r="P151" s="221"/>
      <c r="Q151" s="221"/>
      <c r="R151" s="221"/>
      <c r="S151" s="221"/>
      <c r="T151" s="222"/>
      <c r="AT151" s="223" t="s">
        <v>323</v>
      </c>
      <c r="AU151" s="223" t="s">
        <v>83</v>
      </c>
      <c r="AV151" s="12" t="s">
        <v>83</v>
      </c>
      <c r="AW151" s="12" t="s">
        <v>36</v>
      </c>
      <c r="AX151" s="12" t="s">
        <v>74</v>
      </c>
      <c r="AY151" s="223" t="s">
        <v>313</v>
      </c>
    </row>
    <row r="152" spans="1:65" s="12" customFormat="1">
      <c r="B152" s="213"/>
      <c r="C152" s="214"/>
      <c r="D152" s="209" t="s">
        <v>323</v>
      </c>
      <c r="E152" s="215" t="s">
        <v>19</v>
      </c>
      <c r="F152" s="216" t="s">
        <v>4056</v>
      </c>
      <c r="G152" s="214"/>
      <c r="H152" s="217">
        <v>2.7040000000000002</v>
      </c>
      <c r="I152" s="218"/>
      <c r="J152" s="214"/>
      <c r="K152" s="214"/>
      <c r="L152" s="219"/>
      <c r="M152" s="220"/>
      <c r="N152" s="221"/>
      <c r="O152" s="221"/>
      <c r="P152" s="221"/>
      <c r="Q152" s="221"/>
      <c r="R152" s="221"/>
      <c r="S152" s="221"/>
      <c r="T152" s="222"/>
      <c r="AT152" s="223" t="s">
        <v>323</v>
      </c>
      <c r="AU152" s="223" t="s">
        <v>83</v>
      </c>
      <c r="AV152" s="12" t="s">
        <v>83</v>
      </c>
      <c r="AW152" s="12" t="s">
        <v>36</v>
      </c>
      <c r="AX152" s="12" t="s">
        <v>74</v>
      </c>
      <c r="AY152" s="223" t="s">
        <v>313</v>
      </c>
    </row>
    <row r="153" spans="1:65" s="14" customFormat="1">
      <c r="B153" s="234"/>
      <c r="C153" s="235"/>
      <c r="D153" s="209" t="s">
        <v>323</v>
      </c>
      <c r="E153" s="236" t="s">
        <v>19</v>
      </c>
      <c r="F153" s="237" t="s">
        <v>410</v>
      </c>
      <c r="G153" s="235"/>
      <c r="H153" s="238">
        <v>15.136000000000001</v>
      </c>
      <c r="I153" s="239"/>
      <c r="J153" s="235"/>
      <c r="K153" s="235"/>
      <c r="L153" s="240"/>
      <c r="M153" s="241"/>
      <c r="N153" s="242"/>
      <c r="O153" s="242"/>
      <c r="P153" s="242"/>
      <c r="Q153" s="242"/>
      <c r="R153" s="242"/>
      <c r="S153" s="242"/>
      <c r="T153" s="243"/>
      <c r="AT153" s="244" t="s">
        <v>323</v>
      </c>
      <c r="AU153" s="244" t="s">
        <v>83</v>
      </c>
      <c r="AV153" s="14" t="s">
        <v>319</v>
      </c>
      <c r="AW153" s="14" t="s">
        <v>36</v>
      </c>
      <c r="AX153" s="14" t="s">
        <v>81</v>
      </c>
      <c r="AY153" s="244" t="s">
        <v>313</v>
      </c>
    </row>
    <row r="154" spans="1:65" s="1" customFormat="1" ht="21.6" customHeight="1">
      <c r="A154" s="34"/>
      <c r="B154" s="35"/>
      <c r="C154" s="195" t="s">
        <v>391</v>
      </c>
      <c r="D154" s="195" t="s">
        <v>315</v>
      </c>
      <c r="E154" s="196" t="s">
        <v>4057</v>
      </c>
      <c r="F154" s="197" t="s">
        <v>4058</v>
      </c>
      <c r="G154" s="198" t="s">
        <v>318</v>
      </c>
      <c r="H154" s="199">
        <v>132.44</v>
      </c>
      <c r="I154" s="200"/>
      <c r="J154" s="201">
        <f>ROUND(I154*H154,2)</f>
        <v>0</v>
      </c>
      <c r="K154" s="202"/>
      <c r="L154" s="39"/>
      <c r="M154" s="203" t="s">
        <v>19</v>
      </c>
      <c r="N154" s="204" t="s">
        <v>45</v>
      </c>
      <c r="O154" s="64"/>
      <c r="P154" s="205">
        <f>O154*H154</f>
        <v>0</v>
      </c>
      <c r="Q154" s="205">
        <v>3.1E-4</v>
      </c>
      <c r="R154" s="205">
        <f>Q154*H154</f>
        <v>4.10564E-2</v>
      </c>
      <c r="S154" s="205">
        <v>0</v>
      </c>
      <c r="T154" s="206">
        <f>S154*H154</f>
        <v>0</v>
      </c>
      <c r="U154" s="34"/>
      <c r="V154" s="34"/>
      <c r="W154" s="34"/>
      <c r="X154" s="34"/>
      <c r="Y154" s="34"/>
      <c r="Z154" s="34"/>
      <c r="AA154" s="34"/>
      <c r="AB154" s="34"/>
      <c r="AC154" s="34"/>
      <c r="AD154" s="34"/>
      <c r="AE154" s="34"/>
      <c r="AR154" s="207" t="s">
        <v>319</v>
      </c>
      <c r="AT154" s="207" t="s">
        <v>315</v>
      </c>
      <c r="AU154" s="207" t="s">
        <v>83</v>
      </c>
      <c r="AY154" s="17" t="s">
        <v>313</v>
      </c>
      <c r="BE154" s="208">
        <f>IF(N154="základní",J154,0)</f>
        <v>0</v>
      </c>
      <c r="BF154" s="208">
        <f>IF(N154="snížená",J154,0)</f>
        <v>0</v>
      </c>
      <c r="BG154" s="208">
        <f>IF(N154="zákl. přenesená",J154,0)</f>
        <v>0</v>
      </c>
      <c r="BH154" s="208">
        <f>IF(N154="sníž. přenesená",J154,0)</f>
        <v>0</v>
      </c>
      <c r="BI154" s="208">
        <f>IF(N154="nulová",J154,0)</f>
        <v>0</v>
      </c>
      <c r="BJ154" s="17" t="s">
        <v>81</v>
      </c>
      <c r="BK154" s="208">
        <f>ROUND(I154*H154,2)</f>
        <v>0</v>
      </c>
      <c r="BL154" s="17" t="s">
        <v>319</v>
      </c>
      <c r="BM154" s="207" t="s">
        <v>4059</v>
      </c>
    </row>
    <row r="155" spans="1:65" s="1" customFormat="1" ht="19.5">
      <c r="A155" s="34"/>
      <c r="B155" s="35"/>
      <c r="C155" s="36"/>
      <c r="D155" s="209" t="s">
        <v>321</v>
      </c>
      <c r="E155" s="36"/>
      <c r="F155" s="210" t="s">
        <v>4060</v>
      </c>
      <c r="G155" s="36"/>
      <c r="H155" s="36"/>
      <c r="I155" s="116"/>
      <c r="J155" s="36"/>
      <c r="K155" s="36"/>
      <c r="L155" s="39"/>
      <c r="M155" s="211"/>
      <c r="N155" s="212"/>
      <c r="O155" s="64"/>
      <c r="P155" s="64"/>
      <c r="Q155" s="64"/>
      <c r="R155" s="64"/>
      <c r="S155" s="64"/>
      <c r="T155" s="65"/>
      <c r="U155" s="34"/>
      <c r="V155" s="34"/>
      <c r="W155" s="34"/>
      <c r="X155" s="34"/>
      <c r="Y155" s="34"/>
      <c r="Z155" s="34"/>
      <c r="AA155" s="34"/>
      <c r="AB155" s="34"/>
      <c r="AC155" s="34"/>
      <c r="AD155" s="34"/>
      <c r="AE155" s="34"/>
      <c r="AT155" s="17" t="s">
        <v>321</v>
      </c>
      <c r="AU155" s="17" t="s">
        <v>83</v>
      </c>
    </row>
    <row r="156" spans="1:65" s="12" customFormat="1">
      <c r="B156" s="213"/>
      <c r="C156" s="214"/>
      <c r="D156" s="209" t="s">
        <v>323</v>
      </c>
      <c r="E156" s="215" t="s">
        <v>19</v>
      </c>
      <c r="F156" s="216" t="s">
        <v>4061</v>
      </c>
      <c r="G156" s="214"/>
      <c r="H156" s="217">
        <v>132.44</v>
      </c>
      <c r="I156" s="218"/>
      <c r="J156" s="214"/>
      <c r="K156" s="214"/>
      <c r="L156" s="219"/>
      <c r="M156" s="220"/>
      <c r="N156" s="221"/>
      <c r="O156" s="221"/>
      <c r="P156" s="221"/>
      <c r="Q156" s="221"/>
      <c r="R156" s="221"/>
      <c r="S156" s="221"/>
      <c r="T156" s="222"/>
      <c r="AT156" s="223" t="s">
        <v>323</v>
      </c>
      <c r="AU156" s="223" t="s">
        <v>83</v>
      </c>
      <c r="AV156" s="12" t="s">
        <v>83</v>
      </c>
      <c r="AW156" s="12" t="s">
        <v>36</v>
      </c>
      <c r="AX156" s="12" t="s">
        <v>81</v>
      </c>
      <c r="AY156" s="223" t="s">
        <v>313</v>
      </c>
    </row>
    <row r="157" spans="1:65" s="1" customFormat="1" ht="14.45" customHeight="1">
      <c r="A157" s="34"/>
      <c r="B157" s="35"/>
      <c r="C157" s="245" t="s">
        <v>8</v>
      </c>
      <c r="D157" s="245" t="s">
        <v>473</v>
      </c>
      <c r="E157" s="246" t="s">
        <v>4062</v>
      </c>
      <c r="F157" s="247" t="s">
        <v>4063</v>
      </c>
      <c r="G157" s="248" t="s">
        <v>318</v>
      </c>
      <c r="H157" s="249">
        <v>132.44</v>
      </c>
      <c r="I157" s="250"/>
      <c r="J157" s="251">
        <f>ROUND(I157*H157,2)</f>
        <v>0</v>
      </c>
      <c r="K157" s="252"/>
      <c r="L157" s="253"/>
      <c r="M157" s="254" t="s">
        <v>19</v>
      </c>
      <c r="N157" s="255" t="s">
        <v>45</v>
      </c>
      <c r="O157" s="64"/>
      <c r="P157" s="205">
        <f>O157*H157</f>
        <v>0</v>
      </c>
      <c r="Q157" s="205">
        <v>4.0000000000000002E-4</v>
      </c>
      <c r="R157" s="205">
        <f>Q157*H157</f>
        <v>5.2976000000000002E-2</v>
      </c>
      <c r="S157" s="205">
        <v>0</v>
      </c>
      <c r="T157" s="206">
        <f>S157*H157</f>
        <v>0</v>
      </c>
      <c r="U157" s="34"/>
      <c r="V157" s="34"/>
      <c r="W157" s="34"/>
      <c r="X157" s="34"/>
      <c r="Y157" s="34"/>
      <c r="Z157" s="34"/>
      <c r="AA157" s="34"/>
      <c r="AB157" s="34"/>
      <c r="AC157" s="34"/>
      <c r="AD157" s="34"/>
      <c r="AE157" s="34"/>
      <c r="AR157" s="207" t="s">
        <v>355</v>
      </c>
      <c r="AT157" s="207" t="s">
        <v>473</v>
      </c>
      <c r="AU157" s="207" t="s">
        <v>83</v>
      </c>
      <c r="AY157" s="17" t="s">
        <v>313</v>
      </c>
      <c r="BE157" s="208">
        <f>IF(N157="základní",J157,0)</f>
        <v>0</v>
      </c>
      <c r="BF157" s="208">
        <f>IF(N157="snížená",J157,0)</f>
        <v>0</v>
      </c>
      <c r="BG157" s="208">
        <f>IF(N157="zákl. přenesená",J157,0)</f>
        <v>0</v>
      </c>
      <c r="BH157" s="208">
        <f>IF(N157="sníž. přenesená",J157,0)</f>
        <v>0</v>
      </c>
      <c r="BI157" s="208">
        <f>IF(N157="nulová",J157,0)</f>
        <v>0</v>
      </c>
      <c r="BJ157" s="17" t="s">
        <v>81</v>
      </c>
      <c r="BK157" s="208">
        <f>ROUND(I157*H157,2)</f>
        <v>0</v>
      </c>
      <c r="BL157" s="17" t="s">
        <v>319</v>
      </c>
      <c r="BM157" s="207" t="s">
        <v>4064</v>
      </c>
    </row>
    <row r="158" spans="1:65" s="1" customFormat="1">
      <c r="A158" s="34"/>
      <c r="B158" s="35"/>
      <c r="C158" s="36"/>
      <c r="D158" s="209" t="s">
        <v>321</v>
      </c>
      <c r="E158" s="36"/>
      <c r="F158" s="210" t="s">
        <v>4063</v>
      </c>
      <c r="G158" s="36"/>
      <c r="H158" s="36"/>
      <c r="I158" s="116"/>
      <c r="J158" s="36"/>
      <c r="K158" s="36"/>
      <c r="L158" s="39"/>
      <c r="M158" s="211"/>
      <c r="N158" s="212"/>
      <c r="O158" s="64"/>
      <c r="P158" s="64"/>
      <c r="Q158" s="64"/>
      <c r="R158" s="64"/>
      <c r="S158" s="64"/>
      <c r="T158" s="65"/>
      <c r="U158" s="34"/>
      <c r="V158" s="34"/>
      <c r="W158" s="34"/>
      <c r="X158" s="34"/>
      <c r="Y158" s="34"/>
      <c r="Z158" s="34"/>
      <c r="AA158" s="34"/>
      <c r="AB158" s="34"/>
      <c r="AC158" s="34"/>
      <c r="AD158" s="34"/>
      <c r="AE158" s="34"/>
      <c r="AT158" s="17" t="s">
        <v>321</v>
      </c>
      <c r="AU158" s="17" t="s">
        <v>83</v>
      </c>
    </row>
    <row r="159" spans="1:65" s="1" customFormat="1" ht="14.45" customHeight="1">
      <c r="A159" s="34"/>
      <c r="B159" s="35"/>
      <c r="C159" s="195" t="s">
        <v>402</v>
      </c>
      <c r="D159" s="195" t="s">
        <v>315</v>
      </c>
      <c r="E159" s="196" t="s">
        <v>4065</v>
      </c>
      <c r="F159" s="197" t="s">
        <v>4066</v>
      </c>
      <c r="G159" s="198" t="s">
        <v>358</v>
      </c>
      <c r="H159" s="199">
        <v>3.7839999999999998</v>
      </c>
      <c r="I159" s="200"/>
      <c r="J159" s="201">
        <f>ROUND(I159*H159,2)</f>
        <v>0</v>
      </c>
      <c r="K159" s="202"/>
      <c r="L159" s="39"/>
      <c r="M159" s="203" t="s">
        <v>19</v>
      </c>
      <c r="N159" s="204" t="s">
        <v>45</v>
      </c>
      <c r="O159" s="64"/>
      <c r="P159" s="205">
        <f>O159*H159</f>
        <v>0</v>
      </c>
      <c r="Q159" s="205">
        <v>0</v>
      </c>
      <c r="R159" s="205">
        <f>Q159*H159</f>
        <v>0</v>
      </c>
      <c r="S159" s="205">
        <v>0</v>
      </c>
      <c r="T159" s="206">
        <f>S159*H159</f>
        <v>0</v>
      </c>
      <c r="U159" s="34"/>
      <c r="V159" s="34"/>
      <c r="W159" s="34"/>
      <c r="X159" s="34"/>
      <c r="Y159" s="34"/>
      <c r="Z159" s="34"/>
      <c r="AA159" s="34"/>
      <c r="AB159" s="34"/>
      <c r="AC159" s="34"/>
      <c r="AD159" s="34"/>
      <c r="AE159" s="34"/>
      <c r="AR159" s="207" t="s">
        <v>319</v>
      </c>
      <c r="AT159" s="207" t="s">
        <v>315</v>
      </c>
      <c r="AU159" s="207" t="s">
        <v>83</v>
      </c>
      <c r="AY159" s="17" t="s">
        <v>313</v>
      </c>
      <c r="BE159" s="208">
        <f>IF(N159="základní",J159,0)</f>
        <v>0</v>
      </c>
      <c r="BF159" s="208">
        <f>IF(N159="snížená",J159,0)</f>
        <v>0</v>
      </c>
      <c r="BG159" s="208">
        <f>IF(N159="zákl. přenesená",J159,0)</f>
        <v>0</v>
      </c>
      <c r="BH159" s="208">
        <f>IF(N159="sníž. přenesená",J159,0)</f>
        <v>0</v>
      </c>
      <c r="BI159" s="208">
        <f>IF(N159="nulová",J159,0)</f>
        <v>0</v>
      </c>
      <c r="BJ159" s="17" t="s">
        <v>81</v>
      </c>
      <c r="BK159" s="208">
        <f>ROUND(I159*H159,2)</f>
        <v>0</v>
      </c>
      <c r="BL159" s="17" t="s">
        <v>319</v>
      </c>
      <c r="BM159" s="207" t="s">
        <v>4067</v>
      </c>
    </row>
    <row r="160" spans="1:65" s="1" customFormat="1">
      <c r="A160" s="34"/>
      <c r="B160" s="35"/>
      <c r="C160" s="36"/>
      <c r="D160" s="209" t="s">
        <v>321</v>
      </c>
      <c r="E160" s="36"/>
      <c r="F160" s="210" t="s">
        <v>4066</v>
      </c>
      <c r="G160" s="36"/>
      <c r="H160" s="36"/>
      <c r="I160" s="116"/>
      <c r="J160" s="36"/>
      <c r="K160" s="36"/>
      <c r="L160" s="39"/>
      <c r="M160" s="211"/>
      <c r="N160" s="212"/>
      <c r="O160" s="64"/>
      <c r="P160" s="64"/>
      <c r="Q160" s="64"/>
      <c r="R160" s="64"/>
      <c r="S160" s="64"/>
      <c r="T160" s="65"/>
      <c r="U160" s="34"/>
      <c r="V160" s="34"/>
      <c r="W160" s="34"/>
      <c r="X160" s="34"/>
      <c r="Y160" s="34"/>
      <c r="Z160" s="34"/>
      <c r="AA160" s="34"/>
      <c r="AB160" s="34"/>
      <c r="AC160" s="34"/>
      <c r="AD160" s="34"/>
      <c r="AE160" s="34"/>
      <c r="AT160" s="17" t="s">
        <v>321</v>
      </c>
      <c r="AU160" s="17" t="s">
        <v>83</v>
      </c>
    </row>
    <row r="161" spans="1:65" s="12" customFormat="1">
      <c r="B161" s="213"/>
      <c r="C161" s="214"/>
      <c r="D161" s="209" t="s">
        <v>323</v>
      </c>
      <c r="E161" s="215" t="s">
        <v>19</v>
      </c>
      <c r="F161" s="216" t="s">
        <v>4068</v>
      </c>
      <c r="G161" s="214"/>
      <c r="H161" s="217">
        <v>3.7839999999999998</v>
      </c>
      <c r="I161" s="218"/>
      <c r="J161" s="214"/>
      <c r="K161" s="214"/>
      <c r="L161" s="219"/>
      <c r="M161" s="220"/>
      <c r="N161" s="221"/>
      <c r="O161" s="221"/>
      <c r="P161" s="221"/>
      <c r="Q161" s="221"/>
      <c r="R161" s="221"/>
      <c r="S161" s="221"/>
      <c r="T161" s="222"/>
      <c r="AT161" s="223" t="s">
        <v>323</v>
      </c>
      <c r="AU161" s="223" t="s">
        <v>83</v>
      </c>
      <c r="AV161" s="12" t="s">
        <v>83</v>
      </c>
      <c r="AW161" s="12" t="s">
        <v>36</v>
      </c>
      <c r="AX161" s="12" t="s">
        <v>81</v>
      </c>
      <c r="AY161" s="223" t="s">
        <v>313</v>
      </c>
    </row>
    <row r="162" spans="1:65" s="1" customFormat="1" ht="14.45" customHeight="1">
      <c r="A162" s="34"/>
      <c r="B162" s="35"/>
      <c r="C162" s="195" t="s">
        <v>411</v>
      </c>
      <c r="D162" s="195" t="s">
        <v>315</v>
      </c>
      <c r="E162" s="196" t="s">
        <v>4069</v>
      </c>
      <c r="F162" s="197" t="s">
        <v>4070</v>
      </c>
      <c r="G162" s="198" t="s">
        <v>327</v>
      </c>
      <c r="H162" s="199">
        <v>94.6</v>
      </c>
      <c r="I162" s="200"/>
      <c r="J162" s="201">
        <f>ROUND(I162*H162,2)</f>
        <v>0</v>
      </c>
      <c r="K162" s="202"/>
      <c r="L162" s="39"/>
      <c r="M162" s="203" t="s">
        <v>19</v>
      </c>
      <c r="N162" s="204" t="s">
        <v>45</v>
      </c>
      <c r="O162" s="64"/>
      <c r="P162" s="205">
        <f>O162*H162</f>
        <v>0</v>
      </c>
      <c r="Q162" s="205">
        <v>4.8999999999999998E-4</v>
      </c>
      <c r="R162" s="205">
        <f>Q162*H162</f>
        <v>4.6353999999999992E-2</v>
      </c>
      <c r="S162" s="205">
        <v>0</v>
      </c>
      <c r="T162" s="206">
        <f>S162*H162</f>
        <v>0</v>
      </c>
      <c r="U162" s="34"/>
      <c r="V162" s="34"/>
      <c r="W162" s="34"/>
      <c r="X162" s="34"/>
      <c r="Y162" s="34"/>
      <c r="Z162" s="34"/>
      <c r="AA162" s="34"/>
      <c r="AB162" s="34"/>
      <c r="AC162" s="34"/>
      <c r="AD162" s="34"/>
      <c r="AE162" s="34"/>
      <c r="AR162" s="207" t="s">
        <v>319</v>
      </c>
      <c r="AT162" s="207" t="s">
        <v>315</v>
      </c>
      <c r="AU162" s="207" t="s">
        <v>83</v>
      </c>
      <c r="AY162" s="17" t="s">
        <v>313</v>
      </c>
      <c r="BE162" s="208">
        <f>IF(N162="základní",J162,0)</f>
        <v>0</v>
      </c>
      <c r="BF162" s="208">
        <f>IF(N162="snížená",J162,0)</f>
        <v>0</v>
      </c>
      <c r="BG162" s="208">
        <f>IF(N162="zákl. přenesená",J162,0)</f>
        <v>0</v>
      </c>
      <c r="BH162" s="208">
        <f>IF(N162="sníž. přenesená",J162,0)</f>
        <v>0</v>
      </c>
      <c r="BI162" s="208">
        <f>IF(N162="nulová",J162,0)</f>
        <v>0</v>
      </c>
      <c r="BJ162" s="17" t="s">
        <v>81</v>
      </c>
      <c r="BK162" s="208">
        <f>ROUND(I162*H162,2)</f>
        <v>0</v>
      </c>
      <c r="BL162" s="17" t="s">
        <v>319</v>
      </c>
      <c r="BM162" s="207" t="s">
        <v>4071</v>
      </c>
    </row>
    <row r="163" spans="1:65" s="1" customFormat="1">
      <c r="A163" s="34"/>
      <c r="B163" s="35"/>
      <c r="C163" s="36"/>
      <c r="D163" s="209" t="s">
        <v>321</v>
      </c>
      <c r="E163" s="36"/>
      <c r="F163" s="210" t="s">
        <v>4072</v>
      </c>
      <c r="G163" s="36"/>
      <c r="H163" s="36"/>
      <c r="I163" s="116"/>
      <c r="J163" s="36"/>
      <c r="K163" s="36"/>
      <c r="L163" s="39"/>
      <c r="M163" s="211"/>
      <c r="N163" s="212"/>
      <c r="O163" s="64"/>
      <c r="P163" s="64"/>
      <c r="Q163" s="64"/>
      <c r="R163" s="64"/>
      <c r="S163" s="64"/>
      <c r="T163" s="65"/>
      <c r="U163" s="34"/>
      <c r="V163" s="34"/>
      <c r="W163" s="34"/>
      <c r="X163" s="34"/>
      <c r="Y163" s="34"/>
      <c r="Z163" s="34"/>
      <c r="AA163" s="34"/>
      <c r="AB163" s="34"/>
      <c r="AC163" s="34"/>
      <c r="AD163" s="34"/>
      <c r="AE163" s="34"/>
      <c r="AT163" s="17" t="s">
        <v>321</v>
      </c>
      <c r="AU163" s="17" t="s">
        <v>83</v>
      </c>
    </row>
    <row r="164" spans="1:65" s="12" customFormat="1">
      <c r="B164" s="213"/>
      <c r="C164" s="214"/>
      <c r="D164" s="209" t="s">
        <v>323</v>
      </c>
      <c r="E164" s="215" t="s">
        <v>19</v>
      </c>
      <c r="F164" s="216" t="s">
        <v>4073</v>
      </c>
      <c r="G164" s="214"/>
      <c r="H164" s="217">
        <v>94.6</v>
      </c>
      <c r="I164" s="218"/>
      <c r="J164" s="214"/>
      <c r="K164" s="214"/>
      <c r="L164" s="219"/>
      <c r="M164" s="220"/>
      <c r="N164" s="221"/>
      <c r="O164" s="221"/>
      <c r="P164" s="221"/>
      <c r="Q164" s="221"/>
      <c r="R164" s="221"/>
      <c r="S164" s="221"/>
      <c r="T164" s="222"/>
      <c r="AT164" s="223" t="s">
        <v>323</v>
      </c>
      <c r="AU164" s="223" t="s">
        <v>83</v>
      </c>
      <c r="AV164" s="12" t="s">
        <v>83</v>
      </c>
      <c r="AW164" s="12" t="s">
        <v>36</v>
      </c>
      <c r="AX164" s="12" t="s">
        <v>81</v>
      </c>
      <c r="AY164" s="223" t="s">
        <v>313</v>
      </c>
    </row>
    <row r="165" spans="1:65" s="11" customFormat="1" ht="22.9" customHeight="1">
      <c r="B165" s="179"/>
      <c r="C165" s="180"/>
      <c r="D165" s="181" t="s">
        <v>73</v>
      </c>
      <c r="E165" s="193" t="s">
        <v>340</v>
      </c>
      <c r="F165" s="193" t="s">
        <v>989</v>
      </c>
      <c r="G165" s="180"/>
      <c r="H165" s="180"/>
      <c r="I165" s="183"/>
      <c r="J165" s="194">
        <f>BK165</f>
        <v>0</v>
      </c>
      <c r="K165" s="180"/>
      <c r="L165" s="185"/>
      <c r="M165" s="186"/>
      <c r="N165" s="187"/>
      <c r="O165" s="187"/>
      <c r="P165" s="188">
        <f>SUM(P166:P206)</f>
        <v>0</v>
      </c>
      <c r="Q165" s="187"/>
      <c r="R165" s="188">
        <f>SUM(R166:R206)</f>
        <v>375.54259649999995</v>
      </c>
      <c r="S165" s="187"/>
      <c r="T165" s="189">
        <f>SUM(T166:T206)</f>
        <v>0</v>
      </c>
      <c r="AR165" s="190" t="s">
        <v>81</v>
      </c>
      <c r="AT165" s="191" t="s">
        <v>73</v>
      </c>
      <c r="AU165" s="191" t="s">
        <v>81</v>
      </c>
      <c r="AY165" s="190" t="s">
        <v>313</v>
      </c>
      <c r="BK165" s="192">
        <f>SUM(BK166:BK206)</f>
        <v>0</v>
      </c>
    </row>
    <row r="166" spans="1:65" s="1" customFormat="1" ht="14.45" customHeight="1">
      <c r="A166" s="34"/>
      <c r="B166" s="35"/>
      <c r="C166" s="195" t="s">
        <v>417</v>
      </c>
      <c r="D166" s="195" t="s">
        <v>315</v>
      </c>
      <c r="E166" s="196" t="s">
        <v>4074</v>
      </c>
      <c r="F166" s="197" t="s">
        <v>4075</v>
      </c>
      <c r="G166" s="198" t="s">
        <v>318</v>
      </c>
      <c r="H166" s="199">
        <v>184</v>
      </c>
      <c r="I166" s="200"/>
      <c r="J166" s="201">
        <f>ROUND(I166*H166,2)</f>
        <v>0</v>
      </c>
      <c r="K166" s="202"/>
      <c r="L166" s="39"/>
      <c r="M166" s="203" t="s">
        <v>19</v>
      </c>
      <c r="N166" s="204" t="s">
        <v>45</v>
      </c>
      <c r="O166" s="64"/>
      <c r="P166" s="205">
        <f>O166*H166</f>
        <v>0</v>
      </c>
      <c r="Q166" s="205">
        <v>0</v>
      </c>
      <c r="R166" s="205">
        <f>Q166*H166</f>
        <v>0</v>
      </c>
      <c r="S166" s="205">
        <v>0</v>
      </c>
      <c r="T166" s="206">
        <f>S166*H166</f>
        <v>0</v>
      </c>
      <c r="U166" s="34"/>
      <c r="V166" s="34"/>
      <c r="W166" s="34"/>
      <c r="X166" s="34"/>
      <c r="Y166" s="34"/>
      <c r="Z166" s="34"/>
      <c r="AA166" s="34"/>
      <c r="AB166" s="34"/>
      <c r="AC166" s="34"/>
      <c r="AD166" s="34"/>
      <c r="AE166" s="34"/>
      <c r="AR166" s="207" t="s">
        <v>319</v>
      </c>
      <c r="AT166" s="207" t="s">
        <v>315</v>
      </c>
      <c r="AU166" s="207" t="s">
        <v>83</v>
      </c>
      <c r="AY166" s="17" t="s">
        <v>313</v>
      </c>
      <c r="BE166" s="208">
        <f>IF(N166="základní",J166,0)</f>
        <v>0</v>
      </c>
      <c r="BF166" s="208">
        <f>IF(N166="snížená",J166,0)</f>
        <v>0</v>
      </c>
      <c r="BG166" s="208">
        <f>IF(N166="zákl. přenesená",J166,0)</f>
        <v>0</v>
      </c>
      <c r="BH166" s="208">
        <f>IF(N166="sníž. přenesená",J166,0)</f>
        <v>0</v>
      </c>
      <c r="BI166" s="208">
        <f>IF(N166="nulová",J166,0)</f>
        <v>0</v>
      </c>
      <c r="BJ166" s="17" t="s">
        <v>81</v>
      </c>
      <c r="BK166" s="208">
        <f>ROUND(I166*H166,2)</f>
        <v>0</v>
      </c>
      <c r="BL166" s="17" t="s">
        <v>319</v>
      </c>
      <c r="BM166" s="207" t="s">
        <v>4076</v>
      </c>
    </row>
    <row r="167" spans="1:65" s="1" customFormat="1">
      <c r="A167" s="34"/>
      <c r="B167" s="35"/>
      <c r="C167" s="36"/>
      <c r="D167" s="209" t="s">
        <v>321</v>
      </c>
      <c r="E167" s="36"/>
      <c r="F167" s="210" t="s">
        <v>4077</v>
      </c>
      <c r="G167" s="36"/>
      <c r="H167" s="36"/>
      <c r="I167" s="116"/>
      <c r="J167" s="36"/>
      <c r="K167" s="36"/>
      <c r="L167" s="39"/>
      <c r="M167" s="211"/>
      <c r="N167" s="212"/>
      <c r="O167" s="64"/>
      <c r="P167" s="64"/>
      <c r="Q167" s="64"/>
      <c r="R167" s="64"/>
      <c r="S167" s="64"/>
      <c r="T167" s="65"/>
      <c r="U167" s="34"/>
      <c r="V167" s="34"/>
      <c r="W167" s="34"/>
      <c r="X167" s="34"/>
      <c r="Y167" s="34"/>
      <c r="Z167" s="34"/>
      <c r="AA167" s="34"/>
      <c r="AB167" s="34"/>
      <c r="AC167" s="34"/>
      <c r="AD167" s="34"/>
      <c r="AE167" s="34"/>
      <c r="AT167" s="17" t="s">
        <v>321</v>
      </c>
      <c r="AU167" s="17" t="s">
        <v>83</v>
      </c>
    </row>
    <row r="168" spans="1:65" s="12" customFormat="1">
      <c r="B168" s="213"/>
      <c r="C168" s="214"/>
      <c r="D168" s="209" t="s">
        <v>323</v>
      </c>
      <c r="E168" s="215" t="s">
        <v>19</v>
      </c>
      <c r="F168" s="216" t="s">
        <v>4078</v>
      </c>
      <c r="G168" s="214"/>
      <c r="H168" s="217">
        <v>184</v>
      </c>
      <c r="I168" s="218"/>
      <c r="J168" s="214"/>
      <c r="K168" s="214"/>
      <c r="L168" s="219"/>
      <c r="M168" s="220"/>
      <c r="N168" s="221"/>
      <c r="O168" s="221"/>
      <c r="P168" s="221"/>
      <c r="Q168" s="221"/>
      <c r="R168" s="221"/>
      <c r="S168" s="221"/>
      <c r="T168" s="222"/>
      <c r="AT168" s="223" t="s">
        <v>323</v>
      </c>
      <c r="AU168" s="223" t="s">
        <v>83</v>
      </c>
      <c r="AV168" s="12" t="s">
        <v>83</v>
      </c>
      <c r="AW168" s="12" t="s">
        <v>36</v>
      </c>
      <c r="AX168" s="12" t="s">
        <v>81</v>
      </c>
      <c r="AY168" s="223" t="s">
        <v>313</v>
      </c>
    </row>
    <row r="169" spans="1:65" s="1" customFormat="1" ht="14.45" customHeight="1">
      <c r="A169" s="34"/>
      <c r="B169" s="35"/>
      <c r="C169" s="195" t="s">
        <v>422</v>
      </c>
      <c r="D169" s="195" t="s">
        <v>315</v>
      </c>
      <c r="E169" s="196" t="s">
        <v>4079</v>
      </c>
      <c r="F169" s="197" t="s">
        <v>4080</v>
      </c>
      <c r="G169" s="198" t="s">
        <v>318</v>
      </c>
      <c r="H169" s="199">
        <v>63.7</v>
      </c>
      <c r="I169" s="200"/>
      <c r="J169" s="201">
        <f>ROUND(I169*H169,2)</f>
        <v>0</v>
      </c>
      <c r="K169" s="202"/>
      <c r="L169" s="39"/>
      <c r="M169" s="203" t="s">
        <v>19</v>
      </c>
      <c r="N169" s="204" t="s">
        <v>45</v>
      </c>
      <c r="O169" s="64"/>
      <c r="P169" s="205">
        <f>O169*H169</f>
        <v>0</v>
      </c>
      <c r="Q169" s="205">
        <v>0</v>
      </c>
      <c r="R169" s="205">
        <f>Q169*H169</f>
        <v>0</v>
      </c>
      <c r="S169" s="205">
        <v>0</v>
      </c>
      <c r="T169" s="206">
        <f>S169*H169</f>
        <v>0</v>
      </c>
      <c r="U169" s="34"/>
      <c r="V169" s="34"/>
      <c r="W169" s="34"/>
      <c r="X169" s="34"/>
      <c r="Y169" s="34"/>
      <c r="Z169" s="34"/>
      <c r="AA169" s="34"/>
      <c r="AB169" s="34"/>
      <c r="AC169" s="34"/>
      <c r="AD169" s="34"/>
      <c r="AE169" s="34"/>
      <c r="AR169" s="207" t="s">
        <v>319</v>
      </c>
      <c r="AT169" s="207" t="s">
        <v>315</v>
      </c>
      <c r="AU169" s="207" t="s">
        <v>83</v>
      </c>
      <c r="AY169" s="17" t="s">
        <v>313</v>
      </c>
      <c r="BE169" s="208">
        <f>IF(N169="základní",J169,0)</f>
        <v>0</v>
      </c>
      <c r="BF169" s="208">
        <f>IF(N169="snížená",J169,0)</f>
        <v>0</v>
      </c>
      <c r="BG169" s="208">
        <f>IF(N169="zákl. přenesená",J169,0)</f>
        <v>0</v>
      </c>
      <c r="BH169" s="208">
        <f>IF(N169="sníž. přenesená",J169,0)</f>
        <v>0</v>
      </c>
      <c r="BI169" s="208">
        <f>IF(N169="nulová",J169,0)</f>
        <v>0</v>
      </c>
      <c r="BJ169" s="17" t="s">
        <v>81</v>
      </c>
      <c r="BK169" s="208">
        <f>ROUND(I169*H169,2)</f>
        <v>0</v>
      </c>
      <c r="BL169" s="17" t="s">
        <v>319</v>
      </c>
      <c r="BM169" s="207" t="s">
        <v>4081</v>
      </c>
    </row>
    <row r="170" spans="1:65" s="1" customFormat="1">
      <c r="A170" s="34"/>
      <c r="B170" s="35"/>
      <c r="C170" s="36"/>
      <c r="D170" s="209" t="s">
        <v>321</v>
      </c>
      <c r="E170" s="36"/>
      <c r="F170" s="210" t="s">
        <v>4082</v>
      </c>
      <c r="G170" s="36"/>
      <c r="H170" s="36"/>
      <c r="I170" s="116"/>
      <c r="J170" s="36"/>
      <c r="K170" s="36"/>
      <c r="L170" s="39"/>
      <c r="M170" s="211"/>
      <c r="N170" s="212"/>
      <c r="O170" s="64"/>
      <c r="P170" s="64"/>
      <c r="Q170" s="64"/>
      <c r="R170" s="64"/>
      <c r="S170" s="64"/>
      <c r="T170" s="65"/>
      <c r="U170" s="34"/>
      <c r="V170" s="34"/>
      <c r="W170" s="34"/>
      <c r="X170" s="34"/>
      <c r="Y170" s="34"/>
      <c r="Z170" s="34"/>
      <c r="AA170" s="34"/>
      <c r="AB170" s="34"/>
      <c r="AC170" s="34"/>
      <c r="AD170" s="34"/>
      <c r="AE170" s="34"/>
      <c r="AT170" s="17" t="s">
        <v>321</v>
      </c>
      <c r="AU170" s="17" t="s">
        <v>83</v>
      </c>
    </row>
    <row r="171" spans="1:65" s="12" customFormat="1">
      <c r="B171" s="213"/>
      <c r="C171" s="214"/>
      <c r="D171" s="209" t="s">
        <v>323</v>
      </c>
      <c r="E171" s="215" t="s">
        <v>19</v>
      </c>
      <c r="F171" s="216" t="s">
        <v>4083</v>
      </c>
      <c r="G171" s="214"/>
      <c r="H171" s="217">
        <v>63.7</v>
      </c>
      <c r="I171" s="218"/>
      <c r="J171" s="214"/>
      <c r="K171" s="214"/>
      <c r="L171" s="219"/>
      <c r="M171" s="220"/>
      <c r="N171" s="221"/>
      <c r="O171" s="221"/>
      <c r="P171" s="221"/>
      <c r="Q171" s="221"/>
      <c r="R171" s="221"/>
      <c r="S171" s="221"/>
      <c r="T171" s="222"/>
      <c r="AT171" s="223" t="s">
        <v>323</v>
      </c>
      <c r="AU171" s="223" t="s">
        <v>83</v>
      </c>
      <c r="AV171" s="12" t="s">
        <v>83</v>
      </c>
      <c r="AW171" s="12" t="s">
        <v>36</v>
      </c>
      <c r="AX171" s="12" t="s">
        <v>81</v>
      </c>
      <c r="AY171" s="223" t="s">
        <v>313</v>
      </c>
    </row>
    <row r="172" spans="1:65" s="1" customFormat="1" ht="14.45" customHeight="1">
      <c r="A172" s="34"/>
      <c r="B172" s="35"/>
      <c r="C172" s="195" t="s">
        <v>427</v>
      </c>
      <c r="D172" s="195" t="s">
        <v>315</v>
      </c>
      <c r="E172" s="196" t="s">
        <v>991</v>
      </c>
      <c r="F172" s="197" t="s">
        <v>4084</v>
      </c>
      <c r="G172" s="198" t="s">
        <v>318</v>
      </c>
      <c r="H172" s="199">
        <v>992.65</v>
      </c>
      <c r="I172" s="200"/>
      <c r="J172" s="201">
        <f>ROUND(I172*H172,2)</f>
        <v>0</v>
      </c>
      <c r="K172" s="202"/>
      <c r="L172" s="39"/>
      <c r="M172" s="203" t="s">
        <v>19</v>
      </c>
      <c r="N172" s="204" t="s">
        <v>45</v>
      </c>
      <c r="O172" s="64"/>
      <c r="P172" s="205">
        <f>O172*H172</f>
        <v>0</v>
      </c>
      <c r="Q172" s="205">
        <v>0</v>
      </c>
      <c r="R172" s="205">
        <f>Q172*H172</f>
        <v>0</v>
      </c>
      <c r="S172" s="205">
        <v>0</v>
      </c>
      <c r="T172" s="206">
        <f>S172*H172</f>
        <v>0</v>
      </c>
      <c r="U172" s="34"/>
      <c r="V172" s="34"/>
      <c r="W172" s="34"/>
      <c r="X172" s="34"/>
      <c r="Y172" s="34"/>
      <c r="Z172" s="34"/>
      <c r="AA172" s="34"/>
      <c r="AB172" s="34"/>
      <c r="AC172" s="34"/>
      <c r="AD172" s="34"/>
      <c r="AE172" s="34"/>
      <c r="AR172" s="207" t="s">
        <v>319</v>
      </c>
      <c r="AT172" s="207" t="s">
        <v>315</v>
      </c>
      <c r="AU172" s="207" t="s">
        <v>83</v>
      </c>
      <c r="AY172" s="17" t="s">
        <v>313</v>
      </c>
      <c r="BE172" s="208">
        <f>IF(N172="základní",J172,0)</f>
        <v>0</v>
      </c>
      <c r="BF172" s="208">
        <f>IF(N172="snížená",J172,0)</f>
        <v>0</v>
      </c>
      <c r="BG172" s="208">
        <f>IF(N172="zákl. přenesená",J172,0)</f>
        <v>0</v>
      </c>
      <c r="BH172" s="208">
        <f>IF(N172="sníž. přenesená",J172,0)</f>
        <v>0</v>
      </c>
      <c r="BI172" s="208">
        <f>IF(N172="nulová",J172,0)</f>
        <v>0</v>
      </c>
      <c r="BJ172" s="17" t="s">
        <v>81</v>
      </c>
      <c r="BK172" s="208">
        <f>ROUND(I172*H172,2)</f>
        <v>0</v>
      </c>
      <c r="BL172" s="17" t="s">
        <v>319</v>
      </c>
      <c r="BM172" s="207" t="s">
        <v>4085</v>
      </c>
    </row>
    <row r="173" spans="1:65" s="1" customFormat="1">
      <c r="A173" s="34"/>
      <c r="B173" s="35"/>
      <c r="C173" s="36"/>
      <c r="D173" s="209" t="s">
        <v>321</v>
      </c>
      <c r="E173" s="36"/>
      <c r="F173" s="210" t="s">
        <v>994</v>
      </c>
      <c r="G173" s="36"/>
      <c r="H173" s="36"/>
      <c r="I173" s="116"/>
      <c r="J173" s="36"/>
      <c r="K173" s="36"/>
      <c r="L173" s="39"/>
      <c r="M173" s="211"/>
      <c r="N173" s="212"/>
      <c r="O173" s="64"/>
      <c r="P173" s="64"/>
      <c r="Q173" s="64"/>
      <c r="R173" s="64"/>
      <c r="S173" s="64"/>
      <c r="T173" s="65"/>
      <c r="U173" s="34"/>
      <c r="V173" s="34"/>
      <c r="W173" s="34"/>
      <c r="X173" s="34"/>
      <c r="Y173" s="34"/>
      <c r="Z173" s="34"/>
      <c r="AA173" s="34"/>
      <c r="AB173" s="34"/>
      <c r="AC173" s="34"/>
      <c r="AD173" s="34"/>
      <c r="AE173" s="34"/>
      <c r="AT173" s="17" t="s">
        <v>321</v>
      </c>
      <c r="AU173" s="17" t="s">
        <v>83</v>
      </c>
    </row>
    <row r="174" spans="1:65" s="12" customFormat="1">
      <c r="B174" s="213"/>
      <c r="C174" s="214"/>
      <c r="D174" s="209" t="s">
        <v>323</v>
      </c>
      <c r="E174" s="215" t="s">
        <v>19</v>
      </c>
      <c r="F174" s="216" t="s">
        <v>4086</v>
      </c>
      <c r="G174" s="214"/>
      <c r="H174" s="217">
        <v>658.95</v>
      </c>
      <c r="I174" s="218"/>
      <c r="J174" s="214"/>
      <c r="K174" s="214"/>
      <c r="L174" s="219"/>
      <c r="M174" s="220"/>
      <c r="N174" s="221"/>
      <c r="O174" s="221"/>
      <c r="P174" s="221"/>
      <c r="Q174" s="221"/>
      <c r="R174" s="221"/>
      <c r="S174" s="221"/>
      <c r="T174" s="222"/>
      <c r="AT174" s="223" t="s">
        <v>323</v>
      </c>
      <c r="AU174" s="223" t="s">
        <v>83</v>
      </c>
      <c r="AV174" s="12" t="s">
        <v>83</v>
      </c>
      <c r="AW174" s="12" t="s">
        <v>36</v>
      </c>
      <c r="AX174" s="12" t="s">
        <v>74</v>
      </c>
      <c r="AY174" s="223" t="s">
        <v>313</v>
      </c>
    </row>
    <row r="175" spans="1:65" s="12" customFormat="1">
      <c r="B175" s="213"/>
      <c r="C175" s="214"/>
      <c r="D175" s="209" t="s">
        <v>323</v>
      </c>
      <c r="E175" s="215" t="s">
        <v>19</v>
      </c>
      <c r="F175" s="216" t="s">
        <v>4087</v>
      </c>
      <c r="G175" s="214"/>
      <c r="H175" s="217">
        <v>199.75</v>
      </c>
      <c r="I175" s="218"/>
      <c r="J175" s="214"/>
      <c r="K175" s="214"/>
      <c r="L175" s="219"/>
      <c r="M175" s="220"/>
      <c r="N175" s="221"/>
      <c r="O175" s="221"/>
      <c r="P175" s="221"/>
      <c r="Q175" s="221"/>
      <c r="R175" s="221"/>
      <c r="S175" s="221"/>
      <c r="T175" s="222"/>
      <c r="AT175" s="223" t="s">
        <v>323</v>
      </c>
      <c r="AU175" s="223" t="s">
        <v>83</v>
      </c>
      <c r="AV175" s="12" t="s">
        <v>83</v>
      </c>
      <c r="AW175" s="12" t="s">
        <v>36</v>
      </c>
      <c r="AX175" s="12" t="s">
        <v>74</v>
      </c>
      <c r="AY175" s="223" t="s">
        <v>313</v>
      </c>
    </row>
    <row r="176" spans="1:65" s="12" customFormat="1">
      <c r="B176" s="213"/>
      <c r="C176" s="214"/>
      <c r="D176" s="209" t="s">
        <v>323</v>
      </c>
      <c r="E176" s="215" t="s">
        <v>19</v>
      </c>
      <c r="F176" s="216" t="s">
        <v>4088</v>
      </c>
      <c r="G176" s="214"/>
      <c r="H176" s="217">
        <v>133.94999999999999</v>
      </c>
      <c r="I176" s="218"/>
      <c r="J176" s="214"/>
      <c r="K176" s="214"/>
      <c r="L176" s="219"/>
      <c r="M176" s="220"/>
      <c r="N176" s="221"/>
      <c r="O176" s="221"/>
      <c r="P176" s="221"/>
      <c r="Q176" s="221"/>
      <c r="R176" s="221"/>
      <c r="S176" s="221"/>
      <c r="T176" s="222"/>
      <c r="AT176" s="223" t="s">
        <v>323</v>
      </c>
      <c r="AU176" s="223" t="s">
        <v>83</v>
      </c>
      <c r="AV176" s="12" t="s">
        <v>83</v>
      </c>
      <c r="AW176" s="12" t="s">
        <v>36</v>
      </c>
      <c r="AX176" s="12" t="s">
        <v>74</v>
      </c>
      <c r="AY176" s="223" t="s">
        <v>313</v>
      </c>
    </row>
    <row r="177" spans="1:65" s="14" customFormat="1">
      <c r="B177" s="234"/>
      <c r="C177" s="235"/>
      <c r="D177" s="209" t="s">
        <v>323</v>
      </c>
      <c r="E177" s="236" t="s">
        <v>19</v>
      </c>
      <c r="F177" s="237" t="s">
        <v>410</v>
      </c>
      <c r="G177" s="235"/>
      <c r="H177" s="238">
        <v>992.65000000000009</v>
      </c>
      <c r="I177" s="239"/>
      <c r="J177" s="235"/>
      <c r="K177" s="235"/>
      <c r="L177" s="240"/>
      <c r="M177" s="241"/>
      <c r="N177" s="242"/>
      <c r="O177" s="242"/>
      <c r="P177" s="242"/>
      <c r="Q177" s="242"/>
      <c r="R177" s="242"/>
      <c r="S177" s="242"/>
      <c r="T177" s="243"/>
      <c r="AT177" s="244" t="s">
        <v>323</v>
      </c>
      <c r="AU177" s="244" t="s">
        <v>83</v>
      </c>
      <c r="AV177" s="14" t="s">
        <v>319</v>
      </c>
      <c r="AW177" s="14" t="s">
        <v>36</v>
      </c>
      <c r="AX177" s="14" t="s">
        <v>81</v>
      </c>
      <c r="AY177" s="244" t="s">
        <v>313</v>
      </c>
    </row>
    <row r="178" spans="1:65" s="1" customFormat="1" ht="14.45" customHeight="1">
      <c r="A178" s="34"/>
      <c r="B178" s="35"/>
      <c r="C178" s="195" t="s">
        <v>7</v>
      </c>
      <c r="D178" s="195" t="s">
        <v>315</v>
      </c>
      <c r="E178" s="196" t="s">
        <v>4089</v>
      </c>
      <c r="F178" s="197" t="s">
        <v>4090</v>
      </c>
      <c r="G178" s="198" t="s">
        <v>318</v>
      </c>
      <c r="H178" s="199">
        <v>1042.7</v>
      </c>
      <c r="I178" s="200"/>
      <c r="J178" s="201">
        <f>ROUND(I178*H178,2)</f>
        <v>0</v>
      </c>
      <c r="K178" s="202"/>
      <c r="L178" s="39"/>
      <c r="M178" s="203" t="s">
        <v>19</v>
      </c>
      <c r="N178" s="204" t="s">
        <v>45</v>
      </c>
      <c r="O178" s="64"/>
      <c r="P178" s="205">
        <f>O178*H178</f>
        <v>0</v>
      </c>
      <c r="Q178" s="205">
        <v>0</v>
      </c>
      <c r="R178" s="205">
        <f>Q178*H178</f>
        <v>0</v>
      </c>
      <c r="S178" s="205">
        <v>0</v>
      </c>
      <c r="T178" s="206">
        <f>S178*H178</f>
        <v>0</v>
      </c>
      <c r="U178" s="34"/>
      <c r="V178" s="34"/>
      <c r="W178" s="34"/>
      <c r="X178" s="34"/>
      <c r="Y178" s="34"/>
      <c r="Z178" s="34"/>
      <c r="AA178" s="34"/>
      <c r="AB178" s="34"/>
      <c r="AC178" s="34"/>
      <c r="AD178" s="34"/>
      <c r="AE178" s="34"/>
      <c r="AR178" s="207" t="s">
        <v>319</v>
      </c>
      <c r="AT178" s="207" t="s">
        <v>315</v>
      </c>
      <c r="AU178" s="207" t="s">
        <v>83</v>
      </c>
      <c r="AY178" s="17" t="s">
        <v>313</v>
      </c>
      <c r="BE178" s="208">
        <f>IF(N178="základní",J178,0)</f>
        <v>0</v>
      </c>
      <c r="BF178" s="208">
        <f>IF(N178="snížená",J178,0)</f>
        <v>0</v>
      </c>
      <c r="BG178" s="208">
        <f>IF(N178="zákl. přenesená",J178,0)</f>
        <v>0</v>
      </c>
      <c r="BH178" s="208">
        <f>IF(N178="sníž. přenesená",J178,0)</f>
        <v>0</v>
      </c>
      <c r="BI178" s="208">
        <f>IF(N178="nulová",J178,0)</f>
        <v>0</v>
      </c>
      <c r="BJ178" s="17" t="s">
        <v>81</v>
      </c>
      <c r="BK178" s="208">
        <f>ROUND(I178*H178,2)</f>
        <v>0</v>
      </c>
      <c r="BL178" s="17" t="s">
        <v>319</v>
      </c>
      <c r="BM178" s="207" t="s">
        <v>4091</v>
      </c>
    </row>
    <row r="179" spans="1:65" s="1" customFormat="1">
      <c r="A179" s="34"/>
      <c r="B179" s="35"/>
      <c r="C179" s="36"/>
      <c r="D179" s="209" t="s">
        <v>321</v>
      </c>
      <c r="E179" s="36"/>
      <c r="F179" s="210" t="s">
        <v>4092</v>
      </c>
      <c r="G179" s="36"/>
      <c r="H179" s="36"/>
      <c r="I179" s="116"/>
      <c r="J179" s="36"/>
      <c r="K179" s="36"/>
      <c r="L179" s="39"/>
      <c r="M179" s="211"/>
      <c r="N179" s="212"/>
      <c r="O179" s="64"/>
      <c r="P179" s="64"/>
      <c r="Q179" s="64"/>
      <c r="R179" s="64"/>
      <c r="S179" s="64"/>
      <c r="T179" s="65"/>
      <c r="U179" s="34"/>
      <c r="V179" s="34"/>
      <c r="W179" s="34"/>
      <c r="X179" s="34"/>
      <c r="Y179" s="34"/>
      <c r="Z179" s="34"/>
      <c r="AA179" s="34"/>
      <c r="AB179" s="34"/>
      <c r="AC179" s="34"/>
      <c r="AD179" s="34"/>
      <c r="AE179" s="34"/>
      <c r="AT179" s="17" t="s">
        <v>321</v>
      </c>
      <c r="AU179" s="17" t="s">
        <v>83</v>
      </c>
    </row>
    <row r="180" spans="1:65" s="12" customFormat="1">
      <c r="B180" s="213"/>
      <c r="C180" s="214"/>
      <c r="D180" s="209" t="s">
        <v>323</v>
      </c>
      <c r="E180" s="215" t="s">
        <v>19</v>
      </c>
      <c r="F180" s="216" t="s">
        <v>4086</v>
      </c>
      <c r="G180" s="214"/>
      <c r="H180" s="217">
        <v>658.95</v>
      </c>
      <c r="I180" s="218"/>
      <c r="J180" s="214"/>
      <c r="K180" s="214"/>
      <c r="L180" s="219"/>
      <c r="M180" s="220"/>
      <c r="N180" s="221"/>
      <c r="O180" s="221"/>
      <c r="P180" s="221"/>
      <c r="Q180" s="221"/>
      <c r="R180" s="221"/>
      <c r="S180" s="221"/>
      <c r="T180" s="222"/>
      <c r="AT180" s="223" t="s">
        <v>323</v>
      </c>
      <c r="AU180" s="223" t="s">
        <v>83</v>
      </c>
      <c r="AV180" s="12" t="s">
        <v>83</v>
      </c>
      <c r="AW180" s="12" t="s">
        <v>36</v>
      </c>
      <c r="AX180" s="12" t="s">
        <v>74</v>
      </c>
      <c r="AY180" s="223" t="s">
        <v>313</v>
      </c>
    </row>
    <row r="181" spans="1:65" s="12" customFormat="1">
      <c r="B181" s="213"/>
      <c r="C181" s="214"/>
      <c r="D181" s="209" t="s">
        <v>323</v>
      </c>
      <c r="E181" s="215" t="s">
        <v>19</v>
      </c>
      <c r="F181" s="216" t="s">
        <v>4087</v>
      </c>
      <c r="G181" s="214"/>
      <c r="H181" s="217">
        <v>199.75</v>
      </c>
      <c r="I181" s="218"/>
      <c r="J181" s="214"/>
      <c r="K181" s="214"/>
      <c r="L181" s="219"/>
      <c r="M181" s="220"/>
      <c r="N181" s="221"/>
      <c r="O181" s="221"/>
      <c r="P181" s="221"/>
      <c r="Q181" s="221"/>
      <c r="R181" s="221"/>
      <c r="S181" s="221"/>
      <c r="T181" s="222"/>
      <c r="AT181" s="223" t="s">
        <v>323</v>
      </c>
      <c r="AU181" s="223" t="s">
        <v>83</v>
      </c>
      <c r="AV181" s="12" t="s">
        <v>83</v>
      </c>
      <c r="AW181" s="12" t="s">
        <v>36</v>
      </c>
      <c r="AX181" s="12" t="s">
        <v>74</v>
      </c>
      <c r="AY181" s="223" t="s">
        <v>313</v>
      </c>
    </row>
    <row r="182" spans="1:65" s="12" customFormat="1">
      <c r="B182" s="213"/>
      <c r="C182" s="214"/>
      <c r="D182" s="209" t="s">
        <v>323</v>
      </c>
      <c r="E182" s="215" t="s">
        <v>19</v>
      </c>
      <c r="F182" s="216" t="s">
        <v>4093</v>
      </c>
      <c r="G182" s="214"/>
      <c r="H182" s="217">
        <v>184</v>
      </c>
      <c r="I182" s="218"/>
      <c r="J182" s="214"/>
      <c r="K182" s="214"/>
      <c r="L182" s="219"/>
      <c r="M182" s="220"/>
      <c r="N182" s="221"/>
      <c r="O182" s="221"/>
      <c r="P182" s="221"/>
      <c r="Q182" s="221"/>
      <c r="R182" s="221"/>
      <c r="S182" s="221"/>
      <c r="T182" s="222"/>
      <c r="AT182" s="223" t="s">
        <v>323</v>
      </c>
      <c r="AU182" s="223" t="s">
        <v>83</v>
      </c>
      <c r="AV182" s="12" t="s">
        <v>83</v>
      </c>
      <c r="AW182" s="12" t="s">
        <v>36</v>
      </c>
      <c r="AX182" s="12" t="s">
        <v>74</v>
      </c>
      <c r="AY182" s="223" t="s">
        <v>313</v>
      </c>
    </row>
    <row r="183" spans="1:65" s="14" customFormat="1">
      <c r="B183" s="234"/>
      <c r="C183" s="235"/>
      <c r="D183" s="209" t="s">
        <v>323</v>
      </c>
      <c r="E183" s="236" t="s">
        <v>19</v>
      </c>
      <c r="F183" s="237" t="s">
        <v>410</v>
      </c>
      <c r="G183" s="235"/>
      <c r="H183" s="238">
        <v>1042.7</v>
      </c>
      <c r="I183" s="239"/>
      <c r="J183" s="235"/>
      <c r="K183" s="235"/>
      <c r="L183" s="240"/>
      <c r="M183" s="241"/>
      <c r="N183" s="242"/>
      <c r="O183" s="242"/>
      <c r="P183" s="242"/>
      <c r="Q183" s="242"/>
      <c r="R183" s="242"/>
      <c r="S183" s="242"/>
      <c r="T183" s="243"/>
      <c r="AT183" s="244" t="s">
        <v>323</v>
      </c>
      <c r="AU183" s="244" t="s">
        <v>83</v>
      </c>
      <c r="AV183" s="14" t="s">
        <v>319</v>
      </c>
      <c r="AW183" s="14" t="s">
        <v>36</v>
      </c>
      <c r="AX183" s="14" t="s">
        <v>81</v>
      </c>
      <c r="AY183" s="244" t="s">
        <v>313</v>
      </c>
    </row>
    <row r="184" spans="1:65" s="1" customFormat="1" ht="14.45" customHeight="1">
      <c r="A184" s="34"/>
      <c r="B184" s="35"/>
      <c r="C184" s="195" t="s">
        <v>439</v>
      </c>
      <c r="D184" s="195" t="s">
        <v>315</v>
      </c>
      <c r="E184" s="196" t="s">
        <v>4094</v>
      </c>
      <c r="F184" s="197" t="s">
        <v>4095</v>
      </c>
      <c r="G184" s="198" t="s">
        <v>318</v>
      </c>
      <c r="H184" s="199">
        <v>184</v>
      </c>
      <c r="I184" s="200"/>
      <c r="J184" s="201">
        <f>ROUND(I184*H184,2)</f>
        <v>0</v>
      </c>
      <c r="K184" s="202"/>
      <c r="L184" s="39"/>
      <c r="M184" s="203" t="s">
        <v>19</v>
      </c>
      <c r="N184" s="204" t="s">
        <v>45</v>
      </c>
      <c r="O184" s="64"/>
      <c r="P184" s="205">
        <f>O184*H184</f>
        <v>0</v>
      </c>
      <c r="Q184" s="205">
        <v>0</v>
      </c>
      <c r="R184" s="205">
        <f>Q184*H184</f>
        <v>0</v>
      </c>
      <c r="S184" s="205">
        <v>0</v>
      </c>
      <c r="T184" s="206">
        <f>S184*H184</f>
        <v>0</v>
      </c>
      <c r="U184" s="34"/>
      <c r="V184" s="34"/>
      <c r="W184" s="34"/>
      <c r="X184" s="34"/>
      <c r="Y184" s="34"/>
      <c r="Z184" s="34"/>
      <c r="AA184" s="34"/>
      <c r="AB184" s="34"/>
      <c r="AC184" s="34"/>
      <c r="AD184" s="34"/>
      <c r="AE184" s="34"/>
      <c r="AR184" s="207" t="s">
        <v>319</v>
      </c>
      <c r="AT184" s="207" t="s">
        <v>315</v>
      </c>
      <c r="AU184" s="207" t="s">
        <v>83</v>
      </c>
      <c r="AY184" s="17" t="s">
        <v>313</v>
      </c>
      <c r="BE184" s="208">
        <f>IF(N184="základní",J184,0)</f>
        <v>0</v>
      </c>
      <c r="BF184" s="208">
        <f>IF(N184="snížená",J184,0)</f>
        <v>0</v>
      </c>
      <c r="BG184" s="208">
        <f>IF(N184="zákl. přenesená",J184,0)</f>
        <v>0</v>
      </c>
      <c r="BH184" s="208">
        <f>IF(N184="sníž. přenesená",J184,0)</f>
        <v>0</v>
      </c>
      <c r="BI184" s="208">
        <f>IF(N184="nulová",J184,0)</f>
        <v>0</v>
      </c>
      <c r="BJ184" s="17" t="s">
        <v>81</v>
      </c>
      <c r="BK184" s="208">
        <f>ROUND(I184*H184,2)</f>
        <v>0</v>
      </c>
      <c r="BL184" s="17" t="s">
        <v>319</v>
      </c>
      <c r="BM184" s="207" t="s">
        <v>4096</v>
      </c>
    </row>
    <row r="185" spans="1:65" s="1" customFormat="1">
      <c r="A185" s="34"/>
      <c r="B185" s="35"/>
      <c r="C185" s="36"/>
      <c r="D185" s="209" t="s">
        <v>321</v>
      </c>
      <c r="E185" s="36"/>
      <c r="F185" s="210" t="s">
        <v>4095</v>
      </c>
      <c r="G185" s="36"/>
      <c r="H185" s="36"/>
      <c r="I185" s="116"/>
      <c r="J185" s="36"/>
      <c r="K185" s="36"/>
      <c r="L185" s="39"/>
      <c r="M185" s="211"/>
      <c r="N185" s="212"/>
      <c r="O185" s="64"/>
      <c r="P185" s="64"/>
      <c r="Q185" s="64"/>
      <c r="R185" s="64"/>
      <c r="S185" s="64"/>
      <c r="T185" s="65"/>
      <c r="U185" s="34"/>
      <c r="V185" s="34"/>
      <c r="W185" s="34"/>
      <c r="X185" s="34"/>
      <c r="Y185" s="34"/>
      <c r="Z185" s="34"/>
      <c r="AA185" s="34"/>
      <c r="AB185" s="34"/>
      <c r="AC185" s="34"/>
      <c r="AD185" s="34"/>
      <c r="AE185" s="34"/>
      <c r="AT185" s="17" t="s">
        <v>321</v>
      </c>
      <c r="AU185" s="17" t="s">
        <v>83</v>
      </c>
    </row>
    <row r="186" spans="1:65" s="12" customFormat="1">
      <c r="B186" s="213"/>
      <c r="C186" s="214"/>
      <c r="D186" s="209" t="s">
        <v>323</v>
      </c>
      <c r="E186" s="215" t="s">
        <v>19</v>
      </c>
      <c r="F186" s="216" t="s">
        <v>4097</v>
      </c>
      <c r="G186" s="214"/>
      <c r="H186" s="217">
        <v>184</v>
      </c>
      <c r="I186" s="218"/>
      <c r="J186" s="214"/>
      <c r="K186" s="214"/>
      <c r="L186" s="219"/>
      <c r="M186" s="220"/>
      <c r="N186" s="221"/>
      <c r="O186" s="221"/>
      <c r="P186" s="221"/>
      <c r="Q186" s="221"/>
      <c r="R186" s="221"/>
      <c r="S186" s="221"/>
      <c r="T186" s="222"/>
      <c r="AT186" s="223" t="s">
        <v>323</v>
      </c>
      <c r="AU186" s="223" t="s">
        <v>83</v>
      </c>
      <c r="AV186" s="12" t="s">
        <v>83</v>
      </c>
      <c r="AW186" s="12" t="s">
        <v>36</v>
      </c>
      <c r="AX186" s="12" t="s">
        <v>81</v>
      </c>
      <c r="AY186" s="223" t="s">
        <v>313</v>
      </c>
    </row>
    <row r="187" spans="1:65" s="1" customFormat="1" ht="14.45" customHeight="1">
      <c r="A187" s="34"/>
      <c r="B187" s="35"/>
      <c r="C187" s="195" t="s">
        <v>446</v>
      </c>
      <c r="D187" s="195" t="s">
        <v>315</v>
      </c>
      <c r="E187" s="196" t="s">
        <v>4098</v>
      </c>
      <c r="F187" s="197" t="s">
        <v>4099</v>
      </c>
      <c r="G187" s="198" t="s">
        <v>318</v>
      </c>
      <c r="H187" s="199">
        <v>133.94999999999999</v>
      </c>
      <c r="I187" s="200"/>
      <c r="J187" s="201">
        <f>ROUND(I187*H187,2)</f>
        <v>0</v>
      </c>
      <c r="K187" s="202"/>
      <c r="L187" s="39"/>
      <c r="M187" s="203" t="s">
        <v>19</v>
      </c>
      <c r="N187" s="204" t="s">
        <v>45</v>
      </c>
      <c r="O187" s="64"/>
      <c r="P187" s="205">
        <f>O187*H187</f>
        <v>0</v>
      </c>
      <c r="Q187" s="205">
        <v>8.4250000000000005E-2</v>
      </c>
      <c r="R187" s="205">
        <f>Q187*H187</f>
        <v>11.285287499999999</v>
      </c>
      <c r="S187" s="205">
        <v>0</v>
      </c>
      <c r="T187" s="206">
        <f>S187*H187</f>
        <v>0</v>
      </c>
      <c r="U187" s="34"/>
      <c r="V187" s="34"/>
      <c r="W187" s="34"/>
      <c r="X187" s="34"/>
      <c r="Y187" s="34"/>
      <c r="Z187" s="34"/>
      <c r="AA187" s="34"/>
      <c r="AB187" s="34"/>
      <c r="AC187" s="34"/>
      <c r="AD187" s="34"/>
      <c r="AE187" s="34"/>
      <c r="AR187" s="207" t="s">
        <v>319</v>
      </c>
      <c r="AT187" s="207" t="s">
        <v>315</v>
      </c>
      <c r="AU187" s="207" t="s">
        <v>83</v>
      </c>
      <c r="AY187" s="17" t="s">
        <v>313</v>
      </c>
      <c r="BE187" s="208">
        <f>IF(N187="základní",J187,0)</f>
        <v>0</v>
      </c>
      <c r="BF187" s="208">
        <f>IF(N187="snížená",J187,0)</f>
        <v>0</v>
      </c>
      <c r="BG187" s="208">
        <f>IF(N187="zákl. přenesená",J187,0)</f>
        <v>0</v>
      </c>
      <c r="BH187" s="208">
        <f>IF(N187="sníž. přenesená",J187,0)</f>
        <v>0</v>
      </c>
      <c r="BI187" s="208">
        <f>IF(N187="nulová",J187,0)</f>
        <v>0</v>
      </c>
      <c r="BJ187" s="17" t="s">
        <v>81</v>
      </c>
      <c r="BK187" s="208">
        <f>ROUND(I187*H187,2)</f>
        <v>0</v>
      </c>
      <c r="BL187" s="17" t="s">
        <v>319</v>
      </c>
      <c r="BM187" s="207" t="s">
        <v>4100</v>
      </c>
    </row>
    <row r="188" spans="1:65" s="1" customFormat="1" ht="29.25">
      <c r="A188" s="34"/>
      <c r="B188" s="35"/>
      <c r="C188" s="36"/>
      <c r="D188" s="209" t="s">
        <v>321</v>
      </c>
      <c r="E188" s="36"/>
      <c r="F188" s="210" t="s">
        <v>4101</v>
      </c>
      <c r="G188" s="36"/>
      <c r="H188" s="36"/>
      <c r="I188" s="116"/>
      <c r="J188" s="36"/>
      <c r="K188" s="36"/>
      <c r="L188" s="39"/>
      <c r="M188" s="211"/>
      <c r="N188" s="212"/>
      <c r="O188" s="64"/>
      <c r="P188" s="64"/>
      <c r="Q188" s="64"/>
      <c r="R188" s="64"/>
      <c r="S188" s="64"/>
      <c r="T188" s="65"/>
      <c r="U188" s="34"/>
      <c r="V188" s="34"/>
      <c r="W188" s="34"/>
      <c r="X188" s="34"/>
      <c r="Y188" s="34"/>
      <c r="Z188" s="34"/>
      <c r="AA188" s="34"/>
      <c r="AB188" s="34"/>
      <c r="AC188" s="34"/>
      <c r="AD188" s="34"/>
      <c r="AE188" s="34"/>
      <c r="AT188" s="17" t="s">
        <v>321</v>
      </c>
      <c r="AU188" s="17" t="s">
        <v>83</v>
      </c>
    </row>
    <row r="189" spans="1:65" s="12" customFormat="1">
      <c r="B189" s="213"/>
      <c r="C189" s="214"/>
      <c r="D189" s="209" t="s">
        <v>323</v>
      </c>
      <c r="E189" s="215" t="s">
        <v>19</v>
      </c>
      <c r="F189" s="216" t="s">
        <v>4088</v>
      </c>
      <c r="G189" s="214"/>
      <c r="H189" s="217">
        <v>133.94999999999999</v>
      </c>
      <c r="I189" s="218"/>
      <c r="J189" s="214"/>
      <c r="K189" s="214"/>
      <c r="L189" s="219"/>
      <c r="M189" s="220"/>
      <c r="N189" s="221"/>
      <c r="O189" s="221"/>
      <c r="P189" s="221"/>
      <c r="Q189" s="221"/>
      <c r="R189" s="221"/>
      <c r="S189" s="221"/>
      <c r="T189" s="222"/>
      <c r="AT189" s="223" t="s">
        <v>323</v>
      </c>
      <c r="AU189" s="223" t="s">
        <v>83</v>
      </c>
      <c r="AV189" s="12" t="s">
        <v>83</v>
      </c>
      <c r="AW189" s="12" t="s">
        <v>36</v>
      </c>
      <c r="AX189" s="12" t="s">
        <v>81</v>
      </c>
      <c r="AY189" s="223" t="s">
        <v>313</v>
      </c>
    </row>
    <row r="190" spans="1:65" s="1" customFormat="1" ht="14.45" customHeight="1">
      <c r="A190" s="34"/>
      <c r="B190" s="35"/>
      <c r="C190" s="245" t="s">
        <v>452</v>
      </c>
      <c r="D190" s="245" t="s">
        <v>473</v>
      </c>
      <c r="E190" s="246" t="s">
        <v>1003</v>
      </c>
      <c r="F190" s="247" t="s">
        <v>4102</v>
      </c>
      <c r="G190" s="248" t="s">
        <v>318</v>
      </c>
      <c r="H190" s="249">
        <v>136.62899999999999</v>
      </c>
      <c r="I190" s="250"/>
      <c r="J190" s="251">
        <f>ROUND(I190*H190,2)</f>
        <v>0</v>
      </c>
      <c r="K190" s="252"/>
      <c r="L190" s="253"/>
      <c r="M190" s="254" t="s">
        <v>19</v>
      </c>
      <c r="N190" s="255" t="s">
        <v>45</v>
      </c>
      <c r="O190" s="64"/>
      <c r="P190" s="205">
        <f>O190*H190</f>
        <v>0</v>
      </c>
      <c r="Q190" s="205">
        <v>0.113</v>
      </c>
      <c r="R190" s="205">
        <f>Q190*H190</f>
        <v>15.439076999999999</v>
      </c>
      <c r="S190" s="205">
        <v>0</v>
      </c>
      <c r="T190" s="206">
        <f>S190*H190</f>
        <v>0</v>
      </c>
      <c r="U190" s="34"/>
      <c r="V190" s="34"/>
      <c r="W190" s="34"/>
      <c r="X190" s="34"/>
      <c r="Y190" s="34"/>
      <c r="Z190" s="34"/>
      <c r="AA190" s="34"/>
      <c r="AB190" s="34"/>
      <c r="AC190" s="34"/>
      <c r="AD190" s="34"/>
      <c r="AE190" s="34"/>
      <c r="AR190" s="207" t="s">
        <v>355</v>
      </c>
      <c r="AT190" s="207" t="s">
        <v>473</v>
      </c>
      <c r="AU190" s="207" t="s">
        <v>83</v>
      </c>
      <c r="AY190" s="17" t="s">
        <v>313</v>
      </c>
      <c r="BE190" s="208">
        <f>IF(N190="základní",J190,0)</f>
        <v>0</v>
      </c>
      <c r="BF190" s="208">
        <f>IF(N190="snížená",J190,0)</f>
        <v>0</v>
      </c>
      <c r="BG190" s="208">
        <f>IF(N190="zákl. přenesená",J190,0)</f>
        <v>0</v>
      </c>
      <c r="BH190" s="208">
        <f>IF(N190="sníž. přenesená",J190,0)</f>
        <v>0</v>
      </c>
      <c r="BI190" s="208">
        <f>IF(N190="nulová",J190,0)</f>
        <v>0</v>
      </c>
      <c r="BJ190" s="17" t="s">
        <v>81</v>
      </c>
      <c r="BK190" s="208">
        <f>ROUND(I190*H190,2)</f>
        <v>0</v>
      </c>
      <c r="BL190" s="17" t="s">
        <v>319</v>
      </c>
      <c r="BM190" s="207" t="s">
        <v>4103</v>
      </c>
    </row>
    <row r="191" spans="1:65" s="1" customFormat="1">
      <c r="A191" s="34"/>
      <c r="B191" s="35"/>
      <c r="C191" s="36"/>
      <c r="D191" s="209" t="s">
        <v>321</v>
      </c>
      <c r="E191" s="36"/>
      <c r="F191" s="210" t="s">
        <v>4104</v>
      </c>
      <c r="G191" s="36"/>
      <c r="H191" s="36"/>
      <c r="I191" s="116"/>
      <c r="J191" s="36"/>
      <c r="K191" s="36"/>
      <c r="L191" s="39"/>
      <c r="M191" s="211"/>
      <c r="N191" s="212"/>
      <c r="O191" s="64"/>
      <c r="P191" s="64"/>
      <c r="Q191" s="64"/>
      <c r="R191" s="64"/>
      <c r="S191" s="64"/>
      <c r="T191" s="65"/>
      <c r="U191" s="34"/>
      <c r="V191" s="34"/>
      <c r="W191" s="34"/>
      <c r="X191" s="34"/>
      <c r="Y191" s="34"/>
      <c r="Z191" s="34"/>
      <c r="AA191" s="34"/>
      <c r="AB191" s="34"/>
      <c r="AC191" s="34"/>
      <c r="AD191" s="34"/>
      <c r="AE191" s="34"/>
      <c r="AT191" s="17" t="s">
        <v>321</v>
      </c>
      <c r="AU191" s="17" t="s">
        <v>83</v>
      </c>
    </row>
    <row r="192" spans="1:65" s="12" customFormat="1">
      <c r="B192" s="213"/>
      <c r="C192" s="214"/>
      <c r="D192" s="209" t="s">
        <v>323</v>
      </c>
      <c r="E192" s="215" t="s">
        <v>19</v>
      </c>
      <c r="F192" s="216" t="s">
        <v>4105</v>
      </c>
      <c r="G192" s="214"/>
      <c r="H192" s="217">
        <v>136.62899999999999</v>
      </c>
      <c r="I192" s="218"/>
      <c r="J192" s="214"/>
      <c r="K192" s="214"/>
      <c r="L192" s="219"/>
      <c r="M192" s="220"/>
      <c r="N192" s="221"/>
      <c r="O192" s="221"/>
      <c r="P192" s="221"/>
      <c r="Q192" s="221"/>
      <c r="R192" s="221"/>
      <c r="S192" s="221"/>
      <c r="T192" s="222"/>
      <c r="AT192" s="223" t="s">
        <v>323</v>
      </c>
      <c r="AU192" s="223" t="s">
        <v>83</v>
      </c>
      <c r="AV192" s="12" t="s">
        <v>83</v>
      </c>
      <c r="AW192" s="12" t="s">
        <v>36</v>
      </c>
      <c r="AX192" s="12" t="s">
        <v>81</v>
      </c>
      <c r="AY192" s="223" t="s">
        <v>313</v>
      </c>
    </row>
    <row r="193" spans="1:65" s="1" customFormat="1" ht="14.45" customHeight="1">
      <c r="A193" s="34"/>
      <c r="B193" s="35"/>
      <c r="C193" s="195" t="s">
        <v>459</v>
      </c>
      <c r="D193" s="195" t="s">
        <v>315</v>
      </c>
      <c r="E193" s="196" t="s">
        <v>4106</v>
      </c>
      <c r="F193" s="197" t="s">
        <v>4107</v>
      </c>
      <c r="G193" s="198" t="s">
        <v>318</v>
      </c>
      <c r="H193" s="199">
        <v>922.4</v>
      </c>
      <c r="I193" s="200"/>
      <c r="J193" s="201">
        <f>ROUND(I193*H193,2)</f>
        <v>0</v>
      </c>
      <c r="K193" s="202"/>
      <c r="L193" s="39"/>
      <c r="M193" s="203" t="s">
        <v>19</v>
      </c>
      <c r="N193" s="204" t="s">
        <v>45</v>
      </c>
      <c r="O193" s="64"/>
      <c r="P193" s="205">
        <f>O193*H193</f>
        <v>0</v>
      </c>
      <c r="Q193" s="205">
        <v>0.10362</v>
      </c>
      <c r="R193" s="205">
        <f>Q193*H193</f>
        <v>95.579087999999999</v>
      </c>
      <c r="S193" s="205">
        <v>0</v>
      </c>
      <c r="T193" s="206">
        <f>S193*H193</f>
        <v>0</v>
      </c>
      <c r="U193" s="34"/>
      <c r="V193" s="34"/>
      <c r="W193" s="34"/>
      <c r="X193" s="34"/>
      <c r="Y193" s="34"/>
      <c r="Z193" s="34"/>
      <c r="AA193" s="34"/>
      <c r="AB193" s="34"/>
      <c r="AC193" s="34"/>
      <c r="AD193" s="34"/>
      <c r="AE193" s="34"/>
      <c r="AR193" s="207" t="s">
        <v>319</v>
      </c>
      <c r="AT193" s="207" t="s">
        <v>315</v>
      </c>
      <c r="AU193" s="207" t="s">
        <v>83</v>
      </c>
      <c r="AY193" s="17" t="s">
        <v>313</v>
      </c>
      <c r="BE193" s="208">
        <f>IF(N193="základní",J193,0)</f>
        <v>0</v>
      </c>
      <c r="BF193" s="208">
        <f>IF(N193="snížená",J193,0)</f>
        <v>0</v>
      </c>
      <c r="BG193" s="208">
        <f>IF(N193="zákl. přenesená",J193,0)</f>
        <v>0</v>
      </c>
      <c r="BH193" s="208">
        <f>IF(N193="sníž. přenesená",J193,0)</f>
        <v>0</v>
      </c>
      <c r="BI193" s="208">
        <f>IF(N193="nulová",J193,0)</f>
        <v>0</v>
      </c>
      <c r="BJ193" s="17" t="s">
        <v>81</v>
      </c>
      <c r="BK193" s="208">
        <f>ROUND(I193*H193,2)</f>
        <v>0</v>
      </c>
      <c r="BL193" s="17" t="s">
        <v>319</v>
      </c>
      <c r="BM193" s="207" t="s">
        <v>4108</v>
      </c>
    </row>
    <row r="194" spans="1:65" s="1" customFormat="1" ht="29.25">
      <c r="A194" s="34"/>
      <c r="B194" s="35"/>
      <c r="C194" s="36"/>
      <c r="D194" s="209" t="s">
        <v>321</v>
      </c>
      <c r="E194" s="36"/>
      <c r="F194" s="210" t="s">
        <v>4109</v>
      </c>
      <c r="G194" s="36"/>
      <c r="H194" s="36"/>
      <c r="I194" s="116"/>
      <c r="J194" s="36"/>
      <c r="K194" s="36"/>
      <c r="L194" s="39"/>
      <c r="M194" s="211"/>
      <c r="N194" s="212"/>
      <c r="O194" s="64"/>
      <c r="P194" s="64"/>
      <c r="Q194" s="64"/>
      <c r="R194" s="64"/>
      <c r="S194" s="64"/>
      <c r="T194" s="65"/>
      <c r="U194" s="34"/>
      <c r="V194" s="34"/>
      <c r="W194" s="34"/>
      <c r="X194" s="34"/>
      <c r="Y194" s="34"/>
      <c r="Z194" s="34"/>
      <c r="AA194" s="34"/>
      <c r="AB194" s="34"/>
      <c r="AC194" s="34"/>
      <c r="AD194" s="34"/>
      <c r="AE194" s="34"/>
      <c r="AT194" s="17" t="s">
        <v>321</v>
      </c>
      <c r="AU194" s="17" t="s">
        <v>83</v>
      </c>
    </row>
    <row r="195" spans="1:65" s="12" customFormat="1">
      <c r="B195" s="213"/>
      <c r="C195" s="214"/>
      <c r="D195" s="209" t="s">
        <v>323</v>
      </c>
      <c r="E195" s="215" t="s">
        <v>19</v>
      </c>
      <c r="F195" s="216" t="s">
        <v>4110</v>
      </c>
      <c r="G195" s="214"/>
      <c r="H195" s="217">
        <v>658.95</v>
      </c>
      <c r="I195" s="218"/>
      <c r="J195" s="214"/>
      <c r="K195" s="214"/>
      <c r="L195" s="219"/>
      <c r="M195" s="220"/>
      <c r="N195" s="221"/>
      <c r="O195" s="221"/>
      <c r="P195" s="221"/>
      <c r="Q195" s="221"/>
      <c r="R195" s="221"/>
      <c r="S195" s="221"/>
      <c r="T195" s="222"/>
      <c r="AT195" s="223" t="s">
        <v>323</v>
      </c>
      <c r="AU195" s="223" t="s">
        <v>83</v>
      </c>
      <c r="AV195" s="12" t="s">
        <v>83</v>
      </c>
      <c r="AW195" s="12" t="s">
        <v>36</v>
      </c>
      <c r="AX195" s="12" t="s">
        <v>74</v>
      </c>
      <c r="AY195" s="223" t="s">
        <v>313</v>
      </c>
    </row>
    <row r="196" spans="1:65" s="12" customFormat="1">
      <c r="B196" s="213"/>
      <c r="C196" s="214"/>
      <c r="D196" s="209" t="s">
        <v>323</v>
      </c>
      <c r="E196" s="215" t="s">
        <v>19</v>
      </c>
      <c r="F196" s="216" t="s">
        <v>4111</v>
      </c>
      <c r="G196" s="214"/>
      <c r="H196" s="217">
        <v>199.75</v>
      </c>
      <c r="I196" s="218"/>
      <c r="J196" s="214"/>
      <c r="K196" s="214"/>
      <c r="L196" s="219"/>
      <c r="M196" s="220"/>
      <c r="N196" s="221"/>
      <c r="O196" s="221"/>
      <c r="P196" s="221"/>
      <c r="Q196" s="221"/>
      <c r="R196" s="221"/>
      <c r="S196" s="221"/>
      <c r="T196" s="222"/>
      <c r="AT196" s="223" t="s">
        <v>323</v>
      </c>
      <c r="AU196" s="223" t="s">
        <v>83</v>
      </c>
      <c r="AV196" s="12" t="s">
        <v>83</v>
      </c>
      <c r="AW196" s="12" t="s">
        <v>36</v>
      </c>
      <c r="AX196" s="12" t="s">
        <v>74</v>
      </c>
      <c r="AY196" s="223" t="s">
        <v>313</v>
      </c>
    </row>
    <row r="197" spans="1:65" s="12" customFormat="1">
      <c r="B197" s="213"/>
      <c r="C197" s="214"/>
      <c r="D197" s="209" t="s">
        <v>323</v>
      </c>
      <c r="E197" s="215" t="s">
        <v>19</v>
      </c>
      <c r="F197" s="216" t="s">
        <v>4083</v>
      </c>
      <c r="G197" s="214"/>
      <c r="H197" s="217">
        <v>63.7</v>
      </c>
      <c r="I197" s="218"/>
      <c r="J197" s="214"/>
      <c r="K197" s="214"/>
      <c r="L197" s="219"/>
      <c r="M197" s="220"/>
      <c r="N197" s="221"/>
      <c r="O197" s="221"/>
      <c r="P197" s="221"/>
      <c r="Q197" s="221"/>
      <c r="R197" s="221"/>
      <c r="S197" s="221"/>
      <c r="T197" s="222"/>
      <c r="AT197" s="223" t="s">
        <v>323</v>
      </c>
      <c r="AU197" s="223" t="s">
        <v>83</v>
      </c>
      <c r="AV197" s="12" t="s">
        <v>83</v>
      </c>
      <c r="AW197" s="12" t="s">
        <v>36</v>
      </c>
      <c r="AX197" s="12" t="s">
        <v>74</v>
      </c>
      <c r="AY197" s="223" t="s">
        <v>313</v>
      </c>
    </row>
    <row r="198" spans="1:65" s="14" customFormat="1">
      <c r="B198" s="234"/>
      <c r="C198" s="235"/>
      <c r="D198" s="209" t="s">
        <v>323</v>
      </c>
      <c r="E198" s="236" t="s">
        <v>19</v>
      </c>
      <c r="F198" s="237" t="s">
        <v>410</v>
      </c>
      <c r="G198" s="235"/>
      <c r="H198" s="238">
        <v>922.40000000000009</v>
      </c>
      <c r="I198" s="239"/>
      <c r="J198" s="235"/>
      <c r="K198" s="235"/>
      <c r="L198" s="240"/>
      <c r="M198" s="241"/>
      <c r="N198" s="242"/>
      <c r="O198" s="242"/>
      <c r="P198" s="242"/>
      <c r="Q198" s="242"/>
      <c r="R198" s="242"/>
      <c r="S198" s="242"/>
      <c r="T198" s="243"/>
      <c r="AT198" s="244" t="s">
        <v>323</v>
      </c>
      <c r="AU198" s="244" t="s">
        <v>83</v>
      </c>
      <c r="AV198" s="14" t="s">
        <v>319</v>
      </c>
      <c r="AW198" s="14" t="s">
        <v>36</v>
      </c>
      <c r="AX198" s="14" t="s">
        <v>81</v>
      </c>
      <c r="AY198" s="244" t="s">
        <v>313</v>
      </c>
    </row>
    <row r="199" spans="1:65" s="1" customFormat="1" ht="14.45" customHeight="1">
      <c r="A199" s="34"/>
      <c r="B199" s="35"/>
      <c r="C199" s="245" t="s">
        <v>466</v>
      </c>
      <c r="D199" s="245" t="s">
        <v>473</v>
      </c>
      <c r="E199" s="246" t="s">
        <v>4112</v>
      </c>
      <c r="F199" s="247" t="s">
        <v>4113</v>
      </c>
      <c r="G199" s="248" t="s">
        <v>318</v>
      </c>
      <c r="H199" s="249">
        <v>731.15099999999995</v>
      </c>
      <c r="I199" s="250"/>
      <c r="J199" s="251">
        <f>ROUND(I199*H199,2)</f>
        <v>0</v>
      </c>
      <c r="K199" s="252"/>
      <c r="L199" s="253"/>
      <c r="M199" s="254" t="s">
        <v>19</v>
      </c>
      <c r="N199" s="255" t="s">
        <v>45</v>
      </c>
      <c r="O199" s="64"/>
      <c r="P199" s="205">
        <f>O199*H199</f>
        <v>0</v>
      </c>
      <c r="Q199" s="205">
        <v>0.30399999999999999</v>
      </c>
      <c r="R199" s="205">
        <f>Q199*H199</f>
        <v>222.26990399999997</v>
      </c>
      <c r="S199" s="205">
        <v>0</v>
      </c>
      <c r="T199" s="206">
        <f>S199*H199</f>
        <v>0</v>
      </c>
      <c r="U199" s="34"/>
      <c r="V199" s="34"/>
      <c r="W199" s="34"/>
      <c r="X199" s="34"/>
      <c r="Y199" s="34"/>
      <c r="Z199" s="34"/>
      <c r="AA199" s="34"/>
      <c r="AB199" s="34"/>
      <c r="AC199" s="34"/>
      <c r="AD199" s="34"/>
      <c r="AE199" s="34"/>
      <c r="AR199" s="207" t="s">
        <v>355</v>
      </c>
      <c r="AT199" s="207" t="s">
        <v>473</v>
      </c>
      <c r="AU199" s="207" t="s">
        <v>83</v>
      </c>
      <c r="AY199" s="17" t="s">
        <v>313</v>
      </c>
      <c r="BE199" s="208">
        <f>IF(N199="základní",J199,0)</f>
        <v>0</v>
      </c>
      <c r="BF199" s="208">
        <f>IF(N199="snížená",J199,0)</f>
        <v>0</v>
      </c>
      <c r="BG199" s="208">
        <f>IF(N199="zákl. přenesená",J199,0)</f>
        <v>0</v>
      </c>
      <c r="BH199" s="208">
        <f>IF(N199="sníž. přenesená",J199,0)</f>
        <v>0</v>
      </c>
      <c r="BI199" s="208">
        <f>IF(N199="nulová",J199,0)</f>
        <v>0</v>
      </c>
      <c r="BJ199" s="17" t="s">
        <v>81</v>
      </c>
      <c r="BK199" s="208">
        <f>ROUND(I199*H199,2)</f>
        <v>0</v>
      </c>
      <c r="BL199" s="17" t="s">
        <v>319</v>
      </c>
      <c r="BM199" s="207" t="s">
        <v>4114</v>
      </c>
    </row>
    <row r="200" spans="1:65" s="1" customFormat="1">
      <c r="A200" s="34"/>
      <c r="B200" s="35"/>
      <c r="C200" s="36"/>
      <c r="D200" s="209" t="s">
        <v>321</v>
      </c>
      <c r="E200" s="36"/>
      <c r="F200" s="210" t="s">
        <v>4113</v>
      </c>
      <c r="G200" s="36"/>
      <c r="H200" s="36"/>
      <c r="I200" s="116"/>
      <c r="J200" s="36"/>
      <c r="K200" s="36"/>
      <c r="L200" s="39"/>
      <c r="M200" s="211"/>
      <c r="N200" s="212"/>
      <c r="O200" s="64"/>
      <c r="P200" s="64"/>
      <c r="Q200" s="64"/>
      <c r="R200" s="64"/>
      <c r="S200" s="64"/>
      <c r="T200" s="65"/>
      <c r="U200" s="34"/>
      <c r="V200" s="34"/>
      <c r="W200" s="34"/>
      <c r="X200" s="34"/>
      <c r="Y200" s="34"/>
      <c r="Z200" s="34"/>
      <c r="AA200" s="34"/>
      <c r="AB200" s="34"/>
      <c r="AC200" s="34"/>
      <c r="AD200" s="34"/>
      <c r="AE200" s="34"/>
      <c r="AT200" s="17" t="s">
        <v>321</v>
      </c>
      <c r="AU200" s="17" t="s">
        <v>83</v>
      </c>
    </row>
    <row r="201" spans="1:65" s="12" customFormat="1">
      <c r="B201" s="213"/>
      <c r="C201" s="214"/>
      <c r="D201" s="209" t="s">
        <v>323</v>
      </c>
      <c r="E201" s="215" t="s">
        <v>19</v>
      </c>
      <c r="F201" s="216" t="s">
        <v>4115</v>
      </c>
      <c r="G201" s="214"/>
      <c r="H201" s="217">
        <v>665.54</v>
      </c>
      <c r="I201" s="218"/>
      <c r="J201" s="214"/>
      <c r="K201" s="214"/>
      <c r="L201" s="219"/>
      <c r="M201" s="220"/>
      <c r="N201" s="221"/>
      <c r="O201" s="221"/>
      <c r="P201" s="221"/>
      <c r="Q201" s="221"/>
      <c r="R201" s="221"/>
      <c r="S201" s="221"/>
      <c r="T201" s="222"/>
      <c r="AT201" s="223" t="s">
        <v>323</v>
      </c>
      <c r="AU201" s="223" t="s">
        <v>83</v>
      </c>
      <c r="AV201" s="12" t="s">
        <v>83</v>
      </c>
      <c r="AW201" s="12" t="s">
        <v>36</v>
      </c>
      <c r="AX201" s="12" t="s">
        <v>74</v>
      </c>
      <c r="AY201" s="223" t="s">
        <v>313</v>
      </c>
    </row>
    <row r="202" spans="1:65" s="12" customFormat="1">
      <c r="B202" s="213"/>
      <c r="C202" s="214"/>
      <c r="D202" s="209" t="s">
        <v>323</v>
      </c>
      <c r="E202" s="215" t="s">
        <v>19</v>
      </c>
      <c r="F202" s="216" t="s">
        <v>4116</v>
      </c>
      <c r="G202" s="214"/>
      <c r="H202" s="217">
        <v>65.611000000000004</v>
      </c>
      <c r="I202" s="218"/>
      <c r="J202" s="214"/>
      <c r="K202" s="214"/>
      <c r="L202" s="219"/>
      <c r="M202" s="220"/>
      <c r="N202" s="221"/>
      <c r="O202" s="221"/>
      <c r="P202" s="221"/>
      <c r="Q202" s="221"/>
      <c r="R202" s="221"/>
      <c r="S202" s="221"/>
      <c r="T202" s="222"/>
      <c r="AT202" s="223" t="s">
        <v>323</v>
      </c>
      <c r="AU202" s="223" t="s">
        <v>83</v>
      </c>
      <c r="AV202" s="12" t="s">
        <v>83</v>
      </c>
      <c r="AW202" s="12" t="s">
        <v>36</v>
      </c>
      <c r="AX202" s="12" t="s">
        <v>74</v>
      </c>
      <c r="AY202" s="223" t="s">
        <v>313</v>
      </c>
    </row>
    <row r="203" spans="1:65" s="14" customFormat="1">
      <c r="B203" s="234"/>
      <c r="C203" s="235"/>
      <c r="D203" s="209" t="s">
        <v>323</v>
      </c>
      <c r="E203" s="236" t="s">
        <v>19</v>
      </c>
      <c r="F203" s="237" t="s">
        <v>410</v>
      </c>
      <c r="G203" s="235"/>
      <c r="H203" s="238">
        <v>731.15099999999995</v>
      </c>
      <c r="I203" s="239"/>
      <c r="J203" s="235"/>
      <c r="K203" s="235"/>
      <c r="L203" s="240"/>
      <c r="M203" s="241"/>
      <c r="N203" s="242"/>
      <c r="O203" s="242"/>
      <c r="P203" s="242"/>
      <c r="Q203" s="242"/>
      <c r="R203" s="242"/>
      <c r="S203" s="242"/>
      <c r="T203" s="243"/>
      <c r="AT203" s="244" t="s">
        <v>323</v>
      </c>
      <c r="AU203" s="244" t="s">
        <v>83</v>
      </c>
      <c r="AV203" s="14" t="s">
        <v>319</v>
      </c>
      <c r="AW203" s="14" t="s">
        <v>36</v>
      </c>
      <c r="AX203" s="14" t="s">
        <v>81</v>
      </c>
      <c r="AY203" s="244" t="s">
        <v>313</v>
      </c>
    </row>
    <row r="204" spans="1:65" s="1" customFormat="1" ht="14.45" customHeight="1">
      <c r="A204" s="34"/>
      <c r="B204" s="35"/>
      <c r="C204" s="245" t="s">
        <v>472</v>
      </c>
      <c r="D204" s="245" t="s">
        <v>473</v>
      </c>
      <c r="E204" s="246" t="s">
        <v>4117</v>
      </c>
      <c r="F204" s="247" t="s">
        <v>4118</v>
      </c>
      <c r="G204" s="248" t="s">
        <v>318</v>
      </c>
      <c r="H204" s="249">
        <v>203.745</v>
      </c>
      <c r="I204" s="250"/>
      <c r="J204" s="251">
        <f>ROUND(I204*H204,2)</f>
        <v>0</v>
      </c>
      <c r="K204" s="252"/>
      <c r="L204" s="253"/>
      <c r="M204" s="254" t="s">
        <v>19</v>
      </c>
      <c r="N204" s="255" t="s">
        <v>45</v>
      </c>
      <c r="O204" s="64"/>
      <c r="P204" s="205">
        <f>O204*H204</f>
        <v>0</v>
      </c>
      <c r="Q204" s="205">
        <v>0.152</v>
      </c>
      <c r="R204" s="205">
        <f>Q204*H204</f>
        <v>30.969239999999999</v>
      </c>
      <c r="S204" s="205">
        <v>0</v>
      </c>
      <c r="T204" s="206">
        <f>S204*H204</f>
        <v>0</v>
      </c>
      <c r="U204" s="34"/>
      <c r="V204" s="34"/>
      <c r="W204" s="34"/>
      <c r="X204" s="34"/>
      <c r="Y204" s="34"/>
      <c r="Z204" s="34"/>
      <c r="AA204" s="34"/>
      <c r="AB204" s="34"/>
      <c r="AC204" s="34"/>
      <c r="AD204" s="34"/>
      <c r="AE204" s="34"/>
      <c r="AR204" s="207" t="s">
        <v>355</v>
      </c>
      <c r="AT204" s="207" t="s">
        <v>473</v>
      </c>
      <c r="AU204" s="207" t="s">
        <v>83</v>
      </c>
      <c r="AY204" s="17" t="s">
        <v>313</v>
      </c>
      <c r="BE204" s="208">
        <f>IF(N204="základní",J204,0)</f>
        <v>0</v>
      </c>
      <c r="BF204" s="208">
        <f>IF(N204="snížená",J204,0)</f>
        <v>0</v>
      </c>
      <c r="BG204" s="208">
        <f>IF(N204="zákl. přenesená",J204,0)</f>
        <v>0</v>
      </c>
      <c r="BH204" s="208">
        <f>IF(N204="sníž. přenesená",J204,0)</f>
        <v>0</v>
      </c>
      <c r="BI204" s="208">
        <f>IF(N204="nulová",J204,0)</f>
        <v>0</v>
      </c>
      <c r="BJ204" s="17" t="s">
        <v>81</v>
      </c>
      <c r="BK204" s="208">
        <f>ROUND(I204*H204,2)</f>
        <v>0</v>
      </c>
      <c r="BL204" s="17" t="s">
        <v>319</v>
      </c>
      <c r="BM204" s="207" t="s">
        <v>4119</v>
      </c>
    </row>
    <row r="205" spans="1:65" s="1" customFormat="1">
      <c r="A205" s="34"/>
      <c r="B205" s="35"/>
      <c r="C205" s="36"/>
      <c r="D205" s="209" t="s">
        <v>321</v>
      </c>
      <c r="E205" s="36"/>
      <c r="F205" s="210" t="s">
        <v>4118</v>
      </c>
      <c r="G205" s="36"/>
      <c r="H205" s="36"/>
      <c r="I205" s="116"/>
      <c r="J205" s="36"/>
      <c r="K205" s="36"/>
      <c r="L205" s="39"/>
      <c r="M205" s="211"/>
      <c r="N205" s="212"/>
      <c r="O205" s="64"/>
      <c r="P205" s="64"/>
      <c r="Q205" s="64"/>
      <c r="R205" s="64"/>
      <c r="S205" s="64"/>
      <c r="T205" s="65"/>
      <c r="U205" s="34"/>
      <c r="V205" s="34"/>
      <c r="W205" s="34"/>
      <c r="X205" s="34"/>
      <c r="Y205" s="34"/>
      <c r="Z205" s="34"/>
      <c r="AA205" s="34"/>
      <c r="AB205" s="34"/>
      <c r="AC205" s="34"/>
      <c r="AD205" s="34"/>
      <c r="AE205" s="34"/>
      <c r="AT205" s="17" t="s">
        <v>321</v>
      </c>
      <c r="AU205" s="17" t="s">
        <v>83</v>
      </c>
    </row>
    <row r="206" spans="1:65" s="12" customFormat="1">
      <c r="B206" s="213"/>
      <c r="C206" s="214"/>
      <c r="D206" s="209" t="s">
        <v>323</v>
      </c>
      <c r="E206" s="215" t="s">
        <v>19</v>
      </c>
      <c r="F206" s="216" t="s">
        <v>4120</v>
      </c>
      <c r="G206" s="214"/>
      <c r="H206" s="217">
        <v>203.745</v>
      </c>
      <c r="I206" s="218"/>
      <c r="J206" s="214"/>
      <c r="K206" s="214"/>
      <c r="L206" s="219"/>
      <c r="M206" s="220"/>
      <c r="N206" s="221"/>
      <c r="O206" s="221"/>
      <c r="P206" s="221"/>
      <c r="Q206" s="221"/>
      <c r="R206" s="221"/>
      <c r="S206" s="221"/>
      <c r="T206" s="222"/>
      <c r="AT206" s="223" t="s">
        <v>323</v>
      </c>
      <c r="AU206" s="223" t="s">
        <v>83</v>
      </c>
      <c r="AV206" s="12" t="s">
        <v>83</v>
      </c>
      <c r="AW206" s="12" t="s">
        <v>36</v>
      </c>
      <c r="AX206" s="12" t="s">
        <v>81</v>
      </c>
      <c r="AY206" s="223" t="s">
        <v>313</v>
      </c>
    </row>
    <row r="207" spans="1:65" s="11" customFormat="1" ht="22.9" customHeight="1">
      <c r="B207" s="179"/>
      <c r="C207" s="180"/>
      <c r="D207" s="181" t="s">
        <v>73</v>
      </c>
      <c r="E207" s="193" t="s">
        <v>355</v>
      </c>
      <c r="F207" s="193" t="s">
        <v>1362</v>
      </c>
      <c r="G207" s="180"/>
      <c r="H207" s="180"/>
      <c r="I207" s="183"/>
      <c r="J207" s="194">
        <f>BK207</f>
        <v>0</v>
      </c>
      <c r="K207" s="180"/>
      <c r="L207" s="185"/>
      <c r="M207" s="186"/>
      <c r="N207" s="187"/>
      <c r="O207" s="187"/>
      <c r="P207" s="188">
        <f>SUM(P208:P212)</f>
        <v>0</v>
      </c>
      <c r="Q207" s="187"/>
      <c r="R207" s="188">
        <f>SUM(R208:R212)</f>
        <v>0</v>
      </c>
      <c r="S207" s="187"/>
      <c r="T207" s="189">
        <f>SUM(T208:T212)</f>
        <v>0</v>
      </c>
      <c r="AR207" s="190" t="s">
        <v>81</v>
      </c>
      <c r="AT207" s="191" t="s">
        <v>73</v>
      </c>
      <c r="AU207" s="191" t="s">
        <v>81</v>
      </c>
      <c r="AY207" s="190" t="s">
        <v>313</v>
      </c>
      <c r="BK207" s="192">
        <f>SUM(BK208:BK212)</f>
        <v>0</v>
      </c>
    </row>
    <row r="208" spans="1:65" s="1" customFormat="1" ht="14.45" customHeight="1">
      <c r="A208" s="34"/>
      <c r="B208" s="35"/>
      <c r="C208" s="195" t="s">
        <v>479</v>
      </c>
      <c r="D208" s="195" t="s">
        <v>315</v>
      </c>
      <c r="E208" s="196" t="s">
        <v>4121</v>
      </c>
      <c r="F208" s="197" t="s">
        <v>4122</v>
      </c>
      <c r="G208" s="198" t="s">
        <v>327</v>
      </c>
      <c r="H208" s="199">
        <v>10</v>
      </c>
      <c r="I208" s="200"/>
      <c r="J208" s="201">
        <f>ROUND(I208*H208,2)</f>
        <v>0</v>
      </c>
      <c r="K208" s="202"/>
      <c r="L208" s="39"/>
      <c r="M208" s="203" t="s">
        <v>19</v>
      </c>
      <c r="N208" s="204" t="s">
        <v>45</v>
      </c>
      <c r="O208" s="64"/>
      <c r="P208" s="205">
        <f>O208*H208</f>
        <v>0</v>
      </c>
      <c r="Q208" s="205">
        <v>0</v>
      </c>
      <c r="R208" s="205">
        <f>Q208*H208</f>
        <v>0</v>
      </c>
      <c r="S208" s="205">
        <v>0</v>
      </c>
      <c r="T208" s="206">
        <f>S208*H208</f>
        <v>0</v>
      </c>
      <c r="U208" s="34"/>
      <c r="V208" s="34"/>
      <c r="W208" s="34"/>
      <c r="X208" s="34"/>
      <c r="Y208" s="34"/>
      <c r="Z208" s="34"/>
      <c r="AA208" s="34"/>
      <c r="AB208" s="34"/>
      <c r="AC208" s="34"/>
      <c r="AD208" s="34"/>
      <c r="AE208" s="34"/>
      <c r="AR208" s="207" t="s">
        <v>319</v>
      </c>
      <c r="AT208" s="207" t="s">
        <v>315</v>
      </c>
      <c r="AU208" s="207" t="s">
        <v>83</v>
      </c>
      <c r="AY208" s="17" t="s">
        <v>313</v>
      </c>
      <c r="BE208" s="208">
        <f>IF(N208="základní",J208,0)</f>
        <v>0</v>
      </c>
      <c r="BF208" s="208">
        <f>IF(N208="snížená",J208,0)</f>
        <v>0</v>
      </c>
      <c r="BG208" s="208">
        <f>IF(N208="zákl. přenesená",J208,0)</f>
        <v>0</v>
      </c>
      <c r="BH208" s="208">
        <f>IF(N208="sníž. přenesená",J208,0)</f>
        <v>0</v>
      </c>
      <c r="BI208" s="208">
        <f>IF(N208="nulová",J208,0)</f>
        <v>0</v>
      </c>
      <c r="BJ208" s="17" t="s">
        <v>81</v>
      </c>
      <c r="BK208" s="208">
        <f>ROUND(I208*H208,2)</f>
        <v>0</v>
      </c>
      <c r="BL208" s="17" t="s">
        <v>319</v>
      </c>
      <c r="BM208" s="207" t="s">
        <v>4123</v>
      </c>
    </row>
    <row r="209" spans="1:65" s="1" customFormat="1">
      <c r="A209" s="34"/>
      <c r="B209" s="35"/>
      <c r="C209" s="36"/>
      <c r="D209" s="209" t="s">
        <v>321</v>
      </c>
      <c r="E209" s="36"/>
      <c r="F209" s="210" t="s">
        <v>4124</v>
      </c>
      <c r="G209" s="36"/>
      <c r="H209" s="36"/>
      <c r="I209" s="116"/>
      <c r="J209" s="36"/>
      <c r="K209" s="36"/>
      <c r="L209" s="39"/>
      <c r="M209" s="211"/>
      <c r="N209" s="212"/>
      <c r="O209" s="64"/>
      <c r="P209" s="64"/>
      <c r="Q209" s="64"/>
      <c r="R209" s="64"/>
      <c r="S209" s="64"/>
      <c r="T209" s="65"/>
      <c r="U209" s="34"/>
      <c r="V209" s="34"/>
      <c r="W209" s="34"/>
      <c r="X209" s="34"/>
      <c r="Y209" s="34"/>
      <c r="Z209" s="34"/>
      <c r="AA209" s="34"/>
      <c r="AB209" s="34"/>
      <c r="AC209" s="34"/>
      <c r="AD209" s="34"/>
      <c r="AE209" s="34"/>
      <c r="AT209" s="17" t="s">
        <v>321</v>
      </c>
      <c r="AU209" s="17" t="s">
        <v>83</v>
      </c>
    </row>
    <row r="210" spans="1:65" s="1" customFormat="1" ht="14.45" customHeight="1">
      <c r="A210" s="34"/>
      <c r="B210" s="35"/>
      <c r="C210" s="195" t="s">
        <v>485</v>
      </c>
      <c r="D210" s="195" t="s">
        <v>315</v>
      </c>
      <c r="E210" s="196" t="s">
        <v>4125</v>
      </c>
      <c r="F210" s="197" t="s">
        <v>4126</v>
      </c>
      <c r="G210" s="198" t="s">
        <v>707</v>
      </c>
      <c r="H210" s="199">
        <v>4</v>
      </c>
      <c r="I210" s="200"/>
      <c r="J210" s="201">
        <f>ROUND(I210*H210,2)</f>
        <v>0</v>
      </c>
      <c r="K210" s="202"/>
      <c r="L210" s="39"/>
      <c r="M210" s="203" t="s">
        <v>19</v>
      </c>
      <c r="N210" s="204" t="s">
        <v>45</v>
      </c>
      <c r="O210" s="64"/>
      <c r="P210" s="205">
        <f>O210*H210</f>
        <v>0</v>
      </c>
      <c r="Q210" s="205">
        <v>0</v>
      </c>
      <c r="R210" s="205">
        <f>Q210*H210</f>
        <v>0</v>
      </c>
      <c r="S210" s="205">
        <v>0</v>
      </c>
      <c r="T210" s="206">
        <f>S210*H210</f>
        <v>0</v>
      </c>
      <c r="U210" s="34"/>
      <c r="V210" s="34"/>
      <c r="W210" s="34"/>
      <c r="X210" s="34"/>
      <c r="Y210" s="34"/>
      <c r="Z210" s="34"/>
      <c r="AA210" s="34"/>
      <c r="AB210" s="34"/>
      <c r="AC210" s="34"/>
      <c r="AD210" s="34"/>
      <c r="AE210" s="34"/>
      <c r="AR210" s="207" t="s">
        <v>319</v>
      </c>
      <c r="AT210" s="207" t="s">
        <v>315</v>
      </c>
      <c r="AU210" s="207" t="s">
        <v>83</v>
      </c>
      <c r="AY210" s="17" t="s">
        <v>313</v>
      </c>
      <c r="BE210" s="208">
        <f>IF(N210="základní",J210,0)</f>
        <v>0</v>
      </c>
      <c r="BF210" s="208">
        <f>IF(N210="snížená",J210,0)</f>
        <v>0</v>
      </c>
      <c r="BG210" s="208">
        <f>IF(N210="zákl. přenesená",J210,0)</f>
        <v>0</v>
      </c>
      <c r="BH210" s="208">
        <f>IF(N210="sníž. přenesená",J210,0)</f>
        <v>0</v>
      </c>
      <c r="BI210" s="208">
        <f>IF(N210="nulová",J210,0)</f>
        <v>0</v>
      </c>
      <c r="BJ210" s="17" t="s">
        <v>81</v>
      </c>
      <c r="BK210" s="208">
        <f>ROUND(I210*H210,2)</f>
        <v>0</v>
      </c>
      <c r="BL210" s="17" t="s">
        <v>319</v>
      </c>
      <c r="BM210" s="207" t="s">
        <v>4127</v>
      </c>
    </row>
    <row r="211" spans="1:65" s="1" customFormat="1">
      <c r="A211" s="34"/>
      <c r="B211" s="35"/>
      <c r="C211" s="36"/>
      <c r="D211" s="209" t="s">
        <v>321</v>
      </c>
      <c r="E211" s="36"/>
      <c r="F211" s="210" t="s">
        <v>4126</v>
      </c>
      <c r="G211" s="36"/>
      <c r="H211" s="36"/>
      <c r="I211" s="116"/>
      <c r="J211" s="36"/>
      <c r="K211" s="36"/>
      <c r="L211" s="39"/>
      <c r="M211" s="211"/>
      <c r="N211" s="212"/>
      <c r="O211" s="64"/>
      <c r="P211" s="64"/>
      <c r="Q211" s="64"/>
      <c r="R211" s="64"/>
      <c r="S211" s="64"/>
      <c r="T211" s="65"/>
      <c r="U211" s="34"/>
      <c r="V211" s="34"/>
      <c r="W211" s="34"/>
      <c r="X211" s="34"/>
      <c r="Y211" s="34"/>
      <c r="Z211" s="34"/>
      <c r="AA211" s="34"/>
      <c r="AB211" s="34"/>
      <c r="AC211" s="34"/>
      <c r="AD211" s="34"/>
      <c r="AE211" s="34"/>
      <c r="AT211" s="17" t="s">
        <v>321</v>
      </c>
      <c r="AU211" s="17" t="s">
        <v>83</v>
      </c>
    </row>
    <row r="212" spans="1:65" s="12" customFormat="1">
      <c r="B212" s="213"/>
      <c r="C212" s="214"/>
      <c r="D212" s="209" t="s">
        <v>323</v>
      </c>
      <c r="E212" s="215" t="s">
        <v>19</v>
      </c>
      <c r="F212" s="216" t="s">
        <v>4128</v>
      </c>
      <c r="G212" s="214"/>
      <c r="H212" s="217">
        <v>4</v>
      </c>
      <c r="I212" s="218"/>
      <c r="J212" s="214"/>
      <c r="K212" s="214"/>
      <c r="L212" s="219"/>
      <c r="M212" s="220"/>
      <c r="N212" s="221"/>
      <c r="O212" s="221"/>
      <c r="P212" s="221"/>
      <c r="Q212" s="221"/>
      <c r="R212" s="221"/>
      <c r="S212" s="221"/>
      <c r="T212" s="222"/>
      <c r="AT212" s="223" t="s">
        <v>323</v>
      </c>
      <c r="AU212" s="223" t="s">
        <v>83</v>
      </c>
      <c r="AV212" s="12" t="s">
        <v>83</v>
      </c>
      <c r="AW212" s="12" t="s">
        <v>36</v>
      </c>
      <c r="AX212" s="12" t="s">
        <v>81</v>
      </c>
      <c r="AY212" s="223" t="s">
        <v>313</v>
      </c>
    </row>
    <row r="213" spans="1:65" s="11" customFormat="1" ht="22.9" customHeight="1">
      <c r="B213" s="179"/>
      <c r="C213" s="180"/>
      <c r="D213" s="181" t="s">
        <v>73</v>
      </c>
      <c r="E213" s="193" t="s">
        <v>362</v>
      </c>
      <c r="F213" s="193" t="s">
        <v>1370</v>
      </c>
      <c r="G213" s="180"/>
      <c r="H213" s="180"/>
      <c r="I213" s="183"/>
      <c r="J213" s="194">
        <f>BK213</f>
        <v>0</v>
      </c>
      <c r="K213" s="180"/>
      <c r="L213" s="185"/>
      <c r="M213" s="186"/>
      <c r="N213" s="187"/>
      <c r="O213" s="187"/>
      <c r="P213" s="188">
        <f>SUM(P214:P252)</f>
        <v>0</v>
      </c>
      <c r="Q213" s="187"/>
      <c r="R213" s="188">
        <f>SUM(R214:R252)</f>
        <v>31.319876999999998</v>
      </c>
      <c r="S213" s="187"/>
      <c r="T213" s="189">
        <f>SUM(T214:T252)</f>
        <v>0</v>
      </c>
      <c r="AR213" s="190" t="s">
        <v>81</v>
      </c>
      <c r="AT213" s="191" t="s">
        <v>73</v>
      </c>
      <c r="AU213" s="191" t="s">
        <v>81</v>
      </c>
      <c r="AY213" s="190" t="s">
        <v>313</v>
      </c>
      <c r="BK213" s="192">
        <f>SUM(BK214:BK252)</f>
        <v>0</v>
      </c>
    </row>
    <row r="214" spans="1:65" s="1" customFormat="1" ht="14.45" customHeight="1">
      <c r="A214" s="34"/>
      <c r="B214" s="35"/>
      <c r="C214" s="195" t="s">
        <v>494</v>
      </c>
      <c r="D214" s="195" t="s">
        <v>315</v>
      </c>
      <c r="E214" s="196" t="s">
        <v>4129</v>
      </c>
      <c r="F214" s="197" t="s">
        <v>4130</v>
      </c>
      <c r="G214" s="198" t="s">
        <v>707</v>
      </c>
      <c r="H214" s="199">
        <v>5</v>
      </c>
      <c r="I214" s="200"/>
      <c r="J214" s="201">
        <f>ROUND(I214*H214,2)</f>
        <v>0</v>
      </c>
      <c r="K214" s="202"/>
      <c r="L214" s="39"/>
      <c r="M214" s="203" t="s">
        <v>19</v>
      </c>
      <c r="N214" s="204" t="s">
        <v>45</v>
      </c>
      <c r="O214" s="64"/>
      <c r="P214" s="205">
        <f>O214*H214</f>
        <v>0</v>
      </c>
      <c r="Q214" s="205">
        <v>6.9999999999999999E-4</v>
      </c>
      <c r="R214" s="205">
        <f>Q214*H214</f>
        <v>3.5000000000000001E-3</v>
      </c>
      <c r="S214" s="205">
        <v>0</v>
      </c>
      <c r="T214" s="206">
        <f>S214*H214</f>
        <v>0</v>
      </c>
      <c r="U214" s="34"/>
      <c r="V214" s="34"/>
      <c r="W214" s="34"/>
      <c r="X214" s="34"/>
      <c r="Y214" s="34"/>
      <c r="Z214" s="34"/>
      <c r="AA214" s="34"/>
      <c r="AB214" s="34"/>
      <c r="AC214" s="34"/>
      <c r="AD214" s="34"/>
      <c r="AE214" s="34"/>
      <c r="AR214" s="207" t="s">
        <v>319</v>
      </c>
      <c r="AT214" s="207" t="s">
        <v>315</v>
      </c>
      <c r="AU214" s="207" t="s">
        <v>83</v>
      </c>
      <c r="AY214" s="17" t="s">
        <v>313</v>
      </c>
      <c r="BE214" s="208">
        <f>IF(N214="základní",J214,0)</f>
        <v>0</v>
      </c>
      <c r="BF214" s="208">
        <f>IF(N214="snížená",J214,0)</f>
        <v>0</v>
      </c>
      <c r="BG214" s="208">
        <f>IF(N214="zákl. přenesená",J214,0)</f>
        <v>0</v>
      </c>
      <c r="BH214" s="208">
        <f>IF(N214="sníž. přenesená",J214,0)</f>
        <v>0</v>
      </c>
      <c r="BI214" s="208">
        <f>IF(N214="nulová",J214,0)</f>
        <v>0</v>
      </c>
      <c r="BJ214" s="17" t="s">
        <v>81</v>
      </c>
      <c r="BK214" s="208">
        <f>ROUND(I214*H214,2)</f>
        <v>0</v>
      </c>
      <c r="BL214" s="17" t="s">
        <v>319</v>
      </c>
      <c r="BM214" s="207" t="s">
        <v>4131</v>
      </c>
    </row>
    <row r="215" spans="1:65" s="1" customFormat="1">
      <c r="A215" s="34"/>
      <c r="B215" s="35"/>
      <c r="C215" s="36"/>
      <c r="D215" s="209" t="s">
        <v>321</v>
      </c>
      <c r="E215" s="36"/>
      <c r="F215" s="210" t="s">
        <v>4132</v>
      </c>
      <c r="G215" s="36"/>
      <c r="H215" s="36"/>
      <c r="I215" s="116"/>
      <c r="J215" s="36"/>
      <c r="K215" s="36"/>
      <c r="L215" s="39"/>
      <c r="M215" s="211"/>
      <c r="N215" s="212"/>
      <c r="O215" s="64"/>
      <c r="P215" s="64"/>
      <c r="Q215" s="64"/>
      <c r="R215" s="64"/>
      <c r="S215" s="64"/>
      <c r="T215" s="65"/>
      <c r="U215" s="34"/>
      <c r="V215" s="34"/>
      <c r="W215" s="34"/>
      <c r="X215" s="34"/>
      <c r="Y215" s="34"/>
      <c r="Z215" s="34"/>
      <c r="AA215" s="34"/>
      <c r="AB215" s="34"/>
      <c r="AC215" s="34"/>
      <c r="AD215" s="34"/>
      <c r="AE215" s="34"/>
      <c r="AT215" s="17" t="s">
        <v>321</v>
      </c>
      <c r="AU215" s="17" t="s">
        <v>83</v>
      </c>
    </row>
    <row r="216" spans="1:65" s="12" customFormat="1">
      <c r="B216" s="213"/>
      <c r="C216" s="214"/>
      <c r="D216" s="209" t="s">
        <v>323</v>
      </c>
      <c r="E216" s="215" t="s">
        <v>19</v>
      </c>
      <c r="F216" s="216" t="s">
        <v>4133</v>
      </c>
      <c r="G216" s="214"/>
      <c r="H216" s="217">
        <v>3</v>
      </c>
      <c r="I216" s="218"/>
      <c r="J216" s="214"/>
      <c r="K216" s="214"/>
      <c r="L216" s="219"/>
      <c r="M216" s="220"/>
      <c r="N216" s="221"/>
      <c r="O216" s="221"/>
      <c r="P216" s="221"/>
      <c r="Q216" s="221"/>
      <c r="R216" s="221"/>
      <c r="S216" s="221"/>
      <c r="T216" s="222"/>
      <c r="AT216" s="223" t="s">
        <v>323</v>
      </c>
      <c r="AU216" s="223" t="s">
        <v>83</v>
      </c>
      <c r="AV216" s="12" t="s">
        <v>83</v>
      </c>
      <c r="AW216" s="12" t="s">
        <v>36</v>
      </c>
      <c r="AX216" s="12" t="s">
        <v>74</v>
      </c>
      <c r="AY216" s="223" t="s">
        <v>313</v>
      </c>
    </row>
    <row r="217" spans="1:65" s="12" customFormat="1">
      <c r="B217" s="213"/>
      <c r="C217" s="214"/>
      <c r="D217" s="209" t="s">
        <v>323</v>
      </c>
      <c r="E217" s="215" t="s">
        <v>19</v>
      </c>
      <c r="F217" s="216" t="s">
        <v>4134</v>
      </c>
      <c r="G217" s="214"/>
      <c r="H217" s="217">
        <v>1</v>
      </c>
      <c r="I217" s="218"/>
      <c r="J217" s="214"/>
      <c r="K217" s="214"/>
      <c r="L217" s="219"/>
      <c r="M217" s="220"/>
      <c r="N217" s="221"/>
      <c r="O217" s="221"/>
      <c r="P217" s="221"/>
      <c r="Q217" s="221"/>
      <c r="R217" s="221"/>
      <c r="S217" s="221"/>
      <c r="T217" s="222"/>
      <c r="AT217" s="223" t="s">
        <v>323</v>
      </c>
      <c r="AU217" s="223" t="s">
        <v>83</v>
      </c>
      <c r="AV217" s="12" t="s">
        <v>83</v>
      </c>
      <c r="AW217" s="12" t="s">
        <v>36</v>
      </c>
      <c r="AX217" s="12" t="s">
        <v>74</v>
      </c>
      <c r="AY217" s="223" t="s">
        <v>313</v>
      </c>
    </row>
    <row r="218" spans="1:65" s="12" customFormat="1">
      <c r="B218" s="213"/>
      <c r="C218" s="214"/>
      <c r="D218" s="209" t="s">
        <v>323</v>
      </c>
      <c r="E218" s="215" t="s">
        <v>19</v>
      </c>
      <c r="F218" s="216" t="s">
        <v>4135</v>
      </c>
      <c r="G218" s="214"/>
      <c r="H218" s="217">
        <v>1</v>
      </c>
      <c r="I218" s="218"/>
      <c r="J218" s="214"/>
      <c r="K218" s="214"/>
      <c r="L218" s="219"/>
      <c r="M218" s="220"/>
      <c r="N218" s="221"/>
      <c r="O218" s="221"/>
      <c r="P218" s="221"/>
      <c r="Q218" s="221"/>
      <c r="R218" s="221"/>
      <c r="S218" s="221"/>
      <c r="T218" s="222"/>
      <c r="AT218" s="223" t="s">
        <v>323</v>
      </c>
      <c r="AU218" s="223" t="s">
        <v>83</v>
      </c>
      <c r="AV218" s="12" t="s">
        <v>83</v>
      </c>
      <c r="AW218" s="12" t="s">
        <v>36</v>
      </c>
      <c r="AX218" s="12" t="s">
        <v>74</v>
      </c>
      <c r="AY218" s="223" t="s">
        <v>313</v>
      </c>
    </row>
    <row r="219" spans="1:65" s="14" customFormat="1">
      <c r="B219" s="234"/>
      <c r="C219" s="235"/>
      <c r="D219" s="209" t="s">
        <v>323</v>
      </c>
      <c r="E219" s="236" t="s">
        <v>19</v>
      </c>
      <c r="F219" s="237" t="s">
        <v>410</v>
      </c>
      <c r="G219" s="235"/>
      <c r="H219" s="238">
        <v>5</v>
      </c>
      <c r="I219" s="239"/>
      <c r="J219" s="235"/>
      <c r="K219" s="235"/>
      <c r="L219" s="240"/>
      <c r="M219" s="241"/>
      <c r="N219" s="242"/>
      <c r="O219" s="242"/>
      <c r="P219" s="242"/>
      <c r="Q219" s="242"/>
      <c r="R219" s="242"/>
      <c r="S219" s="242"/>
      <c r="T219" s="243"/>
      <c r="AT219" s="244" t="s">
        <v>323</v>
      </c>
      <c r="AU219" s="244" t="s">
        <v>83</v>
      </c>
      <c r="AV219" s="14" t="s">
        <v>319</v>
      </c>
      <c r="AW219" s="14" t="s">
        <v>36</v>
      </c>
      <c r="AX219" s="14" t="s">
        <v>81</v>
      </c>
      <c r="AY219" s="244" t="s">
        <v>313</v>
      </c>
    </row>
    <row r="220" spans="1:65" s="1" customFormat="1" ht="14.45" customHeight="1">
      <c r="A220" s="34"/>
      <c r="B220" s="35"/>
      <c r="C220" s="245" t="s">
        <v>504</v>
      </c>
      <c r="D220" s="245" t="s">
        <v>473</v>
      </c>
      <c r="E220" s="246" t="s">
        <v>4136</v>
      </c>
      <c r="F220" s="247" t="s">
        <v>4137</v>
      </c>
      <c r="G220" s="248" t="s">
        <v>707</v>
      </c>
      <c r="H220" s="249">
        <v>3</v>
      </c>
      <c r="I220" s="250"/>
      <c r="J220" s="251">
        <f>ROUND(I220*H220,2)</f>
        <v>0</v>
      </c>
      <c r="K220" s="252"/>
      <c r="L220" s="253"/>
      <c r="M220" s="254" t="s">
        <v>19</v>
      </c>
      <c r="N220" s="255" t="s">
        <v>45</v>
      </c>
      <c r="O220" s="64"/>
      <c r="P220" s="205">
        <f>O220*H220</f>
        <v>0</v>
      </c>
      <c r="Q220" s="205">
        <v>6.0000000000000001E-3</v>
      </c>
      <c r="R220" s="205">
        <f>Q220*H220</f>
        <v>1.8000000000000002E-2</v>
      </c>
      <c r="S220" s="205">
        <v>0</v>
      </c>
      <c r="T220" s="206">
        <f>S220*H220</f>
        <v>0</v>
      </c>
      <c r="U220" s="34"/>
      <c r="V220" s="34"/>
      <c r="W220" s="34"/>
      <c r="X220" s="34"/>
      <c r="Y220" s="34"/>
      <c r="Z220" s="34"/>
      <c r="AA220" s="34"/>
      <c r="AB220" s="34"/>
      <c r="AC220" s="34"/>
      <c r="AD220" s="34"/>
      <c r="AE220" s="34"/>
      <c r="AR220" s="207" t="s">
        <v>355</v>
      </c>
      <c r="AT220" s="207" t="s">
        <v>473</v>
      </c>
      <c r="AU220" s="207" t="s">
        <v>83</v>
      </c>
      <c r="AY220" s="17" t="s">
        <v>313</v>
      </c>
      <c r="BE220" s="208">
        <f>IF(N220="základní",J220,0)</f>
        <v>0</v>
      </c>
      <c r="BF220" s="208">
        <f>IF(N220="snížená",J220,0)</f>
        <v>0</v>
      </c>
      <c r="BG220" s="208">
        <f>IF(N220="zákl. přenesená",J220,0)</f>
        <v>0</v>
      </c>
      <c r="BH220" s="208">
        <f>IF(N220="sníž. přenesená",J220,0)</f>
        <v>0</v>
      </c>
      <c r="BI220" s="208">
        <f>IF(N220="nulová",J220,0)</f>
        <v>0</v>
      </c>
      <c r="BJ220" s="17" t="s">
        <v>81</v>
      </c>
      <c r="BK220" s="208">
        <f>ROUND(I220*H220,2)</f>
        <v>0</v>
      </c>
      <c r="BL220" s="17" t="s">
        <v>319</v>
      </c>
      <c r="BM220" s="207" t="s">
        <v>4138</v>
      </c>
    </row>
    <row r="221" spans="1:65" s="1" customFormat="1">
      <c r="A221" s="34"/>
      <c r="B221" s="35"/>
      <c r="C221" s="36"/>
      <c r="D221" s="209" t="s">
        <v>321</v>
      </c>
      <c r="E221" s="36"/>
      <c r="F221" s="210" t="s">
        <v>4139</v>
      </c>
      <c r="G221" s="36"/>
      <c r="H221" s="36"/>
      <c r="I221" s="116"/>
      <c r="J221" s="36"/>
      <c r="K221" s="36"/>
      <c r="L221" s="39"/>
      <c r="M221" s="211"/>
      <c r="N221" s="212"/>
      <c r="O221" s="64"/>
      <c r="P221" s="64"/>
      <c r="Q221" s="64"/>
      <c r="R221" s="64"/>
      <c r="S221" s="64"/>
      <c r="T221" s="65"/>
      <c r="U221" s="34"/>
      <c r="V221" s="34"/>
      <c r="W221" s="34"/>
      <c r="X221" s="34"/>
      <c r="Y221" s="34"/>
      <c r="Z221" s="34"/>
      <c r="AA221" s="34"/>
      <c r="AB221" s="34"/>
      <c r="AC221" s="34"/>
      <c r="AD221" s="34"/>
      <c r="AE221" s="34"/>
      <c r="AT221" s="17" t="s">
        <v>321</v>
      </c>
      <c r="AU221" s="17" t="s">
        <v>83</v>
      </c>
    </row>
    <row r="222" spans="1:65" s="1" customFormat="1" ht="14.45" customHeight="1">
      <c r="A222" s="34"/>
      <c r="B222" s="35"/>
      <c r="C222" s="245" t="s">
        <v>510</v>
      </c>
      <c r="D222" s="245" t="s">
        <v>473</v>
      </c>
      <c r="E222" s="246" t="s">
        <v>4140</v>
      </c>
      <c r="F222" s="247" t="s">
        <v>4141</v>
      </c>
      <c r="G222" s="248" t="s">
        <v>707</v>
      </c>
      <c r="H222" s="249">
        <v>2</v>
      </c>
      <c r="I222" s="250"/>
      <c r="J222" s="251">
        <f>ROUND(I222*H222,2)</f>
        <v>0</v>
      </c>
      <c r="K222" s="252"/>
      <c r="L222" s="253"/>
      <c r="M222" s="254" t="s">
        <v>19</v>
      </c>
      <c r="N222" s="255" t="s">
        <v>45</v>
      </c>
      <c r="O222" s="64"/>
      <c r="P222" s="205">
        <f>O222*H222</f>
        <v>0</v>
      </c>
      <c r="Q222" s="205">
        <v>6.0000000000000001E-3</v>
      </c>
      <c r="R222" s="205">
        <f>Q222*H222</f>
        <v>1.2E-2</v>
      </c>
      <c r="S222" s="205">
        <v>0</v>
      </c>
      <c r="T222" s="206">
        <f>S222*H222</f>
        <v>0</v>
      </c>
      <c r="U222" s="34"/>
      <c r="V222" s="34"/>
      <c r="W222" s="34"/>
      <c r="X222" s="34"/>
      <c r="Y222" s="34"/>
      <c r="Z222" s="34"/>
      <c r="AA222" s="34"/>
      <c r="AB222" s="34"/>
      <c r="AC222" s="34"/>
      <c r="AD222" s="34"/>
      <c r="AE222" s="34"/>
      <c r="AR222" s="207" t="s">
        <v>355</v>
      </c>
      <c r="AT222" s="207" t="s">
        <v>473</v>
      </c>
      <c r="AU222" s="207" t="s">
        <v>83</v>
      </c>
      <c r="AY222" s="17" t="s">
        <v>313</v>
      </c>
      <c r="BE222" s="208">
        <f>IF(N222="základní",J222,0)</f>
        <v>0</v>
      </c>
      <c r="BF222" s="208">
        <f>IF(N222="snížená",J222,0)</f>
        <v>0</v>
      </c>
      <c r="BG222" s="208">
        <f>IF(N222="zákl. přenesená",J222,0)</f>
        <v>0</v>
      </c>
      <c r="BH222" s="208">
        <f>IF(N222="sníž. přenesená",J222,0)</f>
        <v>0</v>
      </c>
      <c r="BI222" s="208">
        <f>IF(N222="nulová",J222,0)</f>
        <v>0</v>
      </c>
      <c r="BJ222" s="17" t="s">
        <v>81</v>
      </c>
      <c r="BK222" s="208">
        <f>ROUND(I222*H222,2)</f>
        <v>0</v>
      </c>
      <c r="BL222" s="17" t="s">
        <v>319</v>
      </c>
      <c r="BM222" s="207" t="s">
        <v>4142</v>
      </c>
    </row>
    <row r="223" spans="1:65" s="1" customFormat="1">
      <c r="A223" s="34"/>
      <c r="B223" s="35"/>
      <c r="C223" s="36"/>
      <c r="D223" s="209" t="s">
        <v>321</v>
      </c>
      <c r="E223" s="36"/>
      <c r="F223" s="210" t="s">
        <v>4143</v>
      </c>
      <c r="G223" s="36"/>
      <c r="H223" s="36"/>
      <c r="I223" s="116"/>
      <c r="J223" s="36"/>
      <c r="K223" s="36"/>
      <c r="L223" s="39"/>
      <c r="M223" s="211"/>
      <c r="N223" s="212"/>
      <c r="O223" s="64"/>
      <c r="P223" s="64"/>
      <c r="Q223" s="64"/>
      <c r="R223" s="64"/>
      <c r="S223" s="64"/>
      <c r="T223" s="65"/>
      <c r="U223" s="34"/>
      <c r="V223" s="34"/>
      <c r="W223" s="34"/>
      <c r="X223" s="34"/>
      <c r="Y223" s="34"/>
      <c r="Z223" s="34"/>
      <c r="AA223" s="34"/>
      <c r="AB223" s="34"/>
      <c r="AC223" s="34"/>
      <c r="AD223" s="34"/>
      <c r="AE223" s="34"/>
      <c r="AT223" s="17" t="s">
        <v>321</v>
      </c>
      <c r="AU223" s="17" t="s">
        <v>83</v>
      </c>
    </row>
    <row r="224" spans="1:65" s="12" customFormat="1">
      <c r="B224" s="213"/>
      <c r="C224" s="214"/>
      <c r="D224" s="209" t="s">
        <v>323</v>
      </c>
      <c r="E224" s="215" t="s">
        <v>19</v>
      </c>
      <c r="F224" s="216" t="s">
        <v>4144</v>
      </c>
      <c r="G224" s="214"/>
      <c r="H224" s="217">
        <v>1</v>
      </c>
      <c r="I224" s="218"/>
      <c r="J224" s="214"/>
      <c r="K224" s="214"/>
      <c r="L224" s="219"/>
      <c r="M224" s="220"/>
      <c r="N224" s="221"/>
      <c r="O224" s="221"/>
      <c r="P224" s="221"/>
      <c r="Q224" s="221"/>
      <c r="R224" s="221"/>
      <c r="S224" s="221"/>
      <c r="T224" s="222"/>
      <c r="AT224" s="223" t="s">
        <v>323</v>
      </c>
      <c r="AU224" s="223" t="s">
        <v>83</v>
      </c>
      <c r="AV224" s="12" t="s">
        <v>83</v>
      </c>
      <c r="AW224" s="12" t="s">
        <v>36</v>
      </c>
      <c r="AX224" s="12" t="s">
        <v>74</v>
      </c>
      <c r="AY224" s="223" t="s">
        <v>313</v>
      </c>
    </row>
    <row r="225" spans="1:65" s="12" customFormat="1">
      <c r="B225" s="213"/>
      <c r="C225" s="214"/>
      <c r="D225" s="209" t="s">
        <v>323</v>
      </c>
      <c r="E225" s="215" t="s">
        <v>19</v>
      </c>
      <c r="F225" s="216" t="s">
        <v>4145</v>
      </c>
      <c r="G225" s="214"/>
      <c r="H225" s="217">
        <v>1</v>
      </c>
      <c r="I225" s="218"/>
      <c r="J225" s="214"/>
      <c r="K225" s="214"/>
      <c r="L225" s="219"/>
      <c r="M225" s="220"/>
      <c r="N225" s="221"/>
      <c r="O225" s="221"/>
      <c r="P225" s="221"/>
      <c r="Q225" s="221"/>
      <c r="R225" s="221"/>
      <c r="S225" s="221"/>
      <c r="T225" s="222"/>
      <c r="AT225" s="223" t="s">
        <v>323</v>
      </c>
      <c r="AU225" s="223" t="s">
        <v>83</v>
      </c>
      <c r="AV225" s="12" t="s">
        <v>83</v>
      </c>
      <c r="AW225" s="12" t="s">
        <v>36</v>
      </c>
      <c r="AX225" s="12" t="s">
        <v>74</v>
      </c>
      <c r="AY225" s="223" t="s">
        <v>313</v>
      </c>
    </row>
    <row r="226" spans="1:65" s="14" customFormat="1">
      <c r="B226" s="234"/>
      <c r="C226" s="235"/>
      <c r="D226" s="209" t="s">
        <v>323</v>
      </c>
      <c r="E226" s="236" t="s">
        <v>19</v>
      </c>
      <c r="F226" s="237" t="s">
        <v>410</v>
      </c>
      <c r="G226" s="235"/>
      <c r="H226" s="238">
        <v>2</v>
      </c>
      <c r="I226" s="239"/>
      <c r="J226" s="235"/>
      <c r="K226" s="235"/>
      <c r="L226" s="240"/>
      <c r="M226" s="241"/>
      <c r="N226" s="242"/>
      <c r="O226" s="242"/>
      <c r="P226" s="242"/>
      <c r="Q226" s="242"/>
      <c r="R226" s="242"/>
      <c r="S226" s="242"/>
      <c r="T226" s="243"/>
      <c r="AT226" s="244" t="s">
        <v>323</v>
      </c>
      <c r="AU226" s="244" t="s">
        <v>83</v>
      </c>
      <c r="AV226" s="14" t="s">
        <v>319</v>
      </c>
      <c r="AW226" s="14" t="s">
        <v>36</v>
      </c>
      <c r="AX226" s="14" t="s">
        <v>81</v>
      </c>
      <c r="AY226" s="244" t="s">
        <v>313</v>
      </c>
    </row>
    <row r="227" spans="1:65" s="1" customFormat="1" ht="14.45" customHeight="1">
      <c r="A227" s="34"/>
      <c r="B227" s="35"/>
      <c r="C227" s="195" t="s">
        <v>516</v>
      </c>
      <c r="D227" s="195" t="s">
        <v>315</v>
      </c>
      <c r="E227" s="196" t="s">
        <v>4146</v>
      </c>
      <c r="F227" s="197" t="s">
        <v>4147</v>
      </c>
      <c r="G227" s="198" t="s">
        <v>707</v>
      </c>
      <c r="H227" s="199">
        <v>5</v>
      </c>
      <c r="I227" s="200"/>
      <c r="J227" s="201">
        <f>ROUND(I227*H227,2)</f>
        <v>0</v>
      </c>
      <c r="K227" s="202"/>
      <c r="L227" s="39"/>
      <c r="M227" s="203" t="s">
        <v>19</v>
      </c>
      <c r="N227" s="204" t="s">
        <v>45</v>
      </c>
      <c r="O227" s="64"/>
      <c r="P227" s="205">
        <f>O227*H227</f>
        <v>0</v>
      </c>
      <c r="Q227" s="205">
        <v>0.10940999999999999</v>
      </c>
      <c r="R227" s="205">
        <f>Q227*H227</f>
        <v>0.54704999999999993</v>
      </c>
      <c r="S227" s="205">
        <v>0</v>
      </c>
      <c r="T227" s="206">
        <f>S227*H227</f>
        <v>0</v>
      </c>
      <c r="U227" s="34"/>
      <c r="V227" s="34"/>
      <c r="W227" s="34"/>
      <c r="X227" s="34"/>
      <c r="Y227" s="34"/>
      <c r="Z227" s="34"/>
      <c r="AA227" s="34"/>
      <c r="AB227" s="34"/>
      <c r="AC227" s="34"/>
      <c r="AD227" s="34"/>
      <c r="AE227" s="34"/>
      <c r="AR227" s="207" t="s">
        <v>319</v>
      </c>
      <c r="AT227" s="207" t="s">
        <v>315</v>
      </c>
      <c r="AU227" s="207" t="s">
        <v>83</v>
      </c>
      <c r="AY227" s="17" t="s">
        <v>313</v>
      </c>
      <c r="BE227" s="208">
        <f>IF(N227="základní",J227,0)</f>
        <v>0</v>
      </c>
      <c r="BF227" s="208">
        <f>IF(N227="snížená",J227,0)</f>
        <v>0</v>
      </c>
      <c r="BG227" s="208">
        <f>IF(N227="zákl. přenesená",J227,0)</f>
        <v>0</v>
      </c>
      <c r="BH227" s="208">
        <f>IF(N227="sníž. přenesená",J227,0)</f>
        <v>0</v>
      </c>
      <c r="BI227" s="208">
        <f>IF(N227="nulová",J227,0)</f>
        <v>0</v>
      </c>
      <c r="BJ227" s="17" t="s">
        <v>81</v>
      </c>
      <c r="BK227" s="208">
        <f>ROUND(I227*H227,2)</f>
        <v>0</v>
      </c>
      <c r="BL227" s="17" t="s">
        <v>319</v>
      </c>
      <c r="BM227" s="207" t="s">
        <v>4148</v>
      </c>
    </row>
    <row r="228" spans="1:65" s="1" customFormat="1">
      <c r="A228" s="34"/>
      <c r="B228" s="35"/>
      <c r="C228" s="36"/>
      <c r="D228" s="209" t="s">
        <v>321</v>
      </c>
      <c r="E228" s="36"/>
      <c r="F228" s="210" t="s">
        <v>4149</v>
      </c>
      <c r="G228" s="36"/>
      <c r="H228" s="36"/>
      <c r="I228" s="116"/>
      <c r="J228" s="36"/>
      <c r="K228" s="36"/>
      <c r="L228" s="39"/>
      <c r="M228" s="211"/>
      <c r="N228" s="212"/>
      <c r="O228" s="64"/>
      <c r="P228" s="64"/>
      <c r="Q228" s="64"/>
      <c r="R228" s="64"/>
      <c r="S228" s="64"/>
      <c r="T228" s="65"/>
      <c r="U228" s="34"/>
      <c r="V228" s="34"/>
      <c r="W228" s="34"/>
      <c r="X228" s="34"/>
      <c r="Y228" s="34"/>
      <c r="Z228" s="34"/>
      <c r="AA228" s="34"/>
      <c r="AB228" s="34"/>
      <c r="AC228" s="34"/>
      <c r="AD228" s="34"/>
      <c r="AE228" s="34"/>
      <c r="AT228" s="17" t="s">
        <v>321</v>
      </c>
      <c r="AU228" s="17" t="s">
        <v>83</v>
      </c>
    </row>
    <row r="229" spans="1:65" s="12" customFormat="1">
      <c r="B229" s="213"/>
      <c r="C229" s="214"/>
      <c r="D229" s="209" t="s">
        <v>323</v>
      </c>
      <c r="E229" s="215" t="s">
        <v>19</v>
      </c>
      <c r="F229" s="216" t="s">
        <v>4150</v>
      </c>
      <c r="G229" s="214"/>
      <c r="H229" s="217">
        <v>5</v>
      </c>
      <c r="I229" s="218"/>
      <c r="J229" s="214"/>
      <c r="K229" s="214"/>
      <c r="L229" s="219"/>
      <c r="M229" s="220"/>
      <c r="N229" s="221"/>
      <c r="O229" s="221"/>
      <c r="P229" s="221"/>
      <c r="Q229" s="221"/>
      <c r="R229" s="221"/>
      <c r="S229" s="221"/>
      <c r="T229" s="222"/>
      <c r="AT229" s="223" t="s">
        <v>323</v>
      </c>
      <c r="AU229" s="223" t="s">
        <v>83</v>
      </c>
      <c r="AV229" s="12" t="s">
        <v>83</v>
      </c>
      <c r="AW229" s="12" t="s">
        <v>36</v>
      </c>
      <c r="AX229" s="12" t="s">
        <v>81</v>
      </c>
      <c r="AY229" s="223" t="s">
        <v>313</v>
      </c>
    </row>
    <row r="230" spans="1:65" s="1" customFormat="1" ht="14.45" customHeight="1">
      <c r="A230" s="34"/>
      <c r="B230" s="35"/>
      <c r="C230" s="245" t="s">
        <v>522</v>
      </c>
      <c r="D230" s="245" t="s">
        <v>473</v>
      </c>
      <c r="E230" s="246" t="s">
        <v>4151</v>
      </c>
      <c r="F230" s="247" t="s">
        <v>4152</v>
      </c>
      <c r="G230" s="248" t="s">
        <v>707</v>
      </c>
      <c r="H230" s="249">
        <v>5</v>
      </c>
      <c r="I230" s="250"/>
      <c r="J230" s="251">
        <f>ROUND(I230*H230,2)</f>
        <v>0</v>
      </c>
      <c r="K230" s="252"/>
      <c r="L230" s="253"/>
      <c r="M230" s="254" t="s">
        <v>19</v>
      </c>
      <c r="N230" s="255" t="s">
        <v>45</v>
      </c>
      <c r="O230" s="64"/>
      <c r="P230" s="205">
        <f>O230*H230</f>
        <v>0</v>
      </c>
      <c r="Q230" s="205">
        <v>6.4999999999999997E-3</v>
      </c>
      <c r="R230" s="205">
        <f>Q230*H230</f>
        <v>3.2500000000000001E-2</v>
      </c>
      <c r="S230" s="205">
        <v>0</v>
      </c>
      <c r="T230" s="206">
        <f>S230*H230</f>
        <v>0</v>
      </c>
      <c r="U230" s="34"/>
      <c r="V230" s="34"/>
      <c r="W230" s="34"/>
      <c r="X230" s="34"/>
      <c r="Y230" s="34"/>
      <c r="Z230" s="34"/>
      <c r="AA230" s="34"/>
      <c r="AB230" s="34"/>
      <c r="AC230" s="34"/>
      <c r="AD230" s="34"/>
      <c r="AE230" s="34"/>
      <c r="AR230" s="207" t="s">
        <v>355</v>
      </c>
      <c r="AT230" s="207" t="s">
        <v>473</v>
      </c>
      <c r="AU230" s="207" t="s">
        <v>83</v>
      </c>
      <c r="AY230" s="17" t="s">
        <v>313</v>
      </c>
      <c r="BE230" s="208">
        <f>IF(N230="základní",J230,0)</f>
        <v>0</v>
      </c>
      <c r="BF230" s="208">
        <f>IF(N230="snížená",J230,0)</f>
        <v>0</v>
      </c>
      <c r="BG230" s="208">
        <f>IF(N230="zákl. přenesená",J230,0)</f>
        <v>0</v>
      </c>
      <c r="BH230" s="208">
        <f>IF(N230="sníž. přenesená",J230,0)</f>
        <v>0</v>
      </c>
      <c r="BI230" s="208">
        <f>IF(N230="nulová",J230,0)</f>
        <v>0</v>
      </c>
      <c r="BJ230" s="17" t="s">
        <v>81</v>
      </c>
      <c r="BK230" s="208">
        <f>ROUND(I230*H230,2)</f>
        <v>0</v>
      </c>
      <c r="BL230" s="17" t="s">
        <v>319</v>
      </c>
      <c r="BM230" s="207" t="s">
        <v>4153</v>
      </c>
    </row>
    <row r="231" spans="1:65" s="1" customFormat="1">
      <c r="A231" s="34"/>
      <c r="B231" s="35"/>
      <c r="C231" s="36"/>
      <c r="D231" s="209" t="s">
        <v>321</v>
      </c>
      <c r="E231" s="36"/>
      <c r="F231" s="210" t="s">
        <v>4152</v>
      </c>
      <c r="G231" s="36"/>
      <c r="H231" s="36"/>
      <c r="I231" s="116"/>
      <c r="J231" s="36"/>
      <c r="K231" s="36"/>
      <c r="L231" s="39"/>
      <c r="M231" s="211"/>
      <c r="N231" s="212"/>
      <c r="O231" s="64"/>
      <c r="P231" s="64"/>
      <c r="Q231" s="64"/>
      <c r="R231" s="64"/>
      <c r="S231" s="64"/>
      <c r="T231" s="65"/>
      <c r="U231" s="34"/>
      <c r="V231" s="34"/>
      <c r="W231" s="34"/>
      <c r="X231" s="34"/>
      <c r="Y231" s="34"/>
      <c r="Z231" s="34"/>
      <c r="AA231" s="34"/>
      <c r="AB231" s="34"/>
      <c r="AC231" s="34"/>
      <c r="AD231" s="34"/>
      <c r="AE231" s="34"/>
      <c r="AT231" s="17" t="s">
        <v>321</v>
      </c>
      <c r="AU231" s="17" t="s">
        <v>83</v>
      </c>
    </row>
    <row r="232" spans="1:65" s="12" customFormat="1">
      <c r="B232" s="213"/>
      <c r="C232" s="214"/>
      <c r="D232" s="209" t="s">
        <v>323</v>
      </c>
      <c r="E232" s="215" t="s">
        <v>19</v>
      </c>
      <c r="F232" s="216" t="s">
        <v>4154</v>
      </c>
      <c r="G232" s="214"/>
      <c r="H232" s="217">
        <v>5</v>
      </c>
      <c r="I232" s="218"/>
      <c r="J232" s="214"/>
      <c r="K232" s="214"/>
      <c r="L232" s="219"/>
      <c r="M232" s="220"/>
      <c r="N232" s="221"/>
      <c r="O232" s="221"/>
      <c r="P232" s="221"/>
      <c r="Q232" s="221"/>
      <c r="R232" s="221"/>
      <c r="S232" s="221"/>
      <c r="T232" s="222"/>
      <c r="AT232" s="223" t="s">
        <v>323</v>
      </c>
      <c r="AU232" s="223" t="s">
        <v>83</v>
      </c>
      <c r="AV232" s="12" t="s">
        <v>83</v>
      </c>
      <c r="AW232" s="12" t="s">
        <v>36</v>
      </c>
      <c r="AX232" s="12" t="s">
        <v>81</v>
      </c>
      <c r="AY232" s="223" t="s">
        <v>313</v>
      </c>
    </row>
    <row r="233" spans="1:65" s="1" customFormat="1" ht="14.45" customHeight="1">
      <c r="A233" s="34"/>
      <c r="B233" s="35"/>
      <c r="C233" s="195" t="s">
        <v>528</v>
      </c>
      <c r="D233" s="195" t="s">
        <v>315</v>
      </c>
      <c r="E233" s="196" t="s">
        <v>4155</v>
      </c>
      <c r="F233" s="197" t="s">
        <v>4156</v>
      </c>
      <c r="G233" s="198" t="s">
        <v>318</v>
      </c>
      <c r="H233" s="199">
        <v>3</v>
      </c>
      <c r="I233" s="200"/>
      <c r="J233" s="201">
        <f>ROUND(I233*H233,2)</f>
        <v>0</v>
      </c>
      <c r="K233" s="202"/>
      <c r="L233" s="39"/>
      <c r="M233" s="203" t="s">
        <v>19</v>
      </c>
      <c r="N233" s="204" t="s">
        <v>45</v>
      </c>
      <c r="O233" s="64"/>
      <c r="P233" s="205">
        <f>O233*H233</f>
        <v>0</v>
      </c>
      <c r="Q233" s="205">
        <v>2.5999999999999999E-3</v>
      </c>
      <c r="R233" s="205">
        <f>Q233*H233</f>
        <v>7.7999999999999996E-3</v>
      </c>
      <c r="S233" s="205">
        <v>0</v>
      </c>
      <c r="T233" s="206">
        <f>S233*H233</f>
        <v>0</v>
      </c>
      <c r="U233" s="34"/>
      <c r="V233" s="34"/>
      <c r="W233" s="34"/>
      <c r="X233" s="34"/>
      <c r="Y233" s="34"/>
      <c r="Z233" s="34"/>
      <c r="AA233" s="34"/>
      <c r="AB233" s="34"/>
      <c r="AC233" s="34"/>
      <c r="AD233" s="34"/>
      <c r="AE233" s="34"/>
      <c r="AR233" s="207" t="s">
        <v>319</v>
      </c>
      <c r="AT233" s="207" t="s">
        <v>315</v>
      </c>
      <c r="AU233" s="207" t="s">
        <v>83</v>
      </c>
      <c r="AY233" s="17" t="s">
        <v>313</v>
      </c>
      <c r="BE233" s="208">
        <f>IF(N233="základní",J233,0)</f>
        <v>0</v>
      </c>
      <c r="BF233" s="208">
        <f>IF(N233="snížená",J233,0)</f>
        <v>0</v>
      </c>
      <c r="BG233" s="208">
        <f>IF(N233="zákl. přenesená",J233,0)</f>
        <v>0</v>
      </c>
      <c r="BH233" s="208">
        <f>IF(N233="sníž. přenesená",J233,0)</f>
        <v>0</v>
      </c>
      <c r="BI233" s="208">
        <f>IF(N233="nulová",J233,0)</f>
        <v>0</v>
      </c>
      <c r="BJ233" s="17" t="s">
        <v>81</v>
      </c>
      <c r="BK233" s="208">
        <f>ROUND(I233*H233,2)</f>
        <v>0</v>
      </c>
      <c r="BL233" s="17" t="s">
        <v>319</v>
      </c>
      <c r="BM233" s="207" t="s">
        <v>4157</v>
      </c>
    </row>
    <row r="234" spans="1:65" s="1" customFormat="1">
      <c r="A234" s="34"/>
      <c r="B234" s="35"/>
      <c r="C234" s="36"/>
      <c r="D234" s="209" t="s">
        <v>321</v>
      </c>
      <c r="E234" s="36"/>
      <c r="F234" s="210" t="s">
        <v>4158</v>
      </c>
      <c r="G234" s="36"/>
      <c r="H234" s="36"/>
      <c r="I234" s="116"/>
      <c r="J234" s="36"/>
      <c r="K234" s="36"/>
      <c r="L234" s="39"/>
      <c r="M234" s="211"/>
      <c r="N234" s="212"/>
      <c r="O234" s="64"/>
      <c r="P234" s="64"/>
      <c r="Q234" s="64"/>
      <c r="R234" s="64"/>
      <c r="S234" s="64"/>
      <c r="T234" s="65"/>
      <c r="U234" s="34"/>
      <c r="V234" s="34"/>
      <c r="W234" s="34"/>
      <c r="X234" s="34"/>
      <c r="Y234" s="34"/>
      <c r="Z234" s="34"/>
      <c r="AA234" s="34"/>
      <c r="AB234" s="34"/>
      <c r="AC234" s="34"/>
      <c r="AD234" s="34"/>
      <c r="AE234" s="34"/>
      <c r="AT234" s="17" t="s">
        <v>321</v>
      </c>
      <c r="AU234" s="17" t="s">
        <v>83</v>
      </c>
    </row>
    <row r="235" spans="1:65" s="1" customFormat="1" ht="21.6" customHeight="1">
      <c r="A235" s="34"/>
      <c r="B235" s="35"/>
      <c r="C235" s="195" t="s">
        <v>548</v>
      </c>
      <c r="D235" s="195" t="s">
        <v>315</v>
      </c>
      <c r="E235" s="196" t="s">
        <v>4159</v>
      </c>
      <c r="F235" s="197" t="s">
        <v>4160</v>
      </c>
      <c r="G235" s="198" t="s">
        <v>327</v>
      </c>
      <c r="H235" s="199">
        <v>86.2</v>
      </c>
      <c r="I235" s="200"/>
      <c r="J235" s="201">
        <f>ROUND(I235*H235,2)</f>
        <v>0</v>
      </c>
      <c r="K235" s="202"/>
      <c r="L235" s="39"/>
      <c r="M235" s="203" t="s">
        <v>19</v>
      </c>
      <c r="N235" s="204" t="s">
        <v>45</v>
      </c>
      <c r="O235" s="64"/>
      <c r="P235" s="205">
        <f>O235*H235</f>
        <v>0</v>
      </c>
      <c r="Q235" s="205">
        <v>0.15540000000000001</v>
      </c>
      <c r="R235" s="205">
        <f>Q235*H235</f>
        <v>13.395480000000001</v>
      </c>
      <c r="S235" s="205">
        <v>0</v>
      </c>
      <c r="T235" s="206">
        <f>S235*H235</f>
        <v>0</v>
      </c>
      <c r="U235" s="34"/>
      <c r="V235" s="34"/>
      <c r="W235" s="34"/>
      <c r="X235" s="34"/>
      <c r="Y235" s="34"/>
      <c r="Z235" s="34"/>
      <c r="AA235" s="34"/>
      <c r="AB235" s="34"/>
      <c r="AC235" s="34"/>
      <c r="AD235" s="34"/>
      <c r="AE235" s="34"/>
      <c r="AR235" s="207" t="s">
        <v>319</v>
      </c>
      <c r="AT235" s="207" t="s">
        <v>315</v>
      </c>
      <c r="AU235" s="207" t="s">
        <v>83</v>
      </c>
      <c r="AY235" s="17" t="s">
        <v>313</v>
      </c>
      <c r="BE235" s="208">
        <f>IF(N235="základní",J235,0)</f>
        <v>0</v>
      </c>
      <c r="BF235" s="208">
        <f>IF(N235="snížená",J235,0)</f>
        <v>0</v>
      </c>
      <c r="BG235" s="208">
        <f>IF(N235="zákl. přenesená",J235,0)</f>
        <v>0</v>
      </c>
      <c r="BH235" s="208">
        <f>IF(N235="sníž. přenesená",J235,0)</f>
        <v>0</v>
      </c>
      <c r="BI235" s="208">
        <f>IF(N235="nulová",J235,0)</f>
        <v>0</v>
      </c>
      <c r="BJ235" s="17" t="s">
        <v>81</v>
      </c>
      <c r="BK235" s="208">
        <f>ROUND(I235*H235,2)</f>
        <v>0</v>
      </c>
      <c r="BL235" s="17" t="s">
        <v>319</v>
      </c>
      <c r="BM235" s="207" t="s">
        <v>4161</v>
      </c>
    </row>
    <row r="236" spans="1:65" s="1" customFormat="1" ht="19.5">
      <c r="A236" s="34"/>
      <c r="B236" s="35"/>
      <c r="C236" s="36"/>
      <c r="D236" s="209" t="s">
        <v>321</v>
      </c>
      <c r="E236" s="36"/>
      <c r="F236" s="210" t="s">
        <v>4162</v>
      </c>
      <c r="G236" s="36"/>
      <c r="H236" s="36"/>
      <c r="I236" s="116"/>
      <c r="J236" s="36"/>
      <c r="K236" s="36"/>
      <c r="L236" s="39"/>
      <c r="M236" s="211"/>
      <c r="N236" s="212"/>
      <c r="O236" s="64"/>
      <c r="P236" s="64"/>
      <c r="Q236" s="64"/>
      <c r="R236" s="64"/>
      <c r="S236" s="64"/>
      <c r="T236" s="65"/>
      <c r="U236" s="34"/>
      <c r="V236" s="34"/>
      <c r="W236" s="34"/>
      <c r="X236" s="34"/>
      <c r="Y236" s="34"/>
      <c r="Z236" s="34"/>
      <c r="AA236" s="34"/>
      <c r="AB236" s="34"/>
      <c r="AC236" s="34"/>
      <c r="AD236" s="34"/>
      <c r="AE236" s="34"/>
      <c r="AT236" s="17" t="s">
        <v>321</v>
      </c>
      <c r="AU236" s="17" t="s">
        <v>83</v>
      </c>
    </row>
    <row r="237" spans="1:65" s="12" customFormat="1">
      <c r="B237" s="213"/>
      <c r="C237" s="214"/>
      <c r="D237" s="209" t="s">
        <v>323</v>
      </c>
      <c r="E237" s="215" t="s">
        <v>19</v>
      </c>
      <c r="F237" s="216" t="s">
        <v>4163</v>
      </c>
      <c r="G237" s="214"/>
      <c r="H237" s="217">
        <v>16.5</v>
      </c>
      <c r="I237" s="218"/>
      <c r="J237" s="214"/>
      <c r="K237" s="214"/>
      <c r="L237" s="219"/>
      <c r="M237" s="220"/>
      <c r="N237" s="221"/>
      <c r="O237" s="221"/>
      <c r="P237" s="221"/>
      <c r="Q237" s="221"/>
      <c r="R237" s="221"/>
      <c r="S237" s="221"/>
      <c r="T237" s="222"/>
      <c r="AT237" s="223" t="s">
        <v>323</v>
      </c>
      <c r="AU237" s="223" t="s">
        <v>83</v>
      </c>
      <c r="AV237" s="12" t="s">
        <v>83</v>
      </c>
      <c r="AW237" s="12" t="s">
        <v>36</v>
      </c>
      <c r="AX237" s="12" t="s">
        <v>74</v>
      </c>
      <c r="AY237" s="223" t="s">
        <v>313</v>
      </c>
    </row>
    <row r="238" spans="1:65" s="12" customFormat="1">
      <c r="B238" s="213"/>
      <c r="C238" s="214"/>
      <c r="D238" s="209" t="s">
        <v>323</v>
      </c>
      <c r="E238" s="215" t="s">
        <v>19</v>
      </c>
      <c r="F238" s="216" t="s">
        <v>4164</v>
      </c>
      <c r="G238" s="214"/>
      <c r="H238" s="217">
        <v>34.6</v>
      </c>
      <c r="I238" s="218"/>
      <c r="J238" s="214"/>
      <c r="K238" s="214"/>
      <c r="L238" s="219"/>
      <c r="M238" s="220"/>
      <c r="N238" s="221"/>
      <c r="O238" s="221"/>
      <c r="P238" s="221"/>
      <c r="Q238" s="221"/>
      <c r="R238" s="221"/>
      <c r="S238" s="221"/>
      <c r="T238" s="222"/>
      <c r="AT238" s="223" t="s">
        <v>323</v>
      </c>
      <c r="AU238" s="223" t="s">
        <v>83</v>
      </c>
      <c r="AV238" s="12" t="s">
        <v>83</v>
      </c>
      <c r="AW238" s="12" t="s">
        <v>36</v>
      </c>
      <c r="AX238" s="12" t="s">
        <v>74</v>
      </c>
      <c r="AY238" s="223" t="s">
        <v>313</v>
      </c>
    </row>
    <row r="239" spans="1:65" s="12" customFormat="1">
      <c r="B239" s="213"/>
      <c r="C239" s="214"/>
      <c r="D239" s="209" t="s">
        <v>323</v>
      </c>
      <c r="E239" s="215" t="s">
        <v>19</v>
      </c>
      <c r="F239" s="216" t="s">
        <v>4165</v>
      </c>
      <c r="G239" s="214"/>
      <c r="H239" s="217">
        <v>35.1</v>
      </c>
      <c r="I239" s="218"/>
      <c r="J239" s="214"/>
      <c r="K239" s="214"/>
      <c r="L239" s="219"/>
      <c r="M239" s="220"/>
      <c r="N239" s="221"/>
      <c r="O239" s="221"/>
      <c r="P239" s="221"/>
      <c r="Q239" s="221"/>
      <c r="R239" s="221"/>
      <c r="S239" s="221"/>
      <c r="T239" s="222"/>
      <c r="AT239" s="223" t="s">
        <v>323</v>
      </c>
      <c r="AU239" s="223" t="s">
        <v>83</v>
      </c>
      <c r="AV239" s="12" t="s">
        <v>83</v>
      </c>
      <c r="AW239" s="12" t="s">
        <v>36</v>
      </c>
      <c r="AX239" s="12" t="s">
        <v>74</v>
      </c>
      <c r="AY239" s="223" t="s">
        <v>313</v>
      </c>
    </row>
    <row r="240" spans="1:65" s="14" customFormat="1">
      <c r="B240" s="234"/>
      <c r="C240" s="235"/>
      <c r="D240" s="209" t="s">
        <v>323</v>
      </c>
      <c r="E240" s="236" t="s">
        <v>19</v>
      </c>
      <c r="F240" s="237" t="s">
        <v>410</v>
      </c>
      <c r="G240" s="235"/>
      <c r="H240" s="238">
        <v>86.2</v>
      </c>
      <c r="I240" s="239"/>
      <c r="J240" s="235"/>
      <c r="K240" s="235"/>
      <c r="L240" s="240"/>
      <c r="M240" s="241"/>
      <c r="N240" s="242"/>
      <c r="O240" s="242"/>
      <c r="P240" s="242"/>
      <c r="Q240" s="242"/>
      <c r="R240" s="242"/>
      <c r="S240" s="242"/>
      <c r="T240" s="243"/>
      <c r="AT240" s="244" t="s">
        <v>323</v>
      </c>
      <c r="AU240" s="244" t="s">
        <v>83</v>
      </c>
      <c r="AV240" s="14" t="s">
        <v>319</v>
      </c>
      <c r="AW240" s="14" t="s">
        <v>36</v>
      </c>
      <c r="AX240" s="14" t="s">
        <v>81</v>
      </c>
      <c r="AY240" s="244" t="s">
        <v>313</v>
      </c>
    </row>
    <row r="241" spans="1:65" s="1" customFormat="1" ht="14.45" customHeight="1">
      <c r="A241" s="34"/>
      <c r="B241" s="35"/>
      <c r="C241" s="245" t="s">
        <v>568</v>
      </c>
      <c r="D241" s="245" t="s">
        <v>473</v>
      </c>
      <c r="E241" s="246" t="s">
        <v>4166</v>
      </c>
      <c r="F241" s="247" t="s">
        <v>4167</v>
      </c>
      <c r="G241" s="248" t="s">
        <v>327</v>
      </c>
      <c r="H241" s="249">
        <v>87.061999999999998</v>
      </c>
      <c r="I241" s="250"/>
      <c r="J241" s="251">
        <f>ROUND(I241*H241,2)</f>
        <v>0</v>
      </c>
      <c r="K241" s="252"/>
      <c r="L241" s="253"/>
      <c r="M241" s="254" t="s">
        <v>19</v>
      </c>
      <c r="N241" s="255" t="s">
        <v>45</v>
      </c>
      <c r="O241" s="64"/>
      <c r="P241" s="205">
        <f>O241*H241</f>
        <v>0</v>
      </c>
      <c r="Q241" s="205">
        <v>8.1000000000000003E-2</v>
      </c>
      <c r="R241" s="205">
        <f>Q241*H241</f>
        <v>7.052022</v>
      </c>
      <c r="S241" s="205">
        <v>0</v>
      </c>
      <c r="T241" s="206">
        <f>S241*H241</f>
        <v>0</v>
      </c>
      <c r="U241" s="34"/>
      <c r="V241" s="34"/>
      <c r="W241" s="34"/>
      <c r="X241" s="34"/>
      <c r="Y241" s="34"/>
      <c r="Z241" s="34"/>
      <c r="AA241" s="34"/>
      <c r="AB241" s="34"/>
      <c r="AC241" s="34"/>
      <c r="AD241" s="34"/>
      <c r="AE241" s="34"/>
      <c r="AR241" s="207" t="s">
        <v>355</v>
      </c>
      <c r="AT241" s="207" t="s">
        <v>473</v>
      </c>
      <c r="AU241" s="207" t="s">
        <v>83</v>
      </c>
      <c r="AY241" s="17" t="s">
        <v>313</v>
      </c>
      <c r="BE241" s="208">
        <f>IF(N241="základní",J241,0)</f>
        <v>0</v>
      </c>
      <c r="BF241" s="208">
        <f>IF(N241="snížená",J241,0)</f>
        <v>0</v>
      </c>
      <c r="BG241" s="208">
        <f>IF(N241="zákl. přenesená",J241,0)</f>
        <v>0</v>
      </c>
      <c r="BH241" s="208">
        <f>IF(N241="sníž. přenesená",J241,0)</f>
        <v>0</v>
      </c>
      <c r="BI241" s="208">
        <f>IF(N241="nulová",J241,0)</f>
        <v>0</v>
      </c>
      <c r="BJ241" s="17" t="s">
        <v>81</v>
      </c>
      <c r="BK241" s="208">
        <f>ROUND(I241*H241,2)</f>
        <v>0</v>
      </c>
      <c r="BL241" s="17" t="s">
        <v>319</v>
      </c>
      <c r="BM241" s="207" t="s">
        <v>4168</v>
      </c>
    </row>
    <row r="242" spans="1:65" s="1" customFormat="1">
      <c r="A242" s="34"/>
      <c r="B242" s="35"/>
      <c r="C242" s="36"/>
      <c r="D242" s="209" t="s">
        <v>321</v>
      </c>
      <c r="E242" s="36"/>
      <c r="F242" s="210" t="s">
        <v>4167</v>
      </c>
      <c r="G242" s="36"/>
      <c r="H242" s="36"/>
      <c r="I242" s="116"/>
      <c r="J242" s="36"/>
      <c r="K242" s="36"/>
      <c r="L242" s="39"/>
      <c r="M242" s="211"/>
      <c r="N242" s="212"/>
      <c r="O242" s="64"/>
      <c r="P242" s="64"/>
      <c r="Q242" s="64"/>
      <c r="R242" s="64"/>
      <c r="S242" s="64"/>
      <c r="T242" s="65"/>
      <c r="U242" s="34"/>
      <c r="V242" s="34"/>
      <c r="W242" s="34"/>
      <c r="X242" s="34"/>
      <c r="Y242" s="34"/>
      <c r="Z242" s="34"/>
      <c r="AA242" s="34"/>
      <c r="AB242" s="34"/>
      <c r="AC242" s="34"/>
      <c r="AD242" s="34"/>
      <c r="AE242" s="34"/>
      <c r="AT242" s="17" t="s">
        <v>321</v>
      </c>
      <c r="AU242" s="17" t="s">
        <v>83</v>
      </c>
    </row>
    <row r="243" spans="1:65" s="12" customFormat="1">
      <c r="B243" s="213"/>
      <c r="C243" s="214"/>
      <c r="D243" s="209" t="s">
        <v>323</v>
      </c>
      <c r="E243" s="215" t="s">
        <v>19</v>
      </c>
      <c r="F243" s="216" t="s">
        <v>4169</v>
      </c>
      <c r="G243" s="214"/>
      <c r="H243" s="217">
        <v>87.061999999999998</v>
      </c>
      <c r="I243" s="218"/>
      <c r="J243" s="214"/>
      <c r="K243" s="214"/>
      <c r="L243" s="219"/>
      <c r="M243" s="220"/>
      <c r="N243" s="221"/>
      <c r="O243" s="221"/>
      <c r="P243" s="221"/>
      <c r="Q243" s="221"/>
      <c r="R243" s="221"/>
      <c r="S243" s="221"/>
      <c r="T243" s="222"/>
      <c r="AT243" s="223" t="s">
        <v>323</v>
      </c>
      <c r="AU243" s="223" t="s">
        <v>83</v>
      </c>
      <c r="AV243" s="12" t="s">
        <v>83</v>
      </c>
      <c r="AW243" s="12" t="s">
        <v>36</v>
      </c>
      <c r="AX243" s="12" t="s">
        <v>81</v>
      </c>
      <c r="AY243" s="223" t="s">
        <v>313</v>
      </c>
    </row>
    <row r="244" spans="1:65" s="1" customFormat="1" ht="14.45" customHeight="1">
      <c r="A244" s="34"/>
      <c r="B244" s="35"/>
      <c r="C244" s="195" t="s">
        <v>573</v>
      </c>
      <c r="D244" s="195" t="s">
        <v>315</v>
      </c>
      <c r="E244" s="196" t="s">
        <v>4170</v>
      </c>
      <c r="F244" s="197" t="s">
        <v>4171</v>
      </c>
      <c r="G244" s="198" t="s">
        <v>327</v>
      </c>
      <c r="H244" s="199">
        <v>79.5</v>
      </c>
      <c r="I244" s="200"/>
      <c r="J244" s="201">
        <f>ROUND(I244*H244,2)</f>
        <v>0</v>
      </c>
      <c r="K244" s="202"/>
      <c r="L244" s="39"/>
      <c r="M244" s="203" t="s">
        <v>19</v>
      </c>
      <c r="N244" s="204" t="s">
        <v>45</v>
      </c>
      <c r="O244" s="64"/>
      <c r="P244" s="205">
        <f>O244*H244</f>
        <v>0</v>
      </c>
      <c r="Q244" s="205">
        <v>0.10095</v>
      </c>
      <c r="R244" s="205">
        <f>Q244*H244</f>
        <v>8.025525</v>
      </c>
      <c r="S244" s="205">
        <v>0</v>
      </c>
      <c r="T244" s="206">
        <f>S244*H244</f>
        <v>0</v>
      </c>
      <c r="U244" s="34"/>
      <c r="V244" s="34"/>
      <c r="W244" s="34"/>
      <c r="X244" s="34"/>
      <c r="Y244" s="34"/>
      <c r="Z244" s="34"/>
      <c r="AA244" s="34"/>
      <c r="AB244" s="34"/>
      <c r="AC244" s="34"/>
      <c r="AD244" s="34"/>
      <c r="AE244" s="34"/>
      <c r="AR244" s="207" t="s">
        <v>319</v>
      </c>
      <c r="AT244" s="207" t="s">
        <v>315</v>
      </c>
      <c r="AU244" s="207" t="s">
        <v>83</v>
      </c>
      <c r="AY244" s="17" t="s">
        <v>313</v>
      </c>
      <c r="BE244" s="208">
        <f>IF(N244="základní",J244,0)</f>
        <v>0</v>
      </c>
      <c r="BF244" s="208">
        <f>IF(N244="snížená",J244,0)</f>
        <v>0</v>
      </c>
      <c r="BG244" s="208">
        <f>IF(N244="zákl. přenesená",J244,0)</f>
        <v>0</v>
      </c>
      <c r="BH244" s="208">
        <f>IF(N244="sníž. přenesená",J244,0)</f>
        <v>0</v>
      </c>
      <c r="BI244" s="208">
        <f>IF(N244="nulová",J244,0)</f>
        <v>0</v>
      </c>
      <c r="BJ244" s="17" t="s">
        <v>81</v>
      </c>
      <c r="BK244" s="208">
        <f>ROUND(I244*H244,2)</f>
        <v>0</v>
      </c>
      <c r="BL244" s="17" t="s">
        <v>319</v>
      </c>
      <c r="BM244" s="207" t="s">
        <v>4172</v>
      </c>
    </row>
    <row r="245" spans="1:65" s="1" customFormat="1" ht="19.5">
      <c r="A245" s="34"/>
      <c r="B245" s="35"/>
      <c r="C245" s="36"/>
      <c r="D245" s="209" t="s">
        <v>321</v>
      </c>
      <c r="E245" s="36"/>
      <c r="F245" s="210" t="s">
        <v>4173</v>
      </c>
      <c r="G245" s="36"/>
      <c r="H245" s="36"/>
      <c r="I245" s="116"/>
      <c r="J245" s="36"/>
      <c r="K245" s="36"/>
      <c r="L245" s="39"/>
      <c r="M245" s="211"/>
      <c r="N245" s="212"/>
      <c r="O245" s="64"/>
      <c r="P245" s="64"/>
      <c r="Q245" s="64"/>
      <c r="R245" s="64"/>
      <c r="S245" s="64"/>
      <c r="T245" s="65"/>
      <c r="U245" s="34"/>
      <c r="V245" s="34"/>
      <c r="W245" s="34"/>
      <c r="X245" s="34"/>
      <c r="Y245" s="34"/>
      <c r="Z245" s="34"/>
      <c r="AA245" s="34"/>
      <c r="AB245" s="34"/>
      <c r="AC245" s="34"/>
      <c r="AD245" s="34"/>
      <c r="AE245" s="34"/>
      <c r="AT245" s="17" t="s">
        <v>321</v>
      </c>
      <c r="AU245" s="17" t="s">
        <v>83</v>
      </c>
    </row>
    <row r="246" spans="1:65" s="12" customFormat="1">
      <c r="B246" s="213"/>
      <c r="C246" s="214"/>
      <c r="D246" s="209" t="s">
        <v>323</v>
      </c>
      <c r="E246" s="215" t="s">
        <v>19</v>
      </c>
      <c r="F246" s="216" t="s">
        <v>4174</v>
      </c>
      <c r="G246" s="214"/>
      <c r="H246" s="217">
        <v>15.7</v>
      </c>
      <c r="I246" s="218"/>
      <c r="J246" s="214"/>
      <c r="K246" s="214"/>
      <c r="L246" s="219"/>
      <c r="M246" s="220"/>
      <c r="N246" s="221"/>
      <c r="O246" s="221"/>
      <c r="P246" s="221"/>
      <c r="Q246" s="221"/>
      <c r="R246" s="221"/>
      <c r="S246" s="221"/>
      <c r="T246" s="222"/>
      <c r="AT246" s="223" t="s">
        <v>323</v>
      </c>
      <c r="AU246" s="223" t="s">
        <v>83</v>
      </c>
      <c r="AV246" s="12" t="s">
        <v>83</v>
      </c>
      <c r="AW246" s="12" t="s">
        <v>36</v>
      </c>
      <c r="AX246" s="12" t="s">
        <v>74</v>
      </c>
      <c r="AY246" s="223" t="s">
        <v>313</v>
      </c>
    </row>
    <row r="247" spans="1:65" s="12" customFormat="1">
      <c r="B247" s="213"/>
      <c r="C247" s="214"/>
      <c r="D247" s="209" t="s">
        <v>323</v>
      </c>
      <c r="E247" s="215" t="s">
        <v>19</v>
      </c>
      <c r="F247" s="216" t="s">
        <v>4175</v>
      </c>
      <c r="G247" s="214"/>
      <c r="H247" s="217">
        <v>12.7</v>
      </c>
      <c r="I247" s="218"/>
      <c r="J247" s="214"/>
      <c r="K247" s="214"/>
      <c r="L247" s="219"/>
      <c r="M247" s="220"/>
      <c r="N247" s="221"/>
      <c r="O247" s="221"/>
      <c r="P247" s="221"/>
      <c r="Q247" s="221"/>
      <c r="R247" s="221"/>
      <c r="S247" s="221"/>
      <c r="T247" s="222"/>
      <c r="AT247" s="223" t="s">
        <v>323</v>
      </c>
      <c r="AU247" s="223" t="s">
        <v>83</v>
      </c>
      <c r="AV247" s="12" t="s">
        <v>83</v>
      </c>
      <c r="AW247" s="12" t="s">
        <v>36</v>
      </c>
      <c r="AX247" s="12" t="s">
        <v>74</v>
      </c>
      <c r="AY247" s="223" t="s">
        <v>313</v>
      </c>
    </row>
    <row r="248" spans="1:65" s="12" customFormat="1">
      <c r="B248" s="213"/>
      <c r="C248" s="214"/>
      <c r="D248" s="209" t="s">
        <v>323</v>
      </c>
      <c r="E248" s="215" t="s">
        <v>19</v>
      </c>
      <c r="F248" s="216" t="s">
        <v>4176</v>
      </c>
      <c r="G248" s="214"/>
      <c r="H248" s="217">
        <v>51.1</v>
      </c>
      <c r="I248" s="218"/>
      <c r="J248" s="214"/>
      <c r="K248" s="214"/>
      <c r="L248" s="219"/>
      <c r="M248" s="220"/>
      <c r="N248" s="221"/>
      <c r="O248" s="221"/>
      <c r="P248" s="221"/>
      <c r="Q248" s="221"/>
      <c r="R248" s="221"/>
      <c r="S248" s="221"/>
      <c r="T248" s="222"/>
      <c r="AT248" s="223" t="s">
        <v>323</v>
      </c>
      <c r="AU248" s="223" t="s">
        <v>83</v>
      </c>
      <c r="AV248" s="12" t="s">
        <v>83</v>
      </c>
      <c r="AW248" s="12" t="s">
        <v>36</v>
      </c>
      <c r="AX248" s="12" t="s">
        <v>74</v>
      </c>
      <c r="AY248" s="223" t="s">
        <v>313</v>
      </c>
    </row>
    <row r="249" spans="1:65" s="14" customFormat="1">
      <c r="B249" s="234"/>
      <c r="C249" s="235"/>
      <c r="D249" s="209" t="s">
        <v>323</v>
      </c>
      <c r="E249" s="236" t="s">
        <v>19</v>
      </c>
      <c r="F249" s="237" t="s">
        <v>410</v>
      </c>
      <c r="G249" s="235"/>
      <c r="H249" s="238">
        <v>79.5</v>
      </c>
      <c r="I249" s="239"/>
      <c r="J249" s="235"/>
      <c r="K249" s="235"/>
      <c r="L249" s="240"/>
      <c r="M249" s="241"/>
      <c r="N249" s="242"/>
      <c r="O249" s="242"/>
      <c r="P249" s="242"/>
      <c r="Q249" s="242"/>
      <c r="R249" s="242"/>
      <c r="S249" s="242"/>
      <c r="T249" s="243"/>
      <c r="AT249" s="244" t="s">
        <v>323</v>
      </c>
      <c r="AU249" s="244" t="s">
        <v>83</v>
      </c>
      <c r="AV249" s="14" t="s">
        <v>319</v>
      </c>
      <c r="AW249" s="14" t="s">
        <v>36</v>
      </c>
      <c r="AX249" s="14" t="s">
        <v>81</v>
      </c>
      <c r="AY249" s="244" t="s">
        <v>313</v>
      </c>
    </row>
    <row r="250" spans="1:65" s="1" customFormat="1" ht="14.45" customHeight="1">
      <c r="A250" s="34"/>
      <c r="B250" s="35"/>
      <c r="C250" s="245" t="s">
        <v>579</v>
      </c>
      <c r="D250" s="245" t="s">
        <v>473</v>
      </c>
      <c r="E250" s="246" t="s">
        <v>4177</v>
      </c>
      <c r="F250" s="247" t="s">
        <v>4178</v>
      </c>
      <c r="G250" s="248" t="s">
        <v>707</v>
      </c>
      <c r="H250" s="249">
        <v>79.5</v>
      </c>
      <c r="I250" s="250"/>
      <c r="J250" s="251">
        <f>ROUND(I250*H250,2)</f>
        <v>0</v>
      </c>
      <c r="K250" s="252"/>
      <c r="L250" s="253"/>
      <c r="M250" s="254" t="s">
        <v>19</v>
      </c>
      <c r="N250" s="255" t="s">
        <v>45</v>
      </c>
      <c r="O250" s="64"/>
      <c r="P250" s="205">
        <f>O250*H250</f>
        <v>0</v>
      </c>
      <c r="Q250" s="205">
        <v>2.8000000000000001E-2</v>
      </c>
      <c r="R250" s="205">
        <f>Q250*H250</f>
        <v>2.226</v>
      </c>
      <c r="S250" s="205">
        <v>0</v>
      </c>
      <c r="T250" s="206">
        <f>S250*H250</f>
        <v>0</v>
      </c>
      <c r="U250" s="34"/>
      <c r="V250" s="34"/>
      <c r="W250" s="34"/>
      <c r="X250" s="34"/>
      <c r="Y250" s="34"/>
      <c r="Z250" s="34"/>
      <c r="AA250" s="34"/>
      <c r="AB250" s="34"/>
      <c r="AC250" s="34"/>
      <c r="AD250" s="34"/>
      <c r="AE250" s="34"/>
      <c r="AR250" s="207" t="s">
        <v>355</v>
      </c>
      <c r="AT250" s="207" t="s">
        <v>473</v>
      </c>
      <c r="AU250" s="207" t="s">
        <v>83</v>
      </c>
      <c r="AY250" s="17" t="s">
        <v>313</v>
      </c>
      <c r="BE250" s="208">
        <f>IF(N250="základní",J250,0)</f>
        <v>0</v>
      </c>
      <c r="BF250" s="208">
        <f>IF(N250="snížená",J250,0)</f>
        <v>0</v>
      </c>
      <c r="BG250" s="208">
        <f>IF(N250="zákl. přenesená",J250,0)</f>
        <v>0</v>
      </c>
      <c r="BH250" s="208">
        <f>IF(N250="sníž. přenesená",J250,0)</f>
        <v>0</v>
      </c>
      <c r="BI250" s="208">
        <f>IF(N250="nulová",J250,0)</f>
        <v>0</v>
      </c>
      <c r="BJ250" s="17" t="s">
        <v>81</v>
      </c>
      <c r="BK250" s="208">
        <f>ROUND(I250*H250,2)</f>
        <v>0</v>
      </c>
      <c r="BL250" s="17" t="s">
        <v>319</v>
      </c>
      <c r="BM250" s="207" t="s">
        <v>4179</v>
      </c>
    </row>
    <row r="251" spans="1:65" s="1" customFormat="1">
      <c r="A251" s="34"/>
      <c r="B251" s="35"/>
      <c r="C251" s="36"/>
      <c r="D251" s="209" t="s">
        <v>321</v>
      </c>
      <c r="E251" s="36"/>
      <c r="F251" s="210" t="s">
        <v>4178</v>
      </c>
      <c r="G251" s="36"/>
      <c r="H251" s="36"/>
      <c r="I251" s="116"/>
      <c r="J251" s="36"/>
      <c r="K251" s="36"/>
      <c r="L251" s="39"/>
      <c r="M251" s="211"/>
      <c r="N251" s="212"/>
      <c r="O251" s="64"/>
      <c r="P251" s="64"/>
      <c r="Q251" s="64"/>
      <c r="R251" s="64"/>
      <c r="S251" s="64"/>
      <c r="T251" s="65"/>
      <c r="U251" s="34"/>
      <c r="V251" s="34"/>
      <c r="W251" s="34"/>
      <c r="X251" s="34"/>
      <c r="Y251" s="34"/>
      <c r="Z251" s="34"/>
      <c r="AA251" s="34"/>
      <c r="AB251" s="34"/>
      <c r="AC251" s="34"/>
      <c r="AD251" s="34"/>
      <c r="AE251" s="34"/>
      <c r="AT251" s="17" t="s">
        <v>321</v>
      </c>
      <c r="AU251" s="17" t="s">
        <v>83</v>
      </c>
    </row>
    <row r="252" spans="1:65" s="1" customFormat="1" ht="19.5">
      <c r="A252" s="34"/>
      <c r="B252" s="35"/>
      <c r="C252" s="36"/>
      <c r="D252" s="209" t="s">
        <v>773</v>
      </c>
      <c r="E252" s="36"/>
      <c r="F252" s="267" t="s">
        <v>4180</v>
      </c>
      <c r="G252" s="36"/>
      <c r="H252" s="36"/>
      <c r="I252" s="116"/>
      <c r="J252" s="36"/>
      <c r="K252" s="36"/>
      <c r="L252" s="39"/>
      <c r="M252" s="211"/>
      <c r="N252" s="212"/>
      <c r="O252" s="64"/>
      <c r="P252" s="64"/>
      <c r="Q252" s="64"/>
      <c r="R252" s="64"/>
      <c r="S252" s="64"/>
      <c r="T252" s="65"/>
      <c r="U252" s="34"/>
      <c r="V252" s="34"/>
      <c r="W252" s="34"/>
      <c r="X252" s="34"/>
      <c r="Y252" s="34"/>
      <c r="Z252" s="34"/>
      <c r="AA252" s="34"/>
      <c r="AB252" s="34"/>
      <c r="AC252" s="34"/>
      <c r="AD252" s="34"/>
      <c r="AE252" s="34"/>
      <c r="AT252" s="17" t="s">
        <v>773</v>
      </c>
      <c r="AU252" s="17" t="s">
        <v>83</v>
      </c>
    </row>
    <row r="253" spans="1:65" s="11" customFormat="1" ht="22.9" customHeight="1">
      <c r="B253" s="179"/>
      <c r="C253" s="180"/>
      <c r="D253" s="181" t="s">
        <v>73</v>
      </c>
      <c r="E253" s="193" t="s">
        <v>1470</v>
      </c>
      <c r="F253" s="193" t="s">
        <v>1471</v>
      </c>
      <c r="G253" s="180"/>
      <c r="H253" s="180"/>
      <c r="I253" s="183"/>
      <c r="J253" s="194">
        <f>BK253</f>
        <v>0</v>
      </c>
      <c r="K253" s="180"/>
      <c r="L253" s="185"/>
      <c r="M253" s="186"/>
      <c r="N253" s="187"/>
      <c r="O253" s="187"/>
      <c r="P253" s="188">
        <f>SUM(P254:P262)</f>
        <v>0</v>
      </c>
      <c r="Q253" s="187"/>
      <c r="R253" s="188">
        <f>SUM(R254:R262)</f>
        <v>0</v>
      </c>
      <c r="S253" s="187"/>
      <c r="T253" s="189">
        <f>SUM(T254:T262)</f>
        <v>0</v>
      </c>
      <c r="AR253" s="190" t="s">
        <v>81</v>
      </c>
      <c r="AT253" s="191" t="s">
        <v>73</v>
      </c>
      <c r="AU253" s="191" t="s">
        <v>81</v>
      </c>
      <c r="AY253" s="190" t="s">
        <v>313</v>
      </c>
      <c r="BK253" s="192">
        <f>SUM(BK254:BK262)</f>
        <v>0</v>
      </c>
    </row>
    <row r="254" spans="1:65" s="1" customFormat="1" ht="14.45" customHeight="1">
      <c r="A254" s="34"/>
      <c r="B254" s="35"/>
      <c r="C254" s="195" t="s">
        <v>585</v>
      </c>
      <c r="D254" s="195" t="s">
        <v>315</v>
      </c>
      <c r="E254" s="196" t="s">
        <v>4181</v>
      </c>
      <c r="F254" s="197" t="s">
        <v>4182</v>
      </c>
      <c r="G254" s="198" t="s">
        <v>430</v>
      </c>
      <c r="H254" s="199">
        <v>18.792000000000002</v>
      </c>
      <c r="I254" s="200"/>
      <c r="J254" s="201">
        <f>ROUND(I254*H254,2)</f>
        <v>0</v>
      </c>
      <c r="K254" s="202"/>
      <c r="L254" s="39"/>
      <c r="M254" s="203" t="s">
        <v>19</v>
      </c>
      <c r="N254" s="204" t="s">
        <v>45</v>
      </c>
      <c r="O254" s="64"/>
      <c r="P254" s="205">
        <f>O254*H254</f>
        <v>0</v>
      </c>
      <c r="Q254" s="205">
        <v>0</v>
      </c>
      <c r="R254" s="205">
        <f>Q254*H254</f>
        <v>0</v>
      </c>
      <c r="S254" s="205">
        <v>0</v>
      </c>
      <c r="T254" s="206">
        <f>S254*H254</f>
        <v>0</v>
      </c>
      <c r="U254" s="34"/>
      <c r="V254" s="34"/>
      <c r="W254" s="34"/>
      <c r="X254" s="34"/>
      <c r="Y254" s="34"/>
      <c r="Z254" s="34"/>
      <c r="AA254" s="34"/>
      <c r="AB254" s="34"/>
      <c r="AC254" s="34"/>
      <c r="AD254" s="34"/>
      <c r="AE254" s="34"/>
      <c r="AR254" s="207" t="s">
        <v>319</v>
      </c>
      <c r="AT254" s="207" t="s">
        <v>315</v>
      </c>
      <c r="AU254" s="207" t="s">
        <v>83</v>
      </c>
      <c r="AY254" s="17" t="s">
        <v>313</v>
      </c>
      <c r="BE254" s="208">
        <f>IF(N254="základní",J254,0)</f>
        <v>0</v>
      </c>
      <c r="BF254" s="208">
        <f>IF(N254="snížená",J254,0)</f>
        <v>0</v>
      </c>
      <c r="BG254" s="208">
        <f>IF(N254="zákl. přenesená",J254,0)</f>
        <v>0</v>
      </c>
      <c r="BH254" s="208">
        <f>IF(N254="sníž. přenesená",J254,0)</f>
        <v>0</v>
      </c>
      <c r="BI254" s="208">
        <f>IF(N254="nulová",J254,0)</f>
        <v>0</v>
      </c>
      <c r="BJ254" s="17" t="s">
        <v>81</v>
      </c>
      <c r="BK254" s="208">
        <f>ROUND(I254*H254,2)</f>
        <v>0</v>
      </c>
      <c r="BL254" s="17" t="s">
        <v>319</v>
      </c>
      <c r="BM254" s="207" t="s">
        <v>4183</v>
      </c>
    </row>
    <row r="255" spans="1:65" s="1" customFormat="1">
      <c r="A255" s="34"/>
      <c r="B255" s="35"/>
      <c r="C255" s="36"/>
      <c r="D255" s="209" t="s">
        <v>321</v>
      </c>
      <c r="E255" s="36"/>
      <c r="F255" s="210" t="s">
        <v>4184</v>
      </c>
      <c r="G255" s="36"/>
      <c r="H255" s="36"/>
      <c r="I255" s="116"/>
      <c r="J255" s="36"/>
      <c r="K255" s="36"/>
      <c r="L255" s="39"/>
      <c r="M255" s="211"/>
      <c r="N255" s="212"/>
      <c r="O255" s="64"/>
      <c r="P255" s="64"/>
      <c r="Q255" s="64"/>
      <c r="R255" s="64"/>
      <c r="S255" s="64"/>
      <c r="T255" s="65"/>
      <c r="U255" s="34"/>
      <c r="V255" s="34"/>
      <c r="W255" s="34"/>
      <c r="X255" s="34"/>
      <c r="Y255" s="34"/>
      <c r="Z255" s="34"/>
      <c r="AA255" s="34"/>
      <c r="AB255" s="34"/>
      <c r="AC255" s="34"/>
      <c r="AD255" s="34"/>
      <c r="AE255" s="34"/>
      <c r="AT255" s="17" t="s">
        <v>321</v>
      </c>
      <c r="AU255" s="17" t="s">
        <v>83</v>
      </c>
    </row>
    <row r="256" spans="1:65" s="1" customFormat="1" ht="14.45" customHeight="1">
      <c r="A256" s="34"/>
      <c r="B256" s="35"/>
      <c r="C256" s="195" t="s">
        <v>591</v>
      </c>
      <c r="D256" s="195" t="s">
        <v>315</v>
      </c>
      <c r="E256" s="196" t="s">
        <v>4185</v>
      </c>
      <c r="F256" s="197" t="s">
        <v>4186</v>
      </c>
      <c r="G256" s="198" t="s">
        <v>430</v>
      </c>
      <c r="H256" s="199">
        <v>169.12799999999999</v>
      </c>
      <c r="I256" s="200"/>
      <c r="J256" s="201">
        <f>ROUND(I256*H256,2)</f>
        <v>0</v>
      </c>
      <c r="K256" s="202"/>
      <c r="L256" s="39"/>
      <c r="M256" s="203" t="s">
        <v>19</v>
      </c>
      <c r="N256" s="204" t="s">
        <v>45</v>
      </c>
      <c r="O256" s="64"/>
      <c r="P256" s="205">
        <f>O256*H256</f>
        <v>0</v>
      </c>
      <c r="Q256" s="205">
        <v>0</v>
      </c>
      <c r="R256" s="205">
        <f>Q256*H256</f>
        <v>0</v>
      </c>
      <c r="S256" s="205">
        <v>0</v>
      </c>
      <c r="T256" s="206">
        <f>S256*H256</f>
        <v>0</v>
      </c>
      <c r="U256" s="34"/>
      <c r="V256" s="34"/>
      <c r="W256" s="34"/>
      <c r="X256" s="34"/>
      <c r="Y256" s="34"/>
      <c r="Z256" s="34"/>
      <c r="AA256" s="34"/>
      <c r="AB256" s="34"/>
      <c r="AC256" s="34"/>
      <c r="AD256" s="34"/>
      <c r="AE256" s="34"/>
      <c r="AR256" s="207" t="s">
        <v>319</v>
      </c>
      <c r="AT256" s="207" t="s">
        <v>315</v>
      </c>
      <c r="AU256" s="207" t="s">
        <v>83</v>
      </c>
      <c r="AY256" s="17" t="s">
        <v>313</v>
      </c>
      <c r="BE256" s="208">
        <f>IF(N256="základní",J256,0)</f>
        <v>0</v>
      </c>
      <c r="BF256" s="208">
        <f>IF(N256="snížená",J256,0)</f>
        <v>0</v>
      </c>
      <c r="BG256" s="208">
        <f>IF(N256="zákl. přenesená",J256,0)</f>
        <v>0</v>
      </c>
      <c r="BH256" s="208">
        <f>IF(N256="sníž. přenesená",J256,0)</f>
        <v>0</v>
      </c>
      <c r="BI256" s="208">
        <f>IF(N256="nulová",J256,0)</f>
        <v>0</v>
      </c>
      <c r="BJ256" s="17" t="s">
        <v>81</v>
      </c>
      <c r="BK256" s="208">
        <f>ROUND(I256*H256,2)</f>
        <v>0</v>
      </c>
      <c r="BL256" s="17" t="s">
        <v>319</v>
      </c>
      <c r="BM256" s="207" t="s">
        <v>4187</v>
      </c>
    </row>
    <row r="257" spans="1:65" s="1" customFormat="1" ht="19.5">
      <c r="A257" s="34"/>
      <c r="B257" s="35"/>
      <c r="C257" s="36"/>
      <c r="D257" s="209" t="s">
        <v>321</v>
      </c>
      <c r="E257" s="36"/>
      <c r="F257" s="210" t="s">
        <v>4188</v>
      </c>
      <c r="G257" s="36"/>
      <c r="H257" s="36"/>
      <c r="I257" s="116"/>
      <c r="J257" s="36"/>
      <c r="K257" s="36"/>
      <c r="L257" s="39"/>
      <c r="M257" s="211"/>
      <c r="N257" s="212"/>
      <c r="O257" s="64"/>
      <c r="P257" s="64"/>
      <c r="Q257" s="64"/>
      <c r="R257" s="64"/>
      <c r="S257" s="64"/>
      <c r="T257" s="65"/>
      <c r="U257" s="34"/>
      <c r="V257" s="34"/>
      <c r="W257" s="34"/>
      <c r="X257" s="34"/>
      <c r="Y257" s="34"/>
      <c r="Z257" s="34"/>
      <c r="AA257" s="34"/>
      <c r="AB257" s="34"/>
      <c r="AC257" s="34"/>
      <c r="AD257" s="34"/>
      <c r="AE257" s="34"/>
      <c r="AT257" s="17" t="s">
        <v>321</v>
      </c>
      <c r="AU257" s="17" t="s">
        <v>83</v>
      </c>
    </row>
    <row r="258" spans="1:65" s="12" customFormat="1">
      <c r="B258" s="213"/>
      <c r="C258" s="214"/>
      <c r="D258" s="209" t="s">
        <v>323</v>
      </c>
      <c r="E258" s="215" t="s">
        <v>19</v>
      </c>
      <c r="F258" s="216" t="s">
        <v>4189</v>
      </c>
      <c r="G258" s="214"/>
      <c r="H258" s="217">
        <v>169.12799999999999</v>
      </c>
      <c r="I258" s="218"/>
      <c r="J258" s="214"/>
      <c r="K258" s="214"/>
      <c r="L258" s="219"/>
      <c r="M258" s="220"/>
      <c r="N258" s="221"/>
      <c r="O258" s="221"/>
      <c r="P258" s="221"/>
      <c r="Q258" s="221"/>
      <c r="R258" s="221"/>
      <c r="S258" s="221"/>
      <c r="T258" s="222"/>
      <c r="AT258" s="223" t="s">
        <v>323</v>
      </c>
      <c r="AU258" s="223" t="s">
        <v>83</v>
      </c>
      <c r="AV258" s="12" t="s">
        <v>83</v>
      </c>
      <c r="AW258" s="12" t="s">
        <v>36</v>
      </c>
      <c r="AX258" s="12" t="s">
        <v>81</v>
      </c>
      <c r="AY258" s="223" t="s">
        <v>313</v>
      </c>
    </row>
    <row r="259" spans="1:65" s="1" customFormat="1" ht="14.45" customHeight="1">
      <c r="A259" s="34"/>
      <c r="B259" s="35"/>
      <c r="C259" s="195" t="s">
        <v>596</v>
      </c>
      <c r="D259" s="195" t="s">
        <v>315</v>
      </c>
      <c r="E259" s="196" t="s">
        <v>4190</v>
      </c>
      <c r="F259" s="197" t="s">
        <v>4191</v>
      </c>
      <c r="G259" s="198" t="s">
        <v>430</v>
      </c>
      <c r="H259" s="199">
        <v>18.792000000000002</v>
      </c>
      <c r="I259" s="200"/>
      <c r="J259" s="201">
        <f>ROUND(I259*H259,2)</f>
        <v>0</v>
      </c>
      <c r="K259" s="202"/>
      <c r="L259" s="39"/>
      <c r="M259" s="203" t="s">
        <v>19</v>
      </c>
      <c r="N259" s="204" t="s">
        <v>45</v>
      </c>
      <c r="O259" s="64"/>
      <c r="P259" s="205">
        <f>O259*H259</f>
        <v>0</v>
      </c>
      <c r="Q259" s="205">
        <v>0</v>
      </c>
      <c r="R259" s="205">
        <f>Q259*H259</f>
        <v>0</v>
      </c>
      <c r="S259" s="205">
        <v>0</v>
      </c>
      <c r="T259" s="206">
        <f>S259*H259</f>
        <v>0</v>
      </c>
      <c r="U259" s="34"/>
      <c r="V259" s="34"/>
      <c r="W259" s="34"/>
      <c r="X259" s="34"/>
      <c r="Y259" s="34"/>
      <c r="Z259" s="34"/>
      <c r="AA259" s="34"/>
      <c r="AB259" s="34"/>
      <c r="AC259" s="34"/>
      <c r="AD259" s="34"/>
      <c r="AE259" s="34"/>
      <c r="AR259" s="207" t="s">
        <v>319</v>
      </c>
      <c r="AT259" s="207" t="s">
        <v>315</v>
      </c>
      <c r="AU259" s="207" t="s">
        <v>83</v>
      </c>
      <c r="AY259" s="17" t="s">
        <v>313</v>
      </c>
      <c r="BE259" s="208">
        <f>IF(N259="základní",J259,0)</f>
        <v>0</v>
      </c>
      <c r="BF259" s="208">
        <f>IF(N259="snížená",J259,0)</f>
        <v>0</v>
      </c>
      <c r="BG259" s="208">
        <f>IF(N259="zákl. přenesená",J259,0)</f>
        <v>0</v>
      </c>
      <c r="BH259" s="208">
        <f>IF(N259="sníž. přenesená",J259,0)</f>
        <v>0</v>
      </c>
      <c r="BI259" s="208">
        <f>IF(N259="nulová",J259,0)</f>
        <v>0</v>
      </c>
      <c r="BJ259" s="17" t="s">
        <v>81</v>
      </c>
      <c r="BK259" s="208">
        <f>ROUND(I259*H259,2)</f>
        <v>0</v>
      </c>
      <c r="BL259" s="17" t="s">
        <v>319</v>
      </c>
      <c r="BM259" s="207" t="s">
        <v>4192</v>
      </c>
    </row>
    <row r="260" spans="1:65" s="1" customFormat="1">
      <c r="A260" s="34"/>
      <c r="B260" s="35"/>
      <c r="C260" s="36"/>
      <c r="D260" s="209" t="s">
        <v>321</v>
      </c>
      <c r="E260" s="36"/>
      <c r="F260" s="210" t="s">
        <v>4193</v>
      </c>
      <c r="G260" s="36"/>
      <c r="H260" s="36"/>
      <c r="I260" s="116"/>
      <c r="J260" s="36"/>
      <c r="K260" s="36"/>
      <c r="L260" s="39"/>
      <c r="M260" s="211"/>
      <c r="N260" s="212"/>
      <c r="O260" s="64"/>
      <c r="P260" s="64"/>
      <c r="Q260" s="64"/>
      <c r="R260" s="64"/>
      <c r="S260" s="64"/>
      <c r="T260" s="65"/>
      <c r="U260" s="34"/>
      <c r="V260" s="34"/>
      <c r="W260" s="34"/>
      <c r="X260" s="34"/>
      <c r="Y260" s="34"/>
      <c r="Z260" s="34"/>
      <c r="AA260" s="34"/>
      <c r="AB260" s="34"/>
      <c r="AC260" s="34"/>
      <c r="AD260" s="34"/>
      <c r="AE260" s="34"/>
      <c r="AT260" s="17" t="s">
        <v>321</v>
      </c>
      <c r="AU260" s="17" t="s">
        <v>83</v>
      </c>
    </row>
    <row r="261" spans="1:65" s="1" customFormat="1" ht="21.6" customHeight="1">
      <c r="A261" s="34"/>
      <c r="B261" s="35"/>
      <c r="C261" s="195" t="s">
        <v>602</v>
      </c>
      <c r="D261" s="195" t="s">
        <v>315</v>
      </c>
      <c r="E261" s="196" t="s">
        <v>4194</v>
      </c>
      <c r="F261" s="197" t="s">
        <v>4195</v>
      </c>
      <c r="G261" s="198" t="s">
        <v>430</v>
      </c>
      <c r="H261" s="199">
        <v>18.792000000000002</v>
      </c>
      <c r="I261" s="200"/>
      <c r="J261" s="201">
        <f>ROUND(I261*H261,2)</f>
        <v>0</v>
      </c>
      <c r="K261" s="202"/>
      <c r="L261" s="39"/>
      <c r="M261" s="203" t="s">
        <v>19</v>
      </c>
      <c r="N261" s="204" t="s">
        <v>45</v>
      </c>
      <c r="O261" s="64"/>
      <c r="P261" s="205">
        <f>O261*H261</f>
        <v>0</v>
      </c>
      <c r="Q261" s="205">
        <v>0</v>
      </c>
      <c r="R261" s="205">
        <f>Q261*H261</f>
        <v>0</v>
      </c>
      <c r="S261" s="205">
        <v>0</v>
      </c>
      <c r="T261" s="206">
        <f>S261*H261</f>
        <v>0</v>
      </c>
      <c r="U261" s="34"/>
      <c r="V261" s="34"/>
      <c r="W261" s="34"/>
      <c r="X261" s="34"/>
      <c r="Y261" s="34"/>
      <c r="Z261" s="34"/>
      <c r="AA261" s="34"/>
      <c r="AB261" s="34"/>
      <c r="AC261" s="34"/>
      <c r="AD261" s="34"/>
      <c r="AE261" s="34"/>
      <c r="AR261" s="207" t="s">
        <v>319</v>
      </c>
      <c r="AT261" s="207" t="s">
        <v>315</v>
      </c>
      <c r="AU261" s="207" t="s">
        <v>83</v>
      </c>
      <c r="AY261" s="17" t="s">
        <v>313</v>
      </c>
      <c r="BE261" s="208">
        <f>IF(N261="základní",J261,0)</f>
        <v>0</v>
      </c>
      <c r="BF261" s="208">
        <f>IF(N261="snížená",J261,0)</f>
        <v>0</v>
      </c>
      <c r="BG261" s="208">
        <f>IF(N261="zákl. přenesená",J261,0)</f>
        <v>0</v>
      </c>
      <c r="BH261" s="208">
        <f>IF(N261="sníž. přenesená",J261,0)</f>
        <v>0</v>
      </c>
      <c r="BI261" s="208">
        <f>IF(N261="nulová",J261,0)</f>
        <v>0</v>
      </c>
      <c r="BJ261" s="17" t="s">
        <v>81</v>
      </c>
      <c r="BK261" s="208">
        <f>ROUND(I261*H261,2)</f>
        <v>0</v>
      </c>
      <c r="BL261" s="17" t="s">
        <v>319</v>
      </c>
      <c r="BM261" s="207" t="s">
        <v>4196</v>
      </c>
    </row>
    <row r="262" spans="1:65" s="1" customFormat="1" ht="19.5">
      <c r="A262" s="34"/>
      <c r="B262" s="35"/>
      <c r="C262" s="36"/>
      <c r="D262" s="209" t="s">
        <v>321</v>
      </c>
      <c r="E262" s="36"/>
      <c r="F262" s="210" t="s">
        <v>4197</v>
      </c>
      <c r="G262" s="36"/>
      <c r="H262" s="36"/>
      <c r="I262" s="116"/>
      <c r="J262" s="36"/>
      <c r="K262" s="36"/>
      <c r="L262" s="39"/>
      <c r="M262" s="211"/>
      <c r="N262" s="212"/>
      <c r="O262" s="64"/>
      <c r="P262" s="64"/>
      <c r="Q262" s="64"/>
      <c r="R262" s="64"/>
      <c r="S262" s="64"/>
      <c r="T262" s="65"/>
      <c r="U262" s="34"/>
      <c r="V262" s="34"/>
      <c r="W262" s="34"/>
      <c r="X262" s="34"/>
      <c r="Y262" s="34"/>
      <c r="Z262" s="34"/>
      <c r="AA262" s="34"/>
      <c r="AB262" s="34"/>
      <c r="AC262" s="34"/>
      <c r="AD262" s="34"/>
      <c r="AE262" s="34"/>
      <c r="AT262" s="17" t="s">
        <v>321</v>
      </c>
      <c r="AU262" s="17" t="s">
        <v>83</v>
      </c>
    </row>
    <row r="263" spans="1:65" s="11" customFormat="1" ht="22.9" customHeight="1">
      <c r="B263" s="179"/>
      <c r="C263" s="180"/>
      <c r="D263" s="181" t="s">
        <v>73</v>
      </c>
      <c r="E263" s="193" t="s">
        <v>1488</v>
      </c>
      <c r="F263" s="193" t="s">
        <v>1489</v>
      </c>
      <c r="G263" s="180"/>
      <c r="H263" s="180"/>
      <c r="I263" s="183"/>
      <c r="J263" s="194">
        <f>BK263</f>
        <v>0</v>
      </c>
      <c r="K263" s="180"/>
      <c r="L263" s="185"/>
      <c r="M263" s="186"/>
      <c r="N263" s="187"/>
      <c r="O263" s="187"/>
      <c r="P263" s="188">
        <f>SUM(P264:P265)</f>
        <v>0</v>
      </c>
      <c r="Q263" s="187"/>
      <c r="R263" s="188">
        <f>SUM(R264:R265)</f>
        <v>0</v>
      </c>
      <c r="S263" s="187"/>
      <c r="T263" s="189">
        <f>SUM(T264:T265)</f>
        <v>0</v>
      </c>
      <c r="AR263" s="190" t="s">
        <v>81</v>
      </c>
      <c r="AT263" s="191" t="s">
        <v>73</v>
      </c>
      <c r="AU263" s="191" t="s">
        <v>81</v>
      </c>
      <c r="AY263" s="190" t="s">
        <v>313</v>
      </c>
      <c r="BK263" s="192">
        <f>SUM(BK264:BK265)</f>
        <v>0</v>
      </c>
    </row>
    <row r="264" spans="1:65" s="1" customFormat="1" ht="14.45" customHeight="1">
      <c r="A264" s="34"/>
      <c r="B264" s="35"/>
      <c r="C264" s="195" t="s">
        <v>608</v>
      </c>
      <c r="D264" s="195" t="s">
        <v>315</v>
      </c>
      <c r="E264" s="196" t="s">
        <v>4198</v>
      </c>
      <c r="F264" s="197" t="s">
        <v>4199</v>
      </c>
      <c r="G264" s="198" t="s">
        <v>430</v>
      </c>
      <c r="H264" s="199">
        <v>552.62300000000005</v>
      </c>
      <c r="I264" s="200"/>
      <c r="J264" s="201">
        <f>ROUND(I264*H264,2)</f>
        <v>0</v>
      </c>
      <c r="K264" s="202"/>
      <c r="L264" s="39"/>
      <c r="M264" s="203" t="s">
        <v>19</v>
      </c>
      <c r="N264" s="204" t="s">
        <v>45</v>
      </c>
      <c r="O264" s="64"/>
      <c r="P264" s="205">
        <f>O264*H264</f>
        <v>0</v>
      </c>
      <c r="Q264" s="205">
        <v>0</v>
      </c>
      <c r="R264" s="205">
        <f>Q264*H264</f>
        <v>0</v>
      </c>
      <c r="S264" s="205">
        <v>0</v>
      </c>
      <c r="T264" s="206">
        <f>S264*H264</f>
        <v>0</v>
      </c>
      <c r="U264" s="34"/>
      <c r="V264" s="34"/>
      <c r="W264" s="34"/>
      <c r="X264" s="34"/>
      <c r="Y264" s="34"/>
      <c r="Z264" s="34"/>
      <c r="AA264" s="34"/>
      <c r="AB264" s="34"/>
      <c r="AC264" s="34"/>
      <c r="AD264" s="34"/>
      <c r="AE264" s="34"/>
      <c r="AR264" s="207" t="s">
        <v>319</v>
      </c>
      <c r="AT264" s="207" t="s">
        <v>315</v>
      </c>
      <c r="AU264" s="207" t="s">
        <v>83</v>
      </c>
      <c r="AY264" s="17" t="s">
        <v>313</v>
      </c>
      <c r="BE264" s="208">
        <f>IF(N264="základní",J264,0)</f>
        <v>0</v>
      </c>
      <c r="BF264" s="208">
        <f>IF(N264="snížená",J264,0)</f>
        <v>0</v>
      </c>
      <c r="BG264" s="208">
        <f>IF(N264="zákl. přenesená",J264,0)</f>
        <v>0</v>
      </c>
      <c r="BH264" s="208">
        <f>IF(N264="sníž. přenesená",J264,0)</f>
        <v>0</v>
      </c>
      <c r="BI264" s="208">
        <f>IF(N264="nulová",J264,0)</f>
        <v>0</v>
      </c>
      <c r="BJ264" s="17" t="s">
        <v>81</v>
      </c>
      <c r="BK264" s="208">
        <f>ROUND(I264*H264,2)</f>
        <v>0</v>
      </c>
      <c r="BL264" s="17" t="s">
        <v>319</v>
      </c>
      <c r="BM264" s="207" t="s">
        <v>4200</v>
      </c>
    </row>
    <row r="265" spans="1:65" s="1" customFormat="1">
      <c r="A265" s="34"/>
      <c r="B265" s="35"/>
      <c r="C265" s="36"/>
      <c r="D265" s="209" t="s">
        <v>321</v>
      </c>
      <c r="E265" s="36"/>
      <c r="F265" s="210" t="s">
        <v>4201</v>
      </c>
      <c r="G265" s="36"/>
      <c r="H265" s="36"/>
      <c r="I265" s="116"/>
      <c r="J265" s="36"/>
      <c r="K265" s="36"/>
      <c r="L265" s="39"/>
      <c r="M265" s="271"/>
      <c r="N265" s="272"/>
      <c r="O265" s="273"/>
      <c r="P265" s="273"/>
      <c r="Q265" s="273"/>
      <c r="R265" s="273"/>
      <c r="S265" s="273"/>
      <c r="T265" s="274"/>
      <c r="U265" s="34"/>
      <c r="V265" s="34"/>
      <c r="W265" s="34"/>
      <c r="X265" s="34"/>
      <c r="Y265" s="34"/>
      <c r="Z265" s="34"/>
      <c r="AA265" s="34"/>
      <c r="AB265" s="34"/>
      <c r="AC265" s="34"/>
      <c r="AD265" s="34"/>
      <c r="AE265" s="34"/>
      <c r="AT265" s="17" t="s">
        <v>321</v>
      </c>
      <c r="AU265" s="17" t="s">
        <v>83</v>
      </c>
    </row>
    <row r="266" spans="1:65" s="1" customFormat="1" ht="6.95" customHeight="1">
      <c r="A266" s="34"/>
      <c r="B266" s="47"/>
      <c r="C266" s="48"/>
      <c r="D266" s="48"/>
      <c r="E266" s="48"/>
      <c r="F266" s="48"/>
      <c r="G266" s="48"/>
      <c r="H266" s="48"/>
      <c r="I266" s="144"/>
      <c r="J266" s="48"/>
      <c r="K266" s="48"/>
      <c r="L266" s="39"/>
      <c r="M266" s="34"/>
      <c r="O266" s="34"/>
      <c r="P266" s="34"/>
      <c r="Q266" s="34"/>
      <c r="R266" s="34"/>
      <c r="S266" s="34"/>
      <c r="T266" s="34"/>
      <c r="U266" s="34"/>
      <c r="V266" s="34"/>
      <c r="W266" s="34"/>
      <c r="X266" s="34"/>
      <c r="Y266" s="34"/>
      <c r="Z266" s="34"/>
      <c r="AA266" s="34"/>
      <c r="AB266" s="34"/>
      <c r="AC266" s="34"/>
      <c r="AD266" s="34"/>
      <c r="AE266" s="34"/>
    </row>
  </sheetData>
  <sheetProtection sheet="1" objects="1" scenarios="1" formatColumns="0" formatRows="0" autoFilter="0"/>
  <autoFilter ref="C86:K265"/>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6"/>
  <sheetViews>
    <sheetView showGridLines="0" workbookViewId="0"/>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108" customWidth="1"/>
    <col min="10" max="10" width="17.33203125" customWidth="1"/>
    <col min="11" max="11" width="17.33203125" hidden="1"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56" ht="36.950000000000003" customHeight="1">
      <c r="L2" s="481"/>
      <c r="M2" s="481"/>
      <c r="N2" s="481"/>
      <c r="O2" s="481"/>
      <c r="P2" s="481"/>
      <c r="Q2" s="481"/>
      <c r="R2" s="481"/>
      <c r="S2" s="481"/>
      <c r="T2" s="481"/>
      <c r="U2" s="481"/>
      <c r="V2" s="481"/>
      <c r="AT2" s="17" t="s">
        <v>109</v>
      </c>
      <c r="AZ2" s="109" t="s">
        <v>4202</v>
      </c>
      <c r="BA2" s="109" t="s">
        <v>4203</v>
      </c>
      <c r="BB2" s="109" t="s">
        <v>19</v>
      </c>
      <c r="BC2" s="109" t="s">
        <v>1045</v>
      </c>
      <c r="BD2" s="109" t="s">
        <v>120</v>
      </c>
    </row>
    <row r="3" spans="1:56" ht="6.95" customHeight="1">
      <c r="B3" s="110"/>
      <c r="C3" s="111"/>
      <c r="D3" s="111"/>
      <c r="E3" s="111"/>
      <c r="F3" s="111"/>
      <c r="G3" s="111"/>
      <c r="H3" s="111"/>
      <c r="I3" s="112"/>
      <c r="J3" s="111"/>
      <c r="K3" s="111"/>
      <c r="L3" s="20"/>
      <c r="AT3" s="17" t="s">
        <v>83</v>
      </c>
      <c r="AZ3" s="109" t="s">
        <v>4204</v>
      </c>
      <c r="BA3" s="109" t="s">
        <v>4205</v>
      </c>
      <c r="BB3" s="109" t="s">
        <v>19</v>
      </c>
      <c r="BC3" s="109" t="s">
        <v>4206</v>
      </c>
      <c r="BD3" s="109" t="s">
        <v>120</v>
      </c>
    </row>
    <row r="4" spans="1:56" ht="24.95" customHeight="1">
      <c r="B4" s="20"/>
      <c r="D4" s="113" t="s">
        <v>124</v>
      </c>
      <c r="L4" s="20"/>
      <c r="M4" s="114" t="s">
        <v>10</v>
      </c>
      <c r="AT4" s="17" t="s">
        <v>4</v>
      </c>
    </row>
    <row r="5" spans="1:56" ht="6.95" customHeight="1">
      <c r="B5" s="20"/>
      <c r="L5" s="20"/>
    </row>
    <row r="6" spans="1:56" ht="12" customHeight="1">
      <c r="B6" s="20"/>
      <c r="D6" s="115" t="s">
        <v>16</v>
      </c>
      <c r="L6" s="20"/>
    </row>
    <row r="7" spans="1:56" ht="14.45" customHeight="1">
      <c r="B7" s="20"/>
      <c r="E7" s="501" t="str">
        <f>'Rekapitulace stavby'!K6</f>
        <v>Tribuna a šatny atletického stadionu Na Skalce</v>
      </c>
      <c r="F7" s="502"/>
      <c r="G7" s="502"/>
      <c r="H7" s="502"/>
      <c r="L7" s="20"/>
    </row>
    <row r="8" spans="1:56" s="1" customFormat="1" ht="12" customHeight="1">
      <c r="A8" s="34"/>
      <c r="B8" s="39"/>
      <c r="C8" s="34"/>
      <c r="D8" s="115" t="s">
        <v>137</v>
      </c>
      <c r="E8" s="34"/>
      <c r="F8" s="34"/>
      <c r="G8" s="34"/>
      <c r="H8" s="34"/>
      <c r="I8" s="116"/>
      <c r="J8" s="34"/>
      <c r="K8" s="34"/>
      <c r="L8" s="117"/>
      <c r="S8" s="34"/>
      <c r="T8" s="34"/>
      <c r="U8" s="34"/>
      <c r="V8" s="34"/>
      <c r="W8" s="34"/>
      <c r="X8" s="34"/>
      <c r="Y8" s="34"/>
      <c r="Z8" s="34"/>
      <c r="AA8" s="34"/>
      <c r="AB8" s="34"/>
      <c r="AC8" s="34"/>
      <c r="AD8" s="34"/>
      <c r="AE8" s="34"/>
    </row>
    <row r="9" spans="1:56" s="1" customFormat="1" ht="14.45" customHeight="1">
      <c r="A9" s="34"/>
      <c r="B9" s="39"/>
      <c r="C9" s="34"/>
      <c r="D9" s="34"/>
      <c r="E9" s="504" t="s">
        <v>4207</v>
      </c>
      <c r="F9" s="503"/>
      <c r="G9" s="503"/>
      <c r="H9" s="503"/>
      <c r="I9" s="116"/>
      <c r="J9" s="34"/>
      <c r="K9" s="34"/>
      <c r="L9" s="117"/>
      <c r="S9" s="34"/>
      <c r="T9" s="34"/>
      <c r="U9" s="34"/>
      <c r="V9" s="34"/>
      <c r="W9" s="34"/>
      <c r="X9" s="34"/>
      <c r="Y9" s="34"/>
      <c r="Z9" s="34"/>
      <c r="AA9" s="34"/>
      <c r="AB9" s="34"/>
      <c r="AC9" s="34"/>
      <c r="AD9" s="34"/>
      <c r="AE9" s="34"/>
    </row>
    <row r="10" spans="1:56" s="1" customFormat="1">
      <c r="A10" s="34"/>
      <c r="B10" s="39"/>
      <c r="C10" s="34"/>
      <c r="D10" s="34"/>
      <c r="E10" s="34"/>
      <c r="F10" s="34"/>
      <c r="G10" s="34"/>
      <c r="H10" s="34"/>
      <c r="I10" s="116"/>
      <c r="J10" s="34"/>
      <c r="K10" s="34"/>
      <c r="L10" s="117"/>
      <c r="S10" s="34"/>
      <c r="T10" s="34"/>
      <c r="U10" s="34"/>
      <c r="V10" s="34"/>
      <c r="W10" s="34"/>
      <c r="X10" s="34"/>
      <c r="Y10" s="34"/>
      <c r="Z10" s="34"/>
      <c r="AA10" s="34"/>
      <c r="AB10" s="34"/>
      <c r="AC10" s="34"/>
      <c r="AD10" s="34"/>
      <c r="AE10" s="34"/>
    </row>
    <row r="11" spans="1:56" s="1" customFormat="1" ht="12" customHeight="1">
      <c r="A11" s="34"/>
      <c r="B11" s="39"/>
      <c r="C11" s="34"/>
      <c r="D11" s="115" t="s">
        <v>18</v>
      </c>
      <c r="E11" s="34"/>
      <c r="F11" s="103" t="s">
        <v>19</v>
      </c>
      <c r="G11" s="34"/>
      <c r="H11" s="34"/>
      <c r="I11" s="118" t="s">
        <v>20</v>
      </c>
      <c r="J11" s="103" t="s">
        <v>19</v>
      </c>
      <c r="K11" s="34"/>
      <c r="L11" s="117"/>
      <c r="S11" s="34"/>
      <c r="T11" s="34"/>
      <c r="U11" s="34"/>
      <c r="V11" s="34"/>
      <c r="W11" s="34"/>
      <c r="X11" s="34"/>
      <c r="Y11" s="34"/>
      <c r="Z11" s="34"/>
      <c r="AA11" s="34"/>
      <c r="AB11" s="34"/>
      <c r="AC11" s="34"/>
      <c r="AD11" s="34"/>
      <c r="AE11" s="34"/>
    </row>
    <row r="12" spans="1:56" s="1" customFormat="1" ht="12" customHeight="1">
      <c r="A12" s="34"/>
      <c r="B12" s="39"/>
      <c r="C12" s="34"/>
      <c r="D12" s="115" t="s">
        <v>21</v>
      </c>
      <c r="E12" s="34"/>
      <c r="F12" s="103" t="s">
        <v>22</v>
      </c>
      <c r="G12" s="34"/>
      <c r="H12" s="34"/>
      <c r="I12" s="118" t="s">
        <v>23</v>
      </c>
      <c r="J12" s="119" t="str">
        <f>'Rekapitulace stavby'!AN8</f>
        <v>25. 10. 2019</v>
      </c>
      <c r="K12" s="34"/>
      <c r="L12" s="117"/>
      <c r="S12" s="34"/>
      <c r="T12" s="34"/>
      <c r="U12" s="34"/>
      <c r="V12" s="34"/>
      <c r="W12" s="34"/>
      <c r="X12" s="34"/>
      <c r="Y12" s="34"/>
      <c r="Z12" s="34"/>
      <c r="AA12" s="34"/>
      <c r="AB12" s="34"/>
      <c r="AC12" s="34"/>
      <c r="AD12" s="34"/>
      <c r="AE12" s="34"/>
    </row>
    <row r="13" spans="1:56" s="1" customFormat="1" ht="10.9" customHeight="1">
      <c r="A13" s="34"/>
      <c r="B13" s="39"/>
      <c r="C13" s="34"/>
      <c r="D13" s="34"/>
      <c r="E13" s="34"/>
      <c r="F13" s="34"/>
      <c r="G13" s="34"/>
      <c r="H13" s="34"/>
      <c r="I13" s="116"/>
      <c r="J13" s="34"/>
      <c r="K13" s="34"/>
      <c r="L13" s="117"/>
      <c r="S13" s="34"/>
      <c r="T13" s="34"/>
      <c r="U13" s="34"/>
      <c r="V13" s="34"/>
      <c r="W13" s="34"/>
      <c r="X13" s="34"/>
      <c r="Y13" s="34"/>
      <c r="Z13" s="34"/>
      <c r="AA13" s="34"/>
      <c r="AB13" s="34"/>
      <c r="AC13" s="34"/>
      <c r="AD13" s="34"/>
      <c r="AE13" s="34"/>
    </row>
    <row r="14" spans="1:56" s="1" customFormat="1" ht="12" customHeight="1">
      <c r="A14" s="34"/>
      <c r="B14" s="39"/>
      <c r="C14" s="34"/>
      <c r="D14" s="115" t="s">
        <v>25</v>
      </c>
      <c r="E14" s="34"/>
      <c r="F14" s="34"/>
      <c r="G14" s="34"/>
      <c r="H14" s="34"/>
      <c r="I14" s="118" t="s">
        <v>26</v>
      </c>
      <c r="J14" s="103" t="s">
        <v>27</v>
      </c>
      <c r="K14" s="34"/>
      <c r="L14" s="117"/>
      <c r="S14" s="34"/>
      <c r="T14" s="34"/>
      <c r="U14" s="34"/>
      <c r="V14" s="34"/>
      <c r="W14" s="34"/>
      <c r="X14" s="34"/>
      <c r="Y14" s="34"/>
      <c r="Z14" s="34"/>
      <c r="AA14" s="34"/>
      <c r="AB14" s="34"/>
      <c r="AC14" s="34"/>
      <c r="AD14" s="34"/>
      <c r="AE14" s="34"/>
    </row>
    <row r="15" spans="1:56" s="1" customFormat="1" ht="18" customHeight="1">
      <c r="A15" s="34"/>
      <c r="B15" s="39"/>
      <c r="C15" s="34"/>
      <c r="D15" s="34"/>
      <c r="E15" s="103" t="s">
        <v>28</v>
      </c>
      <c r="F15" s="34"/>
      <c r="G15" s="34"/>
      <c r="H15" s="34"/>
      <c r="I15" s="118" t="s">
        <v>29</v>
      </c>
      <c r="J15" s="103" t="s">
        <v>19</v>
      </c>
      <c r="K15" s="34"/>
      <c r="L15" s="117"/>
      <c r="S15" s="34"/>
      <c r="T15" s="34"/>
      <c r="U15" s="34"/>
      <c r="V15" s="34"/>
      <c r="W15" s="34"/>
      <c r="X15" s="34"/>
      <c r="Y15" s="34"/>
      <c r="Z15" s="34"/>
      <c r="AA15" s="34"/>
      <c r="AB15" s="34"/>
      <c r="AC15" s="34"/>
      <c r="AD15" s="34"/>
      <c r="AE15" s="34"/>
    </row>
    <row r="16" spans="1:56" s="1" customFormat="1" ht="6.95" customHeight="1">
      <c r="A16" s="34"/>
      <c r="B16" s="39"/>
      <c r="C16" s="34"/>
      <c r="D16" s="34"/>
      <c r="E16" s="34"/>
      <c r="F16" s="34"/>
      <c r="G16" s="34"/>
      <c r="H16" s="34"/>
      <c r="I16" s="116"/>
      <c r="J16" s="34"/>
      <c r="K16" s="34"/>
      <c r="L16" s="117"/>
      <c r="S16" s="34"/>
      <c r="T16" s="34"/>
      <c r="U16" s="34"/>
      <c r="V16" s="34"/>
      <c r="W16" s="34"/>
      <c r="X16" s="34"/>
      <c r="Y16" s="34"/>
      <c r="Z16" s="34"/>
      <c r="AA16" s="34"/>
      <c r="AB16" s="34"/>
      <c r="AC16" s="34"/>
      <c r="AD16" s="34"/>
      <c r="AE16" s="34"/>
    </row>
    <row r="17" spans="1:31" s="1" customFormat="1" ht="12" customHeight="1">
      <c r="A17" s="34"/>
      <c r="B17" s="39"/>
      <c r="C17" s="34"/>
      <c r="D17" s="115" t="s">
        <v>30</v>
      </c>
      <c r="E17" s="34"/>
      <c r="F17" s="34"/>
      <c r="G17" s="34"/>
      <c r="H17" s="34"/>
      <c r="I17" s="118" t="s">
        <v>26</v>
      </c>
      <c r="J17" s="30" t="str">
        <f>'Rekapitulace stavby'!AN13</f>
        <v>Vyplň údaj</v>
      </c>
      <c r="K17" s="34"/>
      <c r="L17" s="117"/>
      <c r="S17" s="34"/>
      <c r="T17" s="34"/>
      <c r="U17" s="34"/>
      <c r="V17" s="34"/>
      <c r="W17" s="34"/>
      <c r="X17" s="34"/>
      <c r="Y17" s="34"/>
      <c r="Z17" s="34"/>
      <c r="AA17" s="34"/>
      <c r="AB17" s="34"/>
      <c r="AC17" s="34"/>
      <c r="AD17" s="34"/>
      <c r="AE17" s="34"/>
    </row>
    <row r="18" spans="1:31" s="1" customFormat="1" ht="18" customHeight="1">
      <c r="A18" s="34"/>
      <c r="B18" s="39"/>
      <c r="C18" s="34"/>
      <c r="D18" s="34"/>
      <c r="E18" s="495" t="str">
        <f>'Rekapitulace stavby'!E14</f>
        <v>Vyplň údaj</v>
      </c>
      <c r="F18" s="496"/>
      <c r="G18" s="496"/>
      <c r="H18" s="496"/>
      <c r="I18" s="118" t="s">
        <v>29</v>
      </c>
      <c r="J18" s="30" t="str">
        <f>'Rekapitulace stavby'!AN14</f>
        <v>Vyplň údaj</v>
      </c>
      <c r="K18" s="34"/>
      <c r="L18" s="117"/>
      <c r="S18" s="34"/>
      <c r="T18" s="34"/>
      <c r="U18" s="34"/>
      <c r="V18" s="34"/>
      <c r="W18" s="34"/>
      <c r="X18" s="34"/>
      <c r="Y18" s="34"/>
      <c r="Z18" s="34"/>
      <c r="AA18" s="34"/>
      <c r="AB18" s="34"/>
      <c r="AC18" s="34"/>
      <c r="AD18" s="34"/>
      <c r="AE18" s="34"/>
    </row>
    <row r="19" spans="1:31" s="1" customFormat="1" ht="6.95" customHeight="1">
      <c r="A19" s="34"/>
      <c r="B19" s="39"/>
      <c r="C19" s="34"/>
      <c r="D19" s="34"/>
      <c r="E19" s="34"/>
      <c r="F19" s="34"/>
      <c r="G19" s="34"/>
      <c r="H19" s="34"/>
      <c r="I19" s="116"/>
      <c r="J19" s="34"/>
      <c r="K19" s="34"/>
      <c r="L19" s="117"/>
      <c r="S19" s="34"/>
      <c r="T19" s="34"/>
      <c r="U19" s="34"/>
      <c r="V19" s="34"/>
      <c r="W19" s="34"/>
      <c r="X19" s="34"/>
      <c r="Y19" s="34"/>
      <c r="Z19" s="34"/>
      <c r="AA19" s="34"/>
      <c r="AB19" s="34"/>
      <c r="AC19" s="34"/>
      <c r="AD19" s="34"/>
      <c r="AE19" s="34"/>
    </row>
    <row r="20" spans="1:31" s="1" customFormat="1" ht="12" customHeight="1">
      <c r="A20" s="34"/>
      <c r="B20" s="39"/>
      <c r="C20" s="34"/>
      <c r="D20" s="115" t="s">
        <v>32</v>
      </c>
      <c r="E20" s="34"/>
      <c r="F20" s="34"/>
      <c r="G20" s="34"/>
      <c r="H20" s="34"/>
      <c r="I20" s="118" t="s">
        <v>26</v>
      </c>
      <c r="J20" s="103" t="s">
        <v>33</v>
      </c>
      <c r="K20" s="34"/>
      <c r="L20" s="117"/>
      <c r="S20" s="34"/>
      <c r="T20" s="34"/>
      <c r="U20" s="34"/>
      <c r="V20" s="34"/>
      <c r="W20" s="34"/>
      <c r="X20" s="34"/>
      <c r="Y20" s="34"/>
      <c r="Z20" s="34"/>
      <c r="AA20" s="34"/>
      <c r="AB20" s="34"/>
      <c r="AC20" s="34"/>
      <c r="AD20" s="34"/>
      <c r="AE20" s="34"/>
    </row>
    <row r="21" spans="1:31" s="1" customFormat="1" ht="18" customHeight="1">
      <c r="A21" s="34"/>
      <c r="B21" s="39"/>
      <c r="C21" s="34"/>
      <c r="D21" s="34"/>
      <c r="E21" s="103" t="s">
        <v>34</v>
      </c>
      <c r="F21" s="34"/>
      <c r="G21" s="34"/>
      <c r="H21" s="34"/>
      <c r="I21" s="118" t="s">
        <v>29</v>
      </c>
      <c r="J21" s="103" t="s">
        <v>35</v>
      </c>
      <c r="K21" s="34"/>
      <c r="L21" s="117"/>
      <c r="S21" s="34"/>
      <c r="T21" s="34"/>
      <c r="U21" s="34"/>
      <c r="V21" s="34"/>
      <c r="W21" s="34"/>
      <c r="X21" s="34"/>
      <c r="Y21" s="34"/>
      <c r="Z21" s="34"/>
      <c r="AA21" s="34"/>
      <c r="AB21" s="34"/>
      <c r="AC21" s="34"/>
      <c r="AD21" s="34"/>
      <c r="AE21" s="34"/>
    </row>
    <row r="22" spans="1:31" s="1" customFormat="1" ht="6.95" customHeight="1">
      <c r="A22" s="34"/>
      <c r="B22" s="39"/>
      <c r="C22" s="34"/>
      <c r="D22" s="34"/>
      <c r="E22" s="34"/>
      <c r="F22" s="34"/>
      <c r="G22" s="34"/>
      <c r="H22" s="34"/>
      <c r="I22" s="116"/>
      <c r="J22" s="34"/>
      <c r="K22" s="34"/>
      <c r="L22" s="117"/>
      <c r="S22" s="34"/>
      <c r="T22" s="34"/>
      <c r="U22" s="34"/>
      <c r="V22" s="34"/>
      <c r="W22" s="34"/>
      <c r="X22" s="34"/>
      <c r="Y22" s="34"/>
      <c r="Z22" s="34"/>
      <c r="AA22" s="34"/>
      <c r="AB22" s="34"/>
      <c r="AC22" s="34"/>
      <c r="AD22" s="34"/>
      <c r="AE22" s="34"/>
    </row>
    <row r="23" spans="1:31" s="1" customFormat="1" ht="12" customHeight="1">
      <c r="A23" s="34"/>
      <c r="B23" s="39"/>
      <c r="C23" s="34"/>
      <c r="D23" s="115" t="s">
        <v>37</v>
      </c>
      <c r="E23" s="34"/>
      <c r="F23" s="34"/>
      <c r="G23" s="34"/>
      <c r="H23" s="34"/>
      <c r="I23" s="118" t="s">
        <v>26</v>
      </c>
      <c r="J23" s="103" t="str">
        <f>IF('Rekapitulace stavby'!AN19="","",'Rekapitulace stavby'!AN19)</f>
        <v/>
      </c>
      <c r="K23" s="34"/>
      <c r="L23" s="117"/>
      <c r="S23" s="34"/>
      <c r="T23" s="34"/>
      <c r="U23" s="34"/>
      <c r="V23" s="34"/>
      <c r="W23" s="34"/>
      <c r="X23" s="34"/>
      <c r="Y23" s="34"/>
      <c r="Z23" s="34"/>
      <c r="AA23" s="34"/>
      <c r="AB23" s="34"/>
      <c r="AC23" s="34"/>
      <c r="AD23" s="34"/>
      <c r="AE23" s="34"/>
    </row>
    <row r="24" spans="1:31" s="1" customFormat="1" ht="18" customHeight="1">
      <c r="A24" s="34"/>
      <c r="B24" s="39"/>
      <c r="C24" s="34"/>
      <c r="D24" s="34"/>
      <c r="E24" s="103" t="str">
        <f>IF('Rekapitulace stavby'!E20="","",'Rekapitulace stavby'!E20)</f>
        <v xml:space="preserve"> </v>
      </c>
      <c r="F24" s="34"/>
      <c r="G24" s="34"/>
      <c r="H24" s="34"/>
      <c r="I24" s="118" t="s">
        <v>29</v>
      </c>
      <c r="J24" s="103" t="str">
        <f>IF('Rekapitulace stavby'!AN20="","",'Rekapitulace stavby'!AN20)</f>
        <v/>
      </c>
      <c r="K24" s="34"/>
      <c r="L24" s="117"/>
      <c r="S24" s="34"/>
      <c r="T24" s="34"/>
      <c r="U24" s="34"/>
      <c r="V24" s="34"/>
      <c r="W24" s="34"/>
      <c r="X24" s="34"/>
      <c r="Y24" s="34"/>
      <c r="Z24" s="34"/>
      <c r="AA24" s="34"/>
      <c r="AB24" s="34"/>
      <c r="AC24" s="34"/>
      <c r="AD24" s="34"/>
      <c r="AE24" s="34"/>
    </row>
    <row r="25" spans="1:31" s="1" customFormat="1" ht="6.95" customHeight="1">
      <c r="A25" s="34"/>
      <c r="B25" s="39"/>
      <c r="C25" s="34"/>
      <c r="D25" s="34"/>
      <c r="E25" s="34"/>
      <c r="F25" s="34"/>
      <c r="G25" s="34"/>
      <c r="H25" s="34"/>
      <c r="I25" s="116"/>
      <c r="J25" s="34"/>
      <c r="K25" s="34"/>
      <c r="L25" s="117"/>
      <c r="S25" s="34"/>
      <c r="T25" s="34"/>
      <c r="U25" s="34"/>
      <c r="V25" s="34"/>
      <c r="W25" s="34"/>
      <c r="X25" s="34"/>
      <c r="Y25" s="34"/>
      <c r="Z25" s="34"/>
      <c r="AA25" s="34"/>
      <c r="AB25" s="34"/>
      <c r="AC25" s="34"/>
      <c r="AD25" s="34"/>
      <c r="AE25" s="34"/>
    </row>
    <row r="26" spans="1:31" s="1" customFormat="1" ht="12" customHeight="1">
      <c r="A26" s="34"/>
      <c r="B26" s="39"/>
      <c r="C26" s="34"/>
      <c r="D26" s="115" t="s">
        <v>38</v>
      </c>
      <c r="E26" s="34"/>
      <c r="F26" s="34"/>
      <c r="G26" s="34"/>
      <c r="H26" s="34"/>
      <c r="I26" s="116"/>
      <c r="J26" s="34"/>
      <c r="K26" s="34"/>
      <c r="L26" s="117"/>
      <c r="S26" s="34"/>
      <c r="T26" s="34"/>
      <c r="U26" s="34"/>
      <c r="V26" s="34"/>
      <c r="W26" s="34"/>
      <c r="X26" s="34"/>
      <c r="Y26" s="34"/>
      <c r="Z26" s="34"/>
      <c r="AA26" s="34"/>
      <c r="AB26" s="34"/>
      <c r="AC26" s="34"/>
      <c r="AD26" s="34"/>
      <c r="AE26" s="34"/>
    </row>
    <row r="27" spans="1:31" s="7" customFormat="1" ht="14.45" customHeight="1">
      <c r="A27" s="120"/>
      <c r="B27" s="121"/>
      <c r="C27" s="120"/>
      <c r="D27" s="120"/>
      <c r="E27" s="497" t="s">
        <v>19</v>
      </c>
      <c r="F27" s="497"/>
      <c r="G27" s="497"/>
      <c r="H27" s="497"/>
      <c r="I27" s="122"/>
      <c r="J27" s="120"/>
      <c r="K27" s="120"/>
      <c r="L27" s="123"/>
      <c r="S27" s="120"/>
      <c r="T27" s="120"/>
      <c r="U27" s="120"/>
      <c r="V27" s="120"/>
      <c r="W27" s="120"/>
      <c r="X27" s="120"/>
      <c r="Y27" s="120"/>
      <c r="Z27" s="120"/>
      <c r="AA27" s="120"/>
      <c r="AB27" s="120"/>
      <c r="AC27" s="120"/>
      <c r="AD27" s="120"/>
      <c r="AE27" s="120"/>
    </row>
    <row r="28" spans="1:31" s="1" customFormat="1" ht="6.95" customHeight="1">
      <c r="A28" s="34"/>
      <c r="B28" s="39"/>
      <c r="C28" s="34"/>
      <c r="D28" s="34"/>
      <c r="E28" s="34"/>
      <c r="F28" s="34"/>
      <c r="G28" s="34"/>
      <c r="H28" s="34"/>
      <c r="I28" s="116"/>
      <c r="J28" s="34"/>
      <c r="K28" s="34"/>
      <c r="L28" s="117"/>
      <c r="S28" s="34"/>
      <c r="T28" s="34"/>
      <c r="U28" s="34"/>
      <c r="V28" s="34"/>
      <c r="W28" s="34"/>
      <c r="X28" s="34"/>
      <c r="Y28" s="34"/>
      <c r="Z28" s="34"/>
      <c r="AA28" s="34"/>
      <c r="AB28" s="34"/>
      <c r="AC28" s="34"/>
      <c r="AD28" s="34"/>
      <c r="AE28" s="34"/>
    </row>
    <row r="29" spans="1:31" s="1" customFormat="1" ht="6.95" customHeight="1">
      <c r="A29" s="34"/>
      <c r="B29" s="39"/>
      <c r="C29" s="34"/>
      <c r="D29" s="125"/>
      <c r="E29" s="125"/>
      <c r="F29" s="125"/>
      <c r="G29" s="125"/>
      <c r="H29" s="125"/>
      <c r="I29" s="126"/>
      <c r="J29" s="125"/>
      <c r="K29" s="125"/>
      <c r="L29" s="117"/>
      <c r="S29" s="34"/>
      <c r="T29" s="34"/>
      <c r="U29" s="34"/>
      <c r="V29" s="34"/>
      <c r="W29" s="34"/>
      <c r="X29" s="34"/>
      <c r="Y29" s="34"/>
      <c r="Z29" s="34"/>
      <c r="AA29" s="34"/>
      <c r="AB29" s="34"/>
      <c r="AC29" s="34"/>
      <c r="AD29" s="34"/>
      <c r="AE29" s="34"/>
    </row>
    <row r="30" spans="1:31" s="1" customFormat="1" ht="25.35" customHeight="1">
      <c r="A30" s="34"/>
      <c r="B30" s="39"/>
      <c r="C30" s="34"/>
      <c r="D30" s="127" t="s">
        <v>40</v>
      </c>
      <c r="E30" s="34"/>
      <c r="F30" s="34"/>
      <c r="G30" s="34"/>
      <c r="H30" s="34"/>
      <c r="I30" s="116"/>
      <c r="J30" s="128">
        <f>ROUND(J82, 2)</f>
        <v>0</v>
      </c>
      <c r="K30" s="34"/>
      <c r="L30" s="117"/>
      <c r="S30" s="34"/>
      <c r="T30" s="34"/>
      <c r="U30" s="34"/>
      <c r="V30" s="34"/>
      <c r="W30" s="34"/>
      <c r="X30" s="34"/>
      <c r="Y30" s="34"/>
      <c r="Z30" s="34"/>
      <c r="AA30" s="34"/>
      <c r="AB30" s="34"/>
      <c r="AC30" s="34"/>
      <c r="AD30" s="34"/>
      <c r="AE30" s="34"/>
    </row>
    <row r="31" spans="1:31" s="1" customFormat="1" ht="6.95" customHeight="1">
      <c r="A31" s="34"/>
      <c r="B31" s="39"/>
      <c r="C31" s="34"/>
      <c r="D31" s="125"/>
      <c r="E31" s="125"/>
      <c r="F31" s="125"/>
      <c r="G31" s="125"/>
      <c r="H31" s="125"/>
      <c r="I31" s="126"/>
      <c r="J31" s="125"/>
      <c r="K31" s="125"/>
      <c r="L31" s="117"/>
      <c r="S31" s="34"/>
      <c r="T31" s="34"/>
      <c r="U31" s="34"/>
      <c r="V31" s="34"/>
      <c r="W31" s="34"/>
      <c r="X31" s="34"/>
      <c r="Y31" s="34"/>
      <c r="Z31" s="34"/>
      <c r="AA31" s="34"/>
      <c r="AB31" s="34"/>
      <c r="AC31" s="34"/>
      <c r="AD31" s="34"/>
      <c r="AE31" s="34"/>
    </row>
    <row r="32" spans="1:31" s="1" customFormat="1" ht="14.45" customHeight="1">
      <c r="A32" s="34"/>
      <c r="B32" s="39"/>
      <c r="C32" s="34"/>
      <c r="D32" s="34"/>
      <c r="E32" s="34"/>
      <c r="F32" s="129" t="s">
        <v>42</v>
      </c>
      <c r="G32" s="34"/>
      <c r="H32" s="34"/>
      <c r="I32" s="130" t="s">
        <v>41</v>
      </c>
      <c r="J32" s="129" t="s">
        <v>43</v>
      </c>
      <c r="K32" s="34"/>
      <c r="L32" s="117"/>
      <c r="S32" s="34"/>
      <c r="T32" s="34"/>
      <c r="U32" s="34"/>
      <c r="V32" s="34"/>
      <c r="W32" s="34"/>
      <c r="X32" s="34"/>
      <c r="Y32" s="34"/>
      <c r="Z32" s="34"/>
      <c r="AA32" s="34"/>
      <c r="AB32" s="34"/>
      <c r="AC32" s="34"/>
      <c r="AD32" s="34"/>
      <c r="AE32" s="34"/>
    </row>
    <row r="33" spans="1:31" s="1" customFormat="1" ht="14.45" customHeight="1">
      <c r="A33" s="34"/>
      <c r="B33" s="39"/>
      <c r="C33" s="34"/>
      <c r="D33" s="131" t="s">
        <v>44</v>
      </c>
      <c r="E33" s="115" t="s">
        <v>45</v>
      </c>
      <c r="F33" s="132">
        <f>ROUND((SUM(BE82:BE175)),  2)</f>
        <v>0</v>
      </c>
      <c r="G33" s="34"/>
      <c r="H33" s="34"/>
      <c r="I33" s="133">
        <v>0.21</v>
      </c>
      <c r="J33" s="132">
        <f>ROUND(((SUM(BE82:BE175))*I33),  2)</f>
        <v>0</v>
      </c>
      <c r="K33" s="34"/>
      <c r="L33" s="117"/>
      <c r="S33" s="34"/>
      <c r="T33" s="34"/>
      <c r="U33" s="34"/>
      <c r="V33" s="34"/>
      <c r="W33" s="34"/>
      <c r="X33" s="34"/>
      <c r="Y33" s="34"/>
      <c r="Z33" s="34"/>
      <c r="AA33" s="34"/>
      <c r="AB33" s="34"/>
      <c r="AC33" s="34"/>
      <c r="AD33" s="34"/>
      <c r="AE33" s="34"/>
    </row>
    <row r="34" spans="1:31" s="1" customFormat="1" ht="14.45" customHeight="1">
      <c r="A34" s="34"/>
      <c r="B34" s="39"/>
      <c r="C34" s="34"/>
      <c r="D34" s="34"/>
      <c r="E34" s="115" t="s">
        <v>46</v>
      </c>
      <c r="F34" s="132">
        <f>ROUND((SUM(BF82:BF175)),  2)</f>
        <v>0</v>
      </c>
      <c r="G34" s="34"/>
      <c r="H34" s="34"/>
      <c r="I34" s="133">
        <v>0.15</v>
      </c>
      <c r="J34" s="132">
        <f>ROUND(((SUM(BF82:BF175))*I34),  2)</f>
        <v>0</v>
      </c>
      <c r="K34" s="34"/>
      <c r="L34" s="117"/>
      <c r="S34" s="34"/>
      <c r="T34" s="34"/>
      <c r="U34" s="34"/>
      <c r="V34" s="34"/>
      <c r="W34" s="34"/>
      <c r="X34" s="34"/>
      <c r="Y34" s="34"/>
      <c r="Z34" s="34"/>
      <c r="AA34" s="34"/>
      <c r="AB34" s="34"/>
      <c r="AC34" s="34"/>
      <c r="AD34" s="34"/>
      <c r="AE34" s="34"/>
    </row>
    <row r="35" spans="1:31" s="1" customFormat="1" ht="14.45" hidden="1" customHeight="1">
      <c r="A35" s="34"/>
      <c r="B35" s="39"/>
      <c r="C35" s="34"/>
      <c r="D35" s="34"/>
      <c r="E35" s="115" t="s">
        <v>47</v>
      </c>
      <c r="F35" s="132">
        <f>ROUND((SUM(BG82:BG175)),  2)</f>
        <v>0</v>
      </c>
      <c r="G35" s="34"/>
      <c r="H35" s="34"/>
      <c r="I35" s="133">
        <v>0.21</v>
      </c>
      <c r="J35" s="132">
        <f>0</f>
        <v>0</v>
      </c>
      <c r="K35" s="34"/>
      <c r="L35" s="117"/>
      <c r="S35" s="34"/>
      <c r="T35" s="34"/>
      <c r="U35" s="34"/>
      <c r="V35" s="34"/>
      <c r="W35" s="34"/>
      <c r="X35" s="34"/>
      <c r="Y35" s="34"/>
      <c r="Z35" s="34"/>
      <c r="AA35" s="34"/>
      <c r="AB35" s="34"/>
      <c r="AC35" s="34"/>
      <c r="AD35" s="34"/>
      <c r="AE35" s="34"/>
    </row>
    <row r="36" spans="1:31" s="1" customFormat="1" ht="14.45" hidden="1" customHeight="1">
      <c r="A36" s="34"/>
      <c r="B36" s="39"/>
      <c r="C36" s="34"/>
      <c r="D36" s="34"/>
      <c r="E36" s="115" t="s">
        <v>48</v>
      </c>
      <c r="F36" s="132">
        <f>ROUND((SUM(BH82:BH175)),  2)</f>
        <v>0</v>
      </c>
      <c r="G36" s="34"/>
      <c r="H36" s="34"/>
      <c r="I36" s="133">
        <v>0.15</v>
      </c>
      <c r="J36" s="132">
        <f>0</f>
        <v>0</v>
      </c>
      <c r="K36" s="34"/>
      <c r="L36" s="117"/>
      <c r="S36" s="34"/>
      <c r="T36" s="34"/>
      <c r="U36" s="34"/>
      <c r="V36" s="34"/>
      <c r="W36" s="34"/>
      <c r="X36" s="34"/>
      <c r="Y36" s="34"/>
      <c r="Z36" s="34"/>
      <c r="AA36" s="34"/>
      <c r="AB36" s="34"/>
      <c r="AC36" s="34"/>
      <c r="AD36" s="34"/>
      <c r="AE36" s="34"/>
    </row>
    <row r="37" spans="1:31" s="1" customFormat="1" ht="14.45" hidden="1" customHeight="1">
      <c r="A37" s="34"/>
      <c r="B37" s="39"/>
      <c r="C37" s="34"/>
      <c r="D37" s="34"/>
      <c r="E37" s="115" t="s">
        <v>49</v>
      </c>
      <c r="F37" s="132">
        <f>ROUND((SUM(BI82:BI175)),  2)</f>
        <v>0</v>
      </c>
      <c r="G37" s="34"/>
      <c r="H37" s="34"/>
      <c r="I37" s="133">
        <v>0</v>
      </c>
      <c r="J37" s="132">
        <f>0</f>
        <v>0</v>
      </c>
      <c r="K37" s="34"/>
      <c r="L37" s="117"/>
      <c r="S37" s="34"/>
      <c r="T37" s="34"/>
      <c r="U37" s="34"/>
      <c r="V37" s="34"/>
      <c r="W37" s="34"/>
      <c r="X37" s="34"/>
      <c r="Y37" s="34"/>
      <c r="Z37" s="34"/>
      <c r="AA37" s="34"/>
      <c r="AB37" s="34"/>
      <c r="AC37" s="34"/>
      <c r="AD37" s="34"/>
      <c r="AE37" s="34"/>
    </row>
    <row r="38" spans="1:31" s="1" customFormat="1" ht="6.95" customHeight="1">
      <c r="A38" s="34"/>
      <c r="B38" s="39"/>
      <c r="C38" s="34"/>
      <c r="D38" s="34"/>
      <c r="E38" s="34"/>
      <c r="F38" s="34"/>
      <c r="G38" s="34"/>
      <c r="H38" s="34"/>
      <c r="I38" s="116"/>
      <c r="J38" s="34"/>
      <c r="K38" s="34"/>
      <c r="L38" s="117"/>
      <c r="S38" s="34"/>
      <c r="T38" s="34"/>
      <c r="U38" s="34"/>
      <c r="V38" s="34"/>
      <c r="W38" s="34"/>
      <c r="X38" s="34"/>
      <c r="Y38" s="34"/>
      <c r="Z38" s="34"/>
      <c r="AA38" s="34"/>
      <c r="AB38" s="34"/>
      <c r="AC38" s="34"/>
      <c r="AD38" s="34"/>
      <c r="AE38" s="34"/>
    </row>
    <row r="39" spans="1:31" s="1" customFormat="1" ht="25.35" customHeight="1">
      <c r="A39" s="34"/>
      <c r="B39" s="39"/>
      <c r="C39" s="134"/>
      <c r="D39" s="135" t="s">
        <v>50</v>
      </c>
      <c r="E39" s="136"/>
      <c r="F39" s="136"/>
      <c r="G39" s="137" t="s">
        <v>51</v>
      </c>
      <c r="H39" s="138" t="s">
        <v>52</v>
      </c>
      <c r="I39" s="139"/>
      <c r="J39" s="140">
        <f>SUM(J30:J37)</f>
        <v>0</v>
      </c>
      <c r="K39" s="141"/>
      <c r="L39" s="117"/>
      <c r="S39" s="34"/>
      <c r="T39" s="34"/>
      <c r="U39" s="34"/>
      <c r="V39" s="34"/>
      <c r="W39" s="34"/>
      <c r="X39" s="34"/>
      <c r="Y39" s="34"/>
      <c r="Z39" s="34"/>
      <c r="AA39" s="34"/>
      <c r="AB39" s="34"/>
      <c r="AC39" s="34"/>
      <c r="AD39" s="34"/>
      <c r="AE39" s="34"/>
    </row>
    <row r="40" spans="1:31" s="1" customFormat="1" ht="14.45" customHeight="1">
      <c r="A40" s="34"/>
      <c r="B40" s="142"/>
      <c r="C40" s="143"/>
      <c r="D40" s="143"/>
      <c r="E40" s="143"/>
      <c r="F40" s="143"/>
      <c r="G40" s="143"/>
      <c r="H40" s="143"/>
      <c r="I40" s="144"/>
      <c r="J40" s="143"/>
      <c r="K40" s="143"/>
      <c r="L40" s="117"/>
      <c r="S40" s="34"/>
      <c r="T40" s="34"/>
      <c r="U40" s="34"/>
      <c r="V40" s="34"/>
      <c r="W40" s="34"/>
      <c r="X40" s="34"/>
      <c r="Y40" s="34"/>
      <c r="Z40" s="34"/>
      <c r="AA40" s="34"/>
      <c r="AB40" s="34"/>
      <c r="AC40" s="34"/>
      <c r="AD40" s="34"/>
      <c r="AE40" s="34"/>
    </row>
    <row r="44" spans="1:31" s="1" customFormat="1" ht="6.95" hidden="1" customHeight="1">
      <c r="A44" s="34"/>
      <c r="B44" s="145"/>
      <c r="C44" s="146"/>
      <c r="D44" s="146"/>
      <c r="E44" s="146"/>
      <c r="F44" s="146"/>
      <c r="G44" s="146"/>
      <c r="H44" s="146"/>
      <c r="I44" s="147"/>
      <c r="J44" s="146"/>
      <c r="K44" s="146"/>
      <c r="L44" s="117"/>
      <c r="S44" s="34"/>
      <c r="T44" s="34"/>
      <c r="U44" s="34"/>
      <c r="V44" s="34"/>
      <c r="W44" s="34"/>
      <c r="X44" s="34"/>
      <c r="Y44" s="34"/>
      <c r="Z44" s="34"/>
      <c r="AA44" s="34"/>
      <c r="AB44" s="34"/>
      <c r="AC44" s="34"/>
      <c r="AD44" s="34"/>
      <c r="AE44" s="34"/>
    </row>
    <row r="45" spans="1:31" s="1" customFormat="1" ht="24.95" hidden="1" customHeight="1">
      <c r="A45" s="34"/>
      <c r="B45" s="35"/>
      <c r="C45" s="23" t="s">
        <v>258</v>
      </c>
      <c r="D45" s="36"/>
      <c r="E45" s="36"/>
      <c r="F45" s="36"/>
      <c r="G45" s="36"/>
      <c r="H45" s="36"/>
      <c r="I45" s="116"/>
      <c r="J45" s="36"/>
      <c r="K45" s="36"/>
      <c r="L45" s="117"/>
      <c r="S45" s="34"/>
      <c r="T45" s="34"/>
      <c r="U45" s="34"/>
      <c r="V45" s="34"/>
      <c r="W45" s="34"/>
      <c r="X45" s="34"/>
      <c r="Y45" s="34"/>
      <c r="Z45" s="34"/>
      <c r="AA45" s="34"/>
      <c r="AB45" s="34"/>
      <c r="AC45" s="34"/>
      <c r="AD45" s="34"/>
      <c r="AE45" s="34"/>
    </row>
    <row r="46" spans="1:31" s="1" customFormat="1" ht="6.95" hidden="1" customHeight="1">
      <c r="A46" s="34"/>
      <c r="B46" s="35"/>
      <c r="C46" s="36"/>
      <c r="D46" s="36"/>
      <c r="E46" s="36"/>
      <c r="F46" s="36"/>
      <c r="G46" s="36"/>
      <c r="H46" s="36"/>
      <c r="I46" s="116"/>
      <c r="J46" s="36"/>
      <c r="K46" s="36"/>
      <c r="L46" s="117"/>
      <c r="S46" s="34"/>
      <c r="T46" s="34"/>
      <c r="U46" s="34"/>
      <c r="V46" s="34"/>
      <c r="W46" s="34"/>
      <c r="X46" s="34"/>
      <c r="Y46" s="34"/>
      <c r="Z46" s="34"/>
      <c r="AA46" s="34"/>
      <c r="AB46" s="34"/>
      <c r="AC46" s="34"/>
      <c r="AD46" s="34"/>
      <c r="AE46" s="34"/>
    </row>
    <row r="47" spans="1:31" s="1" customFormat="1" ht="12" hidden="1" customHeight="1">
      <c r="A47" s="34"/>
      <c r="B47" s="35"/>
      <c r="C47" s="29" t="s">
        <v>16</v>
      </c>
      <c r="D47" s="36"/>
      <c r="E47" s="36"/>
      <c r="F47" s="36"/>
      <c r="G47" s="36"/>
      <c r="H47" s="36"/>
      <c r="I47" s="116"/>
      <c r="J47" s="36"/>
      <c r="K47" s="36"/>
      <c r="L47" s="117"/>
      <c r="S47" s="34"/>
      <c r="T47" s="34"/>
      <c r="U47" s="34"/>
      <c r="V47" s="34"/>
      <c r="W47" s="34"/>
      <c r="X47" s="34"/>
      <c r="Y47" s="34"/>
      <c r="Z47" s="34"/>
      <c r="AA47" s="34"/>
      <c r="AB47" s="34"/>
      <c r="AC47" s="34"/>
      <c r="AD47" s="34"/>
      <c r="AE47" s="34"/>
    </row>
    <row r="48" spans="1:31" s="1" customFormat="1" ht="14.45" hidden="1" customHeight="1">
      <c r="A48" s="34"/>
      <c r="B48" s="35"/>
      <c r="C48" s="36"/>
      <c r="D48" s="36"/>
      <c r="E48" s="499" t="str">
        <f>E7</f>
        <v>Tribuna a šatny atletického stadionu Na Skalce</v>
      </c>
      <c r="F48" s="500"/>
      <c r="G48" s="500"/>
      <c r="H48" s="500"/>
      <c r="I48" s="116"/>
      <c r="J48" s="36"/>
      <c r="K48" s="36"/>
      <c r="L48" s="117"/>
      <c r="S48" s="34"/>
      <c r="T48" s="34"/>
      <c r="U48" s="34"/>
      <c r="V48" s="34"/>
      <c r="W48" s="34"/>
      <c r="X48" s="34"/>
      <c r="Y48" s="34"/>
      <c r="Z48" s="34"/>
      <c r="AA48" s="34"/>
      <c r="AB48" s="34"/>
      <c r="AC48" s="34"/>
      <c r="AD48" s="34"/>
      <c r="AE48" s="34"/>
    </row>
    <row r="49" spans="1:47" s="1" customFormat="1" ht="12" hidden="1" customHeight="1">
      <c r="A49" s="34"/>
      <c r="B49" s="35"/>
      <c r="C49" s="29" t="s">
        <v>137</v>
      </c>
      <c r="D49" s="36"/>
      <c r="E49" s="36"/>
      <c r="F49" s="36"/>
      <c r="G49" s="36"/>
      <c r="H49" s="36"/>
      <c r="I49" s="116"/>
      <c r="J49" s="36"/>
      <c r="K49" s="36"/>
      <c r="L49" s="117"/>
      <c r="S49" s="34"/>
      <c r="T49" s="34"/>
      <c r="U49" s="34"/>
      <c r="V49" s="34"/>
      <c r="W49" s="34"/>
      <c r="X49" s="34"/>
      <c r="Y49" s="34"/>
      <c r="Z49" s="34"/>
      <c r="AA49" s="34"/>
      <c r="AB49" s="34"/>
      <c r="AC49" s="34"/>
      <c r="AD49" s="34"/>
      <c r="AE49" s="34"/>
    </row>
    <row r="50" spans="1:47" s="1" customFormat="1" ht="14.45" hidden="1" customHeight="1">
      <c r="A50" s="34"/>
      <c r="B50" s="35"/>
      <c r="C50" s="36"/>
      <c r="D50" s="36"/>
      <c r="E50" s="470" t="str">
        <f>E9</f>
        <v>SO11 - Sadové a terénní úpravy</v>
      </c>
      <c r="F50" s="498"/>
      <c r="G50" s="498"/>
      <c r="H50" s="498"/>
      <c r="I50" s="116"/>
      <c r="J50" s="36"/>
      <c r="K50" s="36"/>
      <c r="L50" s="117"/>
      <c r="S50" s="34"/>
      <c r="T50" s="34"/>
      <c r="U50" s="34"/>
      <c r="V50" s="34"/>
      <c r="W50" s="34"/>
      <c r="X50" s="34"/>
      <c r="Y50" s="34"/>
      <c r="Z50" s="34"/>
      <c r="AA50" s="34"/>
      <c r="AB50" s="34"/>
      <c r="AC50" s="34"/>
      <c r="AD50" s="34"/>
      <c r="AE50" s="34"/>
    </row>
    <row r="51" spans="1:47" s="1" customFormat="1" ht="6.95" hidden="1" customHeight="1">
      <c r="A51" s="34"/>
      <c r="B51" s="35"/>
      <c r="C51" s="36"/>
      <c r="D51" s="36"/>
      <c r="E51" s="36"/>
      <c r="F51" s="36"/>
      <c r="G51" s="36"/>
      <c r="H51" s="36"/>
      <c r="I51" s="116"/>
      <c r="J51" s="36"/>
      <c r="K51" s="36"/>
      <c r="L51" s="117"/>
      <c r="S51" s="34"/>
      <c r="T51" s="34"/>
      <c r="U51" s="34"/>
      <c r="V51" s="34"/>
      <c r="W51" s="34"/>
      <c r="X51" s="34"/>
      <c r="Y51" s="34"/>
      <c r="Z51" s="34"/>
      <c r="AA51" s="34"/>
      <c r="AB51" s="34"/>
      <c r="AC51" s="34"/>
      <c r="AD51" s="34"/>
      <c r="AE51" s="34"/>
    </row>
    <row r="52" spans="1:47" s="1" customFormat="1" ht="12" hidden="1" customHeight="1">
      <c r="A52" s="34"/>
      <c r="B52" s="35"/>
      <c r="C52" s="29" t="s">
        <v>21</v>
      </c>
      <c r="D52" s="36"/>
      <c r="E52" s="36"/>
      <c r="F52" s="27" t="str">
        <f>F12</f>
        <v xml:space="preserve"> </v>
      </c>
      <c r="G52" s="36"/>
      <c r="H52" s="36"/>
      <c r="I52" s="118" t="s">
        <v>23</v>
      </c>
      <c r="J52" s="59" t="str">
        <f>IF(J12="","",J12)</f>
        <v>25. 10. 2019</v>
      </c>
      <c r="K52" s="36"/>
      <c r="L52" s="117"/>
      <c r="S52" s="34"/>
      <c r="T52" s="34"/>
      <c r="U52" s="34"/>
      <c r="V52" s="34"/>
      <c r="W52" s="34"/>
      <c r="X52" s="34"/>
      <c r="Y52" s="34"/>
      <c r="Z52" s="34"/>
      <c r="AA52" s="34"/>
      <c r="AB52" s="34"/>
      <c r="AC52" s="34"/>
      <c r="AD52" s="34"/>
      <c r="AE52" s="34"/>
    </row>
    <row r="53" spans="1:47" s="1" customFormat="1" ht="6.95" hidden="1" customHeight="1">
      <c r="A53" s="34"/>
      <c r="B53" s="35"/>
      <c r="C53" s="36"/>
      <c r="D53" s="36"/>
      <c r="E53" s="36"/>
      <c r="F53" s="36"/>
      <c r="G53" s="36"/>
      <c r="H53" s="36"/>
      <c r="I53" s="116"/>
      <c r="J53" s="36"/>
      <c r="K53" s="36"/>
      <c r="L53" s="117"/>
      <c r="S53" s="34"/>
      <c r="T53" s="34"/>
      <c r="U53" s="34"/>
      <c r="V53" s="34"/>
      <c r="W53" s="34"/>
      <c r="X53" s="34"/>
      <c r="Y53" s="34"/>
      <c r="Z53" s="34"/>
      <c r="AA53" s="34"/>
      <c r="AB53" s="34"/>
      <c r="AC53" s="34"/>
      <c r="AD53" s="34"/>
      <c r="AE53" s="34"/>
    </row>
    <row r="54" spans="1:47" s="1" customFormat="1" ht="40.9" hidden="1" customHeight="1">
      <c r="A54" s="34"/>
      <c r="B54" s="35"/>
      <c r="C54" s="29" t="s">
        <v>25</v>
      </c>
      <c r="D54" s="36"/>
      <c r="E54" s="36"/>
      <c r="F54" s="27" t="str">
        <f>E15</f>
        <v>Město Česká Třebová</v>
      </c>
      <c r="G54" s="36"/>
      <c r="H54" s="36"/>
      <c r="I54" s="118" t="s">
        <v>32</v>
      </c>
      <c r="J54" s="32" t="str">
        <f>E21</f>
        <v>Projekční kancelář Žižkov s. r. o.</v>
      </c>
      <c r="K54" s="36"/>
      <c r="L54" s="117"/>
      <c r="S54" s="34"/>
      <c r="T54" s="34"/>
      <c r="U54" s="34"/>
      <c r="V54" s="34"/>
      <c r="W54" s="34"/>
      <c r="X54" s="34"/>
      <c r="Y54" s="34"/>
      <c r="Z54" s="34"/>
      <c r="AA54" s="34"/>
      <c r="AB54" s="34"/>
      <c r="AC54" s="34"/>
      <c r="AD54" s="34"/>
      <c r="AE54" s="34"/>
    </row>
    <row r="55" spans="1:47" s="1" customFormat="1" ht="15.6" hidden="1" customHeight="1">
      <c r="A55" s="34"/>
      <c r="B55" s="35"/>
      <c r="C55" s="29" t="s">
        <v>30</v>
      </c>
      <c r="D55" s="36"/>
      <c r="E55" s="36"/>
      <c r="F55" s="27" t="str">
        <f>IF(E18="","",E18)</f>
        <v>Vyplň údaj</v>
      </c>
      <c r="G55" s="36"/>
      <c r="H55" s="36"/>
      <c r="I55" s="118" t="s">
        <v>37</v>
      </c>
      <c r="J55" s="32" t="str">
        <f>E24</f>
        <v xml:space="preserve"> </v>
      </c>
      <c r="K55" s="36"/>
      <c r="L55" s="117"/>
      <c r="S55" s="34"/>
      <c r="T55" s="34"/>
      <c r="U55" s="34"/>
      <c r="V55" s="34"/>
      <c r="W55" s="34"/>
      <c r="X55" s="34"/>
      <c r="Y55" s="34"/>
      <c r="Z55" s="34"/>
      <c r="AA55" s="34"/>
      <c r="AB55" s="34"/>
      <c r="AC55" s="34"/>
      <c r="AD55" s="34"/>
      <c r="AE55" s="34"/>
    </row>
    <row r="56" spans="1:47" s="1" customFormat="1" ht="10.35" hidden="1" customHeight="1">
      <c r="A56" s="34"/>
      <c r="B56" s="35"/>
      <c r="C56" s="36"/>
      <c r="D56" s="36"/>
      <c r="E56" s="36"/>
      <c r="F56" s="36"/>
      <c r="G56" s="36"/>
      <c r="H56" s="36"/>
      <c r="I56" s="116"/>
      <c r="J56" s="36"/>
      <c r="K56" s="36"/>
      <c r="L56" s="117"/>
      <c r="S56" s="34"/>
      <c r="T56" s="34"/>
      <c r="U56" s="34"/>
      <c r="V56" s="34"/>
      <c r="W56" s="34"/>
      <c r="X56" s="34"/>
      <c r="Y56" s="34"/>
      <c r="Z56" s="34"/>
      <c r="AA56" s="34"/>
      <c r="AB56" s="34"/>
      <c r="AC56" s="34"/>
      <c r="AD56" s="34"/>
      <c r="AE56" s="34"/>
    </row>
    <row r="57" spans="1:47" s="1" customFormat="1" ht="29.25" hidden="1" customHeight="1">
      <c r="A57" s="34"/>
      <c r="B57" s="35"/>
      <c r="C57" s="148" t="s">
        <v>268</v>
      </c>
      <c r="D57" s="149"/>
      <c r="E57" s="149"/>
      <c r="F57" s="149"/>
      <c r="G57" s="149"/>
      <c r="H57" s="149"/>
      <c r="I57" s="150"/>
      <c r="J57" s="151" t="s">
        <v>269</v>
      </c>
      <c r="K57" s="149"/>
      <c r="L57" s="117"/>
      <c r="S57" s="34"/>
      <c r="T57" s="34"/>
      <c r="U57" s="34"/>
      <c r="V57" s="34"/>
      <c r="W57" s="34"/>
      <c r="X57" s="34"/>
      <c r="Y57" s="34"/>
      <c r="Z57" s="34"/>
      <c r="AA57" s="34"/>
      <c r="AB57" s="34"/>
      <c r="AC57" s="34"/>
      <c r="AD57" s="34"/>
      <c r="AE57" s="34"/>
    </row>
    <row r="58" spans="1:47" s="1" customFormat="1" ht="10.35" hidden="1" customHeight="1">
      <c r="A58" s="34"/>
      <c r="B58" s="35"/>
      <c r="C58" s="36"/>
      <c r="D58" s="36"/>
      <c r="E58" s="36"/>
      <c r="F58" s="36"/>
      <c r="G58" s="36"/>
      <c r="H58" s="36"/>
      <c r="I58" s="116"/>
      <c r="J58" s="36"/>
      <c r="K58" s="36"/>
      <c r="L58" s="117"/>
      <c r="S58" s="34"/>
      <c r="T58" s="34"/>
      <c r="U58" s="34"/>
      <c r="V58" s="34"/>
      <c r="W58" s="34"/>
      <c r="X58" s="34"/>
      <c r="Y58" s="34"/>
      <c r="Z58" s="34"/>
      <c r="AA58" s="34"/>
      <c r="AB58" s="34"/>
      <c r="AC58" s="34"/>
      <c r="AD58" s="34"/>
      <c r="AE58" s="34"/>
    </row>
    <row r="59" spans="1:47" s="1" customFormat="1" ht="22.9" hidden="1" customHeight="1">
      <c r="A59" s="34"/>
      <c r="B59" s="35"/>
      <c r="C59" s="152" t="s">
        <v>72</v>
      </c>
      <c r="D59" s="36"/>
      <c r="E59" s="36"/>
      <c r="F59" s="36"/>
      <c r="G59" s="36"/>
      <c r="H59" s="36"/>
      <c r="I59" s="116"/>
      <c r="J59" s="77">
        <f>J82</f>
        <v>0</v>
      </c>
      <c r="K59" s="36"/>
      <c r="L59" s="117"/>
      <c r="S59" s="34"/>
      <c r="T59" s="34"/>
      <c r="U59" s="34"/>
      <c r="V59" s="34"/>
      <c r="W59" s="34"/>
      <c r="X59" s="34"/>
      <c r="Y59" s="34"/>
      <c r="Z59" s="34"/>
      <c r="AA59" s="34"/>
      <c r="AB59" s="34"/>
      <c r="AC59" s="34"/>
      <c r="AD59" s="34"/>
      <c r="AE59" s="34"/>
      <c r="AU59" s="17" t="s">
        <v>270</v>
      </c>
    </row>
    <row r="60" spans="1:47" s="8" customFormat="1" ht="24.95" hidden="1" customHeight="1">
      <c r="B60" s="153"/>
      <c r="C60" s="154"/>
      <c r="D60" s="155" t="s">
        <v>271</v>
      </c>
      <c r="E60" s="156"/>
      <c r="F60" s="156"/>
      <c r="G60" s="156"/>
      <c r="H60" s="156"/>
      <c r="I60" s="157"/>
      <c r="J60" s="158">
        <f>J83</f>
        <v>0</v>
      </c>
      <c r="K60" s="154"/>
      <c r="L60" s="159"/>
    </row>
    <row r="61" spans="1:47" s="9" customFormat="1" ht="19.899999999999999" hidden="1" customHeight="1">
      <c r="B61" s="160"/>
      <c r="C61" s="97"/>
      <c r="D61" s="161" t="s">
        <v>272</v>
      </c>
      <c r="E61" s="162"/>
      <c r="F61" s="162"/>
      <c r="G61" s="162"/>
      <c r="H61" s="162"/>
      <c r="I61" s="163"/>
      <c r="J61" s="164">
        <f>J84</f>
        <v>0</v>
      </c>
      <c r="K61" s="97"/>
      <c r="L61" s="165"/>
    </row>
    <row r="62" spans="1:47" s="9" customFormat="1" ht="19.899999999999999" hidden="1" customHeight="1">
      <c r="B62" s="160"/>
      <c r="C62" s="97"/>
      <c r="D62" s="161" t="s">
        <v>281</v>
      </c>
      <c r="E62" s="162"/>
      <c r="F62" s="162"/>
      <c r="G62" s="162"/>
      <c r="H62" s="162"/>
      <c r="I62" s="163"/>
      <c r="J62" s="164">
        <f>J173</f>
        <v>0</v>
      </c>
      <c r="K62" s="97"/>
      <c r="L62" s="165"/>
    </row>
    <row r="63" spans="1:47" s="1" customFormat="1" ht="21.75" hidden="1" customHeight="1">
      <c r="A63" s="34"/>
      <c r="B63" s="35"/>
      <c r="C63" s="36"/>
      <c r="D63" s="36"/>
      <c r="E63" s="36"/>
      <c r="F63" s="36"/>
      <c r="G63" s="36"/>
      <c r="H63" s="36"/>
      <c r="I63" s="116"/>
      <c r="J63" s="36"/>
      <c r="K63" s="36"/>
      <c r="L63" s="117"/>
      <c r="S63" s="34"/>
      <c r="T63" s="34"/>
      <c r="U63" s="34"/>
      <c r="V63" s="34"/>
      <c r="W63" s="34"/>
      <c r="X63" s="34"/>
      <c r="Y63" s="34"/>
      <c r="Z63" s="34"/>
      <c r="AA63" s="34"/>
      <c r="AB63" s="34"/>
      <c r="AC63" s="34"/>
      <c r="AD63" s="34"/>
      <c r="AE63" s="34"/>
    </row>
    <row r="64" spans="1:47" s="1" customFormat="1" ht="6.95" hidden="1" customHeight="1">
      <c r="A64" s="34"/>
      <c r="B64" s="47"/>
      <c r="C64" s="48"/>
      <c r="D64" s="48"/>
      <c r="E64" s="48"/>
      <c r="F64" s="48"/>
      <c r="G64" s="48"/>
      <c r="H64" s="48"/>
      <c r="I64" s="144"/>
      <c r="J64" s="48"/>
      <c r="K64" s="48"/>
      <c r="L64" s="117"/>
      <c r="S64" s="34"/>
      <c r="T64" s="34"/>
      <c r="U64" s="34"/>
      <c r="V64" s="34"/>
      <c r="W64" s="34"/>
      <c r="X64" s="34"/>
      <c r="Y64" s="34"/>
      <c r="Z64" s="34"/>
      <c r="AA64" s="34"/>
      <c r="AB64" s="34"/>
      <c r="AC64" s="34"/>
      <c r="AD64" s="34"/>
      <c r="AE64" s="34"/>
    </row>
    <row r="65" spans="1:31" hidden="1"/>
    <row r="66" spans="1:31" hidden="1"/>
    <row r="67" spans="1:31" hidden="1"/>
    <row r="68" spans="1:31" s="1" customFormat="1" ht="6.95" customHeight="1">
      <c r="A68" s="34"/>
      <c r="B68" s="49"/>
      <c r="C68" s="50"/>
      <c r="D68" s="50"/>
      <c r="E68" s="50"/>
      <c r="F68" s="50"/>
      <c r="G68" s="50"/>
      <c r="H68" s="50"/>
      <c r="I68" s="147"/>
      <c r="J68" s="50"/>
      <c r="K68" s="50"/>
      <c r="L68" s="117"/>
      <c r="S68" s="34"/>
      <c r="T68" s="34"/>
      <c r="U68" s="34"/>
      <c r="V68" s="34"/>
      <c r="W68" s="34"/>
      <c r="X68" s="34"/>
      <c r="Y68" s="34"/>
      <c r="Z68" s="34"/>
      <c r="AA68" s="34"/>
      <c r="AB68" s="34"/>
      <c r="AC68" s="34"/>
      <c r="AD68" s="34"/>
      <c r="AE68" s="34"/>
    </row>
    <row r="69" spans="1:31" s="1" customFormat="1" ht="24.95" customHeight="1">
      <c r="A69" s="34"/>
      <c r="B69" s="35"/>
      <c r="C69" s="23" t="s">
        <v>298</v>
      </c>
      <c r="D69" s="36"/>
      <c r="E69" s="36"/>
      <c r="F69" s="36"/>
      <c r="G69" s="36"/>
      <c r="H69" s="36"/>
      <c r="I69" s="116"/>
      <c r="J69" s="36"/>
      <c r="K69" s="36"/>
      <c r="L69" s="117"/>
      <c r="S69" s="34"/>
      <c r="T69" s="34"/>
      <c r="U69" s="34"/>
      <c r="V69" s="34"/>
      <c r="W69" s="34"/>
      <c r="X69" s="34"/>
      <c r="Y69" s="34"/>
      <c r="Z69" s="34"/>
      <c r="AA69" s="34"/>
      <c r="AB69" s="34"/>
      <c r="AC69" s="34"/>
      <c r="AD69" s="34"/>
      <c r="AE69" s="34"/>
    </row>
    <row r="70" spans="1:31" s="1" customFormat="1" ht="6.95" customHeight="1">
      <c r="A70" s="34"/>
      <c r="B70" s="35"/>
      <c r="C70" s="36"/>
      <c r="D70" s="36"/>
      <c r="E70" s="36"/>
      <c r="F70" s="36"/>
      <c r="G70" s="36"/>
      <c r="H70" s="36"/>
      <c r="I70" s="116"/>
      <c r="J70" s="36"/>
      <c r="K70" s="36"/>
      <c r="L70" s="117"/>
      <c r="S70" s="34"/>
      <c r="T70" s="34"/>
      <c r="U70" s="34"/>
      <c r="V70" s="34"/>
      <c r="W70" s="34"/>
      <c r="X70" s="34"/>
      <c r="Y70" s="34"/>
      <c r="Z70" s="34"/>
      <c r="AA70" s="34"/>
      <c r="AB70" s="34"/>
      <c r="AC70" s="34"/>
      <c r="AD70" s="34"/>
      <c r="AE70" s="34"/>
    </row>
    <row r="71" spans="1:31" s="1" customFormat="1" ht="12" customHeight="1">
      <c r="A71" s="34"/>
      <c r="B71" s="35"/>
      <c r="C71" s="29" t="s">
        <v>16</v>
      </c>
      <c r="D71" s="36"/>
      <c r="E71" s="36"/>
      <c r="F71" s="36"/>
      <c r="G71" s="36"/>
      <c r="H71" s="36"/>
      <c r="I71" s="116"/>
      <c r="J71" s="36"/>
      <c r="K71" s="36"/>
      <c r="L71" s="117"/>
      <c r="S71" s="34"/>
      <c r="T71" s="34"/>
      <c r="U71" s="34"/>
      <c r="V71" s="34"/>
      <c r="W71" s="34"/>
      <c r="X71" s="34"/>
      <c r="Y71" s="34"/>
      <c r="Z71" s="34"/>
      <c r="AA71" s="34"/>
      <c r="AB71" s="34"/>
      <c r="AC71" s="34"/>
      <c r="AD71" s="34"/>
      <c r="AE71" s="34"/>
    </row>
    <row r="72" spans="1:31" s="1" customFormat="1" ht="14.45" customHeight="1">
      <c r="A72" s="34"/>
      <c r="B72" s="35"/>
      <c r="C72" s="36"/>
      <c r="D72" s="36"/>
      <c r="E72" s="499" t="str">
        <f>E7</f>
        <v>Tribuna a šatny atletického stadionu Na Skalce</v>
      </c>
      <c r="F72" s="500"/>
      <c r="G72" s="500"/>
      <c r="H72" s="500"/>
      <c r="I72" s="116"/>
      <c r="J72" s="36"/>
      <c r="K72" s="36"/>
      <c r="L72" s="117"/>
      <c r="S72" s="34"/>
      <c r="T72" s="34"/>
      <c r="U72" s="34"/>
      <c r="V72" s="34"/>
      <c r="W72" s="34"/>
      <c r="X72" s="34"/>
      <c r="Y72" s="34"/>
      <c r="Z72" s="34"/>
      <c r="AA72" s="34"/>
      <c r="AB72" s="34"/>
      <c r="AC72" s="34"/>
      <c r="AD72" s="34"/>
      <c r="AE72" s="34"/>
    </row>
    <row r="73" spans="1:31" s="1" customFormat="1" ht="12" customHeight="1">
      <c r="A73" s="34"/>
      <c r="B73" s="35"/>
      <c r="C73" s="29" t="s">
        <v>137</v>
      </c>
      <c r="D73" s="36"/>
      <c r="E73" s="36"/>
      <c r="F73" s="36"/>
      <c r="G73" s="36"/>
      <c r="H73" s="36"/>
      <c r="I73" s="116"/>
      <c r="J73" s="36"/>
      <c r="K73" s="36"/>
      <c r="L73" s="117"/>
      <c r="S73" s="34"/>
      <c r="T73" s="34"/>
      <c r="U73" s="34"/>
      <c r="V73" s="34"/>
      <c r="W73" s="34"/>
      <c r="X73" s="34"/>
      <c r="Y73" s="34"/>
      <c r="Z73" s="34"/>
      <c r="AA73" s="34"/>
      <c r="AB73" s="34"/>
      <c r="AC73" s="34"/>
      <c r="AD73" s="34"/>
      <c r="AE73" s="34"/>
    </row>
    <row r="74" spans="1:31" s="1" customFormat="1" ht="14.45" customHeight="1">
      <c r="A74" s="34"/>
      <c r="B74" s="35"/>
      <c r="C74" s="36"/>
      <c r="D74" s="36"/>
      <c r="E74" s="470" t="str">
        <f>E9</f>
        <v>SO11 - Sadové a terénní úpravy</v>
      </c>
      <c r="F74" s="498"/>
      <c r="G74" s="498"/>
      <c r="H74" s="498"/>
      <c r="I74" s="116"/>
      <c r="J74" s="36"/>
      <c r="K74" s="36"/>
      <c r="L74" s="117"/>
      <c r="S74" s="34"/>
      <c r="T74" s="34"/>
      <c r="U74" s="34"/>
      <c r="V74" s="34"/>
      <c r="W74" s="34"/>
      <c r="X74" s="34"/>
      <c r="Y74" s="34"/>
      <c r="Z74" s="34"/>
      <c r="AA74" s="34"/>
      <c r="AB74" s="34"/>
      <c r="AC74" s="34"/>
      <c r="AD74" s="34"/>
      <c r="AE74" s="34"/>
    </row>
    <row r="75" spans="1:31" s="1" customFormat="1" ht="6.95" customHeight="1">
      <c r="A75" s="34"/>
      <c r="B75" s="35"/>
      <c r="C75" s="36"/>
      <c r="D75" s="36"/>
      <c r="E75" s="36"/>
      <c r="F75" s="36"/>
      <c r="G75" s="36"/>
      <c r="H75" s="36"/>
      <c r="I75" s="116"/>
      <c r="J75" s="36"/>
      <c r="K75" s="36"/>
      <c r="L75" s="117"/>
      <c r="S75" s="34"/>
      <c r="T75" s="34"/>
      <c r="U75" s="34"/>
      <c r="V75" s="34"/>
      <c r="W75" s="34"/>
      <c r="X75" s="34"/>
      <c r="Y75" s="34"/>
      <c r="Z75" s="34"/>
      <c r="AA75" s="34"/>
      <c r="AB75" s="34"/>
      <c r="AC75" s="34"/>
      <c r="AD75" s="34"/>
      <c r="AE75" s="34"/>
    </row>
    <row r="76" spans="1:31" s="1" customFormat="1" ht="12" customHeight="1">
      <c r="A76" s="34"/>
      <c r="B76" s="35"/>
      <c r="C76" s="29" t="s">
        <v>21</v>
      </c>
      <c r="D76" s="36"/>
      <c r="E76" s="36"/>
      <c r="F76" s="27" t="str">
        <f>F12</f>
        <v xml:space="preserve"> </v>
      </c>
      <c r="G76" s="36"/>
      <c r="H76" s="36"/>
      <c r="I76" s="118" t="s">
        <v>23</v>
      </c>
      <c r="J76" s="59" t="str">
        <f>IF(J12="","",J12)</f>
        <v>25. 10. 2019</v>
      </c>
      <c r="K76" s="36"/>
      <c r="L76" s="117"/>
      <c r="S76" s="34"/>
      <c r="T76" s="34"/>
      <c r="U76" s="34"/>
      <c r="V76" s="34"/>
      <c r="W76" s="34"/>
      <c r="X76" s="34"/>
      <c r="Y76" s="34"/>
      <c r="Z76" s="34"/>
      <c r="AA76" s="34"/>
      <c r="AB76" s="34"/>
      <c r="AC76" s="34"/>
      <c r="AD76" s="34"/>
      <c r="AE76" s="34"/>
    </row>
    <row r="77" spans="1:31" s="1" customFormat="1" ht="6.95" customHeight="1">
      <c r="A77" s="34"/>
      <c r="B77" s="35"/>
      <c r="C77" s="36"/>
      <c r="D77" s="36"/>
      <c r="E77" s="36"/>
      <c r="F77" s="36"/>
      <c r="G77" s="36"/>
      <c r="H77" s="36"/>
      <c r="I77" s="116"/>
      <c r="J77" s="36"/>
      <c r="K77" s="36"/>
      <c r="L77" s="117"/>
      <c r="S77" s="34"/>
      <c r="T77" s="34"/>
      <c r="U77" s="34"/>
      <c r="V77" s="34"/>
      <c r="W77" s="34"/>
      <c r="X77" s="34"/>
      <c r="Y77" s="34"/>
      <c r="Z77" s="34"/>
      <c r="AA77" s="34"/>
      <c r="AB77" s="34"/>
      <c r="AC77" s="34"/>
      <c r="AD77" s="34"/>
      <c r="AE77" s="34"/>
    </row>
    <row r="78" spans="1:31" s="1" customFormat="1" ht="40.9" customHeight="1">
      <c r="A78" s="34"/>
      <c r="B78" s="35"/>
      <c r="C78" s="29" t="s">
        <v>25</v>
      </c>
      <c r="D78" s="36"/>
      <c r="E78" s="36"/>
      <c r="F78" s="27" t="str">
        <f>E15</f>
        <v>Město Česká Třebová</v>
      </c>
      <c r="G78" s="36"/>
      <c r="H78" s="36"/>
      <c r="I78" s="118" t="s">
        <v>32</v>
      </c>
      <c r="J78" s="32" t="str">
        <f>E21</f>
        <v>Projekční kancelář Žižkov s. r. o.</v>
      </c>
      <c r="K78" s="36"/>
      <c r="L78" s="117"/>
      <c r="S78" s="34"/>
      <c r="T78" s="34"/>
      <c r="U78" s="34"/>
      <c r="V78" s="34"/>
      <c r="W78" s="34"/>
      <c r="X78" s="34"/>
      <c r="Y78" s="34"/>
      <c r="Z78" s="34"/>
      <c r="AA78" s="34"/>
      <c r="AB78" s="34"/>
      <c r="AC78" s="34"/>
      <c r="AD78" s="34"/>
      <c r="AE78" s="34"/>
    </row>
    <row r="79" spans="1:31" s="1" customFormat="1" ht="15.6" customHeight="1">
      <c r="A79" s="34"/>
      <c r="B79" s="35"/>
      <c r="C79" s="29" t="s">
        <v>30</v>
      </c>
      <c r="D79" s="36"/>
      <c r="E79" s="36"/>
      <c r="F79" s="27" t="str">
        <f>IF(E18="","",E18)</f>
        <v>Vyplň údaj</v>
      </c>
      <c r="G79" s="36"/>
      <c r="H79" s="36"/>
      <c r="I79" s="118" t="s">
        <v>37</v>
      </c>
      <c r="J79" s="32" t="str">
        <f>E24</f>
        <v xml:space="preserve"> </v>
      </c>
      <c r="K79" s="36"/>
      <c r="L79" s="117"/>
      <c r="S79" s="34"/>
      <c r="T79" s="34"/>
      <c r="U79" s="34"/>
      <c r="V79" s="34"/>
      <c r="W79" s="34"/>
      <c r="X79" s="34"/>
      <c r="Y79" s="34"/>
      <c r="Z79" s="34"/>
      <c r="AA79" s="34"/>
      <c r="AB79" s="34"/>
      <c r="AC79" s="34"/>
      <c r="AD79" s="34"/>
      <c r="AE79" s="34"/>
    </row>
    <row r="80" spans="1:31" s="1" customFormat="1" ht="10.35" customHeight="1">
      <c r="A80" s="34"/>
      <c r="B80" s="35"/>
      <c r="C80" s="36"/>
      <c r="D80" s="36"/>
      <c r="E80" s="36"/>
      <c r="F80" s="36"/>
      <c r="G80" s="36"/>
      <c r="H80" s="36"/>
      <c r="I80" s="116"/>
      <c r="J80" s="36"/>
      <c r="K80" s="36"/>
      <c r="L80" s="117"/>
      <c r="S80" s="34"/>
      <c r="T80" s="34"/>
      <c r="U80" s="34"/>
      <c r="V80" s="34"/>
      <c r="W80" s="34"/>
      <c r="X80" s="34"/>
      <c r="Y80" s="34"/>
      <c r="Z80" s="34"/>
      <c r="AA80" s="34"/>
      <c r="AB80" s="34"/>
      <c r="AC80" s="34"/>
      <c r="AD80" s="34"/>
      <c r="AE80" s="34"/>
    </row>
    <row r="81" spans="1:65" s="10" customFormat="1" ht="29.25" customHeight="1">
      <c r="A81" s="166"/>
      <c r="B81" s="167"/>
      <c r="C81" s="168" t="s">
        <v>299</v>
      </c>
      <c r="D81" s="169" t="s">
        <v>59</v>
      </c>
      <c r="E81" s="169" t="s">
        <v>55</v>
      </c>
      <c r="F81" s="169" t="s">
        <v>56</v>
      </c>
      <c r="G81" s="169" t="s">
        <v>300</v>
      </c>
      <c r="H81" s="169" t="s">
        <v>301</v>
      </c>
      <c r="I81" s="170" t="s">
        <v>302</v>
      </c>
      <c r="J81" s="171" t="s">
        <v>269</v>
      </c>
      <c r="K81" s="172" t="s">
        <v>303</v>
      </c>
      <c r="L81" s="173"/>
      <c r="M81" s="68" t="s">
        <v>19</v>
      </c>
      <c r="N81" s="69" t="s">
        <v>44</v>
      </c>
      <c r="O81" s="69" t="s">
        <v>304</v>
      </c>
      <c r="P81" s="69" t="s">
        <v>305</v>
      </c>
      <c r="Q81" s="69" t="s">
        <v>306</v>
      </c>
      <c r="R81" s="69" t="s">
        <v>307</v>
      </c>
      <c r="S81" s="69" t="s">
        <v>308</v>
      </c>
      <c r="T81" s="70" t="s">
        <v>309</v>
      </c>
      <c r="U81" s="166"/>
      <c r="V81" s="166"/>
      <c r="W81" s="166"/>
      <c r="X81" s="166"/>
      <c r="Y81" s="166"/>
      <c r="Z81" s="166"/>
      <c r="AA81" s="166"/>
      <c r="AB81" s="166"/>
      <c r="AC81" s="166"/>
      <c r="AD81" s="166"/>
      <c r="AE81" s="166"/>
    </row>
    <row r="82" spans="1:65" s="1" customFormat="1" ht="22.9" customHeight="1">
      <c r="A82" s="34"/>
      <c r="B82" s="35"/>
      <c r="C82" s="75" t="s">
        <v>310</v>
      </c>
      <c r="D82" s="36"/>
      <c r="E82" s="36"/>
      <c r="F82" s="36"/>
      <c r="G82" s="36"/>
      <c r="H82" s="36"/>
      <c r="I82" s="116"/>
      <c r="J82" s="174">
        <f>BK82</f>
        <v>0</v>
      </c>
      <c r="K82" s="36"/>
      <c r="L82" s="39"/>
      <c r="M82" s="71"/>
      <c r="N82" s="175"/>
      <c r="O82" s="72"/>
      <c r="P82" s="176">
        <f>P83</f>
        <v>0</v>
      </c>
      <c r="Q82" s="72"/>
      <c r="R82" s="176">
        <f>R83</f>
        <v>5.3535800000000009</v>
      </c>
      <c r="S82" s="72"/>
      <c r="T82" s="177">
        <f>T83</f>
        <v>0</v>
      </c>
      <c r="U82" s="34"/>
      <c r="V82" s="34"/>
      <c r="W82" s="34"/>
      <c r="X82" s="34"/>
      <c r="Y82" s="34"/>
      <c r="Z82" s="34"/>
      <c r="AA82" s="34"/>
      <c r="AB82" s="34"/>
      <c r="AC82" s="34"/>
      <c r="AD82" s="34"/>
      <c r="AE82" s="34"/>
      <c r="AT82" s="17" t="s">
        <v>73</v>
      </c>
      <c r="AU82" s="17" t="s">
        <v>270</v>
      </c>
      <c r="BK82" s="178">
        <f>BK83</f>
        <v>0</v>
      </c>
    </row>
    <row r="83" spans="1:65" s="11" customFormat="1" ht="25.9" customHeight="1">
      <c r="B83" s="179"/>
      <c r="C83" s="180"/>
      <c r="D83" s="181" t="s">
        <v>73</v>
      </c>
      <c r="E83" s="182" t="s">
        <v>311</v>
      </c>
      <c r="F83" s="182" t="s">
        <v>312</v>
      </c>
      <c r="G83" s="180"/>
      <c r="H83" s="180"/>
      <c r="I83" s="183"/>
      <c r="J83" s="184">
        <f>BK83</f>
        <v>0</v>
      </c>
      <c r="K83" s="180"/>
      <c r="L83" s="185"/>
      <c r="M83" s="186"/>
      <c r="N83" s="187"/>
      <c r="O83" s="187"/>
      <c r="P83" s="188">
        <f>P84+P173</f>
        <v>0</v>
      </c>
      <c r="Q83" s="187"/>
      <c r="R83" s="188">
        <f>R84+R173</f>
        <v>5.3535800000000009</v>
      </c>
      <c r="S83" s="187"/>
      <c r="T83" s="189">
        <f>T84+T173</f>
        <v>0</v>
      </c>
      <c r="AR83" s="190" t="s">
        <v>81</v>
      </c>
      <c r="AT83" s="191" t="s">
        <v>73</v>
      </c>
      <c r="AU83" s="191" t="s">
        <v>74</v>
      </c>
      <c r="AY83" s="190" t="s">
        <v>313</v>
      </c>
      <c r="BK83" s="192">
        <f>BK84+BK173</f>
        <v>0</v>
      </c>
    </row>
    <row r="84" spans="1:65" s="11" customFormat="1" ht="22.9" customHeight="1">
      <c r="B84" s="179"/>
      <c r="C84" s="180"/>
      <c r="D84" s="181" t="s">
        <v>73</v>
      </c>
      <c r="E84" s="193" t="s">
        <v>81</v>
      </c>
      <c r="F84" s="193" t="s">
        <v>314</v>
      </c>
      <c r="G84" s="180"/>
      <c r="H84" s="180"/>
      <c r="I84" s="183"/>
      <c r="J84" s="194">
        <f>BK84</f>
        <v>0</v>
      </c>
      <c r="K84" s="180"/>
      <c r="L84" s="185"/>
      <c r="M84" s="186"/>
      <c r="N84" s="187"/>
      <c r="O84" s="187"/>
      <c r="P84" s="188">
        <f>SUM(P85:P172)</f>
        <v>0</v>
      </c>
      <c r="Q84" s="187"/>
      <c r="R84" s="188">
        <f>SUM(R85:R172)</f>
        <v>5.3535800000000009</v>
      </c>
      <c r="S84" s="187"/>
      <c r="T84" s="189">
        <f>SUM(T85:T172)</f>
        <v>0</v>
      </c>
      <c r="AR84" s="190" t="s">
        <v>81</v>
      </c>
      <c r="AT84" s="191" t="s">
        <v>73</v>
      </c>
      <c r="AU84" s="191" t="s">
        <v>81</v>
      </c>
      <c r="AY84" s="190" t="s">
        <v>313</v>
      </c>
      <c r="BK84" s="192">
        <f>SUM(BK85:BK172)</f>
        <v>0</v>
      </c>
    </row>
    <row r="85" spans="1:65" s="1" customFormat="1" ht="14.45" customHeight="1">
      <c r="A85" s="34"/>
      <c r="B85" s="35"/>
      <c r="C85" s="195" t="s">
        <v>81</v>
      </c>
      <c r="D85" s="195" t="s">
        <v>315</v>
      </c>
      <c r="E85" s="196" t="s">
        <v>4208</v>
      </c>
      <c r="F85" s="197" t="s">
        <v>4209</v>
      </c>
      <c r="G85" s="198" t="s">
        <v>318</v>
      </c>
      <c r="H85" s="199">
        <v>216</v>
      </c>
      <c r="I85" s="200"/>
      <c r="J85" s="201">
        <f>ROUND(I85*H85,2)</f>
        <v>0</v>
      </c>
      <c r="K85" s="202"/>
      <c r="L85" s="39"/>
      <c r="M85" s="203" t="s">
        <v>19</v>
      </c>
      <c r="N85" s="204" t="s">
        <v>45</v>
      </c>
      <c r="O85" s="64"/>
      <c r="P85" s="205">
        <f>O85*H85</f>
        <v>0</v>
      </c>
      <c r="Q85" s="205">
        <v>0</v>
      </c>
      <c r="R85" s="205">
        <f>Q85*H85</f>
        <v>0</v>
      </c>
      <c r="S85" s="205">
        <v>0</v>
      </c>
      <c r="T85" s="206">
        <f>S85*H85</f>
        <v>0</v>
      </c>
      <c r="U85" s="34"/>
      <c r="V85" s="34"/>
      <c r="W85" s="34"/>
      <c r="X85" s="34"/>
      <c r="Y85" s="34"/>
      <c r="Z85" s="34"/>
      <c r="AA85" s="34"/>
      <c r="AB85" s="34"/>
      <c r="AC85" s="34"/>
      <c r="AD85" s="34"/>
      <c r="AE85" s="34"/>
      <c r="AR85" s="207" t="s">
        <v>319</v>
      </c>
      <c r="AT85" s="207" t="s">
        <v>315</v>
      </c>
      <c r="AU85" s="207" t="s">
        <v>83</v>
      </c>
      <c r="AY85" s="17" t="s">
        <v>313</v>
      </c>
      <c r="BE85" s="208">
        <f>IF(N85="základní",J85,0)</f>
        <v>0</v>
      </c>
      <c r="BF85" s="208">
        <f>IF(N85="snížená",J85,0)</f>
        <v>0</v>
      </c>
      <c r="BG85" s="208">
        <f>IF(N85="zákl. přenesená",J85,0)</f>
        <v>0</v>
      </c>
      <c r="BH85" s="208">
        <f>IF(N85="sníž. přenesená",J85,0)</f>
        <v>0</v>
      </c>
      <c r="BI85" s="208">
        <f>IF(N85="nulová",J85,0)</f>
        <v>0</v>
      </c>
      <c r="BJ85" s="17" t="s">
        <v>81</v>
      </c>
      <c r="BK85" s="208">
        <f>ROUND(I85*H85,2)</f>
        <v>0</v>
      </c>
      <c r="BL85" s="17" t="s">
        <v>319</v>
      </c>
      <c r="BM85" s="207" t="s">
        <v>4210</v>
      </c>
    </row>
    <row r="86" spans="1:65" s="1" customFormat="1">
      <c r="A86" s="34"/>
      <c r="B86" s="35"/>
      <c r="C86" s="36"/>
      <c r="D86" s="209" t="s">
        <v>321</v>
      </c>
      <c r="E86" s="36"/>
      <c r="F86" s="210" t="s">
        <v>4211</v>
      </c>
      <c r="G86" s="36"/>
      <c r="H86" s="36"/>
      <c r="I86" s="116"/>
      <c r="J86" s="36"/>
      <c r="K86" s="36"/>
      <c r="L86" s="39"/>
      <c r="M86" s="211"/>
      <c r="N86" s="212"/>
      <c r="O86" s="64"/>
      <c r="P86" s="64"/>
      <c r="Q86" s="64"/>
      <c r="R86" s="64"/>
      <c r="S86" s="64"/>
      <c r="T86" s="65"/>
      <c r="U86" s="34"/>
      <c r="V86" s="34"/>
      <c r="W86" s="34"/>
      <c r="X86" s="34"/>
      <c r="Y86" s="34"/>
      <c r="Z86" s="34"/>
      <c r="AA86" s="34"/>
      <c r="AB86" s="34"/>
      <c r="AC86" s="34"/>
      <c r="AD86" s="34"/>
      <c r="AE86" s="34"/>
      <c r="AT86" s="17" t="s">
        <v>321</v>
      </c>
      <c r="AU86" s="17" t="s">
        <v>83</v>
      </c>
    </row>
    <row r="87" spans="1:65" s="12" customFormat="1">
      <c r="B87" s="213"/>
      <c r="C87" s="214"/>
      <c r="D87" s="209" t="s">
        <v>323</v>
      </c>
      <c r="E87" s="215" t="s">
        <v>19</v>
      </c>
      <c r="F87" s="216" t="s">
        <v>4212</v>
      </c>
      <c r="G87" s="214"/>
      <c r="H87" s="217">
        <v>216</v>
      </c>
      <c r="I87" s="218"/>
      <c r="J87" s="214"/>
      <c r="K87" s="214"/>
      <c r="L87" s="219"/>
      <c r="M87" s="220"/>
      <c r="N87" s="221"/>
      <c r="O87" s="221"/>
      <c r="P87" s="221"/>
      <c r="Q87" s="221"/>
      <c r="R87" s="221"/>
      <c r="S87" s="221"/>
      <c r="T87" s="222"/>
      <c r="AT87" s="223" t="s">
        <v>323</v>
      </c>
      <c r="AU87" s="223" t="s">
        <v>83</v>
      </c>
      <c r="AV87" s="12" t="s">
        <v>83</v>
      </c>
      <c r="AW87" s="12" t="s">
        <v>36</v>
      </c>
      <c r="AX87" s="12" t="s">
        <v>81</v>
      </c>
      <c r="AY87" s="223" t="s">
        <v>313</v>
      </c>
    </row>
    <row r="88" spans="1:65" s="1" customFormat="1" ht="14.45" customHeight="1">
      <c r="A88" s="34"/>
      <c r="B88" s="35"/>
      <c r="C88" s="195" t="s">
        <v>83</v>
      </c>
      <c r="D88" s="195" t="s">
        <v>315</v>
      </c>
      <c r="E88" s="196" t="s">
        <v>4213</v>
      </c>
      <c r="F88" s="197" t="s">
        <v>4214</v>
      </c>
      <c r="G88" s="198" t="s">
        <v>358</v>
      </c>
      <c r="H88" s="199">
        <v>189.75</v>
      </c>
      <c r="I88" s="200"/>
      <c r="J88" s="201">
        <f>ROUND(I88*H88,2)</f>
        <v>0</v>
      </c>
      <c r="K88" s="202"/>
      <c r="L88" s="39"/>
      <c r="M88" s="203" t="s">
        <v>19</v>
      </c>
      <c r="N88" s="204" t="s">
        <v>45</v>
      </c>
      <c r="O88" s="64"/>
      <c r="P88" s="205">
        <f>O88*H88</f>
        <v>0</v>
      </c>
      <c r="Q88" s="205">
        <v>0</v>
      </c>
      <c r="R88" s="205">
        <f>Q88*H88</f>
        <v>0</v>
      </c>
      <c r="S88" s="205">
        <v>0</v>
      </c>
      <c r="T88" s="206">
        <f>S88*H88</f>
        <v>0</v>
      </c>
      <c r="U88" s="34"/>
      <c r="V88" s="34"/>
      <c r="W88" s="34"/>
      <c r="X88" s="34"/>
      <c r="Y88" s="34"/>
      <c r="Z88" s="34"/>
      <c r="AA88" s="34"/>
      <c r="AB88" s="34"/>
      <c r="AC88" s="34"/>
      <c r="AD88" s="34"/>
      <c r="AE88" s="34"/>
      <c r="AR88" s="207" t="s">
        <v>319</v>
      </c>
      <c r="AT88" s="207" t="s">
        <v>315</v>
      </c>
      <c r="AU88" s="207" t="s">
        <v>83</v>
      </c>
      <c r="AY88" s="17" t="s">
        <v>313</v>
      </c>
      <c r="BE88" s="208">
        <f>IF(N88="základní",J88,0)</f>
        <v>0</v>
      </c>
      <c r="BF88" s="208">
        <f>IF(N88="snížená",J88,0)</f>
        <v>0</v>
      </c>
      <c r="BG88" s="208">
        <f>IF(N88="zákl. přenesená",J88,0)</f>
        <v>0</v>
      </c>
      <c r="BH88" s="208">
        <f>IF(N88="sníž. přenesená",J88,0)</f>
        <v>0</v>
      </c>
      <c r="BI88" s="208">
        <f>IF(N88="nulová",J88,0)</f>
        <v>0</v>
      </c>
      <c r="BJ88" s="17" t="s">
        <v>81</v>
      </c>
      <c r="BK88" s="208">
        <f>ROUND(I88*H88,2)</f>
        <v>0</v>
      </c>
      <c r="BL88" s="17" t="s">
        <v>319</v>
      </c>
      <c r="BM88" s="207" t="s">
        <v>4215</v>
      </c>
    </row>
    <row r="89" spans="1:65" s="1" customFormat="1" ht="19.5">
      <c r="A89" s="34"/>
      <c r="B89" s="35"/>
      <c r="C89" s="36"/>
      <c r="D89" s="209" t="s">
        <v>321</v>
      </c>
      <c r="E89" s="36"/>
      <c r="F89" s="210" t="s">
        <v>4216</v>
      </c>
      <c r="G89" s="36"/>
      <c r="H89" s="36"/>
      <c r="I89" s="116"/>
      <c r="J89" s="36"/>
      <c r="K89" s="36"/>
      <c r="L89" s="39"/>
      <c r="M89" s="211"/>
      <c r="N89" s="212"/>
      <c r="O89" s="64"/>
      <c r="P89" s="64"/>
      <c r="Q89" s="64"/>
      <c r="R89" s="64"/>
      <c r="S89" s="64"/>
      <c r="T89" s="65"/>
      <c r="U89" s="34"/>
      <c r="V89" s="34"/>
      <c r="W89" s="34"/>
      <c r="X89" s="34"/>
      <c r="Y89" s="34"/>
      <c r="Z89" s="34"/>
      <c r="AA89" s="34"/>
      <c r="AB89" s="34"/>
      <c r="AC89" s="34"/>
      <c r="AD89" s="34"/>
      <c r="AE89" s="34"/>
      <c r="AT89" s="17" t="s">
        <v>321</v>
      </c>
      <c r="AU89" s="17" t="s">
        <v>83</v>
      </c>
    </row>
    <row r="90" spans="1:65" s="12" customFormat="1">
      <c r="B90" s="213"/>
      <c r="C90" s="214"/>
      <c r="D90" s="209" t="s">
        <v>323</v>
      </c>
      <c r="E90" s="215" t="s">
        <v>19</v>
      </c>
      <c r="F90" s="216" t="s">
        <v>4217</v>
      </c>
      <c r="G90" s="214"/>
      <c r="H90" s="217">
        <v>189.75</v>
      </c>
      <c r="I90" s="218"/>
      <c r="J90" s="214"/>
      <c r="K90" s="214"/>
      <c r="L90" s="219"/>
      <c r="M90" s="220"/>
      <c r="N90" s="221"/>
      <c r="O90" s="221"/>
      <c r="P90" s="221"/>
      <c r="Q90" s="221"/>
      <c r="R90" s="221"/>
      <c r="S90" s="221"/>
      <c r="T90" s="222"/>
      <c r="AT90" s="223" t="s">
        <v>323</v>
      </c>
      <c r="AU90" s="223" t="s">
        <v>83</v>
      </c>
      <c r="AV90" s="12" t="s">
        <v>83</v>
      </c>
      <c r="AW90" s="12" t="s">
        <v>36</v>
      </c>
      <c r="AX90" s="12" t="s">
        <v>81</v>
      </c>
      <c r="AY90" s="223" t="s">
        <v>313</v>
      </c>
    </row>
    <row r="91" spans="1:65" s="1" customFormat="1" ht="14.45" customHeight="1">
      <c r="A91" s="34"/>
      <c r="B91" s="35"/>
      <c r="C91" s="195" t="s">
        <v>120</v>
      </c>
      <c r="D91" s="195" t="s">
        <v>315</v>
      </c>
      <c r="E91" s="196" t="s">
        <v>4218</v>
      </c>
      <c r="F91" s="197" t="s">
        <v>4219</v>
      </c>
      <c r="G91" s="198" t="s">
        <v>358</v>
      </c>
      <c r="H91" s="199">
        <v>189.75</v>
      </c>
      <c r="I91" s="200"/>
      <c r="J91" s="201">
        <f>ROUND(I91*H91,2)</f>
        <v>0</v>
      </c>
      <c r="K91" s="202"/>
      <c r="L91" s="39"/>
      <c r="M91" s="203" t="s">
        <v>19</v>
      </c>
      <c r="N91" s="204" t="s">
        <v>45</v>
      </c>
      <c r="O91" s="64"/>
      <c r="P91" s="205">
        <f>O91*H91</f>
        <v>0</v>
      </c>
      <c r="Q91" s="205">
        <v>0</v>
      </c>
      <c r="R91" s="205">
        <f>Q91*H91</f>
        <v>0</v>
      </c>
      <c r="S91" s="205">
        <v>0</v>
      </c>
      <c r="T91" s="206">
        <f>S91*H91</f>
        <v>0</v>
      </c>
      <c r="U91" s="34"/>
      <c r="V91" s="34"/>
      <c r="W91" s="34"/>
      <c r="X91" s="34"/>
      <c r="Y91" s="34"/>
      <c r="Z91" s="34"/>
      <c r="AA91" s="34"/>
      <c r="AB91" s="34"/>
      <c r="AC91" s="34"/>
      <c r="AD91" s="34"/>
      <c r="AE91" s="34"/>
      <c r="AR91" s="207" t="s">
        <v>319</v>
      </c>
      <c r="AT91" s="207" t="s">
        <v>315</v>
      </c>
      <c r="AU91" s="207" t="s">
        <v>83</v>
      </c>
      <c r="AY91" s="17" t="s">
        <v>313</v>
      </c>
      <c r="BE91" s="208">
        <f>IF(N91="základní",J91,0)</f>
        <v>0</v>
      </c>
      <c r="BF91" s="208">
        <f>IF(N91="snížená",J91,0)</f>
        <v>0</v>
      </c>
      <c r="BG91" s="208">
        <f>IF(N91="zákl. přenesená",J91,0)</f>
        <v>0</v>
      </c>
      <c r="BH91" s="208">
        <f>IF(N91="sníž. přenesená",J91,0)</f>
        <v>0</v>
      </c>
      <c r="BI91" s="208">
        <f>IF(N91="nulová",J91,0)</f>
        <v>0</v>
      </c>
      <c r="BJ91" s="17" t="s">
        <v>81</v>
      </c>
      <c r="BK91" s="208">
        <f>ROUND(I91*H91,2)</f>
        <v>0</v>
      </c>
      <c r="BL91" s="17" t="s">
        <v>319</v>
      </c>
      <c r="BM91" s="207" t="s">
        <v>4220</v>
      </c>
    </row>
    <row r="92" spans="1:65" s="1" customFormat="1">
      <c r="A92" s="34"/>
      <c r="B92" s="35"/>
      <c r="C92" s="36"/>
      <c r="D92" s="209" t="s">
        <v>321</v>
      </c>
      <c r="E92" s="36"/>
      <c r="F92" s="210" t="s">
        <v>4221</v>
      </c>
      <c r="G92" s="36"/>
      <c r="H92" s="36"/>
      <c r="I92" s="116"/>
      <c r="J92" s="36"/>
      <c r="K92" s="36"/>
      <c r="L92" s="39"/>
      <c r="M92" s="211"/>
      <c r="N92" s="212"/>
      <c r="O92" s="64"/>
      <c r="P92" s="64"/>
      <c r="Q92" s="64"/>
      <c r="R92" s="64"/>
      <c r="S92" s="64"/>
      <c r="T92" s="65"/>
      <c r="U92" s="34"/>
      <c r="V92" s="34"/>
      <c r="W92" s="34"/>
      <c r="X92" s="34"/>
      <c r="Y92" s="34"/>
      <c r="Z92" s="34"/>
      <c r="AA92" s="34"/>
      <c r="AB92" s="34"/>
      <c r="AC92" s="34"/>
      <c r="AD92" s="34"/>
      <c r="AE92" s="34"/>
      <c r="AT92" s="17" t="s">
        <v>321</v>
      </c>
      <c r="AU92" s="17" t="s">
        <v>83</v>
      </c>
    </row>
    <row r="93" spans="1:65" s="12" customFormat="1">
      <c r="B93" s="213"/>
      <c r="C93" s="214"/>
      <c r="D93" s="209" t="s">
        <v>323</v>
      </c>
      <c r="E93" s="215" t="s">
        <v>19</v>
      </c>
      <c r="F93" s="216" t="s">
        <v>4217</v>
      </c>
      <c r="G93" s="214"/>
      <c r="H93" s="217">
        <v>189.75</v>
      </c>
      <c r="I93" s="218"/>
      <c r="J93" s="214"/>
      <c r="K93" s="214"/>
      <c r="L93" s="219"/>
      <c r="M93" s="220"/>
      <c r="N93" s="221"/>
      <c r="O93" s="221"/>
      <c r="P93" s="221"/>
      <c r="Q93" s="221"/>
      <c r="R93" s="221"/>
      <c r="S93" s="221"/>
      <c r="T93" s="222"/>
      <c r="AT93" s="223" t="s">
        <v>323</v>
      </c>
      <c r="AU93" s="223" t="s">
        <v>83</v>
      </c>
      <c r="AV93" s="12" t="s">
        <v>83</v>
      </c>
      <c r="AW93" s="12" t="s">
        <v>36</v>
      </c>
      <c r="AX93" s="12" t="s">
        <v>81</v>
      </c>
      <c r="AY93" s="223" t="s">
        <v>313</v>
      </c>
    </row>
    <row r="94" spans="1:65" s="1" customFormat="1" ht="21.6" customHeight="1">
      <c r="A94" s="34"/>
      <c r="B94" s="35"/>
      <c r="C94" s="195" t="s">
        <v>319</v>
      </c>
      <c r="D94" s="195" t="s">
        <v>315</v>
      </c>
      <c r="E94" s="196" t="s">
        <v>4222</v>
      </c>
      <c r="F94" s="197" t="s">
        <v>4223</v>
      </c>
      <c r="G94" s="198" t="s">
        <v>318</v>
      </c>
      <c r="H94" s="199">
        <v>558</v>
      </c>
      <c r="I94" s="200"/>
      <c r="J94" s="201">
        <f>ROUND(I94*H94,2)</f>
        <v>0</v>
      </c>
      <c r="K94" s="202"/>
      <c r="L94" s="39"/>
      <c r="M94" s="203" t="s">
        <v>19</v>
      </c>
      <c r="N94" s="204" t="s">
        <v>45</v>
      </c>
      <c r="O94" s="64"/>
      <c r="P94" s="205">
        <f>O94*H94</f>
        <v>0</v>
      </c>
      <c r="Q94" s="205">
        <v>0</v>
      </c>
      <c r="R94" s="205">
        <f>Q94*H94</f>
        <v>0</v>
      </c>
      <c r="S94" s="205">
        <v>0</v>
      </c>
      <c r="T94" s="206">
        <f>S94*H94</f>
        <v>0</v>
      </c>
      <c r="U94" s="34"/>
      <c r="V94" s="34"/>
      <c r="W94" s="34"/>
      <c r="X94" s="34"/>
      <c r="Y94" s="34"/>
      <c r="Z94" s="34"/>
      <c r="AA94" s="34"/>
      <c r="AB94" s="34"/>
      <c r="AC94" s="34"/>
      <c r="AD94" s="34"/>
      <c r="AE94" s="34"/>
      <c r="AR94" s="207" t="s">
        <v>319</v>
      </c>
      <c r="AT94" s="207" t="s">
        <v>315</v>
      </c>
      <c r="AU94" s="207" t="s">
        <v>83</v>
      </c>
      <c r="AY94" s="17" t="s">
        <v>313</v>
      </c>
      <c r="BE94" s="208">
        <f>IF(N94="základní",J94,0)</f>
        <v>0</v>
      </c>
      <c r="BF94" s="208">
        <f>IF(N94="snížená",J94,0)</f>
        <v>0</v>
      </c>
      <c r="BG94" s="208">
        <f>IF(N94="zákl. přenesená",J94,0)</f>
        <v>0</v>
      </c>
      <c r="BH94" s="208">
        <f>IF(N94="sníž. přenesená",J94,0)</f>
        <v>0</v>
      </c>
      <c r="BI94" s="208">
        <f>IF(N94="nulová",J94,0)</f>
        <v>0</v>
      </c>
      <c r="BJ94" s="17" t="s">
        <v>81</v>
      </c>
      <c r="BK94" s="208">
        <f>ROUND(I94*H94,2)</f>
        <v>0</v>
      </c>
      <c r="BL94" s="17" t="s">
        <v>319</v>
      </c>
      <c r="BM94" s="207" t="s">
        <v>4224</v>
      </c>
    </row>
    <row r="95" spans="1:65" s="1" customFormat="1" ht="19.5">
      <c r="A95" s="34"/>
      <c r="B95" s="35"/>
      <c r="C95" s="36"/>
      <c r="D95" s="209" t="s">
        <v>321</v>
      </c>
      <c r="E95" s="36"/>
      <c r="F95" s="210" t="s">
        <v>4225</v>
      </c>
      <c r="G95" s="36"/>
      <c r="H95" s="36"/>
      <c r="I95" s="116"/>
      <c r="J95" s="36"/>
      <c r="K95" s="36"/>
      <c r="L95" s="39"/>
      <c r="M95" s="211"/>
      <c r="N95" s="212"/>
      <c r="O95" s="64"/>
      <c r="P95" s="64"/>
      <c r="Q95" s="64"/>
      <c r="R95" s="64"/>
      <c r="S95" s="64"/>
      <c r="T95" s="65"/>
      <c r="U95" s="34"/>
      <c r="V95" s="34"/>
      <c r="W95" s="34"/>
      <c r="X95" s="34"/>
      <c r="Y95" s="34"/>
      <c r="Z95" s="34"/>
      <c r="AA95" s="34"/>
      <c r="AB95" s="34"/>
      <c r="AC95" s="34"/>
      <c r="AD95" s="34"/>
      <c r="AE95" s="34"/>
      <c r="AT95" s="17" t="s">
        <v>321</v>
      </c>
      <c r="AU95" s="17" t="s">
        <v>83</v>
      </c>
    </row>
    <row r="96" spans="1:65" s="12" customFormat="1">
      <c r="B96" s="213"/>
      <c r="C96" s="214"/>
      <c r="D96" s="209" t="s">
        <v>323</v>
      </c>
      <c r="E96" s="215" t="s">
        <v>19</v>
      </c>
      <c r="F96" s="216" t="s">
        <v>4226</v>
      </c>
      <c r="G96" s="214"/>
      <c r="H96" s="217">
        <v>558</v>
      </c>
      <c r="I96" s="218"/>
      <c r="J96" s="214"/>
      <c r="K96" s="214"/>
      <c r="L96" s="219"/>
      <c r="M96" s="220"/>
      <c r="N96" s="221"/>
      <c r="O96" s="221"/>
      <c r="P96" s="221"/>
      <c r="Q96" s="221"/>
      <c r="R96" s="221"/>
      <c r="S96" s="221"/>
      <c r="T96" s="222"/>
      <c r="AT96" s="223" t="s">
        <v>323</v>
      </c>
      <c r="AU96" s="223" t="s">
        <v>83</v>
      </c>
      <c r="AV96" s="12" t="s">
        <v>83</v>
      </c>
      <c r="AW96" s="12" t="s">
        <v>36</v>
      </c>
      <c r="AX96" s="12" t="s">
        <v>81</v>
      </c>
      <c r="AY96" s="223" t="s">
        <v>313</v>
      </c>
    </row>
    <row r="97" spans="1:65" s="1" customFormat="1" ht="14.45" customHeight="1">
      <c r="A97" s="34"/>
      <c r="B97" s="35"/>
      <c r="C97" s="195" t="s">
        <v>340</v>
      </c>
      <c r="D97" s="195" t="s">
        <v>315</v>
      </c>
      <c r="E97" s="196" t="s">
        <v>4227</v>
      </c>
      <c r="F97" s="197" t="s">
        <v>4228</v>
      </c>
      <c r="G97" s="198" t="s">
        <v>318</v>
      </c>
      <c r="H97" s="199">
        <v>138</v>
      </c>
      <c r="I97" s="200"/>
      <c r="J97" s="201">
        <f>ROUND(I97*H97,2)</f>
        <v>0</v>
      </c>
      <c r="K97" s="202"/>
      <c r="L97" s="39"/>
      <c r="M97" s="203" t="s">
        <v>19</v>
      </c>
      <c r="N97" s="204" t="s">
        <v>45</v>
      </c>
      <c r="O97" s="64"/>
      <c r="P97" s="205">
        <f>O97*H97</f>
        <v>0</v>
      </c>
      <c r="Q97" s="205">
        <v>0</v>
      </c>
      <c r="R97" s="205">
        <f>Q97*H97</f>
        <v>0</v>
      </c>
      <c r="S97" s="205">
        <v>0</v>
      </c>
      <c r="T97" s="206">
        <f>S97*H97</f>
        <v>0</v>
      </c>
      <c r="U97" s="34"/>
      <c r="V97" s="34"/>
      <c r="W97" s="34"/>
      <c r="X97" s="34"/>
      <c r="Y97" s="34"/>
      <c r="Z97" s="34"/>
      <c r="AA97" s="34"/>
      <c r="AB97" s="34"/>
      <c r="AC97" s="34"/>
      <c r="AD97" s="34"/>
      <c r="AE97" s="34"/>
      <c r="AR97" s="207" t="s">
        <v>319</v>
      </c>
      <c r="AT97" s="207" t="s">
        <v>315</v>
      </c>
      <c r="AU97" s="207" t="s">
        <v>83</v>
      </c>
      <c r="AY97" s="17" t="s">
        <v>313</v>
      </c>
      <c r="BE97" s="208">
        <f>IF(N97="základní",J97,0)</f>
        <v>0</v>
      </c>
      <c r="BF97" s="208">
        <f>IF(N97="snížená",J97,0)</f>
        <v>0</v>
      </c>
      <c r="BG97" s="208">
        <f>IF(N97="zákl. přenesená",J97,0)</f>
        <v>0</v>
      </c>
      <c r="BH97" s="208">
        <f>IF(N97="sníž. přenesená",J97,0)</f>
        <v>0</v>
      </c>
      <c r="BI97" s="208">
        <f>IF(N97="nulová",J97,0)</f>
        <v>0</v>
      </c>
      <c r="BJ97" s="17" t="s">
        <v>81</v>
      </c>
      <c r="BK97" s="208">
        <f>ROUND(I97*H97,2)</f>
        <v>0</v>
      </c>
      <c r="BL97" s="17" t="s">
        <v>319</v>
      </c>
      <c r="BM97" s="207" t="s">
        <v>4229</v>
      </c>
    </row>
    <row r="98" spans="1:65" s="1" customFormat="1" ht="19.5">
      <c r="A98" s="34"/>
      <c r="B98" s="35"/>
      <c r="C98" s="36"/>
      <c r="D98" s="209" t="s">
        <v>321</v>
      </c>
      <c r="E98" s="36"/>
      <c r="F98" s="210" t="s">
        <v>4230</v>
      </c>
      <c r="G98" s="36"/>
      <c r="H98" s="36"/>
      <c r="I98" s="116"/>
      <c r="J98" s="36"/>
      <c r="K98" s="36"/>
      <c r="L98" s="39"/>
      <c r="M98" s="211"/>
      <c r="N98" s="212"/>
      <c r="O98" s="64"/>
      <c r="P98" s="64"/>
      <c r="Q98" s="64"/>
      <c r="R98" s="64"/>
      <c r="S98" s="64"/>
      <c r="T98" s="65"/>
      <c r="U98" s="34"/>
      <c r="V98" s="34"/>
      <c r="W98" s="34"/>
      <c r="X98" s="34"/>
      <c r="Y98" s="34"/>
      <c r="Z98" s="34"/>
      <c r="AA98" s="34"/>
      <c r="AB98" s="34"/>
      <c r="AC98" s="34"/>
      <c r="AD98" s="34"/>
      <c r="AE98" s="34"/>
      <c r="AT98" s="17" t="s">
        <v>321</v>
      </c>
      <c r="AU98" s="17" t="s">
        <v>83</v>
      </c>
    </row>
    <row r="99" spans="1:65" s="12" customFormat="1">
      <c r="B99" s="213"/>
      <c r="C99" s="214"/>
      <c r="D99" s="209" t="s">
        <v>323</v>
      </c>
      <c r="E99" s="215" t="s">
        <v>19</v>
      </c>
      <c r="F99" s="216" t="s">
        <v>4231</v>
      </c>
      <c r="G99" s="214"/>
      <c r="H99" s="217">
        <v>138</v>
      </c>
      <c r="I99" s="218"/>
      <c r="J99" s="214"/>
      <c r="K99" s="214"/>
      <c r="L99" s="219"/>
      <c r="M99" s="220"/>
      <c r="N99" s="221"/>
      <c r="O99" s="221"/>
      <c r="P99" s="221"/>
      <c r="Q99" s="221"/>
      <c r="R99" s="221"/>
      <c r="S99" s="221"/>
      <c r="T99" s="222"/>
      <c r="AT99" s="223" t="s">
        <v>323</v>
      </c>
      <c r="AU99" s="223" t="s">
        <v>83</v>
      </c>
      <c r="AV99" s="12" t="s">
        <v>83</v>
      </c>
      <c r="AW99" s="12" t="s">
        <v>36</v>
      </c>
      <c r="AX99" s="12" t="s">
        <v>81</v>
      </c>
      <c r="AY99" s="223" t="s">
        <v>313</v>
      </c>
    </row>
    <row r="100" spans="1:65" s="1" customFormat="1" ht="21.6" customHeight="1">
      <c r="A100" s="34"/>
      <c r="B100" s="35"/>
      <c r="C100" s="195" t="s">
        <v>345</v>
      </c>
      <c r="D100" s="195" t="s">
        <v>315</v>
      </c>
      <c r="E100" s="196" t="s">
        <v>4232</v>
      </c>
      <c r="F100" s="197" t="s">
        <v>4233</v>
      </c>
      <c r="G100" s="198" t="s">
        <v>318</v>
      </c>
      <c r="H100" s="199">
        <v>465</v>
      </c>
      <c r="I100" s="200"/>
      <c r="J100" s="201">
        <f>ROUND(I100*H100,2)</f>
        <v>0</v>
      </c>
      <c r="K100" s="202"/>
      <c r="L100" s="39"/>
      <c r="M100" s="203" t="s">
        <v>19</v>
      </c>
      <c r="N100" s="204" t="s">
        <v>45</v>
      </c>
      <c r="O100" s="64"/>
      <c r="P100" s="205">
        <f>O100*H100</f>
        <v>0</v>
      </c>
      <c r="Q100" s="205">
        <v>0</v>
      </c>
      <c r="R100" s="205">
        <f>Q100*H100</f>
        <v>0</v>
      </c>
      <c r="S100" s="205">
        <v>0</v>
      </c>
      <c r="T100" s="206">
        <f>S100*H100</f>
        <v>0</v>
      </c>
      <c r="U100" s="34"/>
      <c r="V100" s="34"/>
      <c r="W100" s="34"/>
      <c r="X100" s="34"/>
      <c r="Y100" s="34"/>
      <c r="Z100" s="34"/>
      <c r="AA100" s="34"/>
      <c r="AB100" s="34"/>
      <c r="AC100" s="34"/>
      <c r="AD100" s="34"/>
      <c r="AE100" s="34"/>
      <c r="AR100" s="207" t="s">
        <v>319</v>
      </c>
      <c r="AT100" s="207" t="s">
        <v>315</v>
      </c>
      <c r="AU100" s="207" t="s">
        <v>83</v>
      </c>
      <c r="AY100" s="17" t="s">
        <v>313</v>
      </c>
      <c r="BE100" s="208">
        <f>IF(N100="základní",J100,0)</f>
        <v>0</v>
      </c>
      <c r="BF100" s="208">
        <f>IF(N100="snížená",J100,0)</f>
        <v>0</v>
      </c>
      <c r="BG100" s="208">
        <f>IF(N100="zákl. přenesená",J100,0)</f>
        <v>0</v>
      </c>
      <c r="BH100" s="208">
        <f>IF(N100="sníž. přenesená",J100,0)</f>
        <v>0</v>
      </c>
      <c r="BI100" s="208">
        <f>IF(N100="nulová",J100,0)</f>
        <v>0</v>
      </c>
      <c r="BJ100" s="17" t="s">
        <v>81</v>
      </c>
      <c r="BK100" s="208">
        <f>ROUND(I100*H100,2)</f>
        <v>0</v>
      </c>
      <c r="BL100" s="17" t="s">
        <v>319</v>
      </c>
      <c r="BM100" s="207" t="s">
        <v>4234</v>
      </c>
    </row>
    <row r="101" spans="1:65" s="1" customFormat="1" ht="19.5">
      <c r="A101" s="34"/>
      <c r="B101" s="35"/>
      <c r="C101" s="36"/>
      <c r="D101" s="209" t="s">
        <v>321</v>
      </c>
      <c r="E101" s="36"/>
      <c r="F101" s="210" t="s">
        <v>4235</v>
      </c>
      <c r="G101" s="36"/>
      <c r="H101" s="36"/>
      <c r="I101" s="116"/>
      <c r="J101" s="36"/>
      <c r="K101" s="36"/>
      <c r="L101" s="39"/>
      <c r="M101" s="211"/>
      <c r="N101" s="212"/>
      <c r="O101" s="64"/>
      <c r="P101" s="64"/>
      <c r="Q101" s="64"/>
      <c r="R101" s="64"/>
      <c r="S101" s="64"/>
      <c r="T101" s="65"/>
      <c r="U101" s="34"/>
      <c r="V101" s="34"/>
      <c r="W101" s="34"/>
      <c r="X101" s="34"/>
      <c r="Y101" s="34"/>
      <c r="Z101" s="34"/>
      <c r="AA101" s="34"/>
      <c r="AB101" s="34"/>
      <c r="AC101" s="34"/>
      <c r="AD101" s="34"/>
      <c r="AE101" s="34"/>
      <c r="AT101" s="17" t="s">
        <v>321</v>
      </c>
      <c r="AU101" s="17" t="s">
        <v>83</v>
      </c>
    </row>
    <row r="102" spans="1:65" s="12" customFormat="1">
      <c r="B102" s="213"/>
      <c r="C102" s="214"/>
      <c r="D102" s="209" t="s">
        <v>323</v>
      </c>
      <c r="E102" s="215" t="s">
        <v>19</v>
      </c>
      <c r="F102" s="216" t="s">
        <v>4204</v>
      </c>
      <c r="G102" s="214"/>
      <c r="H102" s="217">
        <v>465</v>
      </c>
      <c r="I102" s="218"/>
      <c r="J102" s="214"/>
      <c r="K102" s="214"/>
      <c r="L102" s="219"/>
      <c r="M102" s="220"/>
      <c r="N102" s="221"/>
      <c r="O102" s="221"/>
      <c r="P102" s="221"/>
      <c r="Q102" s="221"/>
      <c r="R102" s="221"/>
      <c r="S102" s="221"/>
      <c r="T102" s="222"/>
      <c r="AT102" s="223" t="s">
        <v>323</v>
      </c>
      <c r="AU102" s="223" t="s">
        <v>83</v>
      </c>
      <c r="AV102" s="12" t="s">
        <v>83</v>
      </c>
      <c r="AW102" s="12" t="s">
        <v>36</v>
      </c>
      <c r="AX102" s="12" t="s">
        <v>81</v>
      </c>
      <c r="AY102" s="223" t="s">
        <v>313</v>
      </c>
    </row>
    <row r="103" spans="1:65" s="1" customFormat="1" ht="14.45" customHeight="1">
      <c r="A103" s="34"/>
      <c r="B103" s="35"/>
      <c r="C103" s="195" t="s">
        <v>350</v>
      </c>
      <c r="D103" s="195" t="s">
        <v>315</v>
      </c>
      <c r="E103" s="196" t="s">
        <v>4236</v>
      </c>
      <c r="F103" s="197" t="s">
        <v>4237</v>
      </c>
      <c r="G103" s="198" t="s">
        <v>318</v>
      </c>
      <c r="H103" s="199">
        <v>465</v>
      </c>
      <c r="I103" s="200"/>
      <c r="J103" s="201">
        <f>ROUND(I103*H103,2)</f>
        <v>0</v>
      </c>
      <c r="K103" s="202"/>
      <c r="L103" s="39"/>
      <c r="M103" s="203" t="s">
        <v>19</v>
      </c>
      <c r="N103" s="204" t="s">
        <v>45</v>
      </c>
      <c r="O103" s="64"/>
      <c r="P103" s="205">
        <f>O103*H103</f>
        <v>0</v>
      </c>
      <c r="Q103" s="205">
        <v>0</v>
      </c>
      <c r="R103" s="205">
        <f>Q103*H103</f>
        <v>0</v>
      </c>
      <c r="S103" s="205">
        <v>0</v>
      </c>
      <c r="T103" s="206">
        <f>S103*H103</f>
        <v>0</v>
      </c>
      <c r="U103" s="34"/>
      <c r="V103" s="34"/>
      <c r="W103" s="34"/>
      <c r="X103" s="34"/>
      <c r="Y103" s="34"/>
      <c r="Z103" s="34"/>
      <c r="AA103" s="34"/>
      <c r="AB103" s="34"/>
      <c r="AC103" s="34"/>
      <c r="AD103" s="34"/>
      <c r="AE103" s="34"/>
      <c r="AR103" s="207" t="s">
        <v>319</v>
      </c>
      <c r="AT103" s="207" t="s">
        <v>315</v>
      </c>
      <c r="AU103" s="207" t="s">
        <v>83</v>
      </c>
      <c r="AY103" s="17" t="s">
        <v>313</v>
      </c>
      <c r="BE103" s="208">
        <f>IF(N103="základní",J103,0)</f>
        <v>0</v>
      </c>
      <c r="BF103" s="208">
        <f>IF(N103="snížená",J103,0)</f>
        <v>0</v>
      </c>
      <c r="BG103" s="208">
        <f>IF(N103="zákl. přenesená",J103,0)</f>
        <v>0</v>
      </c>
      <c r="BH103" s="208">
        <f>IF(N103="sníž. přenesená",J103,0)</f>
        <v>0</v>
      </c>
      <c r="BI103" s="208">
        <f>IF(N103="nulová",J103,0)</f>
        <v>0</v>
      </c>
      <c r="BJ103" s="17" t="s">
        <v>81</v>
      </c>
      <c r="BK103" s="208">
        <f>ROUND(I103*H103,2)</f>
        <v>0</v>
      </c>
      <c r="BL103" s="17" t="s">
        <v>319</v>
      </c>
      <c r="BM103" s="207" t="s">
        <v>4238</v>
      </c>
    </row>
    <row r="104" spans="1:65" s="1" customFormat="1" ht="19.5">
      <c r="A104" s="34"/>
      <c r="B104" s="35"/>
      <c r="C104" s="36"/>
      <c r="D104" s="209" t="s">
        <v>321</v>
      </c>
      <c r="E104" s="36"/>
      <c r="F104" s="210" t="s">
        <v>4239</v>
      </c>
      <c r="G104" s="36"/>
      <c r="H104" s="36"/>
      <c r="I104" s="116"/>
      <c r="J104" s="36"/>
      <c r="K104" s="36"/>
      <c r="L104" s="39"/>
      <c r="M104" s="211"/>
      <c r="N104" s="212"/>
      <c r="O104" s="64"/>
      <c r="P104" s="64"/>
      <c r="Q104" s="64"/>
      <c r="R104" s="64"/>
      <c r="S104" s="64"/>
      <c r="T104" s="65"/>
      <c r="U104" s="34"/>
      <c r="V104" s="34"/>
      <c r="W104" s="34"/>
      <c r="X104" s="34"/>
      <c r="Y104" s="34"/>
      <c r="Z104" s="34"/>
      <c r="AA104" s="34"/>
      <c r="AB104" s="34"/>
      <c r="AC104" s="34"/>
      <c r="AD104" s="34"/>
      <c r="AE104" s="34"/>
      <c r="AT104" s="17" t="s">
        <v>321</v>
      </c>
      <c r="AU104" s="17" t="s">
        <v>83</v>
      </c>
    </row>
    <row r="105" spans="1:65" s="12" customFormat="1">
      <c r="B105" s="213"/>
      <c r="C105" s="214"/>
      <c r="D105" s="209" t="s">
        <v>323</v>
      </c>
      <c r="E105" s="215" t="s">
        <v>19</v>
      </c>
      <c r="F105" s="216" t="s">
        <v>4204</v>
      </c>
      <c r="G105" s="214"/>
      <c r="H105" s="217">
        <v>465</v>
      </c>
      <c r="I105" s="218"/>
      <c r="J105" s="214"/>
      <c r="K105" s="214"/>
      <c r="L105" s="219"/>
      <c r="M105" s="220"/>
      <c r="N105" s="221"/>
      <c r="O105" s="221"/>
      <c r="P105" s="221"/>
      <c r="Q105" s="221"/>
      <c r="R105" s="221"/>
      <c r="S105" s="221"/>
      <c r="T105" s="222"/>
      <c r="AT105" s="223" t="s">
        <v>323</v>
      </c>
      <c r="AU105" s="223" t="s">
        <v>83</v>
      </c>
      <c r="AV105" s="12" t="s">
        <v>83</v>
      </c>
      <c r="AW105" s="12" t="s">
        <v>36</v>
      </c>
      <c r="AX105" s="12" t="s">
        <v>81</v>
      </c>
      <c r="AY105" s="223" t="s">
        <v>313</v>
      </c>
    </row>
    <row r="106" spans="1:65" s="1" customFormat="1" ht="14.45" customHeight="1">
      <c r="A106" s="34"/>
      <c r="B106" s="35"/>
      <c r="C106" s="245" t="s">
        <v>355</v>
      </c>
      <c r="D106" s="245" t="s">
        <v>473</v>
      </c>
      <c r="E106" s="246" t="s">
        <v>4240</v>
      </c>
      <c r="F106" s="247" t="s">
        <v>4241</v>
      </c>
      <c r="G106" s="248" t="s">
        <v>1571</v>
      </c>
      <c r="H106" s="249">
        <v>13.95</v>
      </c>
      <c r="I106" s="250"/>
      <c r="J106" s="251">
        <f>ROUND(I106*H106,2)</f>
        <v>0</v>
      </c>
      <c r="K106" s="252"/>
      <c r="L106" s="253"/>
      <c r="M106" s="254" t="s">
        <v>19</v>
      </c>
      <c r="N106" s="255" t="s">
        <v>45</v>
      </c>
      <c r="O106" s="64"/>
      <c r="P106" s="205">
        <f>O106*H106</f>
        <v>0</v>
      </c>
      <c r="Q106" s="205">
        <v>1E-3</v>
      </c>
      <c r="R106" s="205">
        <f>Q106*H106</f>
        <v>1.3949999999999999E-2</v>
      </c>
      <c r="S106" s="205">
        <v>0</v>
      </c>
      <c r="T106" s="206">
        <f>S106*H106</f>
        <v>0</v>
      </c>
      <c r="U106" s="34"/>
      <c r="V106" s="34"/>
      <c r="W106" s="34"/>
      <c r="X106" s="34"/>
      <c r="Y106" s="34"/>
      <c r="Z106" s="34"/>
      <c r="AA106" s="34"/>
      <c r="AB106" s="34"/>
      <c r="AC106" s="34"/>
      <c r="AD106" s="34"/>
      <c r="AE106" s="34"/>
      <c r="AR106" s="207" t="s">
        <v>355</v>
      </c>
      <c r="AT106" s="207" t="s">
        <v>473</v>
      </c>
      <c r="AU106" s="207" t="s">
        <v>83</v>
      </c>
      <c r="AY106" s="17" t="s">
        <v>313</v>
      </c>
      <c r="BE106" s="208">
        <f>IF(N106="základní",J106,0)</f>
        <v>0</v>
      </c>
      <c r="BF106" s="208">
        <f>IF(N106="snížená",J106,0)</f>
        <v>0</v>
      </c>
      <c r="BG106" s="208">
        <f>IF(N106="zákl. přenesená",J106,0)</f>
        <v>0</v>
      </c>
      <c r="BH106" s="208">
        <f>IF(N106="sníž. přenesená",J106,0)</f>
        <v>0</v>
      </c>
      <c r="BI106" s="208">
        <f>IF(N106="nulová",J106,0)</f>
        <v>0</v>
      </c>
      <c r="BJ106" s="17" t="s">
        <v>81</v>
      </c>
      <c r="BK106" s="208">
        <f>ROUND(I106*H106,2)</f>
        <v>0</v>
      </c>
      <c r="BL106" s="17" t="s">
        <v>319</v>
      </c>
      <c r="BM106" s="207" t="s">
        <v>4242</v>
      </c>
    </row>
    <row r="107" spans="1:65" s="1" customFormat="1">
      <c r="A107" s="34"/>
      <c r="B107" s="35"/>
      <c r="C107" s="36"/>
      <c r="D107" s="209" t="s">
        <v>321</v>
      </c>
      <c r="E107" s="36"/>
      <c r="F107" s="210" t="s">
        <v>4241</v>
      </c>
      <c r="G107" s="36"/>
      <c r="H107" s="36"/>
      <c r="I107" s="116"/>
      <c r="J107" s="36"/>
      <c r="K107" s="36"/>
      <c r="L107" s="39"/>
      <c r="M107" s="211"/>
      <c r="N107" s="212"/>
      <c r="O107" s="64"/>
      <c r="P107" s="64"/>
      <c r="Q107" s="64"/>
      <c r="R107" s="64"/>
      <c r="S107" s="64"/>
      <c r="T107" s="65"/>
      <c r="U107" s="34"/>
      <c r="V107" s="34"/>
      <c r="W107" s="34"/>
      <c r="X107" s="34"/>
      <c r="Y107" s="34"/>
      <c r="Z107" s="34"/>
      <c r="AA107" s="34"/>
      <c r="AB107" s="34"/>
      <c r="AC107" s="34"/>
      <c r="AD107" s="34"/>
      <c r="AE107" s="34"/>
      <c r="AT107" s="17" t="s">
        <v>321</v>
      </c>
      <c r="AU107" s="17" t="s">
        <v>83</v>
      </c>
    </row>
    <row r="108" spans="1:65" s="12" customFormat="1">
      <c r="B108" s="213"/>
      <c r="C108" s="214"/>
      <c r="D108" s="209" t="s">
        <v>323</v>
      </c>
      <c r="E108" s="215" t="s">
        <v>19</v>
      </c>
      <c r="F108" s="216" t="s">
        <v>4243</v>
      </c>
      <c r="G108" s="214"/>
      <c r="H108" s="217">
        <v>13.95</v>
      </c>
      <c r="I108" s="218"/>
      <c r="J108" s="214"/>
      <c r="K108" s="214"/>
      <c r="L108" s="219"/>
      <c r="M108" s="220"/>
      <c r="N108" s="221"/>
      <c r="O108" s="221"/>
      <c r="P108" s="221"/>
      <c r="Q108" s="221"/>
      <c r="R108" s="221"/>
      <c r="S108" s="221"/>
      <c r="T108" s="222"/>
      <c r="AT108" s="223" t="s">
        <v>323</v>
      </c>
      <c r="AU108" s="223" t="s">
        <v>83</v>
      </c>
      <c r="AV108" s="12" t="s">
        <v>83</v>
      </c>
      <c r="AW108" s="12" t="s">
        <v>36</v>
      </c>
      <c r="AX108" s="12" t="s">
        <v>81</v>
      </c>
      <c r="AY108" s="223" t="s">
        <v>313</v>
      </c>
    </row>
    <row r="109" spans="1:65" s="1" customFormat="1" ht="14.45" customHeight="1">
      <c r="A109" s="34"/>
      <c r="B109" s="35"/>
      <c r="C109" s="195" t="s">
        <v>362</v>
      </c>
      <c r="D109" s="195" t="s">
        <v>315</v>
      </c>
      <c r="E109" s="196" t="s">
        <v>4244</v>
      </c>
      <c r="F109" s="197" t="s">
        <v>4245</v>
      </c>
      <c r="G109" s="198" t="s">
        <v>318</v>
      </c>
      <c r="H109" s="199">
        <v>138</v>
      </c>
      <c r="I109" s="200"/>
      <c r="J109" s="201">
        <f>ROUND(I109*H109,2)</f>
        <v>0</v>
      </c>
      <c r="K109" s="202"/>
      <c r="L109" s="39"/>
      <c r="M109" s="203" t="s">
        <v>19</v>
      </c>
      <c r="N109" s="204" t="s">
        <v>45</v>
      </c>
      <c r="O109" s="64"/>
      <c r="P109" s="205">
        <f>O109*H109</f>
        <v>0</v>
      </c>
      <c r="Q109" s="205">
        <v>0</v>
      </c>
      <c r="R109" s="205">
        <f>Q109*H109</f>
        <v>0</v>
      </c>
      <c r="S109" s="205">
        <v>0</v>
      </c>
      <c r="T109" s="206">
        <f>S109*H109</f>
        <v>0</v>
      </c>
      <c r="U109" s="34"/>
      <c r="V109" s="34"/>
      <c r="W109" s="34"/>
      <c r="X109" s="34"/>
      <c r="Y109" s="34"/>
      <c r="Z109" s="34"/>
      <c r="AA109" s="34"/>
      <c r="AB109" s="34"/>
      <c r="AC109" s="34"/>
      <c r="AD109" s="34"/>
      <c r="AE109" s="34"/>
      <c r="AR109" s="207" t="s">
        <v>319</v>
      </c>
      <c r="AT109" s="207" t="s">
        <v>315</v>
      </c>
      <c r="AU109" s="207" t="s">
        <v>83</v>
      </c>
      <c r="AY109" s="17" t="s">
        <v>313</v>
      </c>
      <c r="BE109" s="208">
        <f>IF(N109="základní",J109,0)</f>
        <v>0</v>
      </c>
      <c r="BF109" s="208">
        <f>IF(N109="snížená",J109,0)</f>
        <v>0</v>
      </c>
      <c r="BG109" s="208">
        <f>IF(N109="zákl. přenesená",J109,0)</f>
        <v>0</v>
      </c>
      <c r="BH109" s="208">
        <f>IF(N109="sníž. přenesená",J109,0)</f>
        <v>0</v>
      </c>
      <c r="BI109" s="208">
        <f>IF(N109="nulová",J109,0)</f>
        <v>0</v>
      </c>
      <c r="BJ109" s="17" t="s">
        <v>81</v>
      </c>
      <c r="BK109" s="208">
        <f>ROUND(I109*H109,2)</f>
        <v>0</v>
      </c>
      <c r="BL109" s="17" t="s">
        <v>319</v>
      </c>
      <c r="BM109" s="207" t="s">
        <v>4246</v>
      </c>
    </row>
    <row r="110" spans="1:65" s="1" customFormat="1">
      <c r="A110" s="34"/>
      <c r="B110" s="35"/>
      <c r="C110" s="36"/>
      <c r="D110" s="209" t="s">
        <v>321</v>
      </c>
      <c r="E110" s="36"/>
      <c r="F110" s="210" t="s">
        <v>4247</v>
      </c>
      <c r="G110" s="36"/>
      <c r="H110" s="36"/>
      <c r="I110" s="116"/>
      <c r="J110" s="36"/>
      <c r="K110" s="36"/>
      <c r="L110" s="39"/>
      <c r="M110" s="211"/>
      <c r="N110" s="212"/>
      <c r="O110" s="64"/>
      <c r="P110" s="64"/>
      <c r="Q110" s="64"/>
      <c r="R110" s="64"/>
      <c r="S110" s="64"/>
      <c r="T110" s="65"/>
      <c r="U110" s="34"/>
      <c r="V110" s="34"/>
      <c r="W110" s="34"/>
      <c r="X110" s="34"/>
      <c r="Y110" s="34"/>
      <c r="Z110" s="34"/>
      <c r="AA110" s="34"/>
      <c r="AB110" s="34"/>
      <c r="AC110" s="34"/>
      <c r="AD110" s="34"/>
      <c r="AE110" s="34"/>
      <c r="AT110" s="17" t="s">
        <v>321</v>
      </c>
      <c r="AU110" s="17" t="s">
        <v>83</v>
      </c>
    </row>
    <row r="111" spans="1:65" s="1" customFormat="1" ht="14.45" customHeight="1">
      <c r="A111" s="34"/>
      <c r="B111" s="35"/>
      <c r="C111" s="245" t="s">
        <v>368</v>
      </c>
      <c r="D111" s="245" t="s">
        <v>473</v>
      </c>
      <c r="E111" s="246" t="s">
        <v>4248</v>
      </c>
      <c r="F111" s="247" t="s">
        <v>4249</v>
      </c>
      <c r="G111" s="248" t="s">
        <v>318</v>
      </c>
      <c r="H111" s="249">
        <v>138</v>
      </c>
      <c r="I111" s="250"/>
      <c r="J111" s="251">
        <f>ROUND(I111*H111,2)</f>
        <v>0</v>
      </c>
      <c r="K111" s="252"/>
      <c r="L111" s="253"/>
      <c r="M111" s="254" t="s">
        <v>19</v>
      </c>
      <c r="N111" s="255" t="s">
        <v>45</v>
      </c>
      <c r="O111" s="64"/>
      <c r="P111" s="205">
        <f>O111*H111</f>
        <v>0</v>
      </c>
      <c r="Q111" s="205">
        <v>6.9999999999999994E-5</v>
      </c>
      <c r="R111" s="205">
        <f>Q111*H111</f>
        <v>9.6599999999999984E-3</v>
      </c>
      <c r="S111" s="205">
        <v>0</v>
      </c>
      <c r="T111" s="206">
        <f>S111*H111</f>
        <v>0</v>
      </c>
      <c r="U111" s="34"/>
      <c r="V111" s="34"/>
      <c r="W111" s="34"/>
      <c r="X111" s="34"/>
      <c r="Y111" s="34"/>
      <c r="Z111" s="34"/>
      <c r="AA111" s="34"/>
      <c r="AB111" s="34"/>
      <c r="AC111" s="34"/>
      <c r="AD111" s="34"/>
      <c r="AE111" s="34"/>
      <c r="AR111" s="207" t="s">
        <v>355</v>
      </c>
      <c r="AT111" s="207" t="s">
        <v>473</v>
      </c>
      <c r="AU111" s="207" t="s">
        <v>83</v>
      </c>
      <c r="AY111" s="17" t="s">
        <v>313</v>
      </c>
      <c r="BE111" s="208">
        <f>IF(N111="základní",J111,0)</f>
        <v>0</v>
      </c>
      <c r="BF111" s="208">
        <f>IF(N111="snížená",J111,0)</f>
        <v>0</v>
      </c>
      <c r="BG111" s="208">
        <f>IF(N111="zákl. přenesená",J111,0)</f>
        <v>0</v>
      </c>
      <c r="BH111" s="208">
        <f>IF(N111="sníž. přenesená",J111,0)</f>
        <v>0</v>
      </c>
      <c r="BI111" s="208">
        <f>IF(N111="nulová",J111,0)</f>
        <v>0</v>
      </c>
      <c r="BJ111" s="17" t="s">
        <v>81</v>
      </c>
      <c r="BK111" s="208">
        <f>ROUND(I111*H111,2)</f>
        <v>0</v>
      </c>
      <c r="BL111" s="17" t="s">
        <v>319</v>
      </c>
      <c r="BM111" s="207" t="s">
        <v>4250</v>
      </c>
    </row>
    <row r="112" spans="1:65" s="1" customFormat="1">
      <c r="A112" s="34"/>
      <c r="B112" s="35"/>
      <c r="C112" s="36"/>
      <c r="D112" s="209" t="s">
        <v>321</v>
      </c>
      <c r="E112" s="36"/>
      <c r="F112" s="210" t="s">
        <v>4249</v>
      </c>
      <c r="G112" s="36"/>
      <c r="H112" s="36"/>
      <c r="I112" s="116"/>
      <c r="J112" s="36"/>
      <c r="K112" s="36"/>
      <c r="L112" s="39"/>
      <c r="M112" s="211"/>
      <c r="N112" s="212"/>
      <c r="O112" s="64"/>
      <c r="P112" s="64"/>
      <c r="Q112" s="64"/>
      <c r="R112" s="64"/>
      <c r="S112" s="64"/>
      <c r="T112" s="65"/>
      <c r="U112" s="34"/>
      <c r="V112" s="34"/>
      <c r="W112" s="34"/>
      <c r="X112" s="34"/>
      <c r="Y112" s="34"/>
      <c r="Z112" s="34"/>
      <c r="AA112" s="34"/>
      <c r="AB112" s="34"/>
      <c r="AC112" s="34"/>
      <c r="AD112" s="34"/>
      <c r="AE112" s="34"/>
      <c r="AT112" s="17" t="s">
        <v>321</v>
      </c>
      <c r="AU112" s="17" t="s">
        <v>83</v>
      </c>
    </row>
    <row r="113" spans="1:65" s="1" customFormat="1" ht="14.45" customHeight="1">
      <c r="A113" s="34"/>
      <c r="B113" s="35"/>
      <c r="C113" s="195" t="s">
        <v>374</v>
      </c>
      <c r="D113" s="195" t="s">
        <v>315</v>
      </c>
      <c r="E113" s="196" t="s">
        <v>4251</v>
      </c>
      <c r="F113" s="197" t="s">
        <v>4252</v>
      </c>
      <c r="G113" s="198" t="s">
        <v>318</v>
      </c>
      <c r="H113" s="199">
        <v>115</v>
      </c>
      <c r="I113" s="200"/>
      <c r="J113" s="201">
        <f>ROUND(I113*H113,2)</f>
        <v>0</v>
      </c>
      <c r="K113" s="202"/>
      <c r="L113" s="39"/>
      <c r="M113" s="203" t="s">
        <v>19</v>
      </c>
      <c r="N113" s="204" t="s">
        <v>45</v>
      </c>
      <c r="O113" s="64"/>
      <c r="P113" s="205">
        <f>O113*H113</f>
        <v>0</v>
      </c>
      <c r="Q113" s="205">
        <v>0</v>
      </c>
      <c r="R113" s="205">
        <f>Q113*H113</f>
        <v>0</v>
      </c>
      <c r="S113" s="205">
        <v>0</v>
      </c>
      <c r="T113" s="206">
        <f>S113*H113</f>
        <v>0</v>
      </c>
      <c r="U113" s="34"/>
      <c r="V113" s="34"/>
      <c r="W113" s="34"/>
      <c r="X113" s="34"/>
      <c r="Y113" s="34"/>
      <c r="Z113" s="34"/>
      <c r="AA113" s="34"/>
      <c r="AB113" s="34"/>
      <c r="AC113" s="34"/>
      <c r="AD113" s="34"/>
      <c r="AE113" s="34"/>
      <c r="AR113" s="207" t="s">
        <v>319</v>
      </c>
      <c r="AT113" s="207" t="s">
        <v>315</v>
      </c>
      <c r="AU113" s="207" t="s">
        <v>83</v>
      </c>
      <c r="AY113" s="17" t="s">
        <v>313</v>
      </c>
      <c r="BE113" s="208">
        <f>IF(N113="základní",J113,0)</f>
        <v>0</v>
      </c>
      <c r="BF113" s="208">
        <f>IF(N113="snížená",J113,0)</f>
        <v>0</v>
      </c>
      <c r="BG113" s="208">
        <f>IF(N113="zákl. přenesená",J113,0)</f>
        <v>0</v>
      </c>
      <c r="BH113" s="208">
        <f>IF(N113="sníž. přenesená",J113,0)</f>
        <v>0</v>
      </c>
      <c r="BI113" s="208">
        <f>IF(N113="nulová",J113,0)</f>
        <v>0</v>
      </c>
      <c r="BJ113" s="17" t="s">
        <v>81</v>
      </c>
      <c r="BK113" s="208">
        <f>ROUND(I113*H113,2)</f>
        <v>0</v>
      </c>
      <c r="BL113" s="17" t="s">
        <v>319</v>
      </c>
      <c r="BM113" s="207" t="s">
        <v>4253</v>
      </c>
    </row>
    <row r="114" spans="1:65" s="1" customFormat="1" ht="19.5">
      <c r="A114" s="34"/>
      <c r="B114" s="35"/>
      <c r="C114" s="36"/>
      <c r="D114" s="209" t="s">
        <v>321</v>
      </c>
      <c r="E114" s="36"/>
      <c r="F114" s="210" t="s">
        <v>4254</v>
      </c>
      <c r="G114" s="36"/>
      <c r="H114" s="36"/>
      <c r="I114" s="116"/>
      <c r="J114" s="36"/>
      <c r="K114" s="36"/>
      <c r="L114" s="39"/>
      <c r="M114" s="211"/>
      <c r="N114" s="212"/>
      <c r="O114" s="64"/>
      <c r="P114" s="64"/>
      <c r="Q114" s="64"/>
      <c r="R114" s="64"/>
      <c r="S114" s="64"/>
      <c r="T114" s="65"/>
      <c r="U114" s="34"/>
      <c r="V114" s="34"/>
      <c r="W114" s="34"/>
      <c r="X114" s="34"/>
      <c r="Y114" s="34"/>
      <c r="Z114" s="34"/>
      <c r="AA114" s="34"/>
      <c r="AB114" s="34"/>
      <c r="AC114" s="34"/>
      <c r="AD114" s="34"/>
      <c r="AE114" s="34"/>
      <c r="AT114" s="17" t="s">
        <v>321</v>
      </c>
      <c r="AU114" s="17" t="s">
        <v>83</v>
      </c>
    </row>
    <row r="115" spans="1:65" s="12" customFormat="1">
      <c r="B115" s="213"/>
      <c r="C115" s="214"/>
      <c r="D115" s="209" t="s">
        <v>323</v>
      </c>
      <c r="E115" s="215" t="s">
        <v>19</v>
      </c>
      <c r="F115" s="216" t="s">
        <v>4202</v>
      </c>
      <c r="G115" s="214"/>
      <c r="H115" s="217">
        <v>115</v>
      </c>
      <c r="I115" s="218"/>
      <c r="J115" s="214"/>
      <c r="K115" s="214"/>
      <c r="L115" s="219"/>
      <c r="M115" s="220"/>
      <c r="N115" s="221"/>
      <c r="O115" s="221"/>
      <c r="P115" s="221"/>
      <c r="Q115" s="221"/>
      <c r="R115" s="221"/>
      <c r="S115" s="221"/>
      <c r="T115" s="222"/>
      <c r="AT115" s="223" t="s">
        <v>323</v>
      </c>
      <c r="AU115" s="223" t="s">
        <v>83</v>
      </c>
      <c r="AV115" s="12" t="s">
        <v>83</v>
      </c>
      <c r="AW115" s="12" t="s">
        <v>36</v>
      </c>
      <c r="AX115" s="12" t="s">
        <v>81</v>
      </c>
      <c r="AY115" s="223" t="s">
        <v>313</v>
      </c>
    </row>
    <row r="116" spans="1:65" s="1" customFormat="1" ht="14.45" customHeight="1">
      <c r="A116" s="34"/>
      <c r="B116" s="35"/>
      <c r="C116" s="195" t="s">
        <v>379</v>
      </c>
      <c r="D116" s="195" t="s">
        <v>315</v>
      </c>
      <c r="E116" s="196" t="s">
        <v>4255</v>
      </c>
      <c r="F116" s="197" t="s">
        <v>4256</v>
      </c>
      <c r="G116" s="198" t="s">
        <v>707</v>
      </c>
      <c r="H116" s="199">
        <v>129</v>
      </c>
      <c r="I116" s="200"/>
      <c r="J116" s="201">
        <f>ROUND(I116*H116,2)</f>
        <v>0</v>
      </c>
      <c r="K116" s="202"/>
      <c r="L116" s="39"/>
      <c r="M116" s="203" t="s">
        <v>19</v>
      </c>
      <c r="N116" s="204" t="s">
        <v>45</v>
      </c>
      <c r="O116" s="64"/>
      <c r="P116" s="205">
        <f>O116*H116</f>
        <v>0</v>
      </c>
      <c r="Q116" s="205">
        <v>0</v>
      </c>
      <c r="R116" s="205">
        <f>Q116*H116</f>
        <v>0</v>
      </c>
      <c r="S116" s="205">
        <v>0</v>
      </c>
      <c r="T116" s="206">
        <f>S116*H116</f>
        <v>0</v>
      </c>
      <c r="U116" s="34"/>
      <c r="V116" s="34"/>
      <c r="W116" s="34"/>
      <c r="X116" s="34"/>
      <c r="Y116" s="34"/>
      <c r="Z116" s="34"/>
      <c r="AA116" s="34"/>
      <c r="AB116" s="34"/>
      <c r="AC116" s="34"/>
      <c r="AD116" s="34"/>
      <c r="AE116" s="34"/>
      <c r="AR116" s="207" t="s">
        <v>319</v>
      </c>
      <c r="AT116" s="207" t="s">
        <v>315</v>
      </c>
      <c r="AU116" s="207" t="s">
        <v>83</v>
      </c>
      <c r="AY116" s="17" t="s">
        <v>313</v>
      </c>
      <c r="BE116" s="208">
        <f>IF(N116="základní",J116,0)</f>
        <v>0</v>
      </c>
      <c r="BF116" s="208">
        <f>IF(N116="snížená",J116,0)</f>
        <v>0</v>
      </c>
      <c r="BG116" s="208">
        <f>IF(N116="zákl. přenesená",J116,0)</f>
        <v>0</v>
      </c>
      <c r="BH116" s="208">
        <f>IF(N116="sníž. přenesená",J116,0)</f>
        <v>0</v>
      </c>
      <c r="BI116" s="208">
        <f>IF(N116="nulová",J116,0)</f>
        <v>0</v>
      </c>
      <c r="BJ116" s="17" t="s">
        <v>81</v>
      </c>
      <c r="BK116" s="208">
        <f>ROUND(I116*H116,2)</f>
        <v>0</v>
      </c>
      <c r="BL116" s="17" t="s">
        <v>319</v>
      </c>
      <c r="BM116" s="207" t="s">
        <v>4257</v>
      </c>
    </row>
    <row r="117" spans="1:65" s="1" customFormat="1" ht="19.5">
      <c r="A117" s="34"/>
      <c r="B117" s="35"/>
      <c r="C117" s="36"/>
      <c r="D117" s="209" t="s">
        <v>321</v>
      </c>
      <c r="E117" s="36"/>
      <c r="F117" s="210" t="s">
        <v>4258</v>
      </c>
      <c r="G117" s="36"/>
      <c r="H117" s="36"/>
      <c r="I117" s="116"/>
      <c r="J117" s="36"/>
      <c r="K117" s="36"/>
      <c r="L117" s="39"/>
      <c r="M117" s="211"/>
      <c r="N117" s="212"/>
      <c r="O117" s="64"/>
      <c r="P117" s="64"/>
      <c r="Q117" s="64"/>
      <c r="R117" s="64"/>
      <c r="S117" s="64"/>
      <c r="T117" s="65"/>
      <c r="U117" s="34"/>
      <c r="V117" s="34"/>
      <c r="W117" s="34"/>
      <c r="X117" s="34"/>
      <c r="Y117" s="34"/>
      <c r="Z117" s="34"/>
      <c r="AA117" s="34"/>
      <c r="AB117" s="34"/>
      <c r="AC117" s="34"/>
      <c r="AD117" s="34"/>
      <c r="AE117" s="34"/>
      <c r="AT117" s="17" t="s">
        <v>321</v>
      </c>
      <c r="AU117" s="17" t="s">
        <v>83</v>
      </c>
    </row>
    <row r="118" spans="1:65" s="12" customFormat="1">
      <c r="B118" s="213"/>
      <c r="C118" s="214"/>
      <c r="D118" s="209" t="s">
        <v>323</v>
      </c>
      <c r="E118" s="215" t="s">
        <v>19</v>
      </c>
      <c r="F118" s="216" t="s">
        <v>1131</v>
      </c>
      <c r="G118" s="214"/>
      <c r="H118" s="217">
        <v>129</v>
      </c>
      <c r="I118" s="218"/>
      <c r="J118" s="214"/>
      <c r="K118" s="214"/>
      <c r="L118" s="219"/>
      <c r="M118" s="220"/>
      <c r="N118" s="221"/>
      <c r="O118" s="221"/>
      <c r="P118" s="221"/>
      <c r="Q118" s="221"/>
      <c r="R118" s="221"/>
      <c r="S118" s="221"/>
      <c r="T118" s="222"/>
      <c r="AT118" s="223" t="s">
        <v>323</v>
      </c>
      <c r="AU118" s="223" t="s">
        <v>83</v>
      </c>
      <c r="AV118" s="12" t="s">
        <v>83</v>
      </c>
      <c r="AW118" s="12" t="s">
        <v>36</v>
      </c>
      <c r="AX118" s="12" t="s">
        <v>81</v>
      </c>
      <c r="AY118" s="223" t="s">
        <v>313</v>
      </c>
    </row>
    <row r="119" spans="1:65" s="1" customFormat="1" ht="21.6" customHeight="1">
      <c r="A119" s="34"/>
      <c r="B119" s="35"/>
      <c r="C119" s="195" t="s">
        <v>385</v>
      </c>
      <c r="D119" s="195" t="s">
        <v>315</v>
      </c>
      <c r="E119" s="196" t="s">
        <v>4259</v>
      </c>
      <c r="F119" s="197" t="s">
        <v>4260</v>
      </c>
      <c r="G119" s="198" t="s">
        <v>707</v>
      </c>
      <c r="H119" s="199">
        <v>11</v>
      </c>
      <c r="I119" s="200"/>
      <c r="J119" s="201">
        <f>ROUND(I119*H119,2)</f>
        <v>0</v>
      </c>
      <c r="K119" s="202"/>
      <c r="L119" s="39"/>
      <c r="M119" s="203" t="s">
        <v>19</v>
      </c>
      <c r="N119" s="204" t="s">
        <v>45</v>
      </c>
      <c r="O119" s="64"/>
      <c r="P119" s="205">
        <f>O119*H119</f>
        <v>0</v>
      </c>
      <c r="Q119" s="205">
        <v>0</v>
      </c>
      <c r="R119" s="205">
        <f>Q119*H119</f>
        <v>0</v>
      </c>
      <c r="S119" s="205">
        <v>0</v>
      </c>
      <c r="T119" s="206">
        <f>S119*H119</f>
        <v>0</v>
      </c>
      <c r="U119" s="34"/>
      <c r="V119" s="34"/>
      <c r="W119" s="34"/>
      <c r="X119" s="34"/>
      <c r="Y119" s="34"/>
      <c r="Z119" s="34"/>
      <c r="AA119" s="34"/>
      <c r="AB119" s="34"/>
      <c r="AC119" s="34"/>
      <c r="AD119" s="34"/>
      <c r="AE119" s="34"/>
      <c r="AR119" s="207" t="s">
        <v>319</v>
      </c>
      <c r="AT119" s="207" t="s">
        <v>315</v>
      </c>
      <c r="AU119" s="207" t="s">
        <v>83</v>
      </c>
      <c r="AY119" s="17" t="s">
        <v>313</v>
      </c>
      <c r="BE119" s="208">
        <f>IF(N119="základní",J119,0)</f>
        <v>0</v>
      </c>
      <c r="BF119" s="208">
        <f>IF(N119="snížená",J119,0)</f>
        <v>0</v>
      </c>
      <c r="BG119" s="208">
        <f>IF(N119="zákl. přenesená",J119,0)</f>
        <v>0</v>
      </c>
      <c r="BH119" s="208">
        <f>IF(N119="sníž. přenesená",J119,0)</f>
        <v>0</v>
      </c>
      <c r="BI119" s="208">
        <f>IF(N119="nulová",J119,0)</f>
        <v>0</v>
      </c>
      <c r="BJ119" s="17" t="s">
        <v>81</v>
      </c>
      <c r="BK119" s="208">
        <f>ROUND(I119*H119,2)</f>
        <v>0</v>
      </c>
      <c r="BL119" s="17" t="s">
        <v>319</v>
      </c>
      <c r="BM119" s="207" t="s">
        <v>4261</v>
      </c>
    </row>
    <row r="120" spans="1:65" s="1" customFormat="1" ht="19.5">
      <c r="A120" s="34"/>
      <c r="B120" s="35"/>
      <c r="C120" s="36"/>
      <c r="D120" s="209" t="s">
        <v>321</v>
      </c>
      <c r="E120" s="36"/>
      <c r="F120" s="210" t="s">
        <v>4262</v>
      </c>
      <c r="G120" s="36"/>
      <c r="H120" s="36"/>
      <c r="I120" s="116"/>
      <c r="J120" s="36"/>
      <c r="K120" s="36"/>
      <c r="L120" s="39"/>
      <c r="M120" s="211"/>
      <c r="N120" s="212"/>
      <c r="O120" s="64"/>
      <c r="P120" s="64"/>
      <c r="Q120" s="64"/>
      <c r="R120" s="64"/>
      <c r="S120" s="64"/>
      <c r="T120" s="65"/>
      <c r="U120" s="34"/>
      <c r="V120" s="34"/>
      <c r="W120" s="34"/>
      <c r="X120" s="34"/>
      <c r="Y120" s="34"/>
      <c r="Z120" s="34"/>
      <c r="AA120" s="34"/>
      <c r="AB120" s="34"/>
      <c r="AC120" s="34"/>
      <c r="AD120" s="34"/>
      <c r="AE120" s="34"/>
      <c r="AT120" s="17" t="s">
        <v>321</v>
      </c>
      <c r="AU120" s="17" t="s">
        <v>83</v>
      </c>
    </row>
    <row r="121" spans="1:65" s="12" customFormat="1">
      <c r="B121" s="213"/>
      <c r="C121" s="214"/>
      <c r="D121" s="209" t="s">
        <v>323</v>
      </c>
      <c r="E121" s="215" t="s">
        <v>19</v>
      </c>
      <c r="F121" s="216" t="s">
        <v>4263</v>
      </c>
      <c r="G121" s="214"/>
      <c r="H121" s="217">
        <v>11</v>
      </c>
      <c r="I121" s="218"/>
      <c r="J121" s="214"/>
      <c r="K121" s="214"/>
      <c r="L121" s="219"/>
      <c r="M121" s="220"/>
      <c r="N121" s="221"/>
      <c r="O121" s="221"/>
      <c r="P121" s="221"/>
      <c r="Q121" s="221"/>
      <c r="R121" s="221"/>
      <c r="S121" s="221"/>
      <c r="T121" s="222"/>
      <c r="AT121" s="223" t="s">
        <v>323</v>
      </c>
      <c r="AU121" s="223" t="s">
        <v>83</v>
      </c>
      <c r="AV121" s="12" t="s">
        <v>83</v>
      </c>
      <c r="AW121" s="12" t="s">
        <v>36</v>
      </c>
      <c r="AX121" s="12" t="s">
        <v>81</v>
      </c>
      <c r="AY121" s="223" t="s">
        <v>313</v>
      </c>
    </row>
    <row r="122" spans="1:65" s="1" customFormat="1" ht="14.45" customHeight="1">
      <c r="A122" s="34"/>
      <c r="B122" s="35"/>
      <c r="C122" s="245" t="s">
        <v>391</v>
      </c>
      <c r="D122" s="245" t="s">
        <v>473</v>
      </c>
      <c r="E122" s="246" t="s">
        <v>4264</v>
      </c>
      <c r="F122" s="247" t="s">
        <v>4265</v>
      </c>
      <c r="G122" s="248" t="s">
        <v>358</v>
      </c>
      <c r="H122" s="249">
        <v>2.75</v>
      </c>
      <c r="I122" s="250"/>
      <c r="J122" s="251">
        <f>ROUND(I122*H122,2)</f>
        <v>0</v>
      </c>
      <c r="K122" s="252"/>
      <c r="L122" s="253"/>
      <c r="M122" s="254" t="s">
        <v>19</v>
      </c>
      <c r="N122" s="255" t="s">
        <v>45</v>
      </c>
      <c r="O122" s="64"/>
      <c r="P122" s="205">
        <f>O122*H122</f>
        <v>0</v>
      </c>
      <c r="Q122" s="205">
        <v>0.22</v>
      </c>
      <c r="R122" s="205">
        <f>Q122*H122</f>
        <v>0.60499999999999998</v>
      </c>
      <c r="S122" s="205">
        <v>0</v>
      </c>
      <c r="T122" s="206">
        <f>S122*H122</f>
        <v>0</v>
      </c>
      <c r="U122" s="34"/>
      <c r="V122" s="34"/>
      <c r="W122" s="34"/>
      <c r="X122" s="34"/>
      <c r="Y122" s="34"/>
      <c r="Z122" s="34"/>
      <c r="AA122" s="34"/>
      <c r="AB122" s="34"/>
      <c r="AC122" s="34"/>
      <c r="AD122" s="34"/>
      <c r="AE122" s="34"/>
      <c r="AR122" s="207" t="s">
        <v>355</v>
      </c>
      <c r="AT122" s="207" t="s">
        <v>473</v>
      </c>
      <c r="AU122" s="207" t="s">
        <v>83</v>
      </c>
      <c r="AY122" s="17" t="s">
        <v>313</v>
      </c>
      <c r="BE122" s="208">
        <f>IF(N122="základní",J122,0)</f>
        <v>0</v>
      </c>
      <c r="BF122" s="208">
        <f>IF(N122="snížená",J122,0)</f>
        <v>0</v>
      </c>
      <c r="BG122" s="208">
        <f>IF(N122="zákl. přenesená",J122,0)</f>
        <v>0</v>
      </c>
      <c r="BH122" s="208">
        <f>IF(N122="sníž. přenesená",J122,0)</f>
        <v>0</v>
      </c>
      <c r="BI122" s="208">
        <f>IF(N122="nulová",J122,0)</f>
        <v>0</v>
      </c>
      <c r="BJ122" s="17" t="s">
        <v>81</v>
      </c>
      <c r="BK122" s="208">
        <f>ROUND(I122*H122,2)</f>
        <v>0</v>
      </c>
      <c r="BL122" s="17" t="s">
        <v>319</v>
      </c>
      <c r="BM122" s="207" t="s">
        <v>4266</v>
      </c>
    </row>
    <row r="123" spans="1:65" s="1" customFormat="1">
      <c r="A123" s="34"/>
      <c r="B123" s="35"/>
      <c r="C123" s="36"/>
      <c r="D123" s="209" t="s">
        <v>321</v>
      </c>
      <c r="E123" s="36"/>
      <c r="F123" s="210" t="s">
        <v>4265</v>
      </c>
      <c r="G123" s="36"/>
      <c r="H123" s="36"/>
      <c r="I123" s="116"/>
      <c r="J123" s="36"/>
      <c r="K123" s="36"/>
      <c r="L123" s="39"/>
      <c r="M123" s="211"/>
      <c r="N123" s="212"/>
      <c r="O123" s="64"/>
      <c r="P123" s="64"/>
      <c r="Q123" s="64"/>
      <c r="R123" s="64"/>
      <c r="S123" s="64"/>
      <c r="T123" s="65"/>
      <c r="U123" s="34"/>
      <c r="V123" s="34"/>
      <c r="W123" s="34"/>
      <c r="X123" s="34"/>
      <c r="Y123" s="34"/>
      <c r="Z123" s="34"/>
      <c r="AA123" s="34"/>
      <c r="AB123" s="34"/>
      <c r="AC123" s="34"/>
      <c r="AD123" s="34"/>
      <c r="AE123" s="34"/>
      <c r="AT123" s="17" t="s">
        <v>321</v>
      </c>
      <c r="AU123" s="17" t="s">
        <v>83</v>
      </c>
    </row>
    <row r="124" spans="1:65" s="12" customFormat="1">
      <c r="B124" s="213"/>
      <c r="C124" s="214"/>
      <c r="D124" s="209" t="s">
        <v>323</v>
      </c>
      <c r="E124" s="215" t="s">
        <v>19</v>
      </c>
      <c r="F124" s="216" t="s">
        <v>4267</v>
      </c>
      <c r="G124" s="214"/>
      <c r="H124" s="217">
        <v>2.75</v>
      </c>
      <c r="I124" s="218"/>
      <c r="J124" s="214"/>
      <c r="K124" s="214"/>
      <c r="L124" s="219"/>
      <c r="M124" s="220"/>
      <c r="N124" s="221"/>
      <c r="O124" s="221"/>
      <c r="P124" s="221"/>
      <c r="Q124" s="221"/>
      <c r="R124" s="221"/>
      <c r="S124" s="221"/>
      <c r="T124" s="222"/>
      <c r="AT124" s="223" t="s">
        <v>323</v>
      </c>
      <c r="AU124" s="223" t="s">
        <v>83</v>
      </c>
      <c r="AV124" s="12" t="s">
        <v>83</v>
      </c>
      <c r="AW124" s="12" t="s">
        <v>36</v>
      </c>
      <c r="AX124" s="12" t="s">
        <v>81</v>
      </c>
      <c r="AY124" s="223" t="s">
        <v>313</v>
      </c>
    </row>
    <row r="125" spans="1:65" s="1" customFormat="1" ht="14.45" customHeight="1">
      <c r="A125" s="34"/>
      <c r="B125" s="35"/>
      <c r="C125" s="195" t="s">
        <v>8</v>
      </c>
      <c r="D125" s="195" t="s">
        <v>315</v>
      </c>
      <c r="E125" s="196" t="s">
        <v>4268</v>
      </c>
      <c r="F125" s="197" t="s">
        <v>4269</v>
      </c>
      <c r="G125" s="198" t="s">
        <v>707</v>
      </c>
      <c r="H125" s="199">
        <v>129</v>
      </c>
      <c r="I125" s="200"/>
      <c r="J125" s="201">
        <f>ROUND(I125*H125,2)</f>
        <v>0</v>
      </c>
      <c r="K125" s="202"/>
      <c r="L125" s="39"/>
      <c r="M125" s="203" t="s">
        <v>19</v>
      </c>
      <c r="N125" s="204" t="s">
        <v>45</v>
      </c>
      <c r="O125" s="64"/>
      <c r="P125" s="205">
        <f>O125*H125</f>
        <v>0</v>
      </c>
      <c r="Q125" s="205">
        <v>0</v>
      </c>
      <c r="R125" s="205">
        <f>Q125*H125</f>
        <v>0</v>
      </c>
      <c r="S125" s="205">
        <v>0</v>
      </c>
      <c r="T125" s="206">
        <f>S125*H125</f>
        <v>0</v>
      </c>
      <c r="U125" s="34"/>
      <c r="V125" s="34"/>
      <c r="W125" s="34"/>
      <c r="X125" s="34"/>
      <c r="Y125" s="34"/>
      <c r="Z125" s="34"/>
      <c r="AA125" s="34"/>
      <c r="AB125" s="34"/>
      <c r="AC125" s="34"/>
      <c r="AD125" s="34"/>
      <c r="AE125" s="34"/>
      <c r="AR125" s="207" t="s">
        <v>319</v>
      </c>
      <c r="AT125" s="207" t="s">
        <v>315</v>
      </c>
      <c r="AU125" s="207" t="s">
        <v>83</v>
      </c>
      <c r="AY125" s="17" t="s">
        <v>313</v>
      </c>
      <c r="BE125" s="208">
        <f>IF(N125="základní",J125,0)</f>
        <v>0</v>
      </c>
      <c r="BF125" s="208">
        <f>IF(N125="snížená",J125,0)</f>
        <v>0</v>
      </c>
      <c r="BG125" s="208">
        <f>IF(N125="zákl. přenesená",J125,0)</f>
        <v>0</v>
      </c>
      <c r="BH125" s="208">
        <f>IF(N125="sníž. přenesená",J125,0)</f>
        <v>0</v>
      </c>
      <c r="BI125" s="208">
        <f>IF(N125="nulová",J125,0)</f>
        <v>0</v>
      </c>
      <c r="BJ125" s="17" t="s">
        <v>81</v>
      </c>
      <c r="BK125" s="208">
        <f>ROUND(I125*H125,2)</f>
        <v>0</v>
      </c>
      <c r="BL125" s="17" t="s">
        <v>319</v>
      </c>
      <c r="BM125" s="207" t="s">
        <v>4270</v>
      </c>
    </row>
    <row r="126" spans="1:65" s="1" customFormat="1" ht="19.5">
      <c r="A126" s="34"/>
      <c r="B126" s="35"/>
      <c r="C126" s="36"/>
      <c r="D126" s="209" t="s">
        <v>321</v>
      </c>
      <c r="E126" s="36"/>
      <c r="F126" s="210" t="s">
        <v>4271</v>
      </c>
      <c r="G126" s="36"/>
      <c r="H126" s="36"/>
      <c r="I126" s="116"/>
      <c r="J126" s="36"/>
      <c r="K126" s="36"/>
      <c r="L126" s="39"/>
      <c r="M126" s="211"/>
      <c r="N126" s="212"/>
      <c r="O126" s="64"/>
      <c r="P126" s="64"/>
      <c r="Q126" s="64"/>
      <c r="R126" s="64"/>
      <c r="S126" s="64"/>
      <c r="T126" s="65"/>
      <c r="U126" s="34"/>
      <c r="V126" s="34"/>
      <c r="W126" s="34"/>
      <c r="X126" s="34"/>
      <c r="Y126" s="34"/>
      <c r="Z126" s="34"/>
      <c r="AA126" s="34"/>
      <c r="AB126" s="34"/>
      <c r="AC126" s="34"/>
      <c r="AD126" s="34"/>
      <c r="AE126" s="34"/>
      <c r="AT126" s="17" t="s">
        <v>321</v>
      </c>
      <c r="AU126" s="17" t="s">
        <v>83</v>
      </c>
    </row>
    <row r="127" spans="1:65" s="12" customFormat="1">
      <c r="B127" s="213"/>
      <c r="C127" s="214"/>
      <c r="D127" s="209" t="s">
        <v>323</v>
      </c>
      <c r="E127" s="215" t="s">
        <v>19</v>
      </c>
      <c r="F127" s="216" t="s">
        <v>1131</v>
      </c>
      <c r="G127" s="214"/>
      <c r="H127" s="217">
        <v>129</v>
      </c>
      <c r="I127" s="218"/>
      <c r="J127" s="214"/>
      <c r="K127" s="214"/>
      <c r="L127" s="219"/>
      <c r="M127" s="220"/>
      <c r="N127" s="221"/>
      <c r="O127" s="221"/>
      <c r="P127" s="221"/>
      <c r="Q127" s="221"/>
      <c r="R127" s="221"/>
      <c r="S127" s="221"/>
      <c r="T127" s="222"/>
      <c r="AT127" s="223" t="s">
        <v>323</v>
      </c>
      <c r="AU127" s="223" t="s">
        <v>83</v>
      </c>
      <c r="AV127" s="12" t="s">
        <v>83</v>
      </c>
      <c r="AW127" s="12" t="s">
        <v>36</v>
      </c>
      <c r="AX127" s="12" t="s">
        <v>81</v>
      </c>
      <c r="AY127" s="223" t="s">
        <v>313</v>
      </c>
    </row>
    <row r="128" spans="1:65" s="1" customFormat="1" ht="14.45" customHeight="1">
      <c r="A128" s="34"/>
      <c r="B128" s="35"/>
      <c r="C128" s="245" t="s">
        <v>402</v>
      </c>
      <c r="D128" s="245" t="s">
        <v>473</v>
      </c>
      <c r="E128" s="246" t="s">
        <v>4272</v>
      </c>
      <c r="F128" s="247" t="s">
        <v>4273</v>
      </c>
      <c r="G128" s="248" t="s">
        <v>707</v>
      </c>
      <c r="H128" s="249">
        <v>129</v>
      </c>
      <c r="I128" s="250"/>
      <c r="J128" s="251">
        <f>ROUND(I128*H128,2)</f>
        <v>0</v>
      </c>
      <c r="K128" s="252"/>
      <c r="L128" s="253"/>
      <c r="M128" s="254" t="s">
        <v>19</v>
      </c>
      <c r="N128" s="255" t="s">
        <v>45</v>
      </c>
      <c r="O128" s="64"/>
      <c r="P128" s="205">
        <f>O128*H128</f>
        <v>0</v>
      </c>
      <c r="Q128" s="205">
        <v>0.01</v>
      </c>
      <c r="R128" s="205">
        <f>Q128*H128</f>
        <v>1.29</v>
      </c>
      <c r="S128" s="205">
        <v>0</v>
      </c>
      <c r="T128" s="206">
        <f>S128*H128</f>
        <v>0</v>
      </c>
      <c r="U128" s="34"/>
      <c r="V128" s="34"/>
      <c r="W128" s="34"/>
      <c r="X128" s="34"/>
      <c r="Y128" s="34"/>
      <c r="Z128" s="34"/>
      <c r="AA128" s="34"/>
      <c r="AB128" s="34"/>
      <c r="AC128" s="34"/>
      <c r="AD128" s="34"/>
      <c r="AE128" s="34"/>
      <c r="AR128" s="207" t="s">
        <v>355</v>
      </c>
      <c r="AT128" s="207" t="s">
        <v>473</v>
      </c>
      <c r="AU128" s="207" t="s">
        <v>83</v>
      </c>
      <c r="AY128" s="17" t="s">
        <v>313</v>
      </c>
      <c r="BE128" s="208">
        <f>IF(N128="základní",J128,0)</f>
        <v>0</v>
      </c>
      <c r="BF128" s="208">
        <f>IF(N128="snížená",J128,0)</f>
        <v>0</v>
      </c>
      <c r="BG128" s="208">
        <f>IF(N128="zákl. přenesená",J128,0)</f>
        <v>0</v>
      </c>
      <c r="BH128" s="208">
        <f>IF(N128="sníž. přenesená",J128,0)</f>
        <v>0</v>
      </c>
      <c r="BI128" s="208">
        <f>IF(N128="nulová",J128,0)</f>
        <v>0</v>
      </c>
      <c r="BJ128" s="17" t="s">
        <v>81</v>
      </c>
      <c r="BK128" s="208">
        <f>ROUND(I128*H128,2)</f>
        <v>0</v>
      </c>
      <c r="BL128" s="17" t="s">
        <v>319</v>
      </c>
      <c r="BM128" s="207" t="s">
        <v>4274</v>
      </c>
    </row>
    <row r="129" spans="1:65" s="1" customFormat="1">
      <c r="A129" s="34"/>
      <c r="B129" s="35"/>
      <c r="C129" s="36"/>
      <c r="D129" s="209" t="s">
        <v>321</v>
      </c>
      <c r="E129" s="36"/>
      <c r="F129" s="210" t="s">
        <v>4273</v>
      </c>
      <c r="G129" s="36"/>
      <c r="H129" s="36"/>
      <c r="I129" s="116"/>
      <c r="J129" s="36"/>
      <c r="K129" s="36"/>
      <c r="L129" s="39"/>
      <c r="M129" s="211"/>
      <c r="N129" s="212"/>
      <c r="O129" s="64"/>
      <c r="P129" s="64"/>
      <c r="Q129" s="64"/>
      <c r="R129" s="64"/>
      <c r="S129" s="64"/>
      <c r="T129" s="65"/>
      <c r="U129" s="34"/>
      <c r="V129" s="34"/>
      <c r="W129" s="34"/>
      <c r="X129" s="34"/>
      <c r="Y129" s="34"/>
      <c r="Z129" s="34"/>
      <c r="AA129" s="34"/>
      <c r="AB129" s="34"/>
      <c r="AC129" s="34"/>
      <c r="AD129" s="34"/>
      <c r="AE129" s="34"/>
      <c r="AT129" s="17" t="s">
        <v>321</v>
      </c>
      <c r="AU129" s="17" t="s">
        <v>83</v>
      </c>
    </row>
    <row r="130" spans="1:65" s="1" customFormat="1" ht="14.45" customHeight="1">
      <c r="A130" s="34"/>
      <c r="B130" s="35"/>
      <c r="C130" s="195" t="s">
        <v>411</v>
      </c>
      <c r="D130" s="195" t="s">
        <v>315</v>
      </c>
      <c r="E130" s="196" t="s">
        <v>4275</v>
      </c>
      <c r="F130" s="197" t="s">
        <v>4276</v>
      </c>
      <c r="G130" s="198" t="s">
        <v>707</v>
      </c>
      <c r="H130" s="199">
        <v>11</v>
      </c>
      <c r="I130" s="200"/>
      <c r="J130" s="201">
        <f>ROUND(I130*H130,2)</f>
        <v>0</v>
      </c>
      <c r="K130" s="202"/>
      <c r="L130" s="39"/>
      <c r="M130" s="203" t="s">
        <v>19</v>
      </c>
      <c r="N130" s="204" t="s">
        <v>45</v>
      </c>
      <c r="O130" s="64"/>
      <c r="P130" s="205">
        <f>O130*H130</f>
        <v>0</v>
      </c>
      <c r="Q130" s="205">
        <v>0</v>
      </c>
      <c r="R130" s="205">
        <f>Q130*H130</f>
        <v>0</v>
      </c>
      <c r="S130" s="205">
        <v>0</v>
      </c>
      <c r="T130" s="206">
        <f>S130*H130</f>
        <v>0</v>
      </c>
      <c r="U130" s="34"/>
      <c r="V130" s="34"/>
      <c r="W130" s="34"/>
      <c r="X130" s="34"/>
      <c r="Y130" s="34"/>
      <c r="Z130" s="34"/>
      <c r="AA130" s="34"/>
      <c r="AB130" s="34"/>
      <c r="AC130" s="34"/>
      <c r="AD130" s="34"/>
      <c r="AE130" s="34"/>
      <c r="AR130" s="207" t="s">
        <v>319</v>
      </c>
      <c r="AT130" s="207" t="s">
        <v>315</v>
      </c>
      <c r="AU130" s="207" t="s">
        <v>83</v>
      </c>
      <c r="AY130" s="17" t="s">
        <v>313</v>
      </c>
      <c r="BE130" s="208">
        <f>IF(N130="základní",J130,0)</f>
        <v>0</v>
      </c>
      <c r="BF130" s="208">
        <f>IF(N130="snížená",J130,0)</f>
        <v>0</v>
      </c>
      <c r="BG130" s="208">
        <f>IF(N130="zákl. přenesená",J130,0)</f>
        <v>0</v>
      </c>
      <c r="BH130" s="208">
        <f>IF(N130="sníž. přenesená",J130,0)</f>
        <v>0</v>
      </c>
      <c r="BI130" s="208">
        <f>IF(N130="nulová",J130,0)</f>
        <v>0</v>
      </c>
      <c r="BJ130" s="17" t="s">
        <v>81</v>
      </c>
      <c r="BK130" s="208">
        <f>ROUND(I130*H130,2)</f>
        <v>0</v>
      </c>
      <c r="BL130" s="17" t="s">
        <v>319</v>
      </c>
      <c r="BM130" s="207" t="s">
        <v>4277</v>
      </c>
    </row>
    <row r="131" spans="1:65" s="1" customFormat="1" ht="19.5">
      <c r="A131" s="34"/>
      <c r="B131" s="35"/>
      <c r="C131" s="36"/>
      <c r="D131" s="209" t="s">
        <v>321</v>
      </c>
      <c r="E131" s="36"/>
      <c r="F131" s="210" t="s">
        <v>4278</v>
      </c>
      <c r="G131" s="36"/>
      <c r="H131" s="36"/>
      <c r="I131" s="116"/>
      <c r="J131" s="36"/>
      <c r="K131" s="36"/>
      <c r="L131" s="39"/>
      <c r="M131" s="211"/>
      <c r="N131" s="212"/>
      <c r="O131" s="64"/>
      <c r="P131" s="64"/>
      <c r="Q131" s="64"/>
      <c r="R131" s="64"/>
      <c r="S131" s="64"/>
      <c r="T131" s="65"/>
      <c r="U131" s="34"/>
      <c r="V131" s="34"/>
      <c r="W131" s="34"/>
      <c r="X131" s="34"/>
      <c r="Y131" s="34"/>
      <c r="Z131" s="34"/>
      <c r="AA131" s="34"/>
      <c r="AB131" s="34"/>
      <c r="AC131" s="34"/>
      <c r="AD131" s="34"/>
      <c r="AE131" s="34"/>
      <c r="AT131" s="17" t="s">
        <v>321</v>
      </c>
      <c r="AU131" s="17" t="s">
        <v>83</v>
      </c>
    </row>
    <row r="132" spans="1:65" s="1" customFormat="1" ht="14.45" customHeight="1">
      <c r="A132" s="34"/>
      <c r="B132" s="35"/>
      <c r="C132" s="245" t="s">
        <v>417</v>
      </c>
      <c r="D132" s="245" t="s">
        <v>473</v>
      </c>
      <c r="E132" s="246" t="s">
        <v>4279</v>
      </c>
      <c r="F132" s="247" t="s">
        <v>4280</v>
      </c>
      <c r="G132" s="248" t="s">
        <v>707</v>
      </c>
      <c r="H132" s="249">
        <v>5</v>
      </c>
      <c r="I132" s="250"/>
      <c r="J132" s="251">
        <f>ROUND(I132*H132,2)</f>
        <v>0</v>
      </c>
      <c r="K132" s="252"/>
      <c r="L132" s="253"/>
      <c r="M132" s="254" t="s">
        <v>19</v>
      </c>
      <c r="N132" s="255" t="s">
        <v>45</v>
      </c>
      <c r="O132" s="64"/>
      <c r="P132" s="205">
        <f>O132*H132</f>
        <v>0</v>
      </c>
      <c r="Q132" s="205">
        <v>1.7999999999999999E-2</v>
      </c>
      <c r="R132" s="205">
        <f>Q132*H132</f>
        <v>0.09</v>
      </c>
      <c r="S132" s="205">
        <v>0</v>
      </c>
      <c r="T132" s="206">
        <f>S132*H132</f>
        <v>0</v>
      </c>
      <c r="U132" s="34"/>
      <c r="V132" s="34"/>
      <c r="W132" s="34"/>
      <c r="X132" s="34"/>
      <c r="Y132" s="34"/>
      <c r="Z132" s="34"/>
      <c r="AA132" s="34"/>
      <c r="AB132" s="34"/>
      <c r="AC132" s="34"/>
      <c r="AD132" s="34"/>
      <c r="AE132" s="34"/>
      <c r="AR132" s="207" t="s">
        <v>355</v>
      </c>
      <c r="AT132" s="207" t="s">
        <v>473</v>
      </c>
      <c r="AU132" s="207" t="s">
        <v>83</v>
      </c>
      <c r="AY132" s="17" t="s">
        <v>313</v>
      </c>
      <c r="BE132" s="208">
        <f>IF(N132="základní",J132,0)</f>
        <v>0</v>
      </c>
      <c r="BF132" s="208">
        <f>IF(N132="snížená",J132,0)</f>
        <v>0</v>
      </c>
      <c r="BG132" s="208">
        <f>IF(N132="zákl. přenesená",J132,0)</f>
        <v>0</v>
      </c>
      <c r="BH132" s="208">
        <f>IF(N132="sníž. přenesená",J132,0)</f>
        <v>0</v>
      </c>
      <c r="BI132" s="208">
        <f>IF(N132="nulová",J132,0)</f>
        <v>0</v>
      </c>
      <c r="BJ132" s="17" t="s">
        <v>81</v>
      </c>
      <c r="BK132" s="208">
        <f>ROUND(I132*H132,2)</f>
        <v>0</v>
      </c>
      <c r="BL132" s="17" t="s">
        <v>319</v>
      </c>
      <c r="BM132" s="207" t="s">
        <v>4281</v>
      </c>
    </row>
    <row r="133" spans="1:65" s="1" customFormat="1">
      <c r="A133" s="34"/>
      <c r="B133" s="35"/>
      <c r="C133" s="36"/>
      <c r="D133" s="209" t="s">
        <v>321</v>
      </c>
      <c r="E133" s="36"/>
      <c r="F133" s="210" t="s">
        <v>4280</v>
      </c>
      <c r="G133" s="36"/>
      <c r="H133" s="36"/>
      <c r="I133" s="116"/>
      <c r="J133" s="36"/>
      <c r="K133" s="36"/>
      <c r="L133" s="39"/>
      <c r="M133" s="211"/>
      <c r="N133" s="212"/>
      <c r="O133" s="64"/>
      <c r="P133" s="64"/>
      <c r="Q133" s="64"/>
      <c r="R133" s="64"/>
      <c r="S133" s="64"/>
      <c r="T133" s="65"/>
      <c r="U133" s="34"/>
      <c r="V133" s="34"/>
      <c r="W133" s="34"/>
      <c r="X133" s="34"/>
      <c r="Y133" s="34"/>
      <c r="Z133" s="34"/>
      <c r="AA133" s="34"/>
      <c r="AB133" s="34"/>
      <c r="AC133" s="34"/>
      <c r="AD133" s="34"/>
      <c r="AE133" s="34"/>
      <c r="AT133" s="17" t="s">
        <v>321</v>
      </c>
      <c r="AU133" s="17" t="s">
        <v>83</v>
      </c>
    </row>
    <row r="134" spans="1:65" s="12" customFormat="1">
      <c r="B134" s="213"/>
      <c r="C134" s="214"/>
      <c r="D134" s="209" t="s">
        <v>323</v>
      </c>
      <c r="E134" s="215" t="s">
        <v>19</v>
      </c>
      <c r="F134" s="216" t="s">
        <v>4282</v>
      </c>
      <c r="G134" s="214"/>
      <c r="H134" s="217">
        <v>5</v>
      </c>
      <c r="I134" s="218"/>
      <c r="J134" s="214"/>
      <c r="K134" s="214"/>
      <c r="L134" s="219"/>
      <c r="M134" s="220"/>
      <c r="N134" s="221"/>
      <c r="O134" s="221"/>
      <c r="P134" s="221"/>
      <c r="Q134" s="221"/>
      <c r="R134" s="221"/>
      <c r="S134" s="221"/>
      <c r="T134" s="222"/>
      <c r="AT134" s="223" t="s">
        <v>323</v>
      </c>
      <c r="AU134" s="223" t="s">
        <v>83</v>
      </c>
      <c r="AV134" s="12" t="s">
        <v>83</v>
      </c>
      <c r="AW134" s="12" t="s">
        <v>36</v>
      </c>
      <c r="AX134" s="12" t="s">
        <v>81</v>
      </c>
      <c r="AY134" s="223" t="s">
        <v>313</v>
      </c>
    </row>
    <row r="135" spans="1:65" s="1" customFormat="1" ht="14.45" customHeight="1">
      <c r="A135" s="34"/>
      <c r="B135" s="35"/>
      <c r="C135" s="245" t="s">
        <v>422</v>
      </c>
      <c r="D135" s="245" t="s">
        <v>473</v>
      </c>
      <c r="E135" s="246" t="s">
        <v>4283</v>
      </c>
      <c r="F135" s="247" t="s">
        <v>4284</v>
      </c>
      <c r="G135" s="248" t="s">
        <v>707</v>
      </c>
      <c r="H135" s="249">
        <v>6</v>
      </c>
      <c r="I135" s="250"/>
      <c r="J135" s="251">
        <f>ROUND(I135*H135,2)</f>
        <v>0</v>
      </c>
      <c r="K135" s="252"/>
      <c r="L135" s="253"/>
      <c r="M135" s="254" t="s">
        <v>19</v>
      </c>
      <c r="N135" s="255" t="s">
        <v>45</v>
      </c>
      <c r="O135" s="64"/>
      <c r="P135" s="205">
        <f>O135*H135</f>
        <v>0</v>
      </c>
      <c r="Q135" s="205">
        <v>1.4999999999999999E-2</v>
      </c>
      <c r="R135" s="205">
        <f>Q135*H135</f>
        <v>0.09</v>
      </c>
      <c r="S135" s="205">
        <v>0</v>
      </c>
      <c r="T135" s="206">
        <f>S135*H135</f>
        <v>0</v>
      </c>
      <c r="U135" s="34"/>
      <c r="V135" s="34"/>
      <c r="W135" s="34"/>
      <c r="X135" s="34"/>
      <c r="Y135" s="34"/>
      <c r="Z135" s="34"/>
      <c r="AA135" s="34"/>
      <c r="AB135" s="34"/>
      <c r="AC135" s="34"/>
      <c r="AD135" s="34"/>
      <c r="AE135" s="34"/>
      <c r="AR135" s="207" t="s">
        <v>355</v>
      </c>
      <c r="AT135" s="207" t="s">
        <v>473</v>
      </c>
      <c r="AU135" s="207" t="s">
        <v>83</v>
      </c>
      <c r="AY135" s="17" t="s">
        <v>313</v>
      </c>
      <c r="BE135" s="208">
        <f>IF(N135="základní",J135,0)</f>
        <v>0</v>
      </c>
      <c r="BF135" s="208">
        <f>IF(N135="snížená",J135,0)</f>
        <v>0</v>
      </c>
      <c r="BG135" s="208">
        <f>IF(N135="zákl. přenesená",J135,0)</f>
        <v>0</v>
      </c>
      <c r="BH135" s="208">
        <f>IF(N135="sníž. přenesená",J135,0)</f>
        <v>0</v>
      </c>
      <c r="BI135" s="208">
        <f>IF(N135="nulová",J135,0)</f>
        <v>0</v>
      </c>
      <c r="BJ135" s="17" t="s">
        <v>81</v>
      </c>
      <c r="BK135" s="208">
        <f>ROUND(I135*H135,2)</f>
        <v>0</v>
      </c>
      <c r="BL135" s="17" t="s">
        <v>319</v>
      </c>
      <c r="BM135" s="207" t="s">
        <v>4285</v>
      </c>
    </row>
    <row r="136" spans="1:65" s="1" customFormat="1">
      <c r="A136" s="34"/>
      <c r="B136" s="35"/>
      <c r="C136" s="36"/>
      <c r="D136" s="209" t="s">
        <v>321</v>
      </c>
      <c r="E136" s="36"/>
      <c r="F136" s="210" t="s">
        <v>4284</v>
      </c>
      <c r="G136" s="36"/>
      <c r="H136" s="36"/>
      <c r="I136" s="116"/>
      <c r="J136" s="36"/>
      <c r="K136" s="36"/>
      <c r="L136" s="39"/>
      <c r="M136" s="211"/>
      <c r="N136" s="212"/>
      <c r="O136" s="64"/>
      <c r="P136" s="64"/>
      <c r="Q136" s="64"/>
      <c r="R136" s="64"/>
      <c r="S136" s="64"/>
      <c r="T136" s="65"/>
      <c r="U136" s="34"/>
      <c r="V136" s="34"/>
      <c r="W136" s="34"/>
      <c r="X136" s="34"/>
      <c r="Y136" s="34"/>
      <c r="Z136" s="34"/>
      <c r="AA136" s="34"/>
      <c r="AB136" s="34"/>
      <c r="AC136" s="34"/>
      <c r="AD136" s="34"/>
      <c r="AE136" s="34"/>
      <c r="AT136" s="17" t="s">
        <v>321</v>
      </c>
      <c r="AU136" s="17" t="s">
        <v>83</v>
      </c>
    </row>
    <row r="137" spans="1:65" s="12" customFormat="1">
      <c r="B137" s="213"/>
      <c r="C137" s="214"/>
      <c r="D137" s="209" t="s">
        <v>323</v>
      </c>
      <c r="E137" s="215" t="s">
        <v>19</v>
      </c>
      <c r="F137" s="216" t="s">
        <v>4286</v>
      </c>
      <c r="G137" s="214"/>
      <c r="H137" s="217">
        <v>6</v>
      </c>
      <c r="I137" s="218"/>
      <c r="J137" s="214"/>
      <c r="K137" s="214"/>
      <c r="L137" s="219"/>
      <c r="M137" s="220"/>
      <c r="N137" s="221"/>
      <c r="O137" s="221"/>
      <c r="P137" s="221"/>
      <c r="Q137" s="221"/>
      <c r="R137" s="221"/>
      <c r="S137" s="221"/>
      <c r="T137" s="222"/>
      <c r="AT137" s="223" t="s">
        <v>323</v>
      </c>
      <c r="AU137" s="223" t="s">
        <v>83</v>
      </c>
      <c r="AV137" s="12" t="s">
        <v>83</v>
      </c>
      <c r="AW137" s="12" t="s">
        <v>36</v>
      </c>
      <c r="AX137" s="12" t="s">
        <v>81</v>
      </c>
      <c r="AY137" s="223" t="s">
        <v>313</v>
      </c>
    </row>
    <row r="138" spans="1:65" s="1" customFormat="1" ht="14.45" customHeight="1">
      <c r="A138" s="34"/>
      <c r="B138" s="35"/>
      <c r="C138" s="195" t="s">
        <v>427</v>
      </c>
      <c r="D138" s="195" t="s">
        <v>315</v>
      </c>
      <c r="E138" s="196" t="s">
        <v>4287</v>
      </c>
      <c r="F138" s="197" t="s">
        <v>4288</v>
      </c>
      <c r="G138" s="198" t="s">
        <v>707</v>
      </c>
      <c r="H138" s="199">
        <v>11</v>
      </c>
      <c r="I138" s="200"/>
      <c r="J138" s="201">
        <f>ROUND(I138*H138,2)</f>
        <v>0</v>
      </c>
      <c r="K138" s="202"/>
      <c r="L138" s="39"/>
      <c r="M138" s="203" t="s">
        <v>19</v>
      </c>
      <c r="N138" s="204" t="s">
        <v>45</v>
      </c>
      <c r="O138" s="64"/>
      <c r="P138" s="205">
        <f>O138*H138</f>
        <v>0</v>
      </c>
      <c r="Q138" s="205">
        <v>5.0000000000000002E-5</v>
      </c>
      <c r="R138" s="205">
        <f>Q138*H138</f>
        <v>5.5000000000000003E-4</v>
      </c>
      <c r="S138" s="205">
        <v>0</v>
      </c>
      <c r="T138" s="206">
        <f>S138*H138</f>
        <v>0</v>
      </c>
      <c r="U138" s="34"/>
      <c r="V138" s="34"/>
      <c r="W138" s="34"/>
      <c r="X138" s="34"/>
      <c r="Y138" s="34"/>
      <c r="Z138" s="34"/>
      <c r="AA138" s="34"/>
      <c r="AB138" s="34"/>
      <c r="AC138" s="34"/>
      <c r="AD138" s="34"/>
      <c r="AE138" s="34"/>
      <c r="AR138" s="207" t="s">
        <v>319</v>
      </c>
      <c r="AT138" s="207" t="s">
        <v>315</v>
      </c>
      <c r="AU138" s="207" t="s">
        <v>83</v>
      </c>
      <c r="AY138" s="17" t="s">
        <v>313</v>
      </c>
      <c r="BE138" s="208">
        <f>IF(N138="základní",J138,0)</f>
        <v>0</v>
      </c>
      <c r="BF138" s="208">
        <f>IF(N138="snížená",J138,0)</f>
        <v>0</v>
      </c>
      <c r="BG138" s="208">
        <f>IF(N138="zákl. přenesená",J138,0)</f>
        <v>0</v>
      </c>
      <c r="BH138" s="208">
        <f>IF(N138="sníž. přenesená",J138,0)</f>
        <v>0</v>
      </c>
      <c r="BI138" s="208">
        <f>IF(N138="nulová",J138,0)</f>
        <v>0</v>
      </c>
      <c r="BJ138" s="17" t="s">
        <v>81</v>
      </c>
      <c r="BK138" s="208">
        <f>ROUND(I138*H138,2)</f>
        <v>0</v>
      </c>
      <c r="BL138" s="17" t="s">
        <v>319</v>
      </c>
      <c r="BM138" s="207" t="s">
        <v>4289</v>
      </c>
    </row>
    <row r="139" spans="1:65" s="1" customFormat="1">
      <c r="A139" s="34"/>
      <c r="B139" s="35"/>
      <c r="C139" s="36"/>
      <c r="D139" s="209" t="s">
        <v>321</v>
      </c>
      <c r="E139" s="36"/>
      <c r="F139" s="210" t="s">
        <v>4290</v>
      </c>
      <c r="G139" s="36"/>
      <c r="H139" s="36"/>
      <c r="I139" s="116"/>
      <c r="J139" s="36"/>
      <c r="K139" s="36"/>
      <c r="L139" s="39"/>
      <c r="M139" s="211"/>
      <c r="N139" s="212"/>
      <c r="O139" s="64"/>
      <c r="P139" s="64"/>
      <c r="Q139" s="64"/>
      <c r="R139" s="64"/>
      <c r="S139" s="64"/>
      <c r="T139" s="65"/>
      <c r="U139" s="34"/>
      <c r="V139" s="34"/>
      <c r="W139" s="34"/>
      <c r="X139" s="34"/>
      <c r="Y139" s="34"/>
      <c r="Z139" s="34"/>
      <c r="AA139" s="34"/>
      <c r="AB139" s="34"/>
      <c r="AC139" s="34"/>
      <c r="AD139" s="34"/>
      <c r="AE139" s="34"/>
      <c r="AT139" s="17" t="s">
        <v>321</v>
      </c>
      <c r="AU139" s="17" t="s">
        <v>83</v>
      </c>
    </row>
    <row r="140" spans="1:65" s="12" customFormat="1">
      <c r="B140" s="213"/>
      <c r="C140" s="214"/>
      <c r="D140" s="209" t="s">
        <v>323</v>
      </c>
      <c r="E140" s="215" t="s">
        <v>19</v>
      </c>
      <c r="F140" s="216" t="s">
        <v>374</v>
      </c>
      <c r="G140" s="214"/>
      <c r="H140" s="217">
        <v>11</v>
      </c>
      <c r="I140" s="218"/>
      <c r="J140" s="214"/>
      <c r="K140" s="214"/>
      <c r="L140" s="219"/>
      <c r="M140" s="220"/>
      <c r="N140" s="221"/>
      <c r="O140" s="221"/>
      <c r="P140" s="221"/>
      <c r="Q140" s="221"/>
      <c r="R140" s="221"/>
      <c r="S140" s="221"/>
      <c r="T140" s="222"/>
      <c r="AT140" s="223" t="s">
        <v>323</v>
      </c>
      <c r="AU140" s="223" t="s">
        <v>83</v>
      </c>
      <c r="AV140" s="12" t="s">
        <v>83</v>
      </c>
      <c r="AW140" s="12" t="s">
        <v>36</v>
      </c>
      <c r="AX140" s="12" t="s">
        <v>81</v>
      </c>
      <c r="AY140" s="223" t="s">
        <v>313</v>
      </c>
    </row>
    <row r="141" spans="1:65" s="1" customFormat="1" ht="14.45" customHeight="1">
      <c r="A141" s="34"/>
      <c r="B141" s="35"/>
      <c r="C141" s="245" t="s">
        <v>7</v>
      </c>
      <c r="D141" s="245" t="s">
        <v>473</v>
      </c>
      <c r="E141" s="246" t="s">
        <v>4291</v>
      </c>
      <c r="F141" s="247" t="s">
        <v>4292</v>
      </c>
      <c r="G141" s="248" t="s">
        <v>707</v>
      </c>
      <c r="H141" s="249">
        <v>33</v>
      </c>
      <c r="I141" s="250"/>
      <c r="J141" s="251">
        <f>ROUND(I141*H141,2)</f>
        <v>0</v>
      </c>
      <c r="K141" s="252"/>
      <c r="L141" s="253"/>
      <c r="M141" s="254" t="s">
        <v>19</v>
      </c>
      <c r="N141" s="255" t="s">
        <v>45</v>
      </c>
      <c r="O141" s="64"/>
      <c r="P141" s="205">
        <f>O141*H141</f>
        <v>0</v>
      </c>
      <c r="Q141" s="205">
        <v>3.5400000000000002E-3</v>
      </c>
      <c r="R141" s="205">
        <f>Q141*H141</f>
        <v>0.11682000000000001</v>
      </c>
      <c r="S141" s="205">
        <v>0</v>
      </c>
      <c r="T141" s="206">
        <f>S141*H141</f>
        <v>0</v>
      </c>
      <c r="U141" s="34"/>
      <c r="V141" s="34"/>
      <c r="W141" s="34"/>
      <c r="X141" s="34"/>
      <c r="Y141" s="34"/>
      <c r="Z141" s="34"/>
      <c r="AA141" s="34"/>
      <c r="AB141" s="34"/>
      <c r="AC141" s="34"/>
      <c r="AD141" s="34"/>
      <c r="AE141" s="34"/>
      <c r="AR141" s="207" t="s">
        <v>355</v>
      </c>
      <c r="AT141" s="207" t="s">
        <v>473</v>
      </c>
      <c r="AU141" s="207" t="s">
        <v>83</v>
      </c>
      <c r="AY141" s="17" t="s">
        <v>313</v>
      </c>
      <c r="BE141" s="208">
        <f>IF(N141="základní",J141,0)</f>
        <v>0</v>
      </c>
      <c r="BF141" s="208">
        <f>IF(N141="snížená",J141,0)</f>
        <v>0</v>
      </c>
      <c r="BG141" s="208">
        <f>IF(N141="zákl. přenesená",J141,0)</f>
        <v>0</v>
      </c>
      <c r="BH141" s="208">
        <f>IF(N141="sníž. přenesená",J141,0)</f>
        <v>0</v>
      </c>
      <c r="BI141" s="208">
        <f>IF(N141="nulová",J141,0)</f>
        <v>0</v>
      </c>
      <c r="BJ141" s="17" t="s">
        <v>81</v>
      </c>
      <c r="BK141" s="208">
        <f>ROUND(I141*H141,2)</f>
        <v>0</v>
      </c>
      <c r="BL141" s="17" t="s">
        <v>319</v>
      </c>
      <c r="BM141" s="207" t="s">
        <v>4293</v>
      </c>
    </row>
    <row r="142" spans="1:65" s="1" customFormat="1">
      <c r="A142" s="34"/>
      <c r="B142" s="35"/>
      <c r="C142" s="36"/>
      <c r="D142" s="209" t="s">
        <v>321</v>
      </c>
      <c r="E142" s="36"/>
      <c r="F142" s="210" t="s">
        <v>4292</v>
      </c>
      <c r="G142" s="36"/>
      <c r="H142" s="36"/>
      <c r="I142" s="116"/>
      <c r="J142" s="36"/>
      <c r="K142" s="36"/>
      <c r="L142" s="39"/>
      <c r="M142" s="211"/>
      <c r="N142" s="212"/>
      <c r="O142" s="64"/>
      <c r="P142" s="64"/>
      <c r="Q142" s="64"/>
      <c r="R142" s="64"/>
      <c r="S142" s="64"/>
      <c r="T142" s="65"/>
      <c r="U142" s="34"/>
      <c r="V142" s="34"/>
      <c r="W142" s="34"/>
      <c r="X142" s="34"/>
      <c r="Y142" s="34"/>
      <c r="Z142" s="34"/>
      <c r="AA142" s="34"/>
      <c r="AB142" s="34"/>
      <c r="AC142" s="34"/>
      <c r="AD142" s="34"/>
      <c r="AE142" s="34"/>
      <c r="AT142" s="17" t="s">
        <v>321</v>
      </c>
      <c r="AU142" s="17" t="s">
        <v>83</v>
      </c>
    </row>
    <row r="143" spans="1:65" s="12" customFormat="1">
      <c r="B143" s="213"/>
      <c r="C143" s="214"/>
      <c r="D143" s="209" t="s">
        <v>323</v>
      </c>
      <c r="E143" s="215" t="s">
        <v>19</v>
      </c>
      <c r="F143" s="216" t="s">
        <v>4294</v>
      </c>
      <c r="G143" s="214"/>
      <c r="H143" s="217">
        <v>33</v>
      </c>
      <c r="I143" s="218"/>
      <c r="J143" s="214"/>
      <c r="K143" s="214"/>
      <c r="L143" s="219"/>
      <c r="M143" s="220"/>
      <c r="N143" s="221"/>
      <c r="O143" s="221"/>
      <c r="P143" s="221"/>
      <c r="Q143" s="221"/>
      <c r="R143" s="221"/>
      <c r="S143" s="221"/>
      <c r="T143" s="222"/>
      <c r="AT143" s="223" t="s">
        <v>323</v>
      </c>
      <c r="AU143" s="223" t="s">
        <v>83</v>
      </c>
      <c r="AV143" s="12" t="s">
        <v>83</v>
      </c>
      <c r="AW143" s="12" t="s">
        <v>36</v>
      </c>
      <c r="AX143" s="12" t="s">
        <v>81</v>
      </c>
      <c r="AY143" s="223" t="s">
        <v>313</v>
      </c>
    </row>
    <row r="144" spans="1:65" s="1" customFormat="1" ht="14.45" customHeight="1">
      <c r="A144" s="34"/>
      <c r="B144" s="35"/>
      <c r="C144" s="195" t="s">
        <v>439</v>
      </c>
      <c r="D144" s="195" t="s">
        <v>315</v>
      </c>
      <c r="E144" s="196" t="s">
        <v>4295</v>
      </c>
      <c r="F144" s="197" t="s">
        <v>4296</v>
      </c>
      <c r="G144" s="198" t="s">
        <v>707</v>
      </c>
      <c r="H144" s="199">
        <v>11</v>
      </c>
      <c r="I144" s="200"/>
      <c r="J144" s="201">
        <f>ROUND(I144*H144,2)</f>
        <v>0</v>
      </c>
      <c r="K144" s="202"/>
      <c r="L144" s="39"/>
      <c r="M144" s="203" t="s">
        <v>19</v>
      </c>
      <c r="N144" s="204" t="s">
        <v>45</v>
      </c>
      <c r="O144" s="64"/>
      <c r="P144" s="205">
        <f>O144*H144</f>
        <v>0</v>
      </c>
      <c r="Q144" s="205">
        <v>0</v>
      </c>
      <c r="R144" s="205">
        <f>Q144*H144</f>
        <v>0</v>
      </c>
      <c r="S144" s="205">
        <v>0</v>
      </c>
      <c r="T144" s="206">
        <f>S144*H144</f>
        <v>0</v>
      </c>
      <c r="U144" s="34"/>
      <c r="V144" s="34"/>
      <c r="W144" s="34"/>
      <c r="X144" s="34"/>
      <c r="Y144" s="34"/>
      <c r="Z144" s="34"/>
      <c r="AA144" s="34"/>
      <c r="AB144" s="34"/>
      <c r="AC144" s="34"/>
      <c r="AD144" s="34"/>
      <c r="AE144" s="34"/>
      <c r="AR144" s="207" t="s">
        <v>319</v>
      </c>
      <c r="AT144" s="207" t="s">
        <v>315</v>
      </c>
      <c r="AU144" s="207" t="s">
        <v>83</v>
      </c>
      <c r="AY144" s="17" t="s">
        <v>313</v>
      </c>
      <c r="BE144" s="208">
        <f>IF(N144="základní",J144,0)</f>
        <v>0</v>
      </c>
      <c r="BF144" s="208">
        <f>IF(N144="snížená",J144,0)</f>
        <v>0</v>
      </c>
      <c r="BG144" s="208">
        <f>IF(N144="zákl. přenesená",J144,0)</f>
        <v>0</v>
      </c>
      <c r="BH144" s="208">
        <f>IF(N144="sníž. přenesená",J144,0)</f>
        <v>0</v>
      </c>
      <c r="BI144" s="208">
        <f>IF(N144="nulová",J144,0)</f>
        <v>0</v>
      </c>
      <c r="BJ144" s="17" t="s">
        <v>81</v>
      </c>
      <c r="BK144" s="208">
        <f>ROUND(I144*H144,2)</f>
        <v>0</v>
      </c>
      <c r="BL144" s="17" t="s">
        <v>319</v>
      </c>
      <c r="BM144" s="207" t="s">
        <v>4297</v>
      </c>
    </row>
    <row r="145" spans="1:65" s="1" customFormat="1">
      <c r="A145" s="34"/>
      <c r="B145" s="35"/>
      <c r="C145" s="36"/>
      <c r="D145" s="209" t="s">
        <v>321</v>
      </c>
      <c r="E145" s="36"/>
      <c r="F145" s="210" t="s">
        <v>4298</v>
      </c>
      <c r="G145" s="36"/>
      <c r="H145" s="36"/>
      <c r="I145" s="116"/>
      <c r="J145" s="36"/>
      <c r="K145" s="36"/>
      <c r="L145" s="39"/>
      <c r="M145" s="211"/>
      <c r="N145" s="212"/>
      <c r="O145" s="64"/>
      <c r="P145" s="64"/>
      <c r="Q145" s="64"/>
      <c r="R145" s="64"/>
      <c r="S145" s="64"/>
      <c r="T145" s="65"/>
      <c r="U145" s="34"/>
      <c r="V145" s="34"/>
      <c r="W145" s="34"/>
      <c r="X145" s="34"/>
      <c r="Y145" s="34"/>
      <c r="Z145" s="34"/>
      <c r="AA145" s="34"/>
      <c r="AB145" s="34"/>
      <c r="AC145" s="34"/>
      <c r="AD145" s="34"/>
      <c r="AE145" s="34"/>
      <c r="AT145" s="17" t="s">
        <v>321</v>
      </c>
      <c r="AU145" s="17" t="s">
        <v>83</v>
      </c>
    </row>
    <row r="146" spans="1:65" s="12" customFormat="1">
      <c r="B146" s="213"/>
      <c r="C146" s="214"/>
      <c r="D146" s="209" t="s">
        <v>323</v>
      </c>
      <c r="E146" s="215" t="s">
        <v>19</v>
      </c>
      <c r="F146" s="216" t="s">
        <v>374</v>
      </c>
      <c r="G146" s="214"/>
      <c r="H146" s="217">
        <v>11</v>
      </c>
      <c r="I146" s="218"/>
      <c r="J146" s="214"/>
      <c r="K146" s="214"/>
      <c r="L146" s="219"/>
      <c r="M146" s="220"/>
      <c r="N146" s="221"/>
      <c r="O146" s="221"/>
      <c r="P146" s="221"/>
      <c r="Q146" s="221"/>
      <c r="R146" s="221"/>
      <c r="S146" s="221"/>
      <c r="T146" s="222"/>
      <c r="AT146" s="223" t="s">
        <v>323</v>
      </c>
      <c r="AU146" s="223" t="s">
        <v>83</v>
      </c>
      <c r="AV146" s="12" t="s">
        <v>83</v>
      </c>
      <c r="AW146" s="12" t="s">
        <v>36</v>
      </c>
      <c r="AX146" s="12" t="s">
        <v>81</v>
      </c>
      <c r="AY146" s="223" t="s">
        <v>313</v>
      </c>
    </row>
    <row r="147" spans="1:65" s="1" customFormat="1" ht="21.6" customHeight="1">
      <c r="A147" s="34"/>
      <c r="B147" s="35"/>
      <c r="C147" s="195" t="s">
        <v>446</v>
      </c>
      <c r="D147" s="195" t="s">
        <v>315</v>
      </c>
      <c r="E147" s="196" t="s">
        <v>4299</v>
      </c>
      <c r="F147" s="197" t="s">
        <v>4300</v>
      </c>
      <c r="G147" s="198" t="s">
        <v>318</v>
      </c>
      <c r="H147" s="199">
        <v>580</v>
      </c>
      <c r="I147" s="200"/>
      <c r="J147" s="201">
        <f>ROUND(I147*H147,2)</f>
        <v>0</v>
      </c>
      <c r="K147" s="202"/>
      <c r="L147" s="39"/>
      <c r="M147" s="203" t="s">
        <v>19</v>
      </c>
      <c r="N147" s="204" t="s">
        <v>45</v>
      </c>
      <c r="O147" s="64"/>
      <c r="P147" s="205">
        <f>O147*H147</f>
        <v>0</v>
      </c>
      <c r="Q147" s="205">
        <v>0</v>
      </c>
      <c r="R147" s="205">
        <f>Q147*H147</f>
        <v>0</v>
      </c>
      <c r="S147" s="205">
        <v>0</v>
      </c>
      <c r="T147" s="206">
        <f>S147*H147</f>
        <v>0</v>
      </c>
      <c r="U147" s="34"/>
      <c r="V147" s="34"/>
      <c r="W147" s="34"/>
      <c r="X147" s="34"/>
      <c r="Y147" s="34"/>
      <c r="Z147" s="34"/>
      <c r="AA147" s="34"/>
      <c r="AB147" s="34"/>
      <c r="AC147" s="34"/>
      <c r="AD147" s="34"/>
      <c r="AE147" s="34"/>
      <c r="AR147" s="207" t="s">
        <v>319</v>
      </c>
      <c r="AT147" s="207" t="s">
        <v>315</v>
      </c>
      <c r="AU147" s="207" t="s">
        <v>83</v>
      </c>
      <c r="AY147" s="17" t="s">
        <v>313</v>
      </c>
      <c r="BE147" s="208">
        <f>IF(N147="základní",J147,0)</f>
        <v>0</v>
      </c>
      <c r="BF147" s="208">
        <f>IF(N147="snížená",J147,0)</f>
        <v>0</v>
      </c>
      <c r="BG147" s="208">
        <f>IF(N147="zákl. přenesená",J147,0)</f>
        <v>0</v>
      </c>
      <c r="BH147" s="208">
        <f>IF(N147="sníž. přenesená",J147,0)</f>
        <v>0</v>
      </c>
      <c r="BI147" s="208">
        <f>IF(N147="nulová",J147,0)</f>
        <v>0</v>
      </c>
      <c r="BJ147" s="17" t="s">
        <v>81</v>
      </c>
      <c r="BK147" s="208">
        <f>ROUND(I147*H147,2)</f>
        <v>0</v>
      </c>
      <c r="BL147" s="17" t="s">
        <v>319</v>
      </c>
      <c r="BM147" s="207" t="s">
        <v>4301</v>
      </c>
    </row>
    <row r="148" spans="1:65" s="1" customFormat="1" ht="19.5">
      <c r="A148" s="34"/>
      <c r="B148" s="35"/>
      <c r="C148" s="36"/>
      <c r="D148" s="209" t="s">
        <v>321</v>
      </c>
      <c r="E148" s="36"/>
      <c r="F148" s="210" t="s">
        <v>4302</v>
      </c>
      <c r="G148" s="36"/>
      <c r="H148" s="36"/>
      <c r="I148" s="116"/>
      <c r="J148" s="36"/>
      <c r="K148" s="36"/>
      <c r="L148" s="39"/>
      <c r="M148" s="211"/>
      <c r="N148" s="212"/>
      <c r="O148" s="64"/>
      <c r="P148" s="64"/>
      <c r="Q148" s="64"/>
      <c r="R148" s="64"/>
      <c r="S148" s="64"/>
      <c r="T148" s="65"/>
      <c r="U148" s="34"/>
      <c r="V148" s="34"/>
      <c r="W148" s="34"/>
      <c r="X148" s="34"/>
      <c r="Y148" s="34"/>
      <c r="Z148" s="34"/>
      <c r="AA148" s="34"/>
      <c r="AB148" s="34"/>
      <c r="AC148" s="34"/>
      <c r="AD148" s="34"/>
      <c r="AE148" s="34"/>
      <c r="AT148" s="17" t="s">
        <v>321</v>
      </c>
      <c r="AU148" s="17" t="s">
        <v>83</v>
      </c>
    </row>
    <row r="149" spans="1:65" s="12" customFormat="1">
      <c r="B149" s="213"/>
      <c r="C149" s="214"/>
      <c r="D149" s="209" t="s">
        <v>323</v>
      </c>
      <c r="E149" s="215" t="s">
        <v>19</v>
      </c>
      <c r="F149" s="216" t="s">
        <v>4303</v>
      </c>
      <c r="G149" s="214"/>
      <c r="H149" s="217">
        <v>580</v>
      </c>
      <c r="I149" s="218"/>
      <c r="J149" s="214"/>
      <c r="K149" s="214"/>
      <c r="L149" s="219"/>
      <c r="M149" s="220"/>
      <c r="N149" s="221"/>
      <c r="O149" s="221"/>
      <c r="P149" s="221"/>
      <c r="Q149" s="221"/>
      <c r="R149" s="221"/>
      <c r="S149" s="221"/>
      <c r="T149" s="222"/>
      <c r="AT149" s="223" t="s">
        <v>323</v>
      </c>
      <c r="AU149" s="223" t="s">
        <v>83</v>
      </c>
      <c r="AV149" s="12" t="s">
        <v>83</v>
      </c>
      <c r="AW149" s="12" t="s">
        <v>36</v>
      </c>
      <c r="AX149" s="12" t="s">
        <v>81</v>
      </c>
      <c r="AY149" s="223" t="s">
        <v>313</v>
      </c>
    </row>
    <row r="150" spans="1:65" s="1" customFormat="1" ht="14.45" customHeight="1">
      <c r="A150" s="34"/>
      <c r="B150" s="35"/>
      <c r="C150" s="245" t="s">
        <v>452</v>
      </c>
      <c r="D150" s="245" t="s">
        <v>473</v>
      </c>
      <c r="E150" s="246" t="s">
        <v>4304</v>
      </c>
      <c r="F150" s="247" t="s">
        <v>4305</v>
      </c>
      <c r="G150" s="248" t="s">
        <v>318</v>
      </c>
      <c r="H150" s="249">
        <v>580</v>
      </c>
      <c r="I150" s="250"/>
      <c r="J150" s="251">
        <f>ROUND(I150*H150,2)</f>
        <v>0</v>
      </c>
      <c r="K150" s="252"/>
      <c r="L150" s="253"/>
      <c r="M150" s="254" t="s">
        <v>19</v>
      </c>
      <c r="N150" s="255" t="s">
        <v>45</v>
      </c>
      <c r="O150" s="64"/>
      <c r="P150" s="205">
        <f>O150*H150</f>
        <v>0</v>
      </c>
      <c r="Q150" s="205">
        <v>1E-3</v>
      </c>
      <c r="R150" s="205">
        <f>Q150*H150</f>
        <v>0.57999999999999996</v>
      </c>
      <c r="S150" s="205">
        <v>0</v>
      </c>
      <c r="T150" s="206">
        <f>S150*H150</f>
        <v>0</v>
      </c>
      <c r="U150" s="34"/>
      <c r="V150" s="34"/>
      <c r="W150" s="34"/>
      <c r="X150" s="34"/>
      <c r="Y150" s="34"/>
      <c r="Z150" s="34"/>
      <c r="AA150" s="34"/>
      <c r="AB150" s="34"/>
      <c r="AC150" s="34"/>
      <c r="AD150" s="34"/>
      <c r="AE150" s="34"/>
      <c r="AR150" s="207" t="s">
        <v>355</v>
      </c>
      <c r="AT150" s="207" t="s">
        <v>473</v>
      </c>
      <c r="AU150" s="207" t="s">
        <v>83</v>
      </c>
      <c r="AY150" s="17" t="s">
        <v>313</v>
      </c>
      <c r="BE150" s="208">
        <f>IF(N150="základní",J150,0)</f>
        <v>0</v>
      </c>
      <c r="BF150" s="208">
        <f>IF(N150="snížená",J150,0)</f>
        <v>0</v>
      </c>
      <c r="BG150" s="208">
        <f>IF(N150="zákl. přenesená",J150,0)</f>
        <v>0</v>
      </c>
      <c r="BH150" s="208">
        <f>IF(N150="sníž. přenesená",J150,0)</f>
        <v>0</v>
      </c>
      <c r="BI150" s="208">
        <f>IF(N150="nulová",J150,0)</f>
        <v>0</v>
      </c>
      <c r="BJ150" s="17" t="s">
        <v>81</v>
      </c>
      <c r="BK150" s="208">
        <f>ROUND(I150*H150,2)</f>
        <v>0</v>
      </c>
      <c r="BL150" s="17" t="s">
        <v>319</v>
      </c>
      <c r="BM150" s="207" t="s">
        <v>4306</v>
      </c>
    </row>
    <row r="151" spans="1:65" s="1" customFormat="1">
      <c r="A151" s="34"/>
      <c r="B151" s="35"/>
      <c r="C151" s="36"/>
      <c r="D151" s="209" t="s">
        <v>321</v>
      </c>
      <c r="E151" s="36"/>
      <c r="F151" s="210" t="s">
        <v>4307</v>
      </c>
      <c r="G151" s="36"/>
      <c r="H151" s="36"/>
      <c r="I151" s="116"/>
      <c r="J151" s="36"/>
      <c r="K151" s="36"/>
      <c r="L151" s="39"/>
      <c r="M151" s="211"/>
      <c r="N151" s="212"/>
      <c r="O151" s="64"/>
      <c r="P151" s="64"/>
      <c r="Q151" s="64"/>
      <c r="R151" s="64"/>
      <c r="S151" s="64"/>
      <c r="T151" s="65"/>
      <c r="U151" s="34"/>
      <c r="V151" s="34"/>
      <c r="W151" s="34"/>
      <c r="X151" s="34"/>
      <c r="Y151" s="34"/>
      <c r="Z151" s="34"/>
      <c r="AA151" s="34"/>
      <c r="AB151" s="34"/>
      <c r="AC151" s="34"/>
      <c r="AD151" s="34"/>
      <c r="AE151" s="34"/>
      <c r="AT151" s="17" t="s">
        <v>321</v>
      </c>
      <c r="AU151" s="17" t="s">
        <v>83</v>
      </c>
    </row>
    <row r="152" spans="1:65" s="12" customFormat="1">
      <c r="B152" s="213"/>
      <c r="C152" s="214"/>
      <c r="D152" s="209" t="s">
        <v>323</v>
      </c>
      <c r="E152" s="215" t="s">
        <v>19</v>
      </c>
      <c r="F152" s="216" t="s">
        <v>4303</v>
      </c>
      <c r="G152" s="214"/>
      <c r="H152" s="217">
        <v>580</v>
      </c>
      <c r="I152" s="218"/>
      <c r="J152" s="214"/>
      <c r="K152" s="214"/>
      <c r="L152" s="219"/>
      <c r="M152" s="220"/>
      <c r="N152" s="221"/>
      <c r="O152" s="221"/>
      <c r="P152" s="221"/>
      <c r="Q152" s="221"/>
      <c r="R152" s="221"/>
      <c r="S152" s="221"/>
      <c r="T152" s="222"/>
      <c r="AT152" s="223" t="s">
        <v>323</v>
      </c>
      <c r="AU152" s="223" t="s">
        <v>83</v>
      </c>
      <c r="AV152" s="12" t="s">
        <v>83</v>
      </c>
      <c r="AW152" s="12" t="s">
        <v>36</v>
      </c>
      <c r="AX152" s="12" t="s">
        <v>81</v>
      </c>
      <c r="AY152" s="223" t="s">
        <v>313</v>
      </c>
    </row>
    <row r="153" spans="1:65" s="1" customFormat="1" ht="14.45" customHeight="1">
      <c r="A153" s="34"/>
      <c r="B153" s="35"/>
      <c r="C153" s="195" t="s">
        <v>459</v>
      </c>
      <c r="D153" s="195" t="s">
        <v>315</v>
      </c>
      <c r="E153" s="196" t="s">
        <v>4308</v>
      </c>
      <c r="F153" s="197" t="s">
        <v>4309</v>
      </c>
      <c r="G153" s="198" t="s">
        <v>318</v>
      </c>
      <c r="H153" s="199">
        <v>138</v>
      </c>
      <c r="I153" s="200"/>
      <c r="J153" s="201">
        <f>ROUND(I153*H153,2)</f>
        <v>0</v>
      </c>
      <c r="K153" s="202"/>
      <c r="L153" s="39"/>
      <c r="M153" s="203" t="s">
        <v>19</v>
      </c>
      <c r="N153" s="204" t="s">
        <v>45</v>
      </c>
      <c r="O153" s="64"/>
      <c r="P153" s="205">
        <f>O153*H153</f>
        <v>0</v>
      </c>
      <c r="Q153" s="205">
        <v>0</v>
      </c>
      <c r="R153" s="205">
        <f>Q153*H153</f>
        <v>0</v>
      </c>
      <c r="S153" s="205">
        <v>0</v>
      </c>
      <c r="T153" s="206">
        <f>S153*H153</f>
        <v>0</v>
      </c>
      <c r="U153" s="34"/>
      <c r="V153" s="34"/>
      <c r="W153" s="34"/>
      <c r="X153" s="34"/>
      <c r="Y153" s="34"/>
      <c r="Z153" s="34"/>
      <c r="AA153" s="34"/>
      <c r="AB153" s="34"/>
      <c r="AC153" s="34"/>
      <c r="AD153" s="34"/>
      <c r="AE153" s="34"/>
      <c r="AR153" s="207" t="s">
        <v>319</v>
      </c>
      <c r="AT153" s="207" t="s">
        <v>315</v>
      </c>
      <c r="AU153" s="207" t="s">
        <v>83</v>
      </c>
      <c r="AY153" s="17" t="s">
        <v>313</v>
      </c>
      <c r="BE153" s="208">
        <f>IF(N153="základní",J153,0)</f>
        <v>0</v>
      </c>
      <c r="BF153" s="208">
        <f>IF(N153="snížená",J153,0)</f>
        <v>0</v>
      </c>
      <c r="BG153" s="208">
        <f>IF(N153="zákl. přenesená",J153,0)</f>
        <v>0</v>
      </c>
      <c r="BH153" s="208">
        <f>IF(N153="sníž. přenesená",J153,0)</f>
        <v>0</v>
      </c>
      <c r="BI153" s="208">
        <f>IF(N153="nulová",J153,0)</f>
        <v>0</v>
      </c>
      <c r="BJ153" s="17" t="s">
        <v>81</v>
      </c>
      <c r="BK153" s="208">
        <f>ROUND(I153*H153,2)</f>
        <v>0</v>
      </c>
      <c r="BL153" s="17" t="s">
        <v>319</v>
      </c>
      <c r="BM153" s="207" t="s">
        <v>4310</v>
      </c>
    </row>
    <row r="154" spans="1:65" s="1" customFormat="1">
      <c r="A154" s="34"/>
      <c r="B154" s="35"/>
      <c r="C154" s="36"/>
      <c r="D154" s="209" t="s">
        <v>321</v>
      </c>
      <c r="E154" s="36"/>
      <c r="F154" s="210" t="s">
        <v>4311</v>
      </c>
      <c r="G154" s="36"/>
      <c r="H154" s="36"/>
      <c r="I154" s="116"/>
      <c r="J154" s="36"/>
      <c r="K154" s="36"/>
      <c r="L154" s="39"/>
      <c r="M154" s="211"/>
      <c r="N154" s="212"/>
      <c r="O154" s="64"/>
      <c r="P154" s="64"/>
      <c r="Q154" s="64"/>
      <c r="R154" s="64"/>
      <c r="S154" s="64"/>
      <c r="T154" s="65"/>
      <c r="U154" s="34"/>
      <c r="V154" s="34"/>
      <c r="W154" s="34"/>
      <c r="X154" s="34"/>
      <c r="Y154" s="34"/>
      <c r="Z154" s="34"/>
      <c r="AA154" s="34"/>
      <c r="AB154" s="34"/>
      <c r="AC154" s="34"/>
      <c r="AD154" s="34"/>
      <c r="AE154" s="34"/>
      <c r="AT154" s="17" t="s">
        <v>321</v>
      </c>
      <c r="AU154" s="17" t="s">
        <v>83</v>
      </c>
    </row>
    <row r="155" spans="1:65" s="12" customFormat="1">
      <c r="B155" s="213"/>
      <c r="C155" s="214"/>
      <c r="D155" s="209" t="s">
        <v>323</v>
      </c>
      <c r="E155" s="215" t="s">
        <v>19</v>
      </c>
      <c r="F155" s="216" t="s">
        <v>4231</v>
      </c>
      <c r="G155" s="214"/>
      <c r="H155" s="217">
        <v>138</v>
      </c>
      <c r="I155" s="218"/>
      <c r="J155" s="214"/>
      <c r="K155" s="214"/>
      <c r="L155" s="219"/>
      <c r="M155" s="220"/>
      <c r="N155" s="221"/>
      <c r="O155" s="221"/>
      <c r="P155" s="221"/>
      <c r="Q155" s="221"/>
      <c r="R155" s="221"/>
      <c r="S155" s="221"/>
      <c r="T155" s="222"/>
      <c r="AT155" s="223" t="s">
        <v>323</v>
      </c>
      <c r="AU155" s="223" t="s">
        <v>83</v>
      </c>
      <c r="AV155" s="12" t="s">
        <v>83</v>
      </c>
      <c r="AW155" s="12" t="s">
        <v>36</v>
      </c>
      <c r="AX155" s="12" t="s">
        <v>81</v>
      </c>
      <c r="AY155" s="223" t="s">
        <v>313</v>
      </c>
    </row>
    <row r="156" spans="1:65" s="1" customFormat="1" ht="14.45" customHeight="1">
      <c r="A156" s="34"/>
      <c r="B156" s="35"/>
      <c r="C156" s="245" t="s">
        <v>466</v>
      </c>
      <c r="D156" s="245" t="s">
        <v>473</v>
      </c>
      <c r="E156" s="246" t="s">
        <v>4312</v>
      </c>
      <c r="F156" s="247" t="s">
        <v>4313</v>
      </c>
      <c r="G156" s="248" t="s">
        <v>318</v>
      </c>
      <c r="H156" s="249">
        <v>138</v>
      </c>
      <c r="I156" s="250"/>
      <c r="J156" s="251">
        <f>ROUND(I156*H156,2)</f>
        <v>0</v>
      </c>
      <c r="K156" s="252"/>
      <c r="L156" s="253"/>
      <c r="M156" s="254" t="s">
        <v>19</v>
      </c>
      <c r="N156" s="255" t="s">
        <v>45</v>
      </c>
      <c r="O156" s="64"/>
      <c r="P156" s="205">
        <f>O156*H156</f>
        <v>0</v>
      </c>
      <c r="Q156" s="205">
        <v>2.0000000000000001E-4</v>
      </c>
      <c r="R156" s="205">
        <f>Q156*H156</f>
        <v>2.7600000000000003E-2</v>
      </c>
      <c r="S156" s="205">
        <v>0</v>
      </c>
      <c r="T156" s="206">
        <f>S156*H156</f>
        <v>0</v>
      </c>
      <c r="U156" s="34"/>
      <c r="V156" s="34"/>
      <c r="W156" s="34"/>
      <c r="X156" s="34"/>
      <c r="Y156" s="34"/>
      <c r="Z156" s="34"/>
      <c r="AA156" s="34"/>
      <c r="AB156" s="34"/>
      <c r="AC156" s="34"/>
      <c r="AD156" s="34"/>
      <c r="AE156" s="34"/>
      <c r="AR156" s="207" t="s">
        <v>355</v>
      </c>
      <c r="AT156" s="207" t="s">
        <v>473</v>
      </c>
      <c r="AU156" s="207" t="s">
        <v>83</v>
      </c>
      <c r="AY156" s="17" t="s">
        <v>313</v>
      </c>
      <c r="BE156" s="208">
        <f>IF(N156="základní",J156,0)</f>
        <v>0</v>
      </c>
      <c r="BF156" s="208">
        <f>IF(N156="snížená",J156,0)</f>
        <v>0</v>
      </c>
      <c r="BG156" s="208">
        <f>IF(N156="zákl. přenesená",J156,0)</f>
        <v>0</v>
      </c>
      <c r="BH156" s="208">
        <f>IF(N156="sníž. přenesená",J156,0)</f>
        <v>0</v>
      </c>
      <c r="BI156" s="208">
        <f>IF(N156="nulová",J156,0)</f>
        <v>0</v>
      </c>
      <c r="BJ156" s="17" t="s">
        <v>81</v>
      </c>
      <c r="BK156" s="208">
        <f>ROUND(I156*H156,2)</f>
        <v>0</v>
      </c>
      <c r="BL156" s="17" t="s">
        <v>319</v>
      </c>
      <c r="BM156" s="207" t="s">
        <v>4314</v>
      </c>
    </row>
    <row r="157" spans="1:65" s="1" customFormat="1">
      <c r="A157" s="34"/>
      <c r="B157" s="35"/>
      <c r="C157" s="36"/>
      <c r="D157" s="209" t="s">
        <v>321</v>
      </c>
      <c r="E157" s="36"/>
      <c r="F157" s="210" t="s">
        <v>4313</v>
      </c>
      <c r="G157" s="36"/>
      <c r="H157" s="36"/>
      <c r="I157" s="116"/>
      <c r="J157" s="36"/>
      <c r="K157" s="36"/>
      <c r="L157" s="39"/>
      <c r="M157" s="211"/>
      <c r="N157" s="212"/>
      <c r="O157" s="64"/>
      <c r="P157" s="64"/>
      <c r="Q157" s="64"/>
      <c r="R157" s="64"/>
      <c r="S157" s="64"/>
      <c r="T157" s="65"/>
      <c r="U157" s="34"/>
      <c r="V157" s="34"/>
      <c r="W157" s="34"/>
      <c r="X157" s="34"/>
      <c r="Y157" s="34"/>
      <c r="Z157" s="34"/>
      <c r="AA157" s="34"/>
      <c r="AB157" s="34"/>
      <c r="AC157" s="34"/>
      <c r="AD157" s="34"/>
      <c r="AE157" s="34"/>
      <c r="AT157" s="17" t="s">
        <v>321</v>
      </c>
      <c r="AU157" s="17" t="s">
        <v>83</v>
      </c>
    </row>
    <row r="158" spans="1:65" s="1" customFormat="1" ht="14.45" customHeight="1">
      <c r="A158" s="34"/>
      <c r="B158" s="35"/>
      <c r="C158" s="195" t="s">
        <v>472</v>
      </c>
      <c r="D158" s="195" t="s">
        <v>315</v>
      </c>
      <c r="E158" s="196" t="s">
        <v>4315</v>
      </c>
      <c r="F158" s="197" t="s">
        <v>4316</v>
      </c>
      <c r="G158" s="198" t="s">
        <v>318</v>
      </c>
      <c r="H158" s="199">
        <v>115</v>
      </c>
      <c r="I158" s="200"/>
      <c r="J158" s="201">
        <f>ROUND(I158*H158,2)</f>
        <v>0</v>
      </c>
      <c r="K158" s="202"/>
      <c r="L158" s="39"/>
      <c r="M158" s="203" t="s">
        <v>19</v>
      </c>
      <c r="N158" s="204" t="s">
        <v>45</v>
      </c>
      <c r="O158" s="64"/>
      <c r="P158" s="205">
        <f>O158*H158</f>
        <v>0</v>
      </c>
      <c r="Q158" s="205">
        <v>0</v>
      </c>
      <c r="R158" s="205">
        <f>Q158*H158</f>
        <v>0</v>
      </c>
      <c r="S158" s="205">
        <v>0</v>
      </c>
      <c r="T158" s="206">
        <f>S158*H158</f>
        <v>0</v>
      </c>
      <c r="U158" s="34"/>
      <c r="V158" s="34"/>
      <c r="W158" s="34"/>
      <c r="X158" s="34"/>
      <c r="Y158" s="34"/>
      <c r="Z158" s="34"/>
      <c r="AA158" s="34"/>
      <c r="AB158" s="34"/>
      <c r="AC158" s="34"/>
      <c r="AD158" s="34"/>
      <c r="AE158" s="34"/>
      <c r="AR158" s="207" t="s">
        <v>319</v>
      </c>
      <c r="AT158" s="207" t="s">
        <v>315</v>
      </c>
      <c r="AU158" s="207" t="s">
        <v>83</v>
      </c>
      <c r="AY158" s="17" t="s">
        <v>313</v>
      </c>
      <c r="BE158" s="208">
        <f>IF(N158="základní",J158,0)</f>
        <v>0</v>
      </c>
      <c r="BF158" s="208">
        <f>IF(N158="snížená",J158,0)</f>
        <v>0</v>
      </c>
      <c r="BG158" s="208">
        <f>IF(N158="zákl. přenesená",J158,0)</f>
        <v>0</v>
      </c>
      <c r="BH158" s="208">
        <f>IF(N158="sníž. přenesená",J158,0)</f>
        <v>0</v>
      </c>
      <c r="BI158" s="208">
        <f>IF(N158="nulová",J158,0)</f>
        <v>0</v>
      </c>
      <c r="BJ158" s="17" t="s">
        <v>81</v>
      </c>
      <c r="BK158" s="208">
        <f>ROUND(I158*H158,2)</f>
        <v>0</v>
      </c>
      <c r="BL158" s="17" t="s">
        <v>319</v>
      </c>
      <c r="BM158" s="207" t="s">
        <v>4317</v>
      </c>
    </row>
    <row r="159" spans="1:65" s="1" customFormat="1">
      <c r="A159" s="34"/>
      <c r="B159" s="35"/>
      <c r="C159" s="36"/>
      <c r="D159" s="209" t="s">
        <v>321</v>
      </c>
      <c r="E159" s="36"/>
      <c r="F159" s="210" t="s">
        <v>4318</v>
      </c>
      <c r="G159" s="36"/>
      <c r="H159" s="36"/>
      <c r="I159" s="116"/>
      <c r="J159" s="36"/>
      <c r="K159" s="36"/>
      <c r="L159" s="39"/>
      <c r="M159" s="211"/>
      <c r="N159" s="212"/>
      <c r="O159" s="64"/>
      <c r="P159" s="64"/>
      <c r="Q159" s="64"/>
      <c r="R159" s="64"/>
      <c r="S159" s="64"/>
      <c r="T159" s="65"/>
      <c r="U159" s="34"/>
      <c r="V159" s="34"/>
      <c r="W159" s="34"/>
      <c r="X159" s="34"/>
      <c r="Y159" s="34"/>
      <c r="Z159" s="34"/>
      <c r="AA159" s="34"/>
      <c r="AB159" s="34"/>
      <c r="AC159" s="34"/>
      <c r="AD159" s="34"/>
      <c r="AE159" s="34"/>
      <c r="AT159" s="17" t="s">
        <v>321</v>
      </c>
      <c r="AU159" s="17" t="s">
        <v>83</v>
      </c>
    </row>
    <row r="160" spans="1:65" s="12" customFormat="1">
      <c r="B160" s="213"/>
      <c r="C160" s="214"/>
      <c r="D160" s="209" t="s">
        <v>323</v>
      </c>
      <c r="E160" s="215" t="s">
        <v>19</v>
      </c>
      <c r="F160" s="216" t="s">
        <v>4202</v>
      </c>
      <c r="G160" s="214"/>
      <c r="H160" s="217">
        <v>115</v>
      </c>
      <c r="I160" s="218"/>
      <c r="J160" s="214"/>
      <c r="K160" s="214"/>
      <c r="L160" s="219"/>
      <c r="M160" s="220"/>
      <c r="N160" s="221"/>
      <c r="O160" s="221"/>
      <c r="P160" s="221"/>
      <c r="Q160" s="221"/>
      <c r="R160" s="221"/>
      <c r="S160" s="221"/>
      <c r="T160" s="222"/>
      <c r="AT160" s="223" t="s">
        <v>323</v>
      </c>
      <c r="AU160" s="223" t="s">
        <v>83</v>
      </c>
      <c r="AV160" s="12" t="s">
        <v>83</v>
      </c>
      <c r="AW160" s="12" t="s">
        <v>36</v>
      </c>
      <c r="AX160" s="12" t="s">
        <v>81</v>
      </c>
      <c r="AY160" s="223" t="s">
        <v>313</v>
      </c>
    </row>
    <row r="161" spans="1:65" s="1" customFormat="1" ht="14.45" customHeight="1">
      <c r="A161" s="34"/>
      <c r="B161" s="35"/>
      <c r="C161" s="245" t="s">
        <v>479</v>
      </c>
      <c r="D161" s="245" t="s">
        <v>473</v>
      </c>
      <c r="E161" s="246" t="s">
        <v>4319</v>
      </c>
      <c r="F161" s="247" t="s">
        <v>4320</v>
      </c>
      <c r="G161" s="248" t="s">
        <v>358</v>
      </c>
      <c r="H161" s="249">
        <v>12.65</v>
      </c>
      <c r="I161" s="250"/>
      <c r="J161" s="251">
        <f>ROUND(I161*H161,2)</f>
        <v>0</v>
      </c>
      <c r="K161" s="252"/>
      <c r="L161" s="253"/>
      <c r="M161" s="254" t="s">
        <v>19</v>
      </c>
      <c r="N161" s="255" t="s">
        <v>45</v>
      </c>
      <c r="O161" s="64"/>
      <c r="P161" s="205">
        <f>O161*H161</f>
        <v>0</v>
      </c>
      <c r="Q161" s="205">
        <v>0.2</v>
      </c>
      <c r="R161" s="205">
        <f>Q161*H161</f>
        <v>2.5300000000000002</v>
      </c>
      <c r="S161" s="205">
        <v>0</v>
      </c>
      <c r="T161" s="206">
        <f>S161*H161</f>
        <v>0</v>
      </c>
      <c r="U161" s="34"/>
      <c r="V161" s="34"/>
      <c r="W161" s="34"/>
      <c r="X161" s="34"/>
      <c r="Y161" s="34"/>
      <c r="Z161" s="34"/>
      <c r="AA161" s="34"/>
      <c r="AB161" s="34"/>
      <c r="AC161" s="34"/>
      <c r="AD161" s="34"/>
      <c r="AE161" s="34"/>
      <c r="AR161" s="207" t="s">
        <v>355</v>
      </c>
      <c r="AT161" s="207" t="s">
        <v>473</v>
      </c>
      <c r="AU161" s="207" t="s">
        <v>83</v>
      </c>
      <c r="AY161" s="17" t="s">
        <v>313</v>
      </c>
      <c r="BE161" s="208">
        <f>IF(N161="základní",J161,0)</f>
        <v>0</v>
      </c>
      <c r="BF161" s="208">
        <f>IF(N161="snížená",J161,0)</f>
        <v>0</v>
      </c>
      <c r="BG161" s="208">
        <f>IF(N161="zákl. přenesená",J161,0)</f>
        <v>0</v>
      </c>
      <c r="BH161" s="208">
        <f>IF(N161="sníž. přenesená",J161,0)</f>
        <v>0</v>
      </c>
      <c r="BI161" s="208">
        <f>IF(N161="nulová",J161,0)</f>
        <v>0</v>
      </c>
      <c r="BJ161" s="17" t="s">
        <v>81</v>
      </c>
      <c r="BK161" s="208">
        <f>ROUND(I161*H161,2)</f>
        <v>0</v>
      </c>
      <c r="BL161" s="17" t="s">
        <v>319</v>
      </c>
      <c r="BM161" s="207" t="s">
        <v>4321</v>
      </c>
    </row>
    <row r="162" spans="1:65" s="1" customFormat="1">
      <c r="A162" s="34"/>
      <c r="B162" s="35"/>
      <c r="C162" s="36"/>
      <c r="D162" s="209" t="s">
        <v>321</v>
      </c>
      <c r="E162" s="36"/>
      <c r="F162" s="210" t="s">
        <v>4320</v>
      </c>
      <c r="G162" s="36"/>
      <c r="H162" s="36"/>
      <c r="I162" s="116"/>
      <c r="J162" s="36"/>
      <c r="K162" s="36"/>
      <c r="L162" s="39"/>
      <c r="M162" s="211"/>
      <c r="N162" s="212"/>
      <c r="O162" s="64"/>
      <c r="P162" s="64"/>
      <c r="Q162" s="64"/>
      <c r="R162" s="64"/>
      <c r="S162" s="64"/>
      <c r="T162" s="65"/>
      <c r="U162" s="34"/>
      <c r="V162" s="34"/>
      <c r="W162" s="34"/>
      <c r="X162" s="34"/>
      <c r="Y162" s="34"/>
      <c r="Z162" s="34"/>
      <c r="AA162" s="34"/>
      <c r="AB162" s="34"/>
      <c r="AC162" s="34"/>
      <c r="AD162" s="34"/>
      <c r="AE162" s="34"/>
      <c r="AT162" s="17" t="s">
        <v>321</v>
      </c>
      <c r="AU162" s="17" t="s">
        <v>83</v>
      </c>
    </row>
    <row r="163" spans="1:65" s="12" customFormat="1">
      <c r="B163" s="213"/>
      <c r="C163" s="214"/>
      <c r="D163" s="209" t="s">
        <v>323</v>
      </c>
      <c r="E163" s="215" t="s">
        <v>19</v>
      </c>
      <c r="F163" s="216" t="s">
        <v>4322</v>
      </c>
      <c r="G163" s="214"/>
      <c r="H163" s="217">
        <v>12.65</v>
      </c>
      <c r="I163" s="218"/>
      <c r="J163" s="214"/>
      <c r="K163" s="214"/>
      <c r="L163" s="219"/>
      <c r="M163" s="220"/>
      <c r="N163" s="221"/>
      <c r="O163" s="221"/>
      <c r="P163" s="221"/>
      <c r="Q163" s="221"/>
      <c r="R163" s="221"/>
      <c r="S163" s="221"/>
      <c r="T163" s="222"/>
      <c r="AT163" s="223" t="s">
        <v>323</v>
      </c>
      <c r="AU163" s="223" t="s">
        <v>83</v>
      </c>
      <c r="AV163" s="12" t="s">
        <v>83</v>
      </c>
      <c r="AW163" s="12" t="s">
        <v>36</v>
      </c>
      <c r="AX163" s="12" t="s">
        <v>81</v>
      </c>
      <c r="AY163" s="223" t="s">
        <v>313</v>
      </c>
    </row>
    <row r="164" spans="1:65" s="1" customFormat="1" ht="14.45" customHeight="1">
      <c r="A164" s="34"/>
      <c r="B164" s="35"/>
      <c r="C164" s="195" t="s">
        <v>485</v>
      </c>
      <c r="D164" s="195" t="s">
        <v>315</v>
      </c>
      <c r="E164" s="196" t="s">
        <v>4323</v>
      </c>
      <c r="F164" s="197" t="s">
        <v>4324</v>
      </c>
      <c r="G164" s="198" t="s">
        <v>318</v>
      </c>
      <c r="H164" s="199">
        <v>580</v>
      </c>
      <c r="I164" s="200"/>
      <c r="J164" s="201">
        <f>ROUND(I164*H164,2)</f>
        <v>0</v>
      </c>
      <c r="K164" s="202"/>
      <c r="L164" s="39"/>
      <c r="M164" s="203" t="s">
        <v>19</v>
      </c>
      <c r="N164" s="204" t="s">
        <v>45</v>
      </c>
      <c r="O164" s="64"/>
      <c r="P164" s="205">
        <f>O164*H164</f>
        <v>0</v>
      </c>
      <c r="Q164" s="205">
        <v>0</v>
      </c>
      <c r="R164" s="205">
        <f>Q164*H164</f>
        <v>0</v>
      </c>
      <c r="S164" s="205">
        <v>0</v>
      </c>
      <c r="T164" s="206">
        <f>S164*H164</f>
        <v>0</v>
      </c>
      <c r="U164" s="34"/>
      <c r="V164" s="34"/>
      <c r="W164" s="34"/>
      <c r="X164" s="34"/>
      <c r="Y164" s="34"/>
      <c r="Z164" s="34"/>
      <c r="AA164" s="34"/>
      <c r="AB164" s="34"/>
      <c r="AC164" s="34"/>
      <c r="AD164" s="34"/>
      <c r="AE164" s="34"/>
      <c r="AR164" s="207" t="s">
        <v>319</v>
      </c>
      <c r="AT164" s="207" t="s">
        <v>315</v>
      </c>
      <c r="AU164" s="207" t="s">
        <v>83</v>
      </c>
      <c r="AY164" s="17" t="s">
        <v>313</v>
      </c>
      <c r="BE164" s="208">
        <f>IF(N164="základní",J164,0)</f>
        <v>0</v>
      </c>
      <c r="BF164" s="208">
        <f>IF(N164="snížená",J164,0)</f>
        <v>0</v>
      </c>
      <c r="BG164" s="208">
        <f>IF(N164="zákl. přenesená",J164,0)</f>
        <v>0</v>
      </c>
      <c r="BH164" s="208">
        <f>IF(N164="sníž. přenesená",J164,0)</f>
        <v>0</v>
      </c>
      <c r="BI164" s="208">
        <f>IF(N164="nulová",J164,0)</f>
        <v>0</v>
      </c>
      <c r="BJ164" s="17" t="s">
        <v>81</v>
      </c>
      <c r="BK164" s="208">
        <f>ROUND(I164*H164,2)</f>
        <v>0</v>
      </c>
      <c r="BL164" s="17" t="s">
        <v>319</v>
      </c>
      <c r="BM164" s="207" t="s">
        <v>4325</v>
      </c>
    </row>
    <row r="165" spans="1:65" s="1" customFormat="1">
      <c r="A165" s="34"/>
      <c r="B165" s="35"/>
      <c r="C165" s="36"/>
      <c r="D165" s="209" t="s">
        <v>321</v>
      </c>
      <c r="E165" s="36"/>
      <c r="F165" s="210" t="s">
        <v>4326</v>
      </c>
      <c r="G165" s="36"/>
      <c r="H165" s="36"/>
      <c r="I165" s="116"/>
      <c r="J165" s="36"/>
      <c r="K165" s="36"/>
      <c r="L165" s="39"/>
      <c r="M165" s="211"/>
      <c r="N165" s="212"/>
      <c r="O165" s="64"/>
      <c r="P165" s="64"/>
      <c r="Q165" s="64"/>
      <c r="R165" s="64"/>
      <c r="S165" s="64"/>
      <c r="T165" s="65"/>
      <c r="U165" s="34"/>
      <c r="V165" s="34"/>
      <c r="W165" s="34"/>
      <c r="X165" s="34"/>
      <c r="Y165" s="34"/>
      <c r="Z165" s="34"/>
      <c r="AA165" s="34"/>
      <c r="AB165" s="34"/>
      <c r="AC165" s="34"/>
      <c r="AD165" s="34"/>
      <c r="AE165" s="34"/>
      <c r="AT165" s="17" t="s">
        <v>321</v>
      </c>
      <c r="AU165" s="17" t="s">
        <v>83</v>
      </c>
    </row>
    <row r="166" spans="1:65" s="12" customFormat="1">
      <c r="B166" s="213"/>
      <c r="C166" s="214"/>
      <c r="D166" s="209" t="s">
        <v>323</v>
      </c>
      <c r="E166" s="215" t="s">
        <v>19</v>
      </c>
      <c r="F166" s="216" t="s">
        <v>4303</v>
      </c>
      <c r="G166" s="214"/>
      <c r="H166" s="217">
        <v>580</v>
      </c>
      <c r="I166" s="218"/>
      <c r="J166" s="214"/>
      <c r="K166" s="214"/>
      <c r="L166" s="219"/>
      <c r="M166" s="220"/>
      <c r="N166" s="221"/>
      <c r="O166" s="221"/>
      <c r="P166" s="221"/>
      <c r="Q166" s="221"/>
      <c r="R166" s="221"/>
      <c r="S166" s="221"/>
      <c r="T166" s="222"/>
      <c r="AT166" s="223" t="s">
        <v>323</v>
      </c>
      <c r="AU166" s="223" t="s">
        <v>83</v>
      </c>
      <c r="AV166" s="12" t="s">
        <v>83</v>
      </c>
      <c r="AW166" s="12" t="s">
        <v>36</v>
      </c>
      <c r="AX166" s="12" t="s">
        <v>81</v>
      </c>
      <c r="AY166" s="223" t="s">
        <v>313</v>
      </c>
    </row>
    <row r="167" spans="1:65" s="1" customFormat="1" ht="14.45" customHeight="1">
      <c r="A167" s="34"/>
      <c r="B167" s="35"/>
      <c r="C167" s="195" t="s">
        <v>494</v>
      </c>
      <c r="D167" s="195" t="s">
        <v>315</v>
      </c>
      <c r="E167" s="196" t="s">
        <v>4327</v>
      </c>
      <c r="F167" s="197" t="s">
        <v>4328</v>
      </c>
      <c r="G167" s="198" t="s">
        <v>358</v>
      </c>
      <c r="H167" s="199">
        <v>0.88</v>
      </c>
      <c r="I167" s="200"/>
      <c r="J167" s="201">
        <f>ROUND(I167*H167,2)</f>
        <v>0</v>
      </c>
      <c r="K167" s="202"/>
      <c r="L167" s="39"/>
      <c r="M167" s="203" t="s">
        <v>19</v>
      </c>
      <c r="N167" s="204" t="s">
        <v>45</v>
      </c>
      <c r="O167" s="64"/>
      <c r="P167" s="205">
        <f>O167*H167</f>
        <v>0</v>
      </c>
      <c r="Q167" s="205">
        <v>0</v>
      </c>
      <c r="R167" s="205">
        <f>Q167*H167</f>
        <v>0</v>
      </c>
      <c r="S167" s="205">
        <v>0</v>
      </c>
      <c r="T167" s="206">
        <f>S167*H167</f>
        <v>0</v>
      </c>
      <c r="U167" s="34"/>
      <c r="V167" s="34"/>
      <c r="W167" s="34"/>
      <c r="X167" s="34"/>
      <c r="Y167" s="34"/>
      <c r="Z167" s="34"/>
      <c r="AA167" s="34"/>
      <c r="AB167" s="34"/>
      <c r="AC167" s="34"/>
      <c r="AD167" s="34"/>
      <c r="AE167" s="34"/>
      <c r="AR167" s="207" t="s">
        <v>319</v>
      </c>
      <c r="AT167" s="207" t="s">
        <v>315</v>
      </c>
      <c r="AU167" s="207" t="s">
        <v>83</v>
      </c>
      <c r="AY167" s="17" t="s">
        <v>313</v>
      </c>
      <c r="BE167" s="208">
        <f>IF(N167="základní",J167,0)</f>
        <v>0</v>
      </c>
      <c r="BF167" s="208">
        <f>IF(N167="snížená",J167,0)</f>
        <v>0</v>
      </c>
      <c r="BG167" s="208">
        <f>IF(N167="zákl. přenesená",J167,0)</f>
        <v>0</v>
      </c>
      <c r="BH167" s="208">
        <f>IF(N167="sníž. přenesená",J167,0)</f>
        <v>0</v>
      </c>
      <c r="BI167" s="208">
        <f>IF(N167="nulová",J167,0)</f>
        <v>0</v>
      </c>
      <c r="BJ167" s="17" t="s">
        <v>81</v>
      </c>
      <c r="BK167" s="208">
        <f>ROUND(I167*H167,2)</f>
        <v>0</v>
      </c>
      <c r="BL167" s="17" t="s">
        <v>319</v>
      </c>
      <c r="BM167" s="207" t="s">
        <v>4329</v>
      </c>
    </row>
    <row r="168" spans="1:65" s="1" customFormat="1">
      <c r="A168" s="34"/>
      <c r="B168" s="35"/>
      <c r="C168" s="36"/>
      <c r="D168" s="209" t="s">
        <v>321</v>
      </c>
      <c r="E168" s="36"/>
      <c r="F168" s="210" t="s">
        <v>4330</v>
      </c>
      <c r="G168" s="36"/>
      <c r="H168" s="36"/>
      <c r="I168" s="116"/>
      <c r="J168" s="36"/>
      <c r="K168" s="36"/>
      <c r="L168" s="39"/>
      <c r="M168" s="211"/>
      <c r="N168" s="212"/>
      <c r="O168" s="64"/>
      <c r="P168" s="64"/>
      <c r="Q168" s="64"/>
      <c r="R168" s="64"/>
      <c r="S168" s="64"/>
      <c r="T168" s="65"/>
      <c r="U168" s="34"/>
      <c r="V168" s="34"/>
      <c r="W168" s="34"/>
      <c r="X168" s="34"/>
      <c r="Y168" s="34"/>
      <c r="Z168" s="34"/>
      <c r="AA168" s="34"/>
      <c r="AB168" s="34"/>
      <c r="AC168" s="34"/>
      <c r="AD168" s="34"/>
      <c r="AE168" s="34"/>
      <c r="AT168" s="17" t="s">
        <v>321</v>
      </c>
      <c r="AU168" s="17" t="s">
        <v>83</v>
      </c>
    </row>
    <row r="169" spans="1:65" s="12" customFormat="1">
      <c r="B169" s="213"/>
      <c r="C169" s="214"/>
      <c r="D169" s="209" t="s">
        <v>323</v>
      </c>
      <c r="E169" s="215" t="s">
        <v>19</v>
      </c>
      <c r="F169" s="216" t="s">
        <v>4331</v>
      </c>
      <c r="G169" s="214"/>
      <c r="H169" s="217">
        <v>0.88</v>
      </c>
      <c r="I169" s="218"/>
      <c r="J169" s="214"/>
      <c r="K169" s="214"/>
      <c r="L169" s="219"/>
      <c r="M169" s="220"/>
      <c r="N169" s="221"/>
      <c r="O169" s="221"/>
      <c r="P169" s="221"/>
      <c r="Q169" s="221"/>
      <c r="R169" s="221"/>
      <c r="S169" s="221"/>
      <c r="T169" s="222"/>
      <c r="AT169" s="223" t="s">
        <v>323</v>
      </c>
      <c r="AU169" s="223" t="s">
        <v>83</v>
      </c>
      <c r="AV169" s="12" t="s">
        <v>83</v>
      </c>
      <c r="AW169" s="12" t="s">
        <v>36</v>
      </c>
      <c r="AX169" s="12" t="s">
        <v>81</v>
      </c>
      <c r="AY169" s="223" t="s">
        <v>313</v>
      </c>
    </row>
    <row r="170" spans="1:65" s="1" customFormat="1" ht="14.45" customHeight="1">
      <c r="A170" s="34"/>
      <c r="B170" s="35"/>
      <c r="C170" s="195" t="s">
        <v>504</v>
      </c>
      <c r="D170" s="195" t="s">
        <v>315</v>
      </c>
      <c r="E170" s="196" t="s">
        <v>4332</v>
      </c>
      <c r="F170" s="197" t="s">
        <v>4333</v>
      </c>
      <c r="G170" s="198" t="s">
        <v>358</v>
      </c>
      <c r="H170" s="199">
        <v>2.2999999999999998</v>
      </c>
      <c r="I170" s="200"/>
      <c r="J170" s="201">
        <f>ROUND(I170*H170,2)</f>
        <v>0</v>
      </c>
      <c r="K170" s="202"/>
      <c r="L170" s="39"/>
      <c r="M170" s="203" t="s">
        <v>19</v>
      </c>
      <c r="N170" s="204" t="s">
        <v>45</v>
      </c>
      <c r="O170" s="64"/>
      <c r="P170" s="205">
        <f>O170*H170</f>
        <v>0</v>
      </c>
      <c r="Q170" s="205">
        <v>0</v>
      </c>
      <c r="R170" s="205">
        <f>Q170*H170</f>
        <v>0</v>
      </c>
      <c r="S170" s="205">
        <v>0</v>
      </c>
      <c r="T170" s="206">
        <f>S170*H170</f>
        <v>0</v>
      </c>
      <c r="U170" s="34"/>
      <c r="V170" s="34"/>
      <c r="W170" s="34"/>
      <c r="X170" s="34"/>
      <c r="Y170" s="34"/>
      <c r="Z170" s="34"/>
      <c r="AA170" s="34"/>
      <c r="AB170" s="34"/>
      <c r="AC170" s="34"/>
      <c r="AD170" s="34"/>
      <c r="AE170" s="34"/>
      <c r="AR170" s="207" t="s">
        <v>319</v>
      </c>
      <c r="AT170" s="207" t="s">
        <v>315</v>
      </c>
      <c r="AU170" s="207" t="s">
        <v>83</v>
      </c>
      <c r="AY170" s="17" t="s">
        <v>313</v>
      </c>
      <c r="BE170" s="208">
        <f>IF(N170="základní",J170,0)</f>
        <v>0</v>
      </c>
      <c r="BF170" s="208">
        <f>IF(N170="snížená",J170,0)</f>
        <v>0</v>
      </c>
      <c r="BG170" s="208">
        <f>IF(N170="zákl. přenesená",J170,0)</f>
        <v>0</v>
      </c>
      <c r="BH170" s="208">
        <f>IF(N170="sníž. přenesená",J170,0)</f>
        <v>0</v>
      </c>
      <c r="BI170" s="208">
        <f>IF(N170="nulová",J170,0)</f>
        <v>0</v>
      </c>
      <c r="BJ170" s="17" t="s">
        <v>81</v>
      </c>
      <c r="BK170" s="208">
        <f>ROUND(I170*H170,2)</f>
        <v>0</v>
      </c>
      <c r="BL170" s="17" t="s">
        <v>319</v>
      </c>
      <c r="BM170" s="207" t="s">
        <v>4334</v>
      </c>
    </row>
    <row r="171" spans="1:65" s="1" customFormat="1">
      <c r="A171" s="34"/>
      <c r="B171" s="35"/>
      <c r="C171" s="36"/>
      <c r="D171" s="209" t="s">
        <v>321</v>
      </c>
      <c r="E171" s="36"/>
      <c r="F171" s="210" t="s">
        <v>4335</v>
      </c>
      <c r="G171" s="36"/>
      <c r="H171" s="36"/>
      <c r="I171" s="116"/>
      <c r="J171" s="36"/>
      <c r="K171" s="36"/>
      <c r="L171" s="39"/>
      <c r="M171" s="211"/>
      <c r="N171" s="212"/>
      <c r="O171" s="64"/>
      <c r="P171" s="64"/>
      <c r="Q171" s="64"/>
      <c r="R171" s="64"/>
      <c r="S171" s="64"/>
      <c r="T171" s="65"/>
      <c r="U171" s="34"/>
      <c r="V171" s="34"/>
      <c r="W171" s="34"/>
      <c r="X171" s="34"/>
      <c r="Y171" s="34"/>
      <c r="Z171" s="34"/>
      <c r="AA171" s="34"/>
      <c r="AB171" s="34"/>
      <c r="AC171" s="34"/>
      <c r="AD171" s="34"/>
      <c r="AE171" s="34"/>
      <c r="AT171" s="17" t="s">
        <v>321</v>
      </c>
      <c r="AU171" s="17" t="s">
        <v>83</v>
      </c>
    </row>
    <row r="172" spans="1:65" s="12" customFormat="1">
      <c r="B172" s="213"/>
      <c r="C172" s="214"/>
      <c r="D172" s="209" t="s">
        <v>323</v>
      </c>
      <c r="E172" s="215" t="s">
        <v>19</v>
      </c>
      <c r="F172" s="216" t="s">
        <v>4336</v>
      </c>
      <c r="G172" s="214"/>
      <c r="H172" s="217">
        <v>2.2999999999999998</v>
      </c>
      <c r="I172" s="218"/>
      <c r="J172" s="214"/>
      <c r="K172" s="214"/>
      <c r="L172" s="219"/>
      <c r="M172" s="220"/>
      <c r="N172" s="221"/>
      <c r="O172" s="221"/>
      <c r="P172" s="221"/>
      <c r="Q172" s="221"/>
      <c r="R172" s="221"/>
      <c r="S172" s="221"/>
      <c r="T172" s="222"/>
      <c r="AT172" s="223" t="s">
        <v>323</v>
      </c>
      <c r="AU172" s="223" t="s">
        <v>83</v>
      </c>
      <c r="AV172" s="12" t="s">
        <v>83</v>
      </c>
      <c r="AW172" s="12" t="s">
        <v>36</v>
      </c>
      <c r="AX172" s="12" t="s">
        <v>81</v>
      </c>
      <c r="AY172" s="223" t="s">
        <v>313</v>
      </c>
    </row>
    <row r="173" spans="1:65" s="11" customFormat="1" ht="22.9" customHeight="1">
      <c r="B173" s="179"/>
      <c r="C173" s="180"/>
      <c r="D173" s="181" t="s">
        <v>73</v>
      </c>
      <c r="E173" s="193" t="s">
        <v>1488</v>
      </c>
      <c r="F173" s="193" t="s">
        <v>1489</v>
      </c>
      <c r="G173" s="180"/>
      <c r="H173" s="180"/>
      <c r="I173" s="183"/>
      <c r="J173" s="194">
        <f>BK173</f>
        <v>0</v>
      </c>
      <c r="K173" s="180"/>
      <c r="L173" s="185"/>
      <c r="M173" s="186"/>
      <c r="N173" s="187"/>
      <c r="O173" s="187"/>
      <c r="P173" s="188">
        <f>SUM(P174:P175)</f>
        <v>0</v>
      </c>
      <c r="Q173" s="187"/>
      <c r="R173" s="188">
        <f>SUM(R174:R175)</f>
        <v>0</v>
      </c>
      <c r="S173" s="187"/>
      <c r="T173" s="189">
        <f>SUM(T174:T175)</f>
        <v>0</v>
      </c>
      <c r="AR173" s="190" t="s">
        <v>81</v>
      </c>
      <c r="AT173" s="191" t="s">
        <v>73</v>
      </c>
      <c r="AU173" s="191" t="s">
        <v>81</v>
      </c>
      <c r="AY173" s="190" t="s">
        <v>313</v>
      </c>
      <c r="BK173" s="192">
        <f>SUM(BK174:BK175)</f>
        <v>0</v>
      </c>
    </row>
    <row r="174" spans="1:65" s="1" customFormat="1" ht="14.45" customHeight="1">
      <c r="A174" s="34"/>
      <c r="B174" s="35"/>
      <c r="C174" s="195" t="s">
        <v>510</v>
      </c>
      <c r="D174" s="195" t="s">
        <v>315</v>
      </c>
      <c r="E174" s="196" t="s">
        <v>4337</v>
      </c>
      <c r="F174" s="197" t="s">
        <v>4338</v>
      </c>
      <c r="G174" s="198" t="s">
        <v>430</v>
      </c>
      <c r="H174" s="199">
        <v>5.3540000000000001</v>
      </c>
      <c r="I174" s="200"/>
      <c r="J174" s="201">
        <f>ROUND(I174*H174,2)</f>
        <v>0</v>
      </c>
      <c r="K174" s="202"/>
      <c r="L174" s="39"/>
      <c r="M174" s="203" t="s">
        <v>19</v>
      </c>
      <c r="N174" s="204" t="s">
        <v>45</v>
      </c>
      <c r="O174" s="64"/>
      <c r="P174" s="205">
        <f>O174*H174</f>
        <v>0</v>
      </c>
      <c r="Q174" s="205">
        <v>0</v>
      </c>
      <c r="R174" s="205">
        <f>Q174*H174</f>
        <v>0</v>
      </c>
      <c r="S174" s="205">
        <v>0</v>
      </c>
      <c r="T174" s="206">
        <f>S174*H174</f>
        <v>0</v>
      </c>
      <c r="U174" s="34"/>
      <c r="V174" s="34"/>
      <c r="W174" s="34"/>
      <c r="X174" s="34"/>
      <c r="Y174" s="34"/>
      <c r="Z174" s="34"/>
      <c r="AA174" s="34"/>
      <c r="AB174" s="34"/>
      <c r="AC174" s="34"/>
      <c r="AD174" s="34"/>
      <c r="AE174" s="34"/>
      <c r="AR174" s="207" t="s">
        <v>319</v>
      </c>
      <c r="AT174" s="207" t="s">
        <v>315</v>
      </c>
      <c r="AU174" s="207" t="s">
        <v>83</v>
      </c>
      <c r="AY174" s="17" t="s">
        <v>313</v>
      </c>
      <c r="BE174" s="208">
        <f>IF(N174="základní",J174,0)</f>
        <v>0</v>
      </c>
      <c r="BF174" s="208">
        <f>IF(N174="snížená",J174,0)</f>
        <v>0</v>
      </c>
      <c r="BG174" s="208">
        <f>IF(N174="zákl. přenesená",J174,0)</f>
        <v>0</v>
      </c>
      <c r="BH174" s="208">
        <f>IF(N174="sníž. přenesená",J174,0)</f>
        <v>0</v>
      </c>
      <c r="BI174" s="208">
        <f>IF(N174="nulová",J174,0)</f>
        <v>0</v>
      </c>
      <c r="BJ174" s="17" t="s">
        <v>81</v>
      </c>
      <c r="BK174" s="208">
        <f>ROUND(I174*H174,2)</f>
        <v>0</v>
      </c>
      <c r="BL174" s="17" t="s">
        <v>319</v>
      </c>
      <c r="BM174" s="207" t="s">
        <v>4339</v>
      </c>
    </row>
    <row r="175" spans="1:65" s="1" customFormat="1">
      <c r="A175" s="34"/>
      <c r="B175" s="35"/>
      <c r="C175" s="36"/>
      <c r="D175" s="209" t="s">
        <v>321</v>
      </c>
      <c r="E175" s="36"/>
      <c r="F175" s="210" t="s">
        <v>4340</v>
      </c>
      <c r="G175" s="36"/>
      <c r="H175" s="36"/>
      <c r="I175" s="116"/>
      <c r="J175" s="36"/>
      <c r="K175" s="36"/>
      <c r="L175" s="39"/>
      <c r="M175" s="271"/>
      <c r="N175" s="272"/>
      <c r="O175" s="273"/>
      <c r="P175" s="273"/>
      <c r="Q175" s="273"/>
      <c r="R175" s="273"/>
      <c r="S175" s="273"/>
      <c r="T175" s="274"/>
      <c r="U175" s="34"/>
      <c r="V175" s="34"/>
      <c r="W175" s="34"/>
      <c r="X175" s="34"/>
      <c r="Y175" s="34"/>
      <c r="Z175" s="34"/>
      <c r="AA175" s="34"/>
      <c r="AB175" s="34"/>
      <c r="AC175" s="34"/>
      <c r="AD175" s="34"/>
      <c r="AE175" s="34"/>
      <c r="AT175" s="17" t="s">
        <v>321</v>
      </c>
      <c r="AU175" s="17" t="s">
        <v>83</v>
      </c>
    </row>
    <row r="176" spans="1:65" s="1" customFormat="1" ht="6.95" customHeight="1">
      <c r="A176" s="34"/>
      <c r="B176" s="47"/>
      <c r="C176" s="48"/>
      <c r="D176" s="48"/>
      <c r="E176" s="48"/>
      <c r="F176" s="48"/>
      <c r="G176" s="48"/>
      <c r="H176" s="48"/>
      <c r="I176" s="144"/>
      <c r="J176" s="48"/>
      <c r="K176" s="48"/>
      <c r="L176" s="39"/>
      <c r="M176" s="34"/>
      <c r="O176" s="34"/>
      <c r="P176" s="34"/>
      <c r="Q176" s="34"/>
      <c r="R176" s="34"/>
      <c r="S176" s="34"/>
      <c r="T176" s="34"/>
      <c r="U176" s="34"/>
      <c r="V176" s="34"/>
      <c r="W176" s="34"/>
      <c r="X176" s="34"/>
      <c r="Y176" s="34"/>
      <c r="Z176" s="34"/>
      <c r="AA176" s="34"/>
      <c r="AB176" s="34"/>
      <c r="AC176" s="34"/>
      <c r="AD176" s="34"/>
      <c r="AE176" s="34"/>
    </row>
  </sheetData>
  <sheetProtection sheet="1" objects="1" scenarios="1" formatColumns="0" formatRows="0" autoFilter="0"/>
  <autoFilter ref="C81:K175"/>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1"/>
  <sheetViews>
    <sheetView showGridLines="0" workbookViewId="0"/>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108" customWidth="1"/>
    <col min="10" max="10" width="17.33203125" customWidth="1"/>
    <col min="11" max="11" width="17.33203125" hidden="1"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c r="L2" s="481"/>
      <c r="M2" s="481"/>
      <c r="N2" s="481"/>
      <c r="O2" s="481"/>
      <c r="P2" s="481"/>
      <c r="Q2" s="481"/>
      <c r="R2" s="481"/>
      <c r="S2" s="481"/>
      <c r="T2" s="481"/>
      <c r="U2" s="481"/>
      <c r="V2" s="481"/>
      <c r="AT2" s="17" t="s">
        <v>112</v>
      </c>
    </row>
    <row r="3" spans="1:46" ht="6.95" customHeight="1">
      <c r="B3" s="110"/>
      <c r="C3" s="111"/>
      <c r="D3" s="111"/>
      <c r="E3" s="111"/>
      <c r="F3" s="111"/>
      <c r="G3" s="111"/>
      <c r="H3" s="111"/>
      <c r="I3" s="112"/>
      <c r="J3" s="111"/>
      <c r="K3" s="111"/>
      <c r="L3" s="20"/>
      <c r="AT3" s="17" t="s">
        <v>83</v>
      </c>
    </row>
    <row r="4" spans="1:46" ht="24.95" customHeight="1">
      <c r="B4" s="20"/>
      <c r="D4" s="113" t="s">
        <v>124</v>
      </c>
      <c r="L4" s="20"/>
      <c r="M4" s="114" t="s">
        <v>10</v>
      </c>
      <c r="AT4" s="17" t="s">
        <v>4</v>
      </c>
    </row>
    <row r="5" spans="1:46" ht="6.95" customHeight="1">
      <c r="B5" s="20"/>
      <c r="L5" s="20"/>
    </row>
    <row r="6" spans="1:46" ht="12" customHeight="1">
      <c r="B6" s="20"/>
      <c r="D6" s="115" t="s">
        <v>16</v>
      </c>
      <c r="L6" s="20"/>
    </row>
    <row r="7" spans="1:46" ht="14.45" customHeight="1">
      <c r="B7" s="20"/>
      <c r="E7" s="501" t="str">
        <f>'Rekapitulace stavby'!K6</f>
        <v>Tribuna a šatny atletického stadionu Na Skalce</v>
      </c>
      <c r="F7" s="502"/>
      <c r="G7" s="502"/>
      <c r="H7" s="502"/>
      <c r="L7" s="20"/>
    </row>
    <row r="8" spans="1:46" s="1" customFormat="1" ht="12" customHeight="1">
      <c r="A8" s="34"/>
      <c r="B8" s="39"/>
      <c r="C8" s="34"/>
      <c r="D8" s="115" t="s">
        <v>137</v>
      </c>
      <c r="E8" s="34"/>
      <c r="F8" s="34"/>
      <c r="G8" s="34"/>
      <c r="H8" s="34"/>
      <c r="I8" s="116"/>
      <c r="J8" s="34"/>
      <c r="K8" s="34"/>
      <c r="L8" s="117"/>
      <c r="S8" s="34"/>
      <c r="T8" s="34"/>
      <c r="U8" s="34"/>
      <c r="V8" s="34"/>
      <c r="W8" s="34"/>
      <c r="X8" s="34"/>
      <c r="Y8" s="34"/>
      <c r="Z8" s="34"/>
      <c r="AA8" s="34"/>
      <c r="AB8" s="34"/>
      <c r="AC8" s="34"/>
      <c r="AD8" s="34"/>
      <c r="AE8" s="34"/>
    </row>
    <row r="9" spans="1:46" s="1" customFormat="1" ht="14.45" customHeight="1">
      <c r="A9" s="34"/>
      <c r="B9" s="39"/>
      <c r="C9" s="34"/>
      <c r="D9" s="34"/>
      <c r="E9" s="504" t="s">
        <v>4341</v>
      </c>
      <c r="F9" s="503"/>
      <c r="G9" s="503"/>
      <c r="H9" s="503"/>
      <c r="I9" s="116"/>
      <c r="J9" s="34"/>
      <c r="K9" s="34"/>
      <c r="L9" s="117"/>
      <c r="S9" s="34"/>
      <c r="T9" s="34"/>
      <c r="U9" s="34"/>
      <c r="V9" s="34"/>
      <c r="W9" s="34"/>
      <c r="X9" s="34"/>
      <c r="Y9" s="34"/>
      <c r="Z9" s="34"/>
      <c r="AA9" s="34"/>
      <c r="AB9" s="34"/>
      <c r="AC9" s="34"/>
      <c r="AD9" s="34"/>
      <c r="AE9" s="34"/>
    </row>
    <row r="10" spans="1:46" s="1" customFormat="1">
      <c r="A10" s="34"/>
      <c r="B10" s="39"/>
      <c r="C10" s="34"/>
      <c r="D10" s="34"/>
      <c r="E10" s="34"/>
      <c r="F10" s="34"/>
      <c r="G10" s="34"/>
      <c r="H10" s="34"/>
      <c r="I10" s="116"/>
      <c r="J10" s="34"/>
      <c r="K10" s="34"/>
      <c r="L10" s="117"/>
      <c r="S10" s="34"/>
      <c r="T10" s="34"/>
      <c r="U10" s="34"/>
      <c r="V10" s="34"/>
      <c r="W10" s="34"/>
      <c r="X10" s="34"/>
      <c r="Y10" s="34"/>
      <c r="Z10" s="34"/>
      <c r="AA10" s="34"/>
      <c r="AB10" s="34"/>
      <c r="AC10" s="34"/>
      <c r="AD10" s="34"/>
      <c r="AE10" s="34"/>
    </row>
    <row r="11" spans="1:46" s="1" customFormat="1" ht="12" customHeight="1">
      <c r="A11" s="34"/>
      <c r="B11" s="39"/>
      <c r="C11" s="34"/>
      <c r="D11" s="115" t="s">
        <v>18</v>
      </c>
      <c r="E11" s="34"/>
      <c r="F11" s="103" t="s">
        <v>19</v>
      </c>
      <c r="G11" s="34"/>
      <c r="H11" s="34"/>
      <c r="I11" s="118" t="s">
        <v>20</v>
      </c>
      <c r="J11" s="103" t="s">
        <v>19</v>
      </c>
      <c r="K11" s="34"/>
      <c r="L11" s="117"/>
      <c r="S11" s="34"/>
      <c r="T11" s="34"/>
      <c r="U11" s="34"/>
      <c r="V11" s="34"/>
      <c r="W11" s="34"/>
      <c r="X11" s="34"/>
      <c r="Y11" s="34"/>
      <c r="Z11" s="34"/>
      <c r="AA11" s="34"/>
      <c r="AB11" s="34"/>
      <c r="AC11" s="34"/>
      <c r="AD11" s="34"/>
      <c r="AE11" s="34"/>
    </row>
    <row r="12" spans="1:46" s="1" customFormat="1" ht="12" customHeight="1">
      <c r="A12" s="34"/>
      <c r="B12" s="39"/>
      <c r="C12" s="34"/>
      <c r="D12" s="115" t="s">
        <v>21</v>
      </c>
      <c r="E12" s="34"/>
      <c r="F12" s="103" t="s">
        <v>22</v>
      </c>
      <c r="G12" s="34"/>
      <c r="H12" s="34"/>
      <c r="I12" s="118" t="s">
        <v>23</v>
      </c>
      <c r="J12" s="119" t="str">
        <f>'Rekapitulace stavby'!AN8</f>
        <v>25. 10. 2019</v>
      </c>
      <c r="K12" s="34"/>
      <c r="L12" s="117"/>
      <c r="S12" s="34"/>
      <c r="T12" s="34"/>
      <c r="U12" s="34"/>
      <c r="V12" s="34"/>
      <c r="W12" s="34"/>
      <c r="X12" s="34"/>
      <c r="Y12" s="34"/>
      <c r="Z12" s="34"/>
      <c r="AA12" s="34"/>
      <c r="AB12" s="34"/>
      <c r="AC12" s="34"/>
      <c r="AD12" s="34"/>
      <c r="AE12" s="34"/>
    </row>
    <row r="13" spans="1:46" s="1" customFormat="1" ht="10.9" customHeight="1">
      <c r="A13" s="34"/>
      <c r="B13" s="39"/>
      <c r="C13" s="34"/>
      <c r="D13" s="34"/>
      <c r="E13" s="34"/>
      <c r="F13" s="34"/>
      <c r="G13" s="34"/>
      <c r="H13" s="34"/>
      <c r="I13" s="116"/>
      <c r="J13" s="34"/>
      <c r="K13" s="34"/>
      <c r="L13" s="117"/>
      <c r="S13" s="34"/>
      <c r="T13" s="34"/>
      <c r="U13" s="34"/>
      <c r="V13" s="34"/>
      <c r="W13" s="34"/>
      <c r="X13" s="34"/>
      <c r="Y13" s="34"/>
      <c r="Z13" s="34"/>
      <c r="AA13" s="34"/>
      <c r="AB13" s="34"/>
      <c r="AC13" s="34"/>
      <c r="AD13" s="34"/>
      <c r="AE13" s="34"/>
    </row>
    <row r="14" spans="1:46" s="1" customFormat="1" ht="12" customHeight="1">
      <c r="A14" s="34"/>
      <c r="B14" s="39"/>
      <c r="C14" s="34"/>
      <c r="D14" s="115" t="s">
        <v>25</v>
      </c>
      <c r="E14" s="34"/>
      <c r="F14" s="34"/>
      <c r="G14" s="34"/>
      <c r="H14" s="34"/>
      <c r="I14" s="118" t="s">
        <v>26</v>
      </c>
      <c r="J14" s="103" t="s">
        <v>27</v>
      </c>
      <c r="K14" s="34"/>
      <c r="L14" s="117"/>
      <c r="S14" s="34"/>
      <c r="T14" s="34"/>
      <c r="U14" s="34"/>
      <c r="V14" s="34"/>
      <c r="W14" s="34"/>
      <c r="X14" s="34"/>
      <c r="Y14" s="34"/>
      <c r="Z14" s="34"/>
      <c r="AA14" s="34"/>
      <c r="AB14" s="34"/>
      <c r="AC14" s="34"/>
      <c r="AD14" s="34"/>
      <c r="AE14" s="34"/>
    </row>
    <row r="15" spans="1:46" s="1" customFormat="1" ht="18" customHeight="1">
      <c r="A15" s="34"/>
      <c r="B15" s="39"/>
      <c r="C15" s="34"/>
      <c r="D15" s="34"/>
      <c r="E15" s="103" t="s">
        <v>28</v>
      </c>
      <c r="F15" s="34"/>
      <c r="G15" s="34"/>
      <c r="H15" s="34"/>
      <c r="I15" s="118" t="s">
        <v>29</v>
      </c>
      <c r="J15" s="103" t="s">
        <v>19</v>
      </c>
      <c r="K15" s="34"/>
      <c r="L15" s="117"/>
      <c r="S15" s="34"/>
      <c r="T15" s="34"/>
      <c r="U15" s="34"/>
      <c r="V15" s="34"/>
      <c r="W15" s="34"/>
      <c r="X15" s="34"/>
      <c r="Y15" s="34"/>
      <c r="Z15" s="34"/>
      <c r="AA15" s="34"/>
      <c r="AB15" s="34"/>
      <c r="AC15" s="34"/>
      <c r="AD15" s="34"/>
      <c r="AE15" s="34"/>
    </row>
    <row r="16" spans="1:46" s="1" customFormat="1" ht="6.95" customHeight="1">
      <c r="A16" s="34"/>
      <c r="B16" s="39"/>
      <c r="C16" s="34"/>
      <c r="D16" s="34"/>
      <c r="E16" s="34"/>
      <c r="F16" s="34"/>
      <c r="G16" s="34"/>
      <c r="H16" s="34"/>
      <c r="I16" s="116"/>
      <c r="J16" s="34"/>
      <c r="K16" s="34"/>
      <c r="L16" s="117"/>
      <c r="S16" s="34"/>
      <c r="T16" s="34"/>
      <c r="U16" s="34"/>
      <c r="V16" s="34"/>
      <c r="W16" s="34"/>
      <c r="X16" s="34"/>
      <c r="Y16" s="34"/>
      <c r="Z16" s="34"/>
      <c r="AA16" s="34"/>
      <c r="AB16" s="34"/>
      <c r="AC16" s="34"/>
      <c r="AD16" s="34"/>
      <c r="AE16" s="34"/>
    </row>
    <row r="17" spans="1:31" s="1" customFormat="1" ht="12" customHeight="1">
      <c r="A17" s="34"/>
      <c r="B17" s="39"/>
      <c r="C17" s="34"/>
      <c r="D17" s="115" t="s">
        <v>30</v>
      </c>
      <c r="E17" s="34"/>
      <c r="F17" s="34"/>
      <c r="G17" s="34"/>
      <c r="H17" s="34"/>
      <c r="I17" s="118" t="s">
        <v>26</v>
      </c>
      <c r="J17" s="30" t="str">
        <f>'Rekapitulace stavby'!AN13</f>
        <v>Vyplň údaj</v>
      </c>
      <c r="K17" s="34"/>
      <c r="L17" s="117"/>
      <c r="S17" s="34"/>
      <c r="T17" s="34"/>
      <c r="U17" s="34"/>
      <c r="V17" s="34"/>
      <c r="W17" s="34"/>
      <c r="X17" s="34"/>
      <c r="Y17" s="34"/>
      <c r="Z17" s="34"/>
      <c r="AA17" s="34"/>
      <c r="AB17" s="34"/>
      <c r="AC17" s="34"/>
      <c r="AD17" s="34"/>
      <c r="AE17" s="34"/>
    </row>
    <row r="18" spans="1:31" s="1" customFormat="1" ht="18" customHeight="1">
      <c r="A18" s="34"/>
      <c r="B18" s="39"/>
      <c r="C18" s="34"/>
      <c r="D18" s="34"/>
      <c r="E18" s="495" t="str">
        <f>'Rekapitulace stavby'!E14</f>
        <v>Vyplň údaj</v>
      </c>
      <c r="F18" s="496"/>
      <c r="G18" s="496"/>
      <c r="H18" s="496"/>
      <c r="I18" s="118" t="s">
        <v>29</v>
      </c>
      <c r="J18" s="30" t="str">
        <f>'Rekapitulace stavby'!AN14</f>
        <v>Vyplň údaj</v>
      </c>
      <c r="K18" s="34"/>
      <c r="L18" s="117"/>
      <c r="S18" s="34"/>
      <c r="T18" s="34"/>
      <c r="U18" s="34"/>
      <c r="V18" s="34"/>
      <c r="W18" s="34"/>
      <c r="X18" s="34"/>
      <c r="Y18" s="34"/>
      <c r="Z18" s="34"/>
      <c r="AA18" s="34"/>
      <c r="AB18" s="34"/>
      <c r="AC18" s="34"/>
      <c r="AD18" s="34"/>
      <c r="AE18" s="34"/>
    </row>
    <row r="19" spans="1:31" s="1" customFormat="1" ht="6.95" customHeight="1">
      <c r="A19" s="34"/>
      <c r="B19" s="39"/>
      <c r="C19" s="34"/>
      <c r="D19" s="34"/>
      <c r="E19" s="34"/>
      <c r="F19" s="34"/>
      <c r="G19" s="34"/>
      <c r="H19" s="34"/>
      <c r="I19" s="116"/>
      <c r="J19" s="34"/>
      <c r="K19" s="34"/>
      <c r="L19" s="117"/>
      <c r="S19" s="34"/>
      <c r="T19" s="34"/>
      <c r="U19" s="34"/>
      <c r="V19" s="34"/>
      <c r="W19" s="34"/>
      <c r="X19" s="34"/>
      <c r="Y19" s="34"/>
      <c r="Z19" s="34"/>
      <c r="AA19" s="34"/>
      <c r="AB19" s="34"/>
      <c r="AC19" s="34"/>
      <c r="AD19" s="34"/>
      <c r="AE19" s="34"/>
    </row>
    <row r="20" spans="1:31" s="1" customFormat="1" ht="12" customHeight="1">
      <c r="A20" s="34"/>
      <c r="B20" s="39"/>
      <c r="C20" s="34"/>
      <c r="D20" s="115" t="s">
        <v>32</v>
      </c>
      <c r="E20" s="34"/>
      <c r="F20" s="34"/>
      <c r="G20" s="34"/>
      <c r="H20" s="34"/>
      <c r="I20" s="118" t="s">
        <v>26</v>
      </c>
      <c r="J20" s="103" t="s">
        <v>33</v>
      </c>
      <c r="K20" s="34"/>
      <c r="L20" s="117"/>
      <c r="S20" s="34"/>
      <c r="T20" s="34"/>
      <c r="U20" s="34"/>
      <c r="V20" s="34"/>
      <c r="W20" s="34"/>
      <c r="X20" s="34"/>
      <c r="Y20" s="34"/>
      <c r="Z20" s="34"/>
      <c r="AA20" s="34"/>
      <c r="AB20" s="34"/>
      <c r="AC20" s="34"/>
      <c r="AD20" s="34"/>
      <c r="AE20" s="34"/>
    </row>
    <row r="21" spans="1:31" s="1" customFormat="1" ht="18" customHeight="1">
      <c r="A21" s="34"/>
      <c r="B21" s="39"/>
      <c r="C21" s="34"/>
      <c r="D21" s="34"/>
      <c r="E21" s="103" t="s">
        <v>34</v>
      </c>
      <c r="F21" s="34"/>
      <c r="G21" s="34"/>
      <c r="H21" s="34"/>
      <c r="I21" s="118" t="s">
        <v>29</v>
      </c>
      <c r="J21" s="103" t="s">
        <v>35</v>
      </c>
      <c r="K21" s="34"/>
      <c r="L21" s="117"/>
      <c r="S21" s="34"/>
      <c r="T21" s="34"/>
      <c r="U21" s="34"/>
      <c r="V21" s="34"/>
      <c r="W21" s="34"/>
      <c r="X21" s="34"/>
      <c r="Y21" s="34"/>
      <c r="Z21" s="34"/>
      <c r="AA21" s="34"/>
      <c r="AB21" s="34"/>
      <c r="AC21" s="34"/>
      <c r="AD21" s="34"/>
      <c r="AE21" s="34"/>
    </row>
    <row r="22" spans="1:31" s="1" customFormat="1" ht="6.95" customHeight="1">
      <c r="A22" s="34"/>
      <c r="B22" s="39"/>
      <c r="C22" s="34"/>
      <c r="D22" s="34"/>
      <c r="E22" s="34"/>
      <c r="F22" s="34"/>
      <c r="G22" s="34"/>
      <c r="H22" s="34"/>
      <c r="I22" s="116"/>
      <c r="J22" s="34"/>
      <c r="K22" s="34"/>
      <c r="L22" s="117"/>
      <c r="S22" s="34"/>
      <c r="T22" s="34"/>
      <c r="U22" s="34"/>
      <c r="V22" s="34"/>
      <c r="W22" s="34"/>
      <c r="X22" s="34"/>
      <c r="Y22" s="34"/>
      <c r="Z22" s="34"/>
      <c r="AA22" s="34"/>
      <c r="AB22" s="34"/>
      <c r="AC22" s="34"/>
      <c r="AD22" s="34"/>
      <c r="AE22" s="34"/>
    </row>
    <row r="23" spans="1:31" s="1" customFormat="1" ht="12" customHeight="1">
      <c r="A23" s="34"/>
      <c r="B23" s="39"/>
      <c r="C23" s="34"/>
      <c r="D23" s="115" t="s">
        <v>37</v>
      </c>
      <c r="E23" s="34"/>
      <c r="F23" s="34"/>
      <c r="G23" s="34"/>
      <c r="H23" s="34"/>
      <c r="I23" s="118" t="s">
        <v>26</v>
      </c>
      <c r="J23" s="103" t="s">
        <v>19</v>
      </c>
      <c r="K23" s="34"/>
      <c r="L23" s="117"/>
      <c r="S23" s="34"/>
      <c r="T23" s="34"/>
      <c r="U23" s="34"/>
      <c r="V23" s="34"/>
      <c r="W23" s="34"/>
      <c r="X23" s="34"/>
      <c r="Y23" s="34"/>
      <c r="Z23" s="34"/>
      <c r="AA23" s="34"/>
      <c r="AB23" s="34"/>
      <c r="AC23" s="34"/>
      <c r="AD23" s="34"/>
      <c r="AE23" s="34"/>
    </row>
    <row r="24" spans="1:31" s="1" customFormat="1" ht="18" customHeight="1">
      <c r="A24" s="34"/>
      <c r="B24" s="39"/>
      <c r="C24" s="34"/>
      <c r="D24" s="34"/>
      <c r="E24" s="103" t="s">
        <v>4342</v>
      </c>
      <c r="F24" s="34"/>
      <c r="G24" s="34"/>
      <c r="H24" s="34"/>
      <c r="I24" s="118" t="s">
        <v>29</v>
      </c>
      <c r="J24" s="103" t="s">
        <v>19</v>
      </c>
      <c r="K24" s="34"/>
      <c r="L24" s="117"/>
      <c r="S24" s="34"/>
      <c r="T24" s="34"/>
      <c r="U24" s="34"/>
      <c r="V24" s="34"/>
      <c r="W24" s="34"/>
      <c r="X24" s="34"/>
      <c r="Y24" s="34"/>
      <c r="Z24" s="34"/>
      <c r="AA24" s="34"/>
      <c r="AB24" s="34"/>
      <c r="AC24" s="34"/>
      <c r="AD24" s="34"/>
      <c r="AE24" s="34"/>
    </row>
    <row r="25" spans="1:31" s="1" customFormat="1" ht="6.95" customHeight="1">
      <c r="A25" s="34"/>
      <c r="B25" s="39"/>
      <c r="C25" s="34"/>
      <c r="D25" s="34"/>
      <c r="E25" s="34"/>
      <c r="F25" s="34"/>
      <c r="G25" s="34"/>
      <c r="H25" s="34"/>
      <c r="I25" s="116"/>
      <c r="J25" s="34"/>
      <c r="K25" s="34"/>
      <c r="L25" s="117"/>
      <c r="S25" s="34"/>
      <c r="T25" s="34"/>
      <c r="U25" s="34"/>
      <c r="V25" s="34"/>
      <c r="W25" s="34"/>
      <c r="X25" s="34"/>
      <c r="Y25" s="34"/>
      <c r="Z25" s="34"/>
      <c r="AA25" s="34"/>
      <c r="AB25" s="34"/>
      <c r="AC25" s="34"/>
      <c r="AD25" s="34"/>
      <c r="AE25" s="34"/>
    </row>
    <row r="26" spans="1:31" s="1" customFormat="1" ht="12" customHeight="1">
      <c r="A26" s="34"/>
      <c r="B26" s="39"/>
      <c r="C26" s="34"/>
      <c r="D26" s="115" t="s">
        <v>38</v>
      </c>
      <c r="E26" s="34"/>
      <c r="F26" s="34"/>
      <c r="G26" s="34"/>
      <c r="H26" s="34"/>
      <c r="I26" s="116"/>
      <c r="J26" s="34"/>
      <c r="K26" s="34"/>
      <c r="L26" s="117"/>
      <c r="S26" s="34"/>
      <c r="T26" s="34"/>
      <c r="U26" s="34"/>
      <c r="V26" s="34"/>
      <c r="W26" s="34"/>
      <c r="X26" s="34"/>
      <c r="Y26" s="34"/>
      <c r="Z26" s="34"/>
      <c r="AA26" s="34"/>
      <c r="AB26" s="34"/>
      <c r="AC26" s="34"/>
      <c r="AD26" s="34"/>
      <c r="AE26" s="34"/>
    </row>
    <row r="27" spans="1:31" s="7" customFormat="1" ht="14.45" customHeight="1">
      <c r="A27" s="120"/>
      <c r="B27" s="121"/>
      <c r="C27" s="120"/>
      <c r="D27" s="120"/>
      <c r="E27" s="497" t="s">
        <v>19</v>
      </c>
      <c r="F27" s="497"/>
      <c r="G27" s="497"/>
      <c r="H27" s="497"/>
      <c r="I27" s="122"/>
      <c r="J27" s="120"/>
      <c r="K27" s="120"/>
      <c r="L27" s="123"/>
      <c r="S27" s="120"/>
      <c r="T27" s="120"/>
      <c r="U27" s="120"/>
      <c r="V27" s="120"/>
      <c r="W27" s="120"/>
      <c r="X27" s="120"/>
      <c r="Y27" s="120"/>
      <c r="Z27" s="120"/>
      <c r="AA27" s="120"/>
      <c r="AB27" s="120"/>
      <c r="AC27" s="120"/>
      <c r="AD27" s="120"/>
      <c r="AE27" s="120"/>
    </row>
    <row r="28" spans="1:31" s="1" customFormat="1" ht="6.95" customHeight="1">
      <c r="A28" s="34"/>
      <c r="B28" s="39"/>
      <c r="C28" s="34"/>
      <c r="D28" s="34"/>
      <c r="E28" s="34"/>
      <c r="F28" s="34"/>
      <c r="G28" s="34"/>
      <c r="H28" s="34"/>
      <c r="I28" s="116"/>
      <c r="J28" s="34"/>
      <c r="K28" s="34"/>
      <c r="L28" s="117"/>
      <c r="S28" s="34"/>
      <c r="T28" s="34"/>
      <c r="U28" s="34"/>
      <c r="V28" s="34"/>
      <c r="W28" s="34"/>
      <c r="X28" s="34"/>
      <c r="Y28" s="34"/>
      <c r="Z28" s="34"/>
      <c r="AA28" s="34"/>
      <c r="AB28" s="34"/>
      <c r="AC28" s="34"/>
      <c r="AD28" s="34"/>
      <c r="AE28" s="34"/>
    </row>
    <row r="29" spans="1:31" s="1" customFormat="1" ht="6.95" customHeight="1">
      <c r="A29" s="34"/>
      <c r="B29" s="39"/>
      <c r="C29" s="34"/>
      <c r="D29" s="125"/>
      <c r="E29" s="125"/>
      <c r="F29" s="125"/>
      <c r="G29" s="125"/>
      <c r="H29" s="125"/>
      <c r="I29" s="126"/>
      <c r="J29" s="125"/>
      <c r="K29" s="125"/>
      <c r="L29" s="117"/>
      <c r="S29" s="34"/>
      <c r="T29" s="34"/>
      <c r="U29" s="34"/>
      <c r="V29" s="34"/>
      <c r="W29" s="34"/>
      <c r="X29" s="34"/>
      <c r="Y29" s="34"/>
      <c r="Z29" s="34"/>
      <c r="AA29" s="34"/>
      <c r="AB29" s="34"/>
      <c r="AC29" s="34"/>
      <c r="AD29" s="34"/>
      <c r="AE29" s="34"/>
    </row>
    <row r="30" spans="1:31" s="1" customFormat="1" ht="25.35" customHeight="1">
      <c r="A30" s="34"/>
      <c r="B30" s="39"/>
      <c r="C30" s="34"/>
      <c r="D30" s="127" t="s">
        <v>40</v>
      </c>
      <c r="E30" s="34"/>
      <c r="F30" s="34"/>
      <c r="G30" s="34"/>
      <c r="H30" s="34"/>
      <c r="I30" s="116"/>
      <c r="J30" s="128">
        <f>ROUND(J83, 2)</f>
        <v>0</v>
      </c>
      <c r="K30" s="34"/>
      <c r="L30" s="117"/>
      <c r="S30" s="34"/>
      <c r="T30" s="34"/>
      <c r="U30" s="34"/>
      <c r="V30" s="34"/>
      <c r="W30" s="34"/>
      <c r="X30" s="34"/>
      <c r="Y30" s="34"/>
      <c r="Z30" s="34"/>
      <c r="AA30" s="34"/>
      <c r="AB30" s="34"/>
      <c r="AC30" s="34"/>
      <c r="AD30" s="34"/>
      <c r="AE30" s="34"/>
    </row>
    <row r="31" spans="1:31" s="1" customFormat="1" ht="6.95" customHeight="1">
      <c r="A31" s="34"/>
      <c r="B31" s="39"/>
      <c r="C31" s="34"/>
      <c r="D31" s="125"/>
      <c r="E31" s="125"/>
      <c r="F31" s="125"/>
      <c r="G31" s="125"/>
      <c r="H31" s="125"/>
      <c r="I31" s="126"/>
      <c r="J31" s="125"/>
      <c r="K31" s="125"/>
      <c r="L31" s="117"/>
      <c r="S31" s="34"/>
      <c r="T31" s="34"/>
      <c r="U31" s="34"/>
      <c r="V31" s="34"/>
      <c r="W31" s="34"/>
      <c r="X31" s="34"/>
      <c r="Y31" s="34"/>
      <c r="Z31" s="34"/>
      <c r="AA31" s="34"/>
      <c r="AB31" s="34"/>
      <c r="AC31" s="34"/>
      <c r="AD31" s="34"/>
      <c r="AE31" s="34"/>
    </row>
    <row r="32" spans="1:31" s="1" customFormat="1" ht="14.45" customHeight="1">
      <c r="A32" s="34"/>
      <c r="B32" s="39"/>
      <c r="C32" s="34"/>
      <c r="D32" s="34"/>
      <c r="E32" s="34"/>
      <c r="F32" s="129" t="s">
        <v>42</v>
      </c>
      <c r="G32" s="34"/>
      <c r="H32" s="34"/>
      <c r="I32" s="130" t="s">
        <v>41</v>
      </c>
      <c r="J32" s="129" t="s">
        <v>43</v>
      </c>
      <c r="K32" s="34"/>
      <c r="L32" s="117"/>
      <c r="S32" s="34"/>
      <c r="T32" s="34"/>
      <c r="U32" s="34"/>
      <c r="V32" s="34"/>
      <c r="W32" s="34"/>
      <c r="X32" s="34"/>
      <c r="Y32" s="34"/>
      <c r="Z32" s="34"/>
      <c r="AA32" s="34"/>
      <c r="AB32" s="34"/>
      <c r="AC32" s="34"/>
      <c r="AD32" s="34"/>
      <c r="AE32" s="34"/>
    </row>
    <row r="33" spans="1:31" s="1" customFormat="1" ht="14.45" customHeight="1">
      <c r="A33" s="34"/>
      <c r="B33" s="39"/>
      <c r="C33" s="34"/>
      <c r="D33" s="131" t="s">
        <v>44</v>
      </c>
      <c r="E33" s="115" t="s">
        <v>45</v>
      </c>
      <c r="F33" s="132">
        <f>ROUND((SUM(BE83:BE120)),  2)</f>
        <v>0</v>
      </c>
      <c r="G33" s="34"/>
      <c r="H33" s="34"/>
      <c r="I33" s="133">
        <v>0.21</v>
      </c>
      <c r="J33" s="132">
        <f>ROUND(((SUM(BE83:BE120))*I33),  2)</f>
        <v>0</v>
      </c>
      <c r="K33" s="34"/>
      <c r="L33" s="117"/>
      <c r="S33" s="34"/>
      <c r="T33" s="34"/>
      <c r="U33" s="34"/>
      <c r="V33" s="34"/>
      <c r="W33" s="34"/>
      <c r="X33" s="34"/>
      <c r="Y33" s="34"/>
      <c r="Z33" s="34"/>
      <c r="AA33" s="34"/>
      <c r="AB33" s="34"/>
      <c r="AC33" s="34"/>
      <c r="AD33" s="34"/>
      <c r="AE33" s="34"/>
    </row>
    <row r="34" spans="1:31" s="1" customFormat="1" ht="14.45" customHeight="1">
      <c r="A34" s="34"/>
      <c r="B34" s="39"/>
      <c r="C34" s="34"/>
      <c r="D34" s="34"/>
      <c r="E34" s="115" t="s">
        <v>46</v>
      </c>
      <c r="F34" s="132">
        <f>ROUND((SUM(BF83:BF120)),  2)</f>
        <v>0</v>
      </c>
      <c r="G34" s="34"/>
      <c r="H34" s="34"/>
      <c r="I34" s="133">
        <v>0.15</v>
      </c>
      <c r="J34" s="132">
        <f>ROUND(((SUM(BF83:BF120))*I34),  2)</f>
        <v>0</v>
      </c>
      <c r="K34" s="34"/>
      <c r="L34" s="117"/>
      <c r="S34" s="34"/>
      <c r="T34" s="34"/>
      <c r="U34" s="34"/>
      <c r="V34" s="34"/>
      <c r="W34" s="34"/>
      <c r="X34" s="34"/>
      <c r="Y34" s="34"/>
      <c r="Z34" s="34"/>
      <c r="AA34" s="34"/>
      <c r="AB34" s="34"/>
      <c r="AC34" s="34"/>
      <c r="AD34" s="34"/>
      <c r="AE34" s="34"/>
    </row>
    <row r="35" spans="1:31" s="1" customFormat="1" ht="14.45" hidden="1" customHeight="1">
      <c r="A35" s="34"/>
      <c r="B35" s="39"/>
      <c r="C35" s="34"/>
      <c r="D35" s="34"/>
      <c r="E35" s="115" t="s">
        <v>47</v>
      </c>
      <c r="F35" s="132">
        <f>ROUND((SUM(BG83:BG120)),  2)</f>
        <v>0</v>
      </c>
      <c r="G35" s="34"/>
      <c r="H35" s="34"/>
      <c r="I35" s="133">
        <v>0.21</v>
      </c>
      <c r="J35" s="132">
        <f>0</f>
        <v>0</v>
      </c>
      <c r="K35" s="34"/>
      <c r="L35" s="117"/>
      <c r="S35" s="34"/>
      <c r="T35" s="34"/>
      <c r="U35" s="34"/>
      <c r="V35" s="34"/>
      <c r="W35" s="34"/>
      <c r="X35" s="34"/>
      <c r="Y35" s="34"/>
      <c r="Z35" s="34"/>
      <c r="AA35" s="34"/>
      <c r="AB35" s="34"/>
      <c r="AC35" s="34"/>
      <c r="AD35" s="34"/>
      <c r="AE35" s="34"/>
    </row>
    <row r="36" spans="1:31" s="1" customFormat="1" ht="14.45" hidden="1" customHeight="1">
      <c r="A36" s="34"/>
      <c r="B36" s="39"/>
      <c r="C36" s="34"/>
      <c r="D36" s="34"/>
      <c r="E36" s="115" t="s">
        <v>48</v>
      </c>
      <c r="F36" s="132">
        <f>ROUND((SUM(BH83:BH120)),  2)</f>
        <v>0</v>
      </c>
      <c r="G36" s="34"/>
      <c r="H36" s="34"/>
      <c r="I36" s="133">
        <v>0.15</v>
      </c>
      <c r="J36" s="132">
        <f>0</f>
        <v>0</v>
      </c>
      <c r="K36" s="34"/>
      <c r="L36" s="117"/>
      <c r="S36" s="34"/>
      <c r="T36" s="34"/>
      <c r="U36" s="34"/>
      <c r="V36" s="34"/>
      <c r="W36" s="34"/>
      <c r="X36" s="34"/>
      <c r="Y36" s="34"/>
      <c r="Z36" s="34"/>
      <c r="AA36" s="34"/>
      <c r="AB36" s="34"/>
      <c r="AC36" s="34"/>
      <c r="AD36" s="34"/>
      <c r="AE36" s="34"/>
    </row>
    <row r="37" spans="1:31" s="1" customFormat="1" ht="14.45" hidden="1" customHeight="1">
      <c r="A37" s="34"/>
      <c r="B37" s="39"/>
      <c r="C37" s="34"/>
      <c r="D37" s="34"/>
      <c r="E37" s="115" t="s">
        <v>49</v>
      </c>
      <c r="F37" s="132">
        <f>ROUND((SUM(BI83:BI120)),  2)</f>
        <v>0</v>
      </c>
      <c r="G37" s="34"/>
      <c r="H37" s="34"/>
      <c r="I37" s="133">
        <v>0</v>
      </c>
      <c r="J37" s="132">
        <f>0</f>
        <v>0</v>
      </c>
      <c r="K37" s="34"/>
      <c r="L37" s="117"/>
      <c r="S37" s="34"/>
      <c r="T37" s="34"/>
      <c r="U37" s="34"/>
      <c r="V37" s="34"/>
      <c r="W37" s="34"/>
      <c r="X37" s="34"/>
      <c r="Y37" s="34"/>
      <c r="Z37" s="34"/>
      <c r="AA37" s="34"/>
      <c r="AB37" s="34"/>
      <c r="AC37" s="34"/>
      <c r="AD37" s="34"/>
      <c r="AE37" s="34"/>
    </row>
    <row r="38" spans="1:31" s="1" customFormat="1" ht="6.95" customHeight="1">
      <c r="A38" s="34"/>
      <c r="B38" s="39"/>
      <c r="C38" s="34"/>
      <c r="D38" s="34"/>
      <c r="E38" s="34"/>
      <c r="F38" s="34"/>
      <c r="G38" s="34"/>
      <c r="H38" s="34"/>
      <c r="I38" s="116"/>
      <c r="J38" s="34"/>
      <c r="K38" s="34"/>
      <c r="L38" s="117"/>
      <c r="S38" s="34"/>
      <c r="T38" s="34"/>
      <c r="U38" s="34"/>
      <c r="V38" s="34"/>
      <c r="W38" s="34"/>
      <c r="X38" s="34"/>
      <c r="Y38" s="34"/>
      <c r="Z38" s="34"/>
      <c r="AA38" s="34"/>
      <c r="AB38" s="34"/>
      <c r="AC38" s="34"/>
      <c r="AD38" s="34"/>
      <c r="AE38" s="34"/>
    </row>
    <row r="39" spans="1:31" s="1" customFormat="1" ht="25.35" customHeight="1">
      <c r="A39" s="34"/>
      <c r="B39" s="39"/>
      <c r="C39" s="134"/>
      <c r="D39" s="135" t="s">
        <v>50</v>
      </c>
      <c r="E39" s="136"/>
      <c r="F39" s="136"/>
      <c r="G39" s="137" t="s">
        <v>51</v>
      </c>
      <c r="H39" s="138" t="s">
        <v>52</v>
      </c>
      <c r="I39" s="139"/>
      <c r="J39" s="140">
        <f>SUM(J30:J37)</f>
        <v>0</v>
      </c>
      <c r="K39" s="141"/>
      <c r="L39" s="117"/>
      <c r="S39" s="34"/>
      <c r="T39" s="34"/>
      <c r="U39" s="34"/>
      <c r="V39" s="34"/>
      <c r="W39" s="34"/>
      <c r="X39" s="34"/>
      <c r="Y39" s="34"/>
      <c r="Z39" s="34"/>
      <c r="AA39" s="34"/>
      <c r="AB39" s="34"/>
      <c r="AC39" s="34"/>
      <c r="AD39" s="34"/>
      <c r="AE39" s="34"/>
    </row>
    <row r="40" spans="1:31" s="1" customFormat="1" ht="14.45" customHeight="1">
      <c r="A40" s="34"/>
      <c r="B40" s="142"/>
      <c r="C40" s="143"/>
      <c r="D40" s="143"/>
      <c r="E40" s="143"/>
      <c r="F40" s="143"/>
      <c r="G40" s="143"/>
      <c r="H40" s="143"/>
      <c r="I40" s="144"/>
      <c r="J40" s="143"/>
      <c r="K40" s="143"/>
      <c r="L40" s="117"/>
      <c r="S40" s="34"/>
      <c r="T40" s="34"/>
      <c r="U40" s="34"/>
      <c r="V40" s="34"/>
      <c r="W40" s="34"/>
      <c r="X40" s="34"/>
      <c r="Y40" s="34"/>
      <c r="Z40" s="34"/>
      <c r="AA40" s="34"/>
      <c r="AB40" s="34"/>
      <c r="AC40" s="34"/>
      <c r="AD40" s="34"/>
      <c r="AE40" s="34"/>
    </row>
    <row r="44" spans="1:31" s="1" customFormat="1" ht="6.95" hidden="1" customHeight="1">
      <c r="A44" s="34"/>
      <c r="B44" s="145"/>
      <c r="C44" s="146"/>
      <c r="D44" s="146"/>
      <c r="E44" s="146"/>
      <c r="F44" s="146"/>
      <c r="G44" s="146"/>
      <c r="H44" s="146"/>
      <c r="I44" s="147"/>
      <c r="J44" s="146"/>
      <c r="K44" s="146"/>
      <c r="L44" s="117"/>
      <c r="S44" s="34"/>
      <c r="T44" s="34"/>
      <c r="U44" s="34"/>
      <c r="V44" s="34"/>
      <c r="W44" s="34"/>
      <c r="X44" s="34"/>
      <c r="Y44" s="34"/>
      <c r="Z44" s="34"/>
      <c r="AA44" s="34"/>
      <c r="AB44" s="34"/>
      <c r="AC44" s="34"/>
      <c r="AD44" s="34"/>
      <c r="AE44" s="34"/>
    </row>
    <row r="45" spans="1:31" s="1" customFormat="1" ht="24.95" hidden="1" customHeight="1">
      <c r="A45" s="34"/>
      <c r="B45" s="35"/>
      <c r="C45" s="23" t="s">
        <v>258</v>
      </c>
      <c r="D45" s="36"/>
      <c r="E45" s="36"/>
      <c r="F45" s="36"/>
      <c r="G45" s="36"/>
      <c r="H45" s="36"/>
      <c r="I45" s="116"/>
      <c r="J45" s="36"/>
      <c r="K45" s="36"/>
      <c r="L45" s="117"/>
      <c r="S45" s="34"/>
      <c r="T45" s="34"/>
      <c r="U45" s="34"/>
      <c r="V45" s="34"/>
      <c r="W45" s="34"/>
      <c r="X45" s="34"/>
      <c r="Y45" s="34"/>
      <c r="Z45" s="34"/>
      <c r="AA45" s="34"/>
      <c r="AB45" s="34"/>
      <c r="AC45" s="34"/>
      <c r="AD45" s="34"/>
      <c r="AE45" s="34"/>
    </row>
    <row r="46" spans="1:31" s="1" customFormat="1" ht="6.95" hidden="1" customHeight="1">
      <c r="A46" s="34"/>
      <c r="B46" s="35"/>
      <c r="C46" s="36"/>
      <c r="D46" s="36"/>
      <c r="E46" s="36"/>
      <c r="F46" s="36"/>
      <c r="G46" s="36"/>
      <c r="H46" s="36"/>
      <c r="I46" s="116"/>
      <c r="J46" s="36"/>
      <c r="K46" s="36"/>
      <c r="L46" s="117"/>
      <c r="S46" s="34"/>
      <c r="T46" s="34"/>
      <c r="U46" s="34"/>
      <c r="V46" s="34"/>
      <c r="W46" s="34"/>
      <c r="X46" s="34"/>
      <c r="Y46" s="34"/>
      <c r="Z46" s="34"/>
      <c r="AA46" s="34"/>
      <c r="AB46" s="34"/>
      <c r="AC46" s="34"/>
      <c r="AD46" s="34"/>
      <c r="AE46" s="34"/>
    </row>
    <row r="47" spans="1:31" s="1" customFormat="1" ht="12" hidden="1" customHeight="1">
      <c r="A47" s="34"/>
      <c r="B47" s="35"/>
      <c r="C47" s="29" t="s">
        <v>16</v>
      </c>
      <c r="D47" s="36"/>
      <c r="E47" s="36"/>
      <c r="F47" s="36"/>
      <c r="G47" s="36"/>
      <c r="H47" s="36"/>
      <c r="I47" s="116"/>
      <c r="J47" s="36"/>
      <c r="K47" s="36"/>
      <c r="L47" s="117"/>
      <c r="S47" s="34"/>
      <c r="T47" s="34"/>
      <c r="U47" s="34"/>
      <c r="V47" s="34"/>
      <c r="W47" s="34"/>
      <c r="X47" s="34"/>
      <c r="Y47" s="34"/>
      <c r="Z47" s="34"/>
      <c r="AA47" s="34"/>
      <c r="AB47" s="34"/>
      <c r="AC47" s="34"/>
      <c r="AD47" s="34"/>
      <c r="AE47" s="34"/>
    </row>
    <row r="48" spans="1:31" s="1" customFormat="1" ht="14.45" hidden="1" customHeight="1">
      <c r="A48" s="34"/>
      <c r="B48" s="35"/>
      <c r="C48" s="36"/>
      <c r="D48" s="36"/>
      <c r="E48" s="499" t="str">
        <f>E7</f>
        <v>Tribuna a šatny atletického stadionu Na Skalce</v>
      </c>
      <c r="F48" s="500"/>
      <c r="G48" s="500"/>
      <c r="H48" s="500"/>
      <c r="I48" s="116"/>
      <c r="J48" s="36"/>
      <c r="K48" s="36"/>
      <c r="L48" s="117"/>
      <c r="S48" s="34"/>
      <c r="T48" s="34"/>
      <c r="U48" s="34"/>
      <c r="V48" s="34"/>
      <c r="W48" s="34"/>
      <c r="X48" s="34"/>
      <c r="Y48" s="34"/>
      <c r="Z48" s="34"/>
      <c r="AA48" s="34"/>
      <c r="AB48" s="34"/>
      <c r="AC48" s="34"/>
      <c r="AD48" s="34"/>
      <c r="AE48" s="34"/>
    </row>
    <row r="49" spans="1:47" s="1" customFormat="1" ht="12" hidden="1" customHeight="1">
      <c r="A49" s="34"/>
      <c r="B49" s="35"/>
      <c r="C49" s="29" t="s">
        <v>137</v>
      </c>
      <c r="D49" s="36"/>
      <c r="E49" s="36"/>
      <c r="F49" s="36"/>
      <c r="G49" s="36"/>
      <c r="H49" s="36"/>
      <c r="I49" s="116"/>
      <c r="J49" s="36"/>
      <c r="K49" s="36"/>
      <c r="L49" s="117"/>
      <c r="S49" s="34"/>
      <c r="T49" s="34"/>
      <c r="U49" s="34"/>
      <c r="V49" s="34"/>
      <c r="W49" s="34"/>
      <c r="X49" s="34"/>
      <c r="Y49" s="34"/>
      <c r="Z49" s="34"/>
      <c r="AA49" s="34"/>
      <c r="AB49" s="34"/>
      <c r="AC49" s="34"/>
      <c r="AD49" s="34"/>
      <c r="AE49" s="34"/>
    </row>
    <row r="50" spans="1:47" s="1" customFormat="1" ht="14.45" hidden="1" customHeight="1">
      <c r="A50" s="34"/>
      <c r="B50" s="35"/>
      <c r="C50" s="36"/>
      <c r="D50" s="36"/>
      <c r="E50" s="470" t="str">
        <f>E9</f>
        <v>SO14 - Oplocení areálu</v>
      </c>
      <c r="F50" s="498"/>
      <c r="G50" s="498"/>
      <c r="H50" s="498"/>
      <c r="I50" s="116"/>
      <c r="J50" s="36"/>
      <c r="K50" s="36"/>
      <c r="L50" s="117"/>
      <c r="S50" s="34"/>
      <c r="T50" s="34"/>
      <c r="U50" s="34"/>
      <c r="V50" s="34"/>
      <c r="W50" s="34"/>
      <c r="X50" s="34"/>
      <c r="Y50" s="34"/>
      <c r="Z50" s="34"/>
      <c r="AA50" s="34"/>
      <c r="AB50" s="34"/>
      <c r="AC50" s="34"/>
      <c r="AD50" s="34"/>
      <c r="AE50" s="34"/>
    </row>
    <row r="51" spans="1:47" s="1" customFormat="1" ht="6.95" hidden="1" customHeight="1">
      <c r="A51" s="34"/>
      <c r="B51" s="35"/>
      <c r="C51" s="36"/>
      <c r="D51" s="36"/>
      <c r="E51" s="36"/>
      <c r="F51" s="36"/>
      <c r="G51" s="36"/>
      <c r="H51" s="36"/>
      <c r="I51" s="116"/>
      <c r="J51" s="36"/>
      <c r="K51" s="36"/>
      <c r="L51" s="117"/>
      <c r="S51" s="34"/>
      <c r="T51" s="34"/>
      <c r="U51" s="34"/>
      <c r="V51" s="34"/>
      <c r="W51" s="34"/>
      <c r="X51" s="34"/>
      <c r="Y51" s="34"/>
      <c r="Z51" s="34"/>
      <c r="AA51" s="34"/>
      <c r="AB51" s="34"/>
      <c r="AC51" s="34"/>
      <c r="AD51" s="34"/>
      <c r="AE51" s="34"/>
    </row>
    <row r="52" spans="1:47" s="1" customFormat="1" ht="12" hidden="1" customHeight="1">
      <c r="A52" s="34"/>
      <c r="B52" s="35"/>
      <c r="C52" s="29" t="s">
        <v>21</v>
      </c>
      <c r="D52" s="36"/>
      <c r="E52" s="36"/>
      <c r="F52" s="27" t="str">
        <f>F12</f>
        <v xml:space="preserve"> </v>
      </c>
      <c r="G52" s="36"/>
      <c r="H52" s="36"/>
      <c r="I52" s="118" t="s">
        <v>23</v>
      </c>
      <c r="J52" s="59" t="str">
        <f>IF(J12="","",J12)</f>
        <v>25. 10. 2019</v>
      </c>
      <c r="K52" s="36"/>
      <c r="L52" s="117"/>
      <c r="S52" s="34"/>
      <c r="T52" s="34"/>
      <c r="U52" s="34"/>
      <c r="V52" s="34"/>
      <c r="W52" s="34"/>
      <c r="X52" s="34"/>
      <c r="Y52" s="34"/>
      <c r="Z52" s="34"/>
      <c r="AA52" s="34"/>
      <c r="AB52" s="34"/>
      <c r="AC52" s="34"/>
      <c r="AD52" s="34"/>
      <c r="AE52" s="34"/>
    </row>
    <row r="53" spans="1:47" s="1" customFormat="1" ht="6.95" hidden="1" customHeight="1">
      <c r="A53" s="34"/>
      <c r="B53" s="35"/>
      <c r="C53" s="36"/>
      <c r="D53" s="36"/>
      <c r="E53" s="36"/>
      <c r="F53" s="36"/>
      <c r="G53" s="36"/>
      <c r="H53" s="36"/>
      <c r="I53" s="116"/>
      <c r="J53" s="36"/>
      <c r="K53" s="36"/>
      <c r="L53" s="117"/>
      <c r="S53" s="34"/>
      <c r="T53" s="34"/>
      <c r="U53" s="34"/>
      <c r="V53" s="34"/>
      <c r="W53" s="34"/>
      <c r="X53" s="34"/>
      <c r="Y53" s="34"/>
      <c r="Z53" s="34"/>
      <c r="AA53" s="34"/>
      <c r="AB53" s="34"/>
      <c r="AC53" s="34"/>
      <c r="AD53" s="34"/>
      <c r="AE53" s="34"/>
    </row>
    <row r="54" spans="1:47" s="1" customFormat="1" ht="40.9" hidden="1" customHeight="1">
      <c r="A54" s="34"/>
      <c r="B54" s="35"/>
      <c r="C54" s="29" t="s">
        <v>25</v>
      </c>
      <c r="D54" s="36"/>
      <c r="E54" s="36"/>
      <c r="F54" s="27" t="str">
        <f>E15</f>
        <v>Město Česká Třebová</v>
      </c>
      <c r="G54" s="36"/>
      <c r="H54" s="36"/>
      <c r="I54" s="118" t="s">
        <v>32</v>
      </c>
      <c r="J54" s="32" t="str">
        <f>E21</f>
        <v>Projekční kancelář Žižkov s. r. o.</v>
      </c>
      <c r="K54" s="36"/>
      <c r="L54" s="117"/>
      <c r="S54" s="34"/>
      <c r="T54" s="34"/>
      <c r="U54" s="34"/>
      <c r="V54" s="34"/>
      <c r="W54" s="34"/>
      <c r="X54" s="34"/>
      <c r="Y54" s="34"/>
      <c r="Z54" s="34"/>
      <c r="AA54" s="34"/>
      <c r="AB54" s="34"/>
      <c r="AC54" s="34"/>
      <c r="AD54" s="34"/>
      <c r="AE54" s="34"/>
    </row>
    <row r="55" spans="1:47" s="1" customFormat="1" ht="15.6" hidden="1" customHeight="1">
      <c r="A55" s="34"/>
      <c r="B55" s="35"/>
      <c r="C55" s="29" t="s">
        <v>30</v>
      </c>
      <c r="D55" s="36"/>
      <c r="E55" s="36"/>
      <c r="F55" s="27" t="str">
        <f>IF(E18="","",E18)</f>
        <v>Vyplň údaj</v>
      </c>
      <c r="G55" s="36"/>
      <c r="H55" s="36"/>
      <c r="I55" s="118" t="s">
        <v>37</v>
      </c>
      <c r="J55" s="32" t="str">
        <f>E24</f>
        <v>Vladimír Ent</v>
      </c>
      <c r="K55" s="36"/>
      <c r="L55" s="117"/>
      <c r="S55" s="34"/>
      <c r="T55" s="34"/>
      <c r="U55" s="34"/>
      <c r="V55" s="34"/>
      <c r="W55" s="34"/>
      <c r="X55" s="34"/>
      <c r="Y55" s="34"/>
      <c r="Z55" s="34"/>
      <c r="AA55" s="34"/>
      <c r="AB55" s="34"/>
      <c r="AC55" s="34"/>
      <c r="AD55" s="34"/>
      <c r="AE55" s="34"/>
    </row>
    <row r="56" spans="1:47" s="1" customFormat="1" ht="10.35" hidden="1" customHeight="1">
      <c r="A56" s="34"/>
      <c r="B56" s="35"/>
      <c r="C56" s="36"/>
      <c r="D56" s="36"/>
      <c r="E56" s="36"/>
      <c r="F56" s="36"/>
      <c r="G56" s="36"/>
      <c r="H56" s="36"/>
      <c r="I56" s="116"/>
      <c r="J56" s="36"/>
      <c r="K56" s="36"/>
      <c r="L56" s="117"/>
      <c r="S56" s="34"/>
      <c r="T56" s="34"/>
      <c r="U56" s="34"/>
      <c r="V56" s="34"/>
      <c r="W56" s="34"/>
      <c r="X56" s="34"/>
      <c r="Y56" s="34"/>
      <c r="Z56" s="34"/>
      <c r="AA56" s="34"/>
      <c r="AB56" s="34"/>
      <c r="AC56" s="34"/>
      <c r="AD56" s="34"/>
      <c r="AE56" s="34"/>
    </row>
    <row r="57" spans="1:47" s="1" customFormat="1" ht="29.25" hidden="1" customHeight="1">
      <c r="A57" s="34"/>
      <c r="B57" s="35"/>
      <c r="C57" s="148" t="s">
        <v>268</v>
      </c>
      <c r="D57" s="149"/>
      <c r="E57" s="149"/>
      <c r="F57" s="149"/>
      <c r="G57" s="149"/>
      <c r="H57" s="149"/>
      <c r="I57" s="150"/>
      <c r="J57" s="151" t="s">
        <v>269</v>
      </c>
      <c r="K57" s="149"/>
      <c r="L57" s="117"/>
      <c r="S57" s="34"/>
      <c r="T57" s="34"/>
      <c r="U57" s="34"/>
      <c r="V57" s="34"/>
      <c r="W57" s="34"/>
      <c r="X57" s="34"/>
      <c r="Y57" s="34"/>
      <c r="Z57" s="34"/>
      <c r="AA57" s="34"/>
      <c r="AB57" s="34"/>
      <c r="AC57" s="34"/>
      <c r="AD57" s="34"/>
      <c r="AE57" s="34"/>
    </row>
    <row r="58" spans="1:47" s="1" customFormat="1" ht="10.35" hidden="1" customHeight="1">
      <c r="A58" s="34"/>
      <c r="B58" s="35"/>
      <c r="C58" s="36"/>
      <c r="D58" s="36"/>
      <c r="E58" s="36"/>
      <c r="F58" s="36"/>
      <c r="G58" s="36"/>
      <c r="H58" s="36"/>
      <c r="I58" s="116"/>
      <c r="J58" s="36"/>
      <c r="K58" s="36"/>
      <c r="L58" s="117"/>
      <c r="S58" s="34"/>
      <c r="T58" s="34"/>
      <c r="U58" s="34"/>
      <c r="V58" s="34"/>
      <c r="W58" s="34"/>
      <c r="X58" s="34"/>
      <c r="Y58" s="34"/>
      <c r="Z58" s="34"/>
      <c r="AA58" s="34"/>
      <c r="AB58" s="34"/>
      <c r="AC58" s="34"/>
      <c r="AD58" s="34"/>
      <c r="AE58" s="34"/>
    </row>
    <row r="59" spans="1:47" s="1" customFormat="1" ht="22.9" hidden="1" customHeight="1">
      <c r="A59" s="34"/>
      <c r="B59" s="35"/>
      <c r="C59" s="152" t="s">
        <v>72</v>
      </c>
      <c r="D59" s="36"/>
      <c r="E59" s="36"/>
      <c r="F59" s="36"/>
      <c r="G59" s="36"/>
      <c r="H59" s="36"/>
      <c r="I59" s="116"/>
      <c r="J59" s="77">
        <f>J83</f>
        <v>0</v>
      </c>
      <c r="K59" s="36"/>
      <c r="L59" s="117"/>
      <c r="S59" s="34"/>
      <c r="T59" s="34"/>
      <c r="U59" s="34"/>
      <c r="V59" s="34"/>
      <c r="W59" s="34"/>
      <c r="X59" s="34"/>
      <c r="Y59" s="34"/>
      <c r="Z59" s="34"/>
      <c r="AA59" s="34"/>
      <c r="AB59" s="34"/>
      <c r="AC59" s="34"/>
      <c r="AD59" s="34"/>
      <c r="AE59" s="34"/>
      <c r="AU59" s="17" t="s">
        <v>270</v>
      </c>
    </row>
    <row r="60" spans="1:47" s="8" customFormat="1" ht="24.95" hidden="1" customHeight="1">
      <c r="B60" s="153"/>
      <c r="C60" s="154"/>
      <c r="D60" s="155" t="s">
        <v>271</v>
      </c>
      <c r="E60" s="156"/>
      <c r="F60" s="156"/>
      <c r="G60" s="156"/>
      <c r="H60" s="156"/>
      <c r="I60" s="157"/>
      <c r="J60" s="158">
        <f>J84</f>
        <v>0</v>
      </c>
      <c r="K60" s="154"/>
      <c r="L60" s="159"/>
    </row>
    <row r="61" spans="1:47" s="9" customFormat="1" ht="19.899999999999999" hidden="1" customHeight="1">
      <c r="B61" s="160"/>
      <c r="C61" s="97"/>
      <c r="D61" s="161" t="s">
        <v>272</v>
      </c>
      <c r="E61" s="162"/>
      <c r="F61" s="162"/>
      <c r="G61" s="162"/>
      <c r="H61" s="162"/>
      <c r="I61" s="163"/>
      <c r="J61" s="164">
        <f>J85</f>
        <v>0</v>
      </c>
      <c r="K61" s="97"/>
      <c r="L61" s="165"/>
    </row>
    <row r="62" spans="1:47" s="9" customFormat="1" ht="19.899999999999999" hidden="1" customHeight="1">
      <c r="B62" s="160"/>
      <c r="C62" s="97"/>
      <c r="D62" s="161" t="s">
        <v>274</v>
      </c>
      <c r="E62" s="162"/>
      <c r="F62" s="162"/>
      <c r="G62" s="162"/>
      <c r="H62" s="162"/>
      <c r="I62" s="163"/>
      <c r="J62" s="164">
        <f>J89</f>
        <v>0</v>
      </c>
      <c r="K62" s="97"/>
      <c r="L62" s="165"/>
    </row>
    <row r="63" spans="1:47" s="9" customFormat="1" ht="19.899999999999999" hidden="1" customHeight="1">
      <c r="B63" s="160"/>
      <c r="C63" s="97"/>
      <c r="D63" s="161" t="s">
        <v>281</v>
      </c>
      <c r="E63" s="162"/>
      <c r="F63" s="162"/>
      <c r="G63" s="162"/>
      <c r="H63" s="162"/>
      <c r="I63" s="163"/>
      <c r="J63" s="164">
        <f>J116</f>
        <v>0</v>
      </c>
      <c r="K63" s="97"/>
      <c r="L63" s="165"/>
    </row>
    <row r="64" spans="1:47" s="1" customFormat="1" ht="21.75" hidden="1" customHeight="1">
      <c r="A64" s="34"/>
      <c r="B64" s="35"/>
      <c r="C64" s="36"/>
      <c r="D64" s="36"/>
      <c r="E64" s="36"/>
      <c r="F64" s="36"/>
      <c r="G64" s="36"/>
      <c r="H64" s="36"/>
      <c r="I64" s="116"/>
      <c r="J64" s="36"/>
      <c r="K64" s="36"/>
      <c r="L64" s="117"/>
      <c r="S64" s="34"/>
      <c r="T64" s="34"/>
      <c r="U64" s="34"/>
      <c r="V64" s="34"/>
      <c r="W64" s="34"/>
      <c r="X64" s="34"/>
      <c r="Y64" s="34"/>
      <c r="Z64" s="34"/>
      <c r="AA64" s="34"/>
      <c r="AB64" s="34"/>
      <c r="AC64" s="34"/>
      <c r="AD64" s="34"/>
      <c r="AE64" s="34"/>
    </row>
    <row r="65" spans="1:31" s="1" customFormat="1" ht="6.95" hidden="1" customHeight="1">
      <c r="A65" s="34"/>
      <c r="B65" s="47"/>
      <c r="C65" s="48"/>
      <c r="D65" s="48"/>
      <c r="E65" s="48"/>
      <c r="F65" s="48"/>
      <c r="G65" s="48"/>
      <c r="H65" s="48"/>
      <c r="I65" s="144"/>
      <c r="J65" s="48"/>
      <c r="K65" s="48"/>
      <c r="L65" s="117"/>
      <c r="S65" s="34"/>
      <c r="T65" s="34"/>
      <c r="U65" s="34"/>
      <c r="V65" s="34"/>
      <c r="W65" s="34"/>
      <c r="X65" s="34"/>
      <c r="Y65" s="34"/>
      <c r="Z65" s="34"/>
      <c r="AA65" s="34"/>
      <c r="AB65" s="34"/>
      <c r="AC65" s="34"/>
      <c r="AD65" s="34"/>
      <c r="AE65" s="34"/>
    </row>
    <row r="66" spans="1:31" hidden="1"/>
    <row r="67" spans="1:31" hidden="1"/>
    <row r="68" spans="1:31" hidden="1"/>
    <row r="69" spans="1:31" s="1" customFormat="1" ht="6.95" customHeight="1">
      <c r="A69" s="34"/>
      <c r="B69" s="49"/>
      <c r="C69" s="50"/>
      <c r="D69" s="50"/>
      <c r="E69" s="50"/>
      <c r="F69" s="50"/>
      <c r="G69" s="50"/>
      <c r="H69" s="50"/>
      <c r="I69" s="147"/>
      <c r="J69" s="50"/>
      <c r="K69" s="50"/>
      <c r="L69" s="117"/>
      <c r="S69" s="34"/>
      <c r="T69" s="34"/>
      <c r="U69" s="34"/>
      <c r="V69" s="34"/>
      <c r="W69" s="34"/>
      <c r="X69" s="34"/>
      <c r="Y69" s="34"/>
      <c r="Z69" s="34"/>
      <c r="AA69" s="34"/>
      <c r="AB69" s="34"/>
      <c r="AC69" s="34"/>
      <c r="AD69" s="34"/>
      <c r="AE69" s="34"/>
    </row>
    <row r="70" spans="1:31" s="1" customFormat="1" ht="24.95" customHeight="1">
      <c r="A70" s="34"/>
      <c r="B70" s="35"/>
      <c r="C70" s="23" t="s">
        <v>298</v>
      </c>
      <c r="D70" s="36"/>
      <c r="E70" s="36"/>
      <c r="F70" s="36"/>
      <c r="G70" s="36"/>
      <c r="H70" s="36"/>
      <c r="I70" s="116"/>
      <c r="J70" s="36"/>
      <c r="K70" s="36"/>
      <c r="L70" s="117"/>
      <c r="S70" s="34"/>
      <c r="T70" s="34"/>
      <c r="U70" s="34"/>
      <c r="V70" s="34"/>
      <c r="W70" s="34"/>
      <c r="X70" s="34"/>
      <c r="Y70" s="34"/>
      <c r="Z70" s="34"/>
      <c r="AA70" s="34"/>
      <c r="AB70" s="34"/>
      <c r="AC70" s="34"/>
      <c r="AD70" s="34"/>
      <c r="AE70" s="34"/>
    </row>
    <row r="71" spans="1:31" s="1" customFormat="1" ht="6.95" customHeight="1">
      <c r="A71" s="34"/>
      <c r="B71" s="35"/>
      <c r="C71" s="36"/>
      <c r="D71" s="36"/>
      <c r="E71" s="36"/>
      <c r="F71" s="36"/>
      <c r="G71" s="36"/>
      <c r="H71" s="36"/>
      <c r="I71" s="116"/>
      <c r="J71" s="36"/>
      <c r="K71" s="36"/>
      <c r="L71" s="117"/>
      <c r="S71" s="34"/>
      <c r="T71" s="34"/>
      <c r="U71" s="34"/>
      <c r="V71" s="34"/>
      <c r="W71" s="34"/>
      <c r="X71" s="34"/>
      <c r="Y71" s="34"/>
      <c r="Z71" s="34"/>
      <c r="AA71" s="34"/>
      <c r="AB71" s="34"/>
      <c r="AC71" s="34"/>
      <c r="AD71" s="34"/>
      <c r="AE71" s="34"/>
    </row>
    <row r="72" spans="1:31" s="1" customFormat="1" ht="12" customHeight="1">
      <c r="A72" s="34"/>
      <c r="B72" s="35"/>
      <c r="C72" s="29" t="s">
        <v>16</v>
      </c>
      <c r="D72" s="36"/>
      <c r="E72" s="36"/>
      <c r="F72" s="36"/>
      <c r="G72" s="36"/>
      <c r="H72" s="36"/>
      <c r="I72" s="116"/>
      <c r="J72" s="36"/>
      <c r="K72" s="36"/>
      <c r="L72" s="117"/>
      <c r="S72" s="34"/>
      <c r="T72" s="34"/>
      <c r="U72" s="34"/>
      <c r="V72" s="34"/>
      <c r="W72" s="34"/>
      <c r="X72" s="34"/>
      <c r="Y72" s="34"/>
      <c r="Z72" s="34"/>
      <c r="AA72" s="34"/>
      <c r="AB72" s="34"/>
      <c r="AC72" s="34"/>
      <c r="AD72" s="34"/>
      <c r="AE72" s="34"/>
    </row>
    <row r="73" spans="1:31" s="1" customFormat="1" ht="14.45" customHeight="1">
      <c r="A73" s="34"/>
      <c r="B73" s="35"/>
      <c r="C73" s="36"/>
      <c r="D73" s="36"/>
      <c r="E73" s="499" t="str">
        <f>E7</f>
        <v>Tribuna a šatny atletického stadionu Na Skalce</v>
      </c>
      <c r="F73" s="500"/>
      <c r="G73" s="500"/>
      <c r="H73" s="500"/>
      <c r="I73" s="116"/>
      <c r="J73" s="36"/>
      <c r="K73" s="36"/>
      <c r="L73" s="117"/>
      <c r="S73" s="34"/>
      <c r="T73" s="34"/>
      <c r="U73" s="34"/>
      <c r="V73" s="34"/>
      <c r="W73" s="34"/>
      <c r="X73" s="34"/>
      <c r="Y73" s="34"/>
      <c r="Z73" s="34"/>
      <c r="AA73" s="34"/>
      <c r="AB73" s="34"/>
      <c r="AC73" s="34"/>
      <c r="AD73" s="34"/>
      <c r="AE73" s="34"/>
    </row>
    <row r="74" spans="1:31" s="1" customFormat="1" ht="12" customHeight="1">
      <c r="A74" s="34"/>
      <c r="B74" s="35"/>
      <c r="C74" s="29" t="s">
        <v>137</v>
      </c>
      <c r="D74" s="36"/>
      <c r="E74" s="36"/>
      <c r="F74" s="36"/>
      <c r="G74" s="36"/>
      <c r="H74" s="36"/>
      <c r="I74" s="116"/>
      <c r="J74" s="36"/>
      <c r="K74" s="36"/>
      <c r="L74" s="117"/>
      <c r="S74" s="34"/>
      <c r="T74" s="34"/>
      <c r="U74" s="34"/>
      <c r="V74" s="34"/>
      <c r="W74" s="34"/>
      <c r="X74" s="34"/>
      <c r="Y74" s="34"/>
      <c r="Z74" s="34"/>
      <c r="AA74" s="34"/>
      <c r="AB74" s="34"/>
      <c r="AC74" s="34"/>
      <c r="AD74" s="34"/>
      <c r="AE74" s="34"/>
    </row>
    <row r="75" spans="1:31" s="1" customFormat="1" ht="14.45" customHeight="1">
      <c r="A75" s="34"/>
      <c r="B75" s="35"/>
      <c r="C75" s="36"/>
      <c r="D75" s="36"/>
      <c r="E75" s="470" t="str">
        <f>E9</f>
        <v>SO14 - Oplocení areálu</v>
      </c>
      <c r="F75" s="498"/>
      <c r="G75" s="498"/>
      <c r="H75" s="498"/>
      <c r="I75" s="116"/>
      <c r="J75" s="36"/>
      <c r="K75" s="36"/>
      <c r="L75" s="117"/>
      <c r="S75" s="34"/>
      <c r="T75" s="34"/>
      <c r="U75" s="34"/>
      <c r="V75" s="34"/>
      <c r="W75" s="34"/>
      <c r="X75" s="34"/>
      <c r="Y75" s="34"/>
      <c r="Z75" s="34"/>
      <c r="AA75" s="34"/>
      <c r="AB75" s="34"/>
      <c r="AC75" s="34"/>
      <c r="AD75" s="34"/>
      <c r="AE75" s="34"/>
    </row>
    <row r="76" spans="1:31" s="1" customFormat="1" ht="6.95" customHeight="1">
      <c r="A76" s="34"/>
      <c r="B76" s="35"/>
      <c r="C76" s="36"/>
      <c r="D76" s="36"/>
      <c r="E76" s="36"/>
      <c r="F76" s="36"/>
      <c r="G76" s="36"/>
      <c r="H76" s="36"/>
      <c r="I76" s="116"/>
      <c r="J76" s="36"/>
      <c r="K76" s="36"/>
      <c r="L76" s="117"/>
      <c r="S76" s="34"/>
      <c r="T76" s="34"/>
      <c r="U76" s="34"/>
      <c r="V76" s="34"/>
      <c r="W76" s="34"/>
      <c r="X76" s="34"/>
      <c r="Y76" s="34"/>
      <c r="Z76" s="34"/>
      <c r="AA76" s="34"/>
      <c r="AB76" s="34"/>
      <c r="AC76" s="34"/>
      <c r="AD76" s="34"/>
      <c r="AE76" s="34"/>
    </row>
    <row r="77" spans="1:31" s="1" customFormat="1" ht="12" customHeight="1">
      <c r="A77" s="34"/>
      <c r="B77" s="35"/>
      <c r="C77" s="29" t="s">
        <v>21</v>
      </c>
      <c r="D77" s="36"/>
      <c r="E77" s="36"/>
      <c r="F77" s="27" t="str">
        <f>F12</f>
        <v xml:space="preserve"> </v>
      </c>
      <c r="G77" s="36"/>
      <c r="H77" s="36"/>
      <c r="I77" s="118" t="s">
        <v>23</v>
      </c>
      <c r="J77" s="59" t="str">
        <f>IF(J12="","",J12)</f>
        <v>25. 10. 2019</v>
      </c>
      <c r="K77" s="36"/>
      <c r="L77" s="117"/>
      <c r="S77" s="34"/>
      <c r="T77" s="34"/>
      <c r="U77" s="34"/>
      <c r="V77" s="34"/>
      <c r="W77" s="34"/>
      <c r="X77" s="34"/>
      <c r="Y77" s="34"/>
      <c r="Z77" s="34"/>
      <c r="AA77" s="34"/>
      <c r="AB77" s="34"/>
      <c r="AC77" s="34"/>
      <c r="AD77" s="34"/>
      <c r="AE77" s="34"/>
    </row>
    <row r="78" spans="1:31" s="1" customFormat="1" ht="6.95" customHeight="1">
      <c r="A78" s="34"/>
      <c r="B78" s="35"/>
      <c r="C78" s="36"/>
      <c r="D78" s="36"/>
      <c r="E78" s="36"/>
      <c r="F78" s="36"/>
      <c r="G78" s="36"/>
      <c r="H78" s="36"/>
      <c r="I78" s="116"/>
      <c r="J78" s="36"/>
      <c r="K78" s="36"/>
      <c r="L78" s="117"/>
      <c r="S78" s="34"/>
      <c r="T78" s="34"/>
      <c r="U78" s="34"/>
      <c r="V78" s="34"/>
      <c r="W78" s="34"/>
      <c r="X78" s="34"/>
      <c r="Y78" s="34"/>
      <c r="Z78" s="34"/>
      <c r="AA78" s="34"/>
      <c r="AB78" s="34"/>
      <c r="AC78" s="34"/>
      <c r="AD78" s="34"/>
      <c r="AE78" s="34"/>
    </row>
    <row r="79" spans="1:31" s="1" customFormat="1" ht="40.9" customHeight="1">
      <c r="A79" s="34"/>
      <c r="B79" s="35"/>
      <c r="C79" s="29" t="s">
        <v>25</v>
      </c>
      <c r="D79" s="36"/>
      <c r="E79" s="36"/>
      <c r="F79" s="27" t="str">
        <f>E15</f>
        <v>Město Česká Třebová</v>
      </c>
      <c r="G79" s="36"/>
      <c r="H79" s="36"/>
      <c r="I79" s="118" t="s">
        <v>32</v>
      </c>
      <c r="J79" s="32" t="str">
        <f>E21</f>
        <v>Projekční kancelář Žižkov s. r. o.</v>
      </c>
      <c r="K79" s="36"/>
      <c r="L79" s="117"/>
      <c r="S79" s="34"/>
      <c r="T79" s="34"/>
      <c r="U79" s="34"/>
      <c r="V79" s="34"/>
      <c r="W79" s="34"/>
      <c r="X79" s="34"/>
      <c r="Y79" s="34"/>
      <c r="Z79" s="34"/>
      <c r="AA79" s="34"/>
      <c r="AB79" s="34"/>
      <c r="AC79" s="34"/>
      <c r="AD79" s="34"/>
      <c r="AE79" s="34"/>
    </row>
    <row r="80" spans="1:31" s="1" customFormat="1" ht="15.6" customHeight="1">
      <c r="A80" s="34"/>
      <c r="B80" s="35"/>
      <c r="C80" s="29" t="s">
        <v>30</v>
      </c>
      <c r="D80" s="36"/>
      <c r="E80" s="36"/>
      <c r="F80" s="27" t="str">
        <f>IF(E18="","",E18)</f>
        <v>Vyplň údaj</v>
      </c>
      <c r="G80" s="36"/>
      <c r="H80" s="36"/>
      <c r="I80" s="118" t="s">
        <v>37</v>
      </c>
      <c r="J80" s="32" t="str">
        <f>E24</f>
        <v>Vladimír Ent</v>
      </c>
      <c r="K80" s="36"/>
      <c r="L80" s="117"/>
      <c r="S80" s="34"/>
      <c r="T80" s="34"/>
      <c r="U80" s="34"/>
      <c r="V80" s="34"/>
      <c r="W80" s="34"/>
      <c r="X80" s="34"/>
      <c r="Y80" s="34"/>
      <c r="Z80" s="34"/>
      <c r="AA80" s="34"/>
      <c r="AB80" s="34"/>
      <c r="AC80" s="34"/>
      <c r="AD80" s="34"/>
      <c r="AE80" s="34"/>
    </row>
    <row r="81" spans="1:65" s="1" customFormat="1" ht="10.35" customHeight="1">
      <c r="A81" s="34"/>
      <c r="B81" s="35"/>
      <c r="C81" s="36"/>
      <c r="D81" s="36"/>
      <c r="E81" s="36"/>
      <c r="F81" s="36"/>
      <c r="G81" s="36"/>
      <c r="H81" s="36"/>
      <c r="I81" s="116"/>
      <c r="J81" s="36"/>
      <c r="K81" s="36"/>
      <c r="L81" s="117"/>
      <c r="S81" s="34"/>
      <c r="T81" s="34"/>
      <c r="U81" s="34"/>
      <c r="V81" s="34"/>
      <c r="W81" s="34"/>
      <c r="X81" s="34"/>
      <c r="Y81" s="34"/>
      <c r="Z81" s="34"/>
      <c r="AA81" s="34"/>
      <c r="AB81" s="34"/>
      <c r="AC81" s="34"/>
      <c r="AD81" s="34"/>
      <c r="AE81" s="34"/>
    </row>
    <row r="82" spans="1:65" s="10" customFormat="1" ht="29.25" customHeight="1">
      <c r="A82" s="166"/>
      <c r="B82" s="167"/>
      <c r="C82" s="168" t="s">
        <v>299</v>
      </c>
      <c r="D82" s="169" t="s">
        <v>59</v>
      </c>
      <c r="E82" s="169" t="s">
        <v>55</v>
      </c>
      <c r="F82" s="169" t="s">
        <v>56</v>
      </c>
      <c r="G82" s="169" t="s">
        <v>300</v>
      </c>
      <c r="H82" s="169" t="s">
        <v>301</v>
      </c>
      <c r="I82" s="170" t="s">
        <v>302</v>
      </c>
      <c r="J82" s="171" t="s">
        <v>269</v>
      </c>
      <c r="K82" s="172" t="s">
        <v>303</v>
      </c>
      <c r="L82" s="173"/>
      <c r="M82" s="68" t="s">
        <v>19</v>
      </c>
      <c r="N82" s="69" t="s">
        <v>44</v>
      </c>
      <c r="O82" s="69" t="s">
        <v>304</v>
      </c>
      <c r="P82" s="69" t="s">
        <v>305</v>
      </c>
      <c r="Q82" s="69" t="s">
        <v>306</v>
      </c>
      <c r="R82" s="69" t="s">
        <v>307</v>
      </c>
      <c r="S82" s="69" t="s">
        <v>308</v>
      </c>
      <c r="T82" s="70" t="s">
        <v>309</v>
      </c>
      <c r="U82" s="166"/>
      <c r="V82" s="166"/>
      <c r="W82" s="166"/>
      <c r="X82" s="166"/>
      <c r="Y82" s="166"/>
      <c r="Z82" s="166"/>
      <c r="AA82" s="166"/>
      <c r="AB82" s="166"/>
      <c r="AC82" s="166"/>
      <c r="AD82" s="166"/>
      <c r="AE82" s="166"/>
    </row>
    <row r="83" spans="1:65" s="1" customFormat="1" ht="22.9" customHeight="1">
      <c r="A83" s="34"/>
      <c r="B83" s="35"/>
      <c r="C83" s="75" t="s">
        <v>310</v>
      </c>
      <c r="D83" s="36"/>
      <c r="E83" s="36"/>
      <c r="F83" s="36"/>
      <c r="G83" s="36"/>
      <c r="H83" s="36"/>
      <c r="I83" s="116"/>
      <c r="J83" s="174">
        <f>BK83</f>
        <v>0</v>
      </c>
      <c r="K83" s="36"/>
      <c r="L83" s="39"/>
      <c r="M83" s="71"/>
      <c r="N83" s="175"/>
      <c r="O83" s="72"/>
      <c r="P83" s="176">
        <f>P84</f>
        <v>0</v>
      </c>
      <c r="Q83" s="72"/>
      <c r="R83" s="176">
        <f>R84</f>
        <v>2.1142999999999996</v>
      </c>
      <c r="S83" s="72"/>
      <c r="T83" s="177">
        <f>T84</f>
        <v>0</v>
      </c>
      <c r="U83" s="34"/>
      <c r="V83" s="34"/>
      <c r="W83" s="34"/>
      <c r="X83" s="34"/>
      <c r="Y83" s="34"/>
      <c r="Z83" s="34"/>
      <c r="AA83" s="34"/>
      <c r="AB83" s="34"/>
      <c r="AC83" s="34"/>
      <c r="AD83" s="34"/>
      <c r="AE83" s="34"/>
      <c r="AT83" s="17" t="s">
        <v>73</v>
      </c>
      <c r="AU83" s="17" t="s">
        <v>270</v>
      </c>
      <c r="BK83" s="178">
        <f>BK84</f>
        <v>0</v>
      </c>
    </row>
    <row r="84" spans="1:65" s="11" customFormat="1" ht="25.9" customHeight="1">
      <c r="B84" s="179"/>
      <c r="C84" s="180"/>
      <c r="D84" s="181" t="s">
        <v>73</v>
      </c>
      <c r="E84" s="182" t="s">
        <v>311</v>
      </c>
      <c r="F84" s="182" t="s">
        <v>312</v>
      </c>
      <c r="G84" s="180"/>
      <c r="H84" s="180"/>
      <c r="I84" s="183"/>
      <c r="J84" s="184">
        <f>BK84</f>
        <v>0</v>
      </c>
      <c r="K84" s="180"/>
      <c r="L84" s="185"/>
      <c r="M84" s="186"/>
      <c r="N84" s="187"/>
      <c r="O84" s="187"/>
      <c r="P84" s="188">
        <f>P85+P89+P116</f>
        <v>0</v>
      </c>
      <c r="Q84" s="187"/>
      <c r="R84" s="188">
        <f>R85+R89+R116</f>
        <v>2.1142999999999996</v>
      </c>
      <c r="S84" s="187"/>
      <c r="T84" s="189">
        <f>T85+T89+T116</f>
        <v>0</v>
      </c>
      <c r="AR84" s="190" t="s">
        <v>81</v>
      </c>
      <c r="AT84" s="191" t="s">
        <v>73</v>
      </c>
      <c r="AU84" s="191" t="s">
        <v>74</v>
      </c>
      <c r="AY84" s="190" t="s">
        <v>313</v>
      </c>
      <c r="BK84" s="192">
        <f>BK85+BK89+BK116</f>
        <v>0</v>
      </c>
    </row>
    <row r="85" spans="1:65" s="11" customFormat="1" ht="22.9" customHeight="1">
      <c r="B85" s="179"/>
      <c r="C85" s="180"/>
      <c r="D85" s="181" t="s">
        <v>73</v>
      </c>
      <c r="E85" s="193" t="s">
        <v>81</v>
      </c>
      <c r="F85" s="193" t="s">
        <v>314</v>
      </c>
      <c r="G85" s="180"/>
      <c r="H85" s="180"/>
      <c r="I85" s="183"/>
      <c r="J85" s="194">
        <f>BK85</f>
        <v>0</v>
      </c>
      <c r="K85" s="180"/>
      <c r="L85" s="185"/>
      <c r="M85" s="186"/>
      <c r="N85" s="187"/>
      <c r="O85" s="187"/>
      <c r="P85" s="188">
        <f>SUM(P86:P88)</f>
        <v>0</v>
      </c>
      <c r="Q85" s="187"/>
      <c r="R85" s="188">
        <f>SUM(R86:R88)</f>
        <v>0</v>
      </c>
      <c r="S85" s="187"/>
      <c r="T85" s="189">
        <f>SUM(T86:T88)</f>
        <v>0</v>
      </c>
      <c r="AR85" s="190" t="s">
        <v>81</v>
      </c>
      <c r="AT85" s="191" t="s">
        <v>73</v>
      </c>
      <c r="AU85" s="191" t="s">
        <v>81</v>
      </c>
      <c r="AY85" s="190" t="s">
        <v>313</v>
      </c>
      <c r="BK85" s="192">
        <f>SUM(BK86:BK88)</f>
        <v>0</v>
      </c>
    </row>
    <row r="86" spans="1:65" s="1" customFormat="1" ht="14.45" customHeight="1">
      <c r="A86" s="34"/>
      <c r="B86" s="35"/>
      <c r="C86" s="195" t="s">
        <v>81</v>
      </c>
      <c r="D86" s="195" t="s">
        <v>315</v>
      </c>
      <c r="E86" s="196" t="s">
        <v>4343</v>
      </c>
      <c r="F86" s="197" t="s">
        <v>4344</v>
      </c>
      <c r="G86" s="198" t="s">
        <v>327</v>
      </c>
      <c r="H86" s="199">
        <v>8</v>
      </c>
      <c r="I86" s="200"/>
      <c r="J86" s="201">
        <f>ROUND(I86*H86,2)</f>
        <v>0</v>
      </c>
      <c r="K86" s="202"/>
      <c r="L86" s="39"/>
      <c r="M86" s="203" t="s">
        <v>19</v>
      </c>
      <c r="N86" s="204" t="s">
        <v>45</v>
      </c>
      <c r="O86" s="64"/>
      <c r="P86" s="205">
        <f>O86*H86</f>
        <v>0</v>
      </c>
      <c r="Q86" s="205">
        <v>0</v>
      </c>
      <c r="R86" s="205">
        <f>Q86*H86</f>
        <v>0</v>
      </c>
      <c r="S86" s="205">
        <v>0</v>
      </c>
      <c r="T86" s="206">
        <f>S86*H86</f>
        <v>0</v>
      </c>
      <c r="U86" s="34"/>
      <c r="V86" s="34"/>
      <c r="W86" s="34"/>
      <c r="X86" s="34"/>
      <c r="Y86" s="34"/>
      <c r="Z86" s="34"/>
      <c r="AA86" s="34"/>
      <c r="AB86" s="34"/>
      <c r="AC86" s="34"/>
      <c r="AD86" s="34"/>
      <c r="AE86" s="34"/>
      <c r="AR86" s="207" t="s">
        <v>319</v>
      </c>
      <c r="AT86" s="207" t="s">
        <v>315</v>
      </c>
      <c r="AU86" s="207" t="s">
        <v>83</v>
      </c>
      <c r="AY86" s="17" t="s">
        <v>313</v>
      </c>
      <c r="BE86" s="208">
        <f>IF(N86="základní",J86,0)</f>
        <v>0</v>
      </c>
      <c r="BF86" s="208">
        <f>IF(N86="snížená",J86,0)</f>
        <v>0</v>
      </c>
      <c r="BG86" s="208">
        <f>IF(N86="zákl. přenesená",J86,0)</f>
        <v>0</v>
      </c>
      <c r="BH86" s="208">
        <f>IF(N86="sníž. přenesená",J86,0)</f>
        <v>0</v>
      </c>
      <c r="BI86" s="208">
        <f>IF(N86="nulová",J86,0)</f>
        <v>0</v>
      </c>
      <c r="BJ86" s="17" t="s">
        <v>81</v>
      </c>
      <c r="BK86" s="208">
        <f>ROUND(I86*H86,2)</f>
        <v>0</v>
      </c>
      <c r="BL86" s="17" t="s">
        <v>319</v>
      </c>
      <c r="BM86" s="207" t="s">
        <v>4345</v>
      </c>
    </row>
    <row r="87" spans="1:65" s="1" customFormat="1">
      <c r="A87" s="34"/>
      <c r="B87" s="35"/>
      <c r="C87" s="36"/>
      <c r="D87" s="209" t="s">
        <v>321</v>
      </c>
      <c r="E87" s="36"/>
      <c r="F87" s="210" t="s">
        <v>4346</v>
      </c>
      <c r="G87" s="36"/>
      <c r="H87" s="36"/>
      <c r="I87" s="116"/>
      <c r="J87" s="36"/>
      <c r="K87" s="36"/>
      <c r="L87" s="39"/>
      <c r="M87" s="211"/>
      <c r="N87" s="212"/>
      <c r="O87" s="64"/>
      <c r="P87" s="64"/>
      <c r="Q87" s="64"/>
      <c r="R87" s="64"/>
      <c r="S87" s="64"/>
      <c r="T87" s="65"/>
      <c r="U87" s="34"/>
      <c r="V87" s="34"/>
      <c r="W87" s="34"/>
      <c r="X87" s="34"/>
      <c r="Y87" s="34"/>
      <c r="Z87" s="34"/>
      <c r="AA87" s="34"/>
      <c r="AB87" s="34"/>
      <c r="AC87" s="34"/>
      <c r="AD87" s="34"/>
      <c r="AE87" s="34"/>
      <c r="AT87" s="17" t="s">
        <v>321</v>
      </c>
      <c r="AU87" s="17" t="s">
        <v>83</v>
      </c>
    </row>
    <row r="88" spans="1:65" s="12" customFormat="1">
      <c r="B88" s="213"/>
      <c r="C88" s="214"/>
      <c r="D88" s="209" t="s">
        <v>323</v>
      </c>
      <c r="E88" s="215" t="s">
        <v>19</v>
      </c>
      <c r="F88" s="216" t="s">
        <v>4347</v>
      </c>
      <c r="G88" s="214"/>
      <c r="H88" s="217">
        <v>8</v>
      </c>
      <c r="I88" s="218"/>
      <c r="J88" s="214"/>
      <c r="K88" s="214"/>
      <c r="L88" s="219"/>
      <c r="M88" s="220"/>
      <c r="N88" s="221"/>
      <c r="O88" s="221"/>
      <c r="P88" s="221"/>
      <c r="Q88" s="221"/>
      <c r="R88" s="221"/>
      <c r="S88" s="221"/>
      <c r="T88" s="222"/>
      <c r="AT88" s="223" t="s">
        <v>323</v>
      </c>
      <c r="AU88" s="223" t="s">
        <v>83</v>
      </c>
      <c r="AV88" s="12" t="s">
        <v>83</v>
      </c>
      <c r="AW88" s="12" t="s">
        <v>36</v>
      </c>
      <c r="AX88" s="12" t="s">
        <v>81</v>
      </c>
      <c r="AY88" s="223" t="s">
        <v>313</v>
      </c>
    </row>
    <row r="89" spans="1:65" s="11" customFormat="1" ht="22.9" customHeight="1">
      <c r="B89" s="179"/>
      <c r="C89" s="180"/>
      <c r="D89" s="181" t="s">
        <v>73</v>
      </c>
      <c r="E89" s="193" t="s">
        <v>120</v>
      </c>
      <c r="F89" s="193" t="s">
        <v>627</v>
      </c>
      <c r="G89" s="180"/>
      <c r="H89" s="180"/>
      <c r="I89" s="183"/>
      <c r="J89" s="194">
        <f>BK89</f>
        <v>0</v>
      </c>
      <c r="K89" s="180"/>
      <c r="L89" s="185"/>
      <c r="M89" s="186"/>
      <c r="N89" s="187"/>
      <c r="O89" s="187"/>
      <c r="P89" s="188">
        <f>SUM(P90:P115)</f>
        <v>0</v>
      </c>
      <c r="Q89" s="187"/>
      <c r="R89" s="188">
        <f>SUM(R90:R115)</f>
        <v>2.1142999999999996</v>
      </c>
      <c r="S89" s="187"/>
      <c r="T89" s="189">
        <f>SUM(T90:T115)</f>
        <v>0</v>
      </c>
      <c r="AR89" s="190" t="s">
        <v>81</v>
      </c>
      <c r="AT89" s="191" t="s">
        <v>73</v>
      </c>
      <c r="AU89" s="191" t="s">
        <v>81</v>
      </c>
      <c r="AY89" s="190" t="s">
        <v>313</v>
      </c>
      <c r="BK89" s="192">
        <f>SUM(BK90:BK115)</f>
        <v>0</v>
      </c>
    </row>
    <row r="90" spans="1:65" s="1" customFormat="1" ht="14.45" customHeight="1">
      <c r="A90" s="34"/>
      <c r="B90" s="35"/>
      <c r="C90" s="195" t="s">
        <v>83</v>
      </c>
      <c r="D90" s="195" t="s">
        <v>315</v>
      </c>
      <c r="E90" s="196" t="s">
        <v>4348</v>
      </c>
      <c r="F90" s="197" t="s">
        <v>4349</v>
      </c>
      <c r="G90" s="198" t="s">
        <v>707</v>
      </c>
      <c r="H90" s="199">
        <v>10</v>
      </c>
      <c r="I90" s="200"/>
      <c r="J90" s="201">
        <f>ROUND(I90*H90,2)</f>
        <v>0</v>
      </c>
      <c r="K90" s="202"/>
      <c r="L90" s="39"/>
      <c r="M90" s="203" t="s">
        <v>19</v>
      </c>
      <c r="N90" s="204" t="s">
        <v>45</v>
      </c>
      <c r="O90" s="64"/>
      <c r="P90" s="205">
        <f>O90*H90</f>
        <v>0</v>
      </c>
      <c r="Q90" s="205">
        <v>0.17488999999999999</v>
      </c>
      <c r="R90" s="205">
        <f>Q90*H90</f>
        <v>1.7488999999999999</v>
      </c>
      <c r="S90" s="205">
        <v>0</v>
      </c>
      <c r="T90" s="206">
        <f>S90*H90</f>
        <v>0</v>
      </c>
      <c r="U90" s="34"/>
      <c r="V90" s="34"/>
      <c r="W90" s="34"/>
      <c r="X90" s="34"/>
      <c r="Y90" s="34"/>
      <c r="Z90" s="34"/>
      <c r="AA90" s="34"/>
      <c r="AB90" s="34"/>
      <c r="AC90" s="34"/>
      <c r="AD90" s="34"/>
      <c r="AE90" s="34"/>
      <c r="AR90" s="207" t="s">
        <v>319</v>
      </c>
      <c r="AT90" s="207" t="s">
        <v>315</v>
      </c>
      <c r="AU90" s="207" t="s">
        <v>83</v>
      </c>
      <c r="AY90" s="17" t="s">
        <v>313</v>
      </c>
      <c r="BE90" s="208">
        <f>IF(N90="základní",J90,0)</f>
        <v>0</v>
      </c>
      <c r="BF90" s="208">
        <f>IF(N90="snížená",J90,0)</f>
        <v>0</v>
      </c>
      <c r="BG90" s="208">
        <f>IF(N90="zákl. přenesená",J90,0)</f>
        <v>0</v>
      </c>
      <c r="BH90" s="208">
        <f>IF(N90="sníž. přenesená",J90,0)</f>
        <v>0</v>
      </c>
      <c r="BI90" s="208">
        <f>IF(N90="nulová",J90,0)</f>
        <v>0</v>
      </c>
      <c r="BJ90" s="17" t="s">
        <v>81</v>
      </c>
      <c r="BK90" s="208">
        <f>ROUND(I90*H90,2)</f>
        <v>0</v>
      </c>
      <c r="BL90" s="17" t="s">
        <v>319</v>
      </c>
      <c r="BM90" s="207" t="s">
        <v>4350</v>
      </c>
    </row>
    <row r="91" spans="1:65" s="1" customFormat="1" ht="19.5">
      <c r="A91" s="34"/>
      <c r="B91" s="35"/>
      <c r="C91" s="36"/>
      <c r="D91" s="209" t="s">
        <v>321</v>
      </c>
      <c r="E91" s="36"/>
      <c r="F91" s="210" t="s">
        <v>4351</v>
      </c>
      <c r="G91" s="36"/>
      <c r="H91" s="36"/>
      <c r="I91" s="116"/>
      <c r="J91" s="36"/>
      <c r="K91" s="36"/>
      <c r="L91" s="39"/>
      <c r="M91" s="211"/>
      <c r="N91" s="212"/>
      <c r="O91" s="64"/>
      <c r="P91" s="64"/>
      <c r="Q91" s="64"/>
      <c r="R91" s="64"/>
      <c r="S91" s="64"/>
      <c r="T91" s="65"/>
      <c r="U91" s="34"/>
      <c r="V91" s="34"/>
      <c r="W91" s="34"/>
      <c r="X91" s="34"/>
      <c r="Y91" s="34"/>
      <c r="Z91" s="34"/>
      <c r="AA91" s="34"/>
      <c r="AB91" s="34"/>
      <c r="AC91" s="34"/>
      <c r="AD91" s="34"/>
      <c r="AE91" s="34"/>
      <c r="AT91" s="17" t="s">
        <v>321</v>
      </c>
      <c r="AU91" s="17" t="s">
        <v>83</v>
      </c>
    </row>
    <row r="92" spans="1:65" s="12" customFormat="1">
      <c r="B92" s="213"/>
      <c r="C92" s="214"/>
      <c r="D92" s="209" t="s">
        <v>323</v>
      </c>
      <c r="E92" s="215" t="s">
        <v>19</v>
      </c>
      <c r="F92" s="216" t="s">
        <v>4352</v>
      </c>
      <c r="G92" s="214"/>
      <c r="H92" s="217">
        <v>10</v>
      </c>
      <c r="I92" s="218"/>
      <c r="J92" s="214"/>
      <c r="K92" s="214"/>
      <c r="L92" s="219"/>
      <c r="M92" s="220"/>
      <c r="N92" s="221"/>
      <c r="O92" s="221"/>
      <c r="P92" s="221"/>
      <c r="Q92" s="221"/>
      <c r="R92" s="221"/>
      <c r="S92" s="221"/>
      <c r="T92" s="222"/>
      <c r="AT92" s="223" t="s">
        <v>323</v>
      </c>
      <c r="AU92" s="223" t="s">
        <v>83</v>
      </c>
      <c r="AV92" s="12" t="s">
        <v>83</v>
      </c>
      <c r="AW92" s="12" t="s">
        <v>36</v>
      </c>
      <c r="AX92" s="12" t="s">
        <v>81</v>
      </c>
      <c r="AY92" s="223" t="s">
        <v>313</v>
      </c>
    </row>
    <row r="93" spans="1:65" s="1" customFormat="1" ht="21.6" customHeight="1">
      <c r="A93" s="34"/>
      <c r="B93" s="35"/>
      <c r="C93" s="245" t="s">
        <v>120</v>
      </c>
      <c r="D93" s="245" t="s">
        <v>473</v>
      </c>
      <c r="E93" s="246" t="s">
        <v>4353</v>
      </c>
      <c r="F93" s="247" t="s">
        <v>4354</v>
      </c>
      <c r="G93" s="248" t="s">
        <v>707</v>
      </c>
      <c r="H93" s="249">
        <v>10</v>
      </c>
      <c r="I93" s="250"/>
      <c r="J93" s="251">
        <f>ROUND(I93*H93,2)</f>
        <v>0</v>
      </c>
      <c r="K93" s="252"/>
      <c r="L93" s="253"/>
      <c r="M93" s="254" t="s">
        <v>19</v>
      </c>
      <c r="N93" s="255" t="s">
        <v>45</v>
      </c>
      <c r="O93" s="64"/>
      <c r="P93" s="205">
        <f>O93*H93</f>
        <v>0</v>
      </c>
      <c r="Q93" s="205">
        <v>5.3E-3</v>
      </c>
      <c r="R93" s="205">
        <f>Q93*H93</f>
        <v>5.2999999999999999E-2</v>
      </c>
      <c r="S93" s="205">
        <v>0</v>
      </c>
      <c r="T93" s="206">
        <f>S93*H93</f>
        <v>0</v>
      </c>
      <c r="U93" s="34"/>
      <c r="V93" s="34"/>
      <c r="W93" s="34"/>
      <c r="X93" s="34"/>
      <c r="Y93" s="34"/>
      <c r="Z93" s="34"/>
      <c r="AA93" s="34"/>
      <c r="AB93" s="34"/>
      <c r="AC93" s="34"/>
      <c r="AD93" s="34"/>
      <c r="AE93" s="34"/>
      <c r="AR93" s="207" t="s">
        <v>355</v>
      </c>
      <c r="AT93" s="207" t="s">
        <v>473</v>
      </c>
      <c r="AU93" s="207" t="s">
        <v>83</v>
      </c>
      <c r="AY93" s="17" t="s">
        <v>313</v>
      </c>
      <c r="BE93" s="208">
        <f>IF(N93="základní",J93,0)</f>
        <v>0</v>
      </c>
      <c r="BF93" s="208">
        <f>IF(N93="snížená",J93,0)</f>
        <v>0</v>
      </c>
      <c r="BG93" s="208">
        <f>IF(N93="zákl. přenesená",J93,0)</f>
        <v>0</v>
      </c>
      <c r="BH93" s="208">
        <f>IF(N93="sníž. přenesená",J93,0)</f>
        <v>0</v>
      </c>
      <c r="BI93" s="208">
        <f>IF(N93="nulová",J93,0)</f>
        <v>0</v>
      </c>
      <c r="BJ93" s="17" t="s">
        <v>81</v>
      </c>
      <c r="BK93" s="208">
        <f>ROUND(I93*H93,2)</f>
        <v>0</v>
      </c>
      <c r="BL93" s="17" t="s">
        <v>319</v>
      </c>
      <c r="BM93" s="207" t="s">
        <v>4355</v>
      </c>
    </row>
    <row r="94" spans="1:65" s="1" customFormat="1">
      <c r="A94" s="34"/>
      <c r="B94" s="35"/>
      <c r="C94" s="36"/>
      <c r="D94" s="209" t="s">
        <v>321</v>
      </c>
      <c r="E94" s="36"/>
      <c r="F94" s="210" t="s">
        <v>4354</v>
      </c>
      <c r="G94" s="36"/>
      <c r="H94" s="36"/>
      <c r="I94" s="116"/>
      <c r="J94" s="36"/>
      <c r="K94" s="36"/>
      <c r="L94" s="39"/>
      <c r="M94" s="211"/>
      <c r="N94" s="212"/>
      <c r="O94" s="64"/>
      <c r="P94" s="64"/>
      <c r="Q94" s="64"/>
      <c r="R94" s="64"/>
      <c r="S94" s="64"/>
      <c r="T94" s="65"/>
      <c r="U94" s="34"/>
      <c r="V94" s="34"/>
      <c r="W94" s="34"/>
      <c r="X94" s="34"/>
      <c r="Y94" s="34"/>
      <c r="Z94" s="34"/>
      <c r="AA94" s="34"/>
      <c r="AB94" s="34"/>
      <c r="AC94" s="34"/>
      <c r="AD94" s="34"/>
      <c r="AE94" s="34"/>
      <c r="AT94" s="17" t="s">
        <v>321</v>
      </c>
      <c r="AU94" s="17" t="s">
        <v>83</v>
      </c>
    </row>
    <row r="95" spans="1:65" s="1" customFormat="1" ht="14.45" customHeight="1">
      <c r="A95" s="34"/>
      <c r="B95" s="35"/>
      <c r="C95" s="195" t="s">
        <v>319</v>
      </c>
      <c r="D95" s="195" t="s">
        <v>315</v>
      </c>
      <c r="E95" s="196" t="s">
        <v>4356</v>
      </c>
      <c r="F95" s="197" t="s">
        <v>4357</v>
      </c>
      <c r="G95" s="198" t="s">
        <v>707</v>
      </c>
      <c r="H95" s="199">
        <v>8</v>
      </c>
      <c r="I95" s="200"/>
      <c r="J95" s="201">
        <f>ROUND(I95*H95,2)</f>
        <v>0</v>
      </c>
      <c r="K95" s="202"/>
      <c r="L95" s="39"/>
      <c r="M95" s="203" t="s">
        <v>19</v>
      </c>
      <c r="N95" s="204" t="s">
        <v>45</v>
      </c>
      <c r="O95" s="64"/>
      <c r="P95" s="205">
        <f>O95*H95</f>
        <v>0</v>
      </c>
      <c r="Q95" s="205">
        <v>0</v>
      </c>
      <c r="R95" s="205">
        <f>Q95*H95</f>
        <v>0</v>
      </c>
      <c r="S95" s="205">
        <v>0</v>
      </c>
      <c r="T95" s="206">
        <f>S95*H95</f>
        <v>0</v>
      </c>
      <c r="U95" s="34"/>
      <c r="V95" s="34"/>
      <c r="W95" s="34"/>
      <c r="X95" s="34"/>
      <c r="Y95" s="34"/>
      <c r="Z95" s="34"/>
      <c r="AA95" s="34"/>
      <c r="AB95" s="34"/>
      <c r="AC95" s="34"/>
      <c r="AD95" s="34"/>
      <c r="AE95" s="34"/>
      <c r="AR95" s="207" t="s">
        <v>319</v>
      </c>
      <c r="AT95" s="207" t="s">
        <v>315</v>
      </c>
      <c r="AU95" s="207" t="s">
        <v>83</v>
      </c>
      <c r="AY95" s="17" t="s">
        <v>313</v>
      </c>
      <c r="BE95" s="208">
        <f>IF(N95="základní",J95,0)</f>
        <v>0</v>
      </c>
      <c r="BF95" s="208">
        <f>IF(N95="snížená",J95,0)</f>
        <v>0</v>
      </c>
      <c r="BG95" s="208">
        <f>IF(N95="zákl. přenesená",J95,0)</f>
        <v>0</v>
      </c>
      <c r="BH95" s="208">
        <f>IF(N95="sníž. přenesená",J95,0)</f>
        <v>0</v>
      </c>
      <c r="BI95" s="208">
        <f>IF(N95="nulová",J95,0)</f>
        <v>0</v>
      </c>
      <c r="BJ95" s="17" t="s">
        <v>81</v>
      </c>
      <c r="BK95" s="208">
        <f>ROUND(I95*H95,2)</f>
        <v>0</v>
      </c>
      <c r="BL95" s="17" t="s">
        <v>319</v>
      </c>
      <c r="BM95" s="207" t="s">
        <v>4358</v>
      </c>
    </row>
    <row r="96" spans="1:65" s="1" customFormat="1" ht="19.5">
      <c r="A96" s="34"/>
      <c r="B96" s="35"/>
      <c r="C96" s="36"/>
      <c r="D96" s="209" t="s">
        <v>321</v>
      </c>
      <c r="E96" s="36"/>
      <c r="F96" s="210" t="s">
        <v>4359</v>
      </c>
      <c r="G96" s="36"/>
      <c r="H96" s="36"/>
      <c r="I96" s="116"/>
      <c r="J96" s="36"/>
      <c r="K96" s="36"/>
      <c r="L96" s="39"/>
      <c r="M96" s="211"/>
      <c r="N96" s="212"/>
      <c r="O96" s="64"/>
      <c r="P96" s="64"/>
      <c r="Q96" s="64"/>
      <c r="R96" s="64"/>
      <c r="S96" s="64"/>
      <c r="T96" s="65"/>
      <c r="U96" s="34"/>
      <c r="V96" s="34"/>
      <c r="W96" s="34"/>
      <c r="X96" s="34"/>
      <c r="Y96" s="34"/>
      <c r="Z96" s="34"/>
      <c r="AA96" s="34"/>
      <c r="AB96" s="34"/>
      <c r="AC96" s="34"/>
      <c r="AD96" s="34"/>
      <c r="AE96" s="34"/>
      <c r="AT96" s="17" t="s">
        <v>321</v>
      </c>
      <c r="AU96" s="17" t="s">
        <v>83</v>
      </c>
    </row>
    <row r="97" spans="1:65" s="12" customFormat="1">
      <c r="B97" s="213"/>
      <c r="C97" s="214"/>
      <c r="D97" s="209" t="s">
        <v>323</v>
      </c>
      <c r="E97" s="215" t="s">
        <v>19</v>
      </c>
      <c r="F97" s="216" t="s">
        <v>355</v>
      </c>
      <c r="G97" s="214"/>
      <c r="H97" s="217">
        <v>8</v>
      </c>
      <c r="I97" s="218"/>
      <c r="J97" s="214"/>
      <c r="K97" s="214"/>
      <c r="L97" s="219"/>
      <c r="M97" s="220"/>
      <c r="N97" s="221"/>
      <c r="O97" s="221"/>
      <c r="P97" s="221"/>
      <c r="Q97" s="221"/>
      <c r="R97" s="221"/>
      <c r="S97" s="221"/>
      <c r="T97" s="222"/>
      <c r="AT97" s="223" t="s">
        <v>323</v>
      </c>
      <c r="AU97" s="223" t="s">
        <v>83</v>
      </c>
      <c r="AV97" s="12" t="s">
        <v>83</v>
      </c>
      <c r="AW97" s="12" t="s">
        <v>36</v>
      </c>
      <c r="AX97" s="12" t="s">
        <v>81</v>
      </c>
      <c r="AY97" s="223" t="s">
        <v>313</v>
      </c>
    </row>
    <row r="98" spans="1:65" s="1" customFormat="1" ht="21.6" customHeight="1">
      <c r="A98" s="34"/>
      <c r="B98" s="35"/>
      <c r="C98" s="245" t="s">
        <v>340</v>
      </c>
      <c r="D98" s="245" t="s">
        <v>473</v>
      </c>
      <c r="E98" s="246" t="s">
        <v>4360</v>
      </c>
      <c r="F98" s="247" t="s">
        <v>4361</v>
      </c>
      <c r="G98" s="248" t="s">
        <v>707</v>
      </c>
      <c r="H98" s="249">
        <v>8</v>
      </c>
      <c r="I98" s="250"/>
      <c r="J98" s="251">
        <f>ROUND(I98*H98,2)</f>
        <v>0</v>
      </c>
      <c r="K98" s="252"/>
      <c r="L98" s="253"/>
      <c r="M98" s="254" t="s">
        <v>19</v>
      </c>
      <c r="N98" s="255" t="s">
        <v>45</v>
      </c>
      <c r="O98" s="64"/>
      <c r="P98" s="205">
        <f>O98*H98</f>
        <v>0</v>
      </c>
      <c r="Q98" s="205">
        <v>4.5999999999999999E-3</v>
      </c>
      <c r="R98" s="205">
        <f>Q98*H98</f>
        <v>3.6799999999999999E-2</v>
      </c>
      <c r="S98" s="205">
        <v>0</v>
      </c>
      <c r="T98" s="206">
        <f>S98*H98</f>
        <v>0</v>
      </c>
      <c r="U98" s="34"/>
      <c r="V98" s="34"/>
      <c r="W98" s="34"/>
      <c r="X98" s="34"/>
      <c r="Y98" s="34"/>
      <c r="Z98" s="34"/>
      <c r="AA98" s="34"/>
      <c r="AB98" s="34"/>
      <c r="AC98" s="34"/>
      <c r="AD98" s="34"/>
      <c r="AE98" s="34"/>
      <c r="AR98" s="207" t="s">
        <v>355</v>
      </c>
      <c r="AT98" s="207" t="s">
        <v>473</v>
      </c>
      <c r="AU98" s="207" t="s">
        <v>83</v>
      </c>
      <c r="AY98" s="17" t="s">
        <v>313</v>
      </c>
      <c r="BE98" s="208">
        <f>IF(N98="základní",J98,0)</f>
        <v>0</v>
      </c>
      <c r="BF98" s="208">
        <f>IF(N98="snížená",J98,0)</f>
        <v>0</v>
      </c>
      <c r="BG98" s="208">
        <f>IF(N98="zákl. přenesená",J98,0)</f>
        <v>0</v>
      </c>
      <c r="BH98" s="208">
        <f>IF(N98="sníž. přenesená",J98,0)</f>
        <v>0</v>
      </c>
      <c r="BI98" s="208">
        <f>IF(N98="nulová",J98,0)</f>
        <v>0</v>
      </c>
      <c r="BJ98" s="17" t="s">
        <v>81</v>
      </c>
      <c r="BK98" s="208">
        <f>ROUND(I98*H98,2)</f>
        <v>0</v>
      </c>
      <c r="BL98" s="17" t="s">
        <v>319</v>
      </c>
      <c r="BM98" s="207" t="s">
        <v>4362</v>
      </c>
    </row>
    <row r="99" spans="1:65" s="1" customFormat="1" ht="19.5">
      <c r="A99" s="34"/>
      <c r="B99" s="35"/>
      <c r="C99" s="36"/>
      <c r="D99" s="209" t="s">
        <v>321</v>
      </c>
      <c r="E99" s="36"/>
      <c r="F99" s="210" t="s">
        <v>4361</v>
      </c>
      <c r="G99" s="36"/>
      <c r="H99" s="36"/>
      <c r="I99" s="116"/>
      <c r="J99" s="36"/>
      <c r="K99" s="36"/>
      <c r="L99" s="39"/>
      <c r="M99" s="211"/>
      <c r="N99" s="212"/>
      <c r="O99" s="64"/>
      <c r="P99" s="64"/>
      <c r="Q99" s="64"/>
      <c r="R99" s="64"/>
      <c r="S99" s="64"/>
      <c r="T99" s="65"/>
      <c r="U99" s="34"/>
      <c r="V99" s="34"/>
      <c r="W99" s="34"/>
      <c r="X99" s="34"/>
      <c r="Y99" s="34"/>
      <c r="Z99" s="34"/>
      <c r="AA99" s="34"/>
      <c r="AB99" s="34"/>
      <c r="AC99" s="34"/>
      <c r="AD99" s="34"/>
      <c r="AE99" s="34"/>
      <c r="AT99" s="17" t="s">
        <v>321</v>
      </c>
      <c r="AU99" s="17" t="s">
        <v>83</v>
      </c>
    </row>
    <row r="100" spans="1:65" s="1" customFormat="1" ht="14.45" customHeight="1">
      <c r="A100" s="34"/>
      <c r="B100" s="35"/>
      <c r="C100" s="195" t="s">
        <v>345</v>
      </c>
      <c r="D100" s="195" t="s">
        <v>315</v>
      </c>
      <c r="E100" s="196" t="s">
        <v>4363</v>
      </c>
      <c r="F100" s="197" t="s">
        <v>4364</v>
      </c>
      <c r="G100" s="198" t="s">
        <v>707</v>
      </c>
      <c r="H100" s="199">
        <v>2</v>
      </c>
      <c r="I100" s="200"/>
      <c r="J100" s="201">
        <f>ROUND(I100*H100,2)</f>
        <v>0</v>
      </c>
      <c r="K100" s="202"/>
      <c r="L100" s="39"/>
      <c r="M100" s="203" t="s">
        <v>19</v>
      </c>
      <c r="N100" s="204" t="s">
        <v>45</v>
      </c>
      <c r="O100" s="64"/>
      <c r="P100" s="205">
        <f>O100*H100</f>
        <v>0</v>
      </c>
      <c r="Q100" s="205">
        <v>0</v>
      </c>
      <c r="R100" s="205">
        <f>Q100*H100</f>
        <v>0</v>
      </c>
      <c r="S100" s="205">
        <v>0</v>
      </c>
      <c r="T100" s="206">
        <f>S100*H100</f>
        <v>0</v>
      </c>
      <c r="U100" s="34"/>
      <c r="V100" s="34"/>
      <c r="W100" s="34"/>
      <c r="X100" s="34"/>
      <c r="Y100" s="34"/>
      <c r="Z100" s="34"/>
      <c r="AA100" s="34"/>
      <c r="AB100" s="34"/>
      <c r="AC100" s="34"/>
      <c r="AD100" s="34"/>
      <c r="AE100" s="34"/>
      <c r="AR100" s="207" t="s">
        <v>319</v>
      </c>
      <c r="AT100" s="207" t="s">
        <v>315</v>
      </c>
      <c r="AU100" s="207" t="s">
        <v>83</v>
      </c>
      <c r="AY100" s="17" t="s">
        <v>313</v>
      </c>
      <c r="BE100" s="208">
        <f>IF(N100="základní",J100,0)</f>
        <v>0</v>
      </c>
      <c r="BF100" s="208">
        <f>IF(N100="snížená",J100,0)</f>
        <v>0</v>
      </c>
      <c r="BG100" s="208">
        <f>IF(N100="zákl. přenesená",J100,0)</f>
        <v>0</v>
      </c>
      <c r="BH100" s="208">
        <f>IF(N100="sníž. přenesená",J100,0)</f>
        <v>0</v>
      </c>
      <c r="BI100" s="208">
        <f>IF(N100="nulová",J100,0)</f>
        <v>0</v>
      </c>
      <c r="BJ100" s="17" t="s">
        <v>81</v>
      </c>
      <c r="BK100" s="208">
        <f>ROUND(I100*H100,2)</f>
        <v>0</v>
      </c>
      <c r="BL100" s="17" t="s">
        <v>319</v>
      </c>
      <c r="BM100" s="207" t="s">
        <v>4365</v>
      </c>
    </row>
    <row r="101" spans="1:65" s="1" customFormat="1">
      <c r="A101" s="34"/>
      <c r="B101" s="35"/>
      <c r="C101" s="36"/>
      <c r="D101" s="209" t="s">
        <v>321</v>
      </c>
      <c r="E101" s="36"/>
      <c r="F101" s="210" t="s">
        <v>4366</v>
      </c>
      <c r="G101" s="36"/>
      <c r="H101" s="36"/>
      <c r="I101" s="116"/>
      <c r="J101" s="36"/>
      <c r="K101" s="36"/>
      <c r="L101" s="39"/>
      <c r="M101" s="211"/>
      <c r="N101" s="212"/>
      <c r="O101" s="64"/>
      <c r="P101" s="64"/>
      <c r="Q101" s="64"/>
      <c r="R101" s="64"/>
      <c r="S101" s="64"/>
      <c r="T101" s="65"/>
      <c r="U101" s="34"/>
      <c r="V101" s="34"/>
      <c r="W101" s="34"/>
      <c r="X101" s="34"/>
      <c r="Y101" s="34"/>
      <c r="Z101" s="34"/>
      <c r="AA101" s="34"/>
      <c r="AB101" s="34"/>
      <c r="AC101" s="34"/>
      <c r="AD101" s="34"/>
      <c r="AE101" s="34"/>
      <c r="AT101" s="17" t="s">
        <v>321</v>
      </c>
      <c r="AU101" s="17" t="s">
        <v>83</v>
      </c>
    </row>
    <row r="102" spans="1:65" s="12" customFormat="1">
      <c r="B102" s="213"/>
      <c r="C102" s="214"/>
      <c r="D102" s="209" t="s">
        <v>323</v>
      </c>
      <c r="E102" s="215" t="s">
        <v>19</v>
      </c>
      <c r="F102" s="216" t="s">
        <v>4367</v>
      </c>
      <c r="G102" s="214"/>
      <c r="H102" s="217">
        <v>2</v>
      </c>
      <c r="I102" s="218"/>
      <c r="J102" s="214"/>
      <c r="K102" s="214"/>
      <c r="L102" s="219"/>
      <c r="M102" s="220"/>
      <c r="N102" s="221"/>
      <c r="O102" s="221"/>
      <c r="P102" s="221"/>
      <c r="Q102" s="221"/>
      <c r="R102" s="221"/>
      <c r="S102" s="221"/>
      <c r="T102" s="222"/>
      <c r="AT102" s="223" t="s">
        <v>323</v>
      </c>
      <c r="AU102" s="223" t="s">
        <v>83</v>
      </c>
      <c r="AV102" s="12" t="s">
        <v>83</v>
      </c>
      <c r="AW102" s="12" t="s">
        <v>36</v>
      </c>
      <c r="AX102" s="12" t="s">
        <v>81</v>
      </c>
      <c r="AY102" s="223" t="s">
        <v>313</v>
      </c>
    </row>
    <row r="103" spans="1:65" s="1" customFormat="1" ht="14.45" customHeight="1">
      <c r="A103" s="34"/>
      <c r="B103" s="35"/>
      <c r="C103" s="195" t="s">
        <v>350</v>
      </c>
      <c r="D103" s="195" t="s">
        <v>315</v>
      </c>
      <c r="E103" s="196" t="s">
        <v>4368</v>
      </c>
      <c r="F103" s="197" t="s">
        <v>4369</v>
      </c>
      <c r="G103" s="198" t="s">
        <v>707</v>
      </c>
      <c r="H103" s="199">
        <v>7</v>
      </c>
      <c r="I103" s="200"/>
      <c r="J103" s="201">
        <f>ROUND(I103*H103,2)</f>
        <v>0</v>
      </c>
      <c r="K103" s="202"/>
      <c r="L103" s="39"/>
      <c r="M103" s="203" t="s">
        <v>19</v>
      </c>
      <c r="N103" s="204" t="s">
        <v>45</v>
      </c>
      <c r="O103" s="64"/>
      <c r="P103" s="205">
        <f>O103*H103</f>
        <v>0</v>
      </c>
      <c r="Q103" s="205">
        <v>4.0000000000000002E-4</v>
      </c>
      <c r="R103" s="205">
        <f>Q103*H103</f>
        <v>2.8E-3</v>
      </c>
      <c r="S103" s="205">
        <v>0</v>
      </c>
      <c r="T103" s="206">
        <f>S103*H103</f>
        <v>0</v>
      </c>
      <c r="U103" s="34"/>
      <c r="V103" s="34"/>
      <c r="W103" s="34"/>
      <c r="X103" s="34"/>
      <c r="Y103" s="34"/>
      <c r="Z103" s="34"/>
      <c r="AA103" s="34"/>
      <c r="AB103" s="34"/>
      <c r="AC103" s="34"/>
      <c r="AD103" s="34"/>
      <c r="AE103" s="34"/>
      <c r="AR103" s="207" t="s">
        <v>319</v>
      </c>
      <c r="AT103" s="207" t="s">
        <v>315</v>
      </c>
      <c r="AU103" s="207" t="s">
        <v>83</v>
      </c>
      <c r="AY103" s="17" t="s">
        <v>313</v>
      </c>
      <c r="BE103" s="208">
        <f>IF(N103="základní",J103,0)</f>
        <v>0</v>
      </c>
      <c r="BF103" s="208">
        <f>IF(N103="snížená",J103,0)</f>
        <v>0</v>
      </c>
      <c r="BG103" s="208">
        <f>IF(N103="zákl. přenesená",J103,0)</f>
        <v>0</v>
      </c>
      <c r="BH103" s="208">
        <f>IF(N103="sníž. přenesená",J103,0)</f>
        <v>0</v>
      </c>
      <c r="BI103" s="208">
        <f>IF(N103="nulová",J103,0)</f>
        <v>0</v>
      </c>
      <c r="BJ103" s="17" t="s">
        <v>81</v>
      </c>
      <c r="BK103" s="208">
        <f>ROUND(I103*H103,2)</f>
        <v>0</v>
      </c>
      <c r="BL103" s="17" t="s">
        <v>319</v>
      </c>
      <c r="BM103" s="207" t="s">
        <v>4370</v>
      </c>
    </row>
    <row r="104" spans="1:65" s="1" customFormat="1">
      <c r="A104" s="34"/>
      <c r="B104" s="35"/>
      <c r="C104" s="36"/>
      <c r="D104" s="209" t="s">
        <v>321</v>
      </c>
      <c r="E104" s="36"/>
      <c r="F104" s="210" t="s">
        <v>4371</v>
      </c>
      <c r="G104" s="36"/>
      <c r="H104" s="36"/>
      <c r="I104" s="116"/>
      <c r="J104" s="36"/>
      <c r="K104" s="36"/>
      <c r="L104" s="39"/>
      <c r="M104" s="211"/>
      <c r="N104" s="212"/>
      <c r="O104" s="64"/>
      <c r="P104" s="64"/>
      <c r="Q104" s="64"/>
      <c r="R104" s="64"/>
      <c r="S104" s="64"/>
      <c r="T104" s="65"/>
      <c r="U104" s="34"/>
      <c r="V104" s="34"/>
      <c r="W104" s="34"/>
      <c r="X104" s="34"/>
      <c r="Y104" s="34"/>
      <c r="Z104" s="34"/>
      <c r="AA104" s="34"/>
      <c r="AB104" s="34"/>
      <c r="AC104" s="34"/>
      <c r="AD104" s="34"/>
      <c r="AE104" s="34"/>
      <c r="AT104" s="17" t="s">
        <v>321</v>
      </c>
      <c r="AU104" s="17" t="s">
        <v>83</v>
      </c>
    </row>
    <row r="105" spans="1:65" s="12" customFormat="1">
      <c r="B105" s="213"/>
      <c r="C105" s="214"/>
      <c r="D105" s="209" t="s">
        <v>323</v>
      </c>
      <c r="E105" s="215" t="s">
        <v>19</v>
      </c>
      <c r="F105" s="216" t="s">
        <v>4372</v>
      </c>
      <c r="G105" s="214"/>
      <c r="H105" s="217">
        <v>7</v>
      </c>
      <c r="I105" s="218"/>
      <c r="J105" s="214"/>
      <c r="K105" s="214"/>
      <c r="L105" s="219"/>
      <c r="M105" s="220"/>
      <c r="N105" s="221"/>
      <c r="O105" s="221"/>
      <c r="P105" s="221"/>
      <c r="Q105" s="221"/>
      <c r="R105" s="221"/>
      <c r="S105" s="221"/>
      <c r="T105" s="222"/>
      <c r="AT105" s="223" t="s">
        <v>323</v>
      </c>
      <c r="AU105" s="223" t="s">
        <v>83</v>
      </c>
      <c r="AV105" s="12" t="s">
        <v>83</v>
      </c>
      <c r="AW105" s="12" t="s">
        <v>36</v>
      </c>
      <c r="AX105" s="12" t="s">
        <v>81</v>
      </c>
      <c r="AY105" s="223" t="s">
        <v>313</v>
      </c>
    </row>
    <row r="106" spans="1:65" s="1" customFormat="1" ht="14.45" customHeight="1">
      <c r="A106" s="34"/>
      <c r="B106" s="35"/>
      <c r="C106" s="195" t="s">
        <v>355</v>
      </c>
      <c r="D106" s="195" t="s">
        <v>315</v>
      </c>
      <c r="E106" s="196" t="s">
        <v>4373</v>
      </c>
      <c r="F106" s="197" t="s">
        <v>4374</v>
      </c>
      <c r="G106" s="198" t="s">
        <v>327</v>
      </c>
      <c r="H106" s="199">
        <v>30.2</v>
      </c>
      <c r="I106" s="200"/>
      <c r="J106" s="201">
        <f>ROUND(I106*H106,2)</f>
        <v>0</v>
      </c>
      <c r="K106" s="202"/>
      <c r="L106" s="39"/>
      <c r="M106" s="203" t="s">
        <v>19</v>
      </c>
      <c r="N106" s="204" t="s">
        <v>45</v>
      </c>
      <c r="O106" s="64"/>
      <c r="P106" s="205">
        <f>O106*H106</f>
        <v>0</v>
      </c>
      <c r="Q106" s="205">
        <v>0</v>
      </c>
      <c r="R106" s="205">
        <f>Q106*H106</f>
        <v>0</v>
      </c>
      <c r="S106" s="205">
        <v>0</v>
      </c>
      <c r="T106" s="206">
        <f>S106*H106</f>
        <v>0</v>
      </c>
      <c r="U106" s="34"/>
      <c r="V106" s="34"/>
      <c r="W106" s="34"/>
      <c r="X106" s="34"/>
      <c r="Y106" s="34"/>
      <c r="Z106" s="34"/>
      <c r="AA106" s="34"/>
      <c r="AB106" s="34"/>
      <c r="AC106" s="34"/>
      <c r="AD106" s="34"/>
      <c r="AE106" s="34"/>
      <c r="AR106" s="207" t="s">
        <v>319</v>
      </c>
      <c r="AT106" s="207" t="s">
        <v>315</v>
      </c>
      <c r="AU106" s="207" t="s">
        <v>83</v>
      </c>
      <c r="AY106" s="17" t="s">
        <v>313</v>
      </c>
      <c r="BE106" s="208">
        <f>IF(N106="základní",J106,0)</f>
        <v>0</v>
      </c>
      <c r="BF106" s="208">
        <f>IF(N106="snížená",J106,0)</f>
        <v>0</v>
      </c>
      <c r="BG106" s="208">
        <f>IF(N106="zákl. přenesená",J106,0)</f>
        <v>0</v>
      </c>
      <c r="BH106" s="208">
        <f>IF(N106="sníž. přenesená",J106,0)</f>
        <v>0</v>
      </c>
      <c r="BI106" s="208">
        <f>IF(N106="nulová",J106,0)</f>
        <v>0</v>
      </c>
      <c r="BJ106" s="17" t="s">
        <v>81</v>
      </c>
      <c r="BK106" s="208">
        <f>ROUND(I106*H106,2)</f>
        <v>0</v>
      </c>
      <c r="BL106" s="17" t="s">
        <v>319</v>
      </c>
      <c r="BM106" s="207" t="s">
        <v>4375</v>
      </c>
    </row>
    <row r="107" spans="1:65" s="1" customFormat="1" ht="19.5">
      <c r="A107" s="34"/>
      <c r="B107" s="35"/>
      <c r="C107" s="36"/>
      <c r="D107" s="209" t="s">
        <v>321</v>
      </c>
      <c r="E107" s="36"/>
      <c r="F107" s="210" t="s">
        <v>4376</v>
      </c>
      <c r="G107" s="36"/>
      <c r="H107" s="36"/>
      <c r="I107" s="116"/>
      <c r="J107" s="36"/>
      <c r="K107" s="36"/>
      <c r="L107" s="39"/>
      <c r="M107" s="211"/>
      <c r="N107" s="212"/>
      <c r="O107" s="64"/>
      <c r="P107" s="64"/>
      <c r="Q107" s="64"/>
      <c r="R107" s="64"/>
      <c r="S107" s="64"/>
      <c r="T107" s="65"/>
      <c r="U107" s="34"/>
      <c r="V107" s="34"/>
      <c r="W107" s="34"/>
      <c r="X107" s="34"/>
      <c r="Y107" s="34"/>
      <c r="Z107" s="34"/>
      <c r="AA107" s="34"/>
      <c r="AB107" s="34"/>
      <c r="AC107" s="34"/>
      <c r="AD107" s="34"/>
      <c r="AE107" s="34"/>
      <c r="AT107" s="17" t="s">
        <v>321</v>
      </c>
      <c r="AU107" s="17" t="s">
        <v>83</v>
      </c>
    </row>
    <row r="108" spans="1:65" s="12" customFormat="1">
      <c r="B108" s="213"/>
      <c r="C108" s="214"/>
      <c r="D108" s="209" t="s">
        <v>323</v>
      </c>
      <c r="E108" s="215" t="s">
        <v>19</v>
      </c>
      <c r="F108" s="216" t="s">
        <v>4377</v>
      </c>
      <c r="G108" s="214"/>
      <c r="H108" s="217">
        <v>30.2</v>
      </c>
      <c r="I108" s="218"/>
      <c r="J108" s="214"/>
      <c r="K108" s="214"/>
      <c r="L108" s="219"/>
      <c r="M108" s="220"/>
      <c r="N108" s="221"/>
      <c r="O108" s="221"/>
      <c r="P108" s="221"/>
      <c r="Q108" s="221"/>
      <c r="R108" s="221"/>
      <c r="S108" s="221"/>
      <c r="T108" s="222"/>
      <c r="AT108" s="223" t="s">
        <v>323</v>
      </c>
      <c r="AU108" s="223" t="s">
        <v>83</v>
      </c>
      <c r="AV108" s="12" t="s">
        <v>83</v>
      </c>
      <c r="AW108" s="12" t="s">
        <v>36</v>
      </c>
      <c r="AX108" s="12" t="s">
        <v>81</v>
      </c>
      <c r="AY108" s="223" t="s">
        <v>313</v>
      </c>
    </row>
    <row r="109" spans="1:65" s="1" customFormat="1" ht="21.6" customHeight="1">
      <c r="A109" s="34"/>
      <c r="B109" s="35"/>
      <c r="C109" s="245" t="s">
        <v>362</v>
      </c>
      <c r="D109" s="245" t="s">
        <v>473</v>
      </c>
      <c r="E109" s="246" t="s">
        <v>4378</v>
      </c>
      <c r="F109" s="247" t="s">
        <v>4379</v>
      </c>
      <c r="G109" s="248" t="s">
        <v>707</v>
      </c>
      <c r="H109" s="249">
        <v>14</v>
      </c>
      <c r="I109" s="250"/>
      <c r="J109" s="251">
        <f>ROUND(I109*H109,2)</f>
        <v>0</v>
      </c>
      <c r="K109" s="252"/>
      <c r="L109" s="253"/>
      <c r="M109" s="254" t="s">
        <v>19</v>
      </c>
      <c r="N109" s="255" t="s">
        <v>45</v>
      </c>
      <c r="O109" s="64"/>
      <c r="P109" s="205">
        <f>O109*H109</f>
        <v>0</v>
      </c>
      <c r="Q109" s="205">
        <v>1.9099999999999999E-2</v>
      </c>
      <c r="R109" s="205">
        <f>Q109*H109</f>
        <v>0.26739999999999997</v>
      </c>
      <c r="S109" s="205">
        <v>0</v>
      </c>
      <c r="T109" s="206">
        <f>S109*H109</f>
        <v>0</v>
      </c>
      <c r="U109" s="34"/>
      <c r="V109" s="34"/>
      <c r="W109" s="34"/>
      <c r="X109" s="34"/>
      <c r="Y109" s="34"/>
      <c r="Z109" s="34"/>
      <c r="AA109" s="34"/>
      <c r="AB109" s="34"/>
      <c r="AC109" s="34"/>
      <c r="AD109" s="34"/>
      <c r="AE109" s="34"/>
      <c r="AR109" s="207" t="s">
        <v>355</v>
      </c>
      <c r="AT109" s="207" t="s">
        <v>473</v>
      </c>
      <c r="AU109" s="207" t="s">
        <v>83</v>
      </c>
      <c r="AY109" s="17" t="s">
        <v>313</v>
      </c>
      <c r="BE109" s="208">
        <f>IF(N109="základní",J109,0)</f>
        <v>0</v>
      </c>
      <c r="BF109" s="208">
        <f>IF(N109="snížená",J109,0)</f>
        <v>0</v>
      </c>
      <c r="BG109" s="208">
        <f>IF(N109="zákl. přenesená",J109,0)</f>
        <v>0</v>
      </c>
      <c r="BH109" s="208">
        <f>IF(N109="sníž. přenesená",J109,0)</f>
        <v>0</v>
      </c>
      <c r="BI109" s="208">
        <f>IF(N109="nulová",J109,0)</f>
        <v>0</v>
      </c>
      <c r="BJ109" s="17" t="s">
        <v>81</v>
      </c>
      <c r="BK109" s="208">
        <f>ROUND(I109*H109,2)</f>
        <v>0</v>
      </c>
      <c r="BL109" s="17" t="s">
        <v>319</v>
      </c>
      <c r="BM109" s="207" t="s">
        <v>4380</v>
      </c>
    </row>
    <row r="110" spans="1:65" s="1" customFormat="1" ht="19.5">
      <c r="A110" s="34"/>
      <c r="B110" s="35"/>
      <c r="C110" s="36"/>
      <c r="D110" s="209" t="s">
        <v>321</v>
      </c>
      <c r="E110" s="36"/>
      <c r="F110" s="210" t="s">
        <v>4379</v>
      </c>
      <c r="G110" s="36"/>
      <c r="H110" s="36"/>
      <c r="I110" s="116"/>
      <c r="J110" s="36"/>
      <c r="K110" s="36"/>
      <c r="L110" s="39"/>
      <c r="M110" s="211"/>
      <c r="N110" s="212"/>
      <c r="O110" s="64"/>
      <c r="P110" s="64"/>
      <c r="Q110" s="64"/>
      <c r="R110" s="64"/>
      <c r="S110" s="64"/>
      <c r="T110" s="65"/>
      <c r="U110" s="34"/>
      <c r="V110" s="34"/>
      <c r="W110" s="34"/>
      <c r="X110" s="34"/>
      <c r="Y110" s="34"/>
      <c r="Z110" s="34"/>
      <c r="AA110" s="34"/>
      <c r="AB110" s="34"/>
      <c r="AC110" s="34"/>
      <c r="AD110" s="34"/>
      <c r="AE110" s="34"/>
      <c r="AT110" s="17" t="s">
        <v>321</v>
      </c>
      <c r="AU110" s="17" t="s">
        <v>83</v>
      </c>
    </row>
    <row r="111" spans="1:65" s="12" customFormat="1">
      <c r="B111" s="213"/>
      <c r="C111" s="214"/>
      <c r="D111" s="209" t="s">
        <v>323</v>
      </c>
      <c r="E111" s="215" t="s">
        <v>19</v>
      </c>
      <c r="F111" s="216" t="s">
        <v>4381</v>
      </c>
      <c r="G111" s="214"/>
      <c r="H111" s="217">
        <v>14</v>
      </c>
      <c r="I111" s="218"/>
      <c r="J111" s="214"/>
      <c r="K111" s="214"/>
      <c r="L111" s="219"/>
      <c r="M111" s="220"/>
      <c r="N111" s="221"/>
      <c r="O111" s="221"/>
      <c r="P111" s="221"/>
      <c r="Q111" s="221"/>
      <c r="R111" s="221"/>
      <c r="S111" s="221"/>
      <c r="T111" s="222"/>
      <c r="AT111" s="223" t="s">
        <v>323</v>
      </c>
      <c r="AU111" s="223" t="s">
        <v>83</v>
      </c>
      <c r="AV111" s="12" t="s">
        <v>83</v>
      </c>
      <c r="AW111" s="12" t="s">
        <v>36</v>
      </c>
      <c r="AX111" s="12" t="s">
        <v>81</v>
      </c>
      <c r="AY111" s="223" t="s">
        <v>313</v>
      </c>
    </row>
    <row r="112" spans="1:65" s="1" customFormat="1" ht="14.45" customHeight="1">
      <c r="A112" s="34"/>
      <c r="B112" s="35"/>
      <c r="C112" s="195" t="s">
        <v>368</v>
      </c>
      <c r="D112" s="195" t="s">
        <v>315</v>
      </c>
      <c r="E112" s="196" t="s">
        <v>4382</v>
      </c>
      <c r="F112" s="197" t="s">
        <v>4383</v>
      </c>
      <c r="G112" s="198" t="s">
        <v>327</v>
      </c>
      <c r="H112" s="199">
        <v>3</v>
      </c>
      <c r="I112" s="200"/>
      <c r="J112" s="201">
        <f>ROUND(I112*H112,2)</f>
        <v>0</v>
      </c>
      <c r="K112" s="202"/>
      <c r="L112" s="39"/>
      <c r="M112" s="203" t="s">
        <v>19</v>
      </c>
      <c r="N112" s="204" t="s">
        <v>45</v>
      </c>
      <c r="O112" s="64"/>
      <c r="P112" s="205">
        <f>O112*H112</f>
        <v>0</v>
      </c>
      <c r="Q112" s="205">
        <v>0</v>
      </c>
      <c r="R112" s="205">
        <f>Q112*H112</f>
        <v>0</v>
      </c>
      <c r="S112" s="205">
        <v>0</v>
      </c>
      <c r="T112" s="206">
        <f>S112*H112</f>
        <v>0</v>
      </c>
      <c r="U112" s="34"/>
      <c r="V112" s="34"/>
      <c r="W112" s="34"/>
      <c r="X112" s="34"/>
      <c r="Y112" s="34"/>
      <c r="Z112" s="34"/>
      <c r="AA112" s="34"/>
      <c r="AB112" s="34"/>
      <c r="AC112" s="34"/>
      <c r="AD112" s="34"/>
      <c r="AE112" s="34"/>
      <c r="AR112" s="207" t="s">
        <v>319</v>
      </c>
      <c r="AT112" s="207" t="s">
        <v>315</v>
      </c>
      <c r="AU112" s="207" t="s">
        <v>83</v>
      </c>
      <c r="AY112" s="17" t="s">
        <v>313</v>
      </c>
      <c r="BE112" s="208">
        <f>IF(N112="základní",J112,0)</f>
        <v>0</v>
      </c>
      <c r="BF112" s="208">
        <f>IF(N112="snížená",J112,0)</f>
        <v>0</v>
      </c>
      <c r="BG112" s="208">
        <f>IF(N112="zákl. přenesená",J112,0)</f>
        <v>0</v>
      </c>
      <c r="BH112" s="208">
        <f>IF(N112="sníž. přenesená",J112,0)</f>
        <v>0</v>
      </c>
      <c r="BI112" s="208">
        <f>IF(N112="nulová",J112,0)</f>
        <v>0</v>
      </c>
      <c r="BJ112" s="17" t="s">
        <v>81</v>
      </c>
      <c r="BK112" s="208">
        <f>ROUND(I112*H112,2)</f>
        <v>0</v>
      </c>
      <c r="BL112" s="17" t="s">
        <v>319</v>
      </c>
      <c r="BM112" s="207" t="s">
        <v>4384</v>
      </c>
    </row>
    <row r="113" spans="1:65" s="1" customFormat="1">
      <c r="A113" s="34"/>
      <c r="B113" s="35"/>
      <c r="C113" s="36"/>
      <c r="D113" s="209" t="s">
        <v>321</v>
      </c>
      <c r="E113" s="36"/>
      <c r="F113" s="210" t="s">
        <v>4385</v>
      </c>
      <c r="G113" s="36"/>
      <c r="H113" s="36"/>
      <c r="I113" s="116"/>
      <c r="J113" s="36"/>
      <c r="K113" s="36"/>
      <c r="L113" s="39"/>
      <c r="M113" s="211"/>
      <c r="N113" s="212"/>
      <c r="O113" s="64"/>
      <c r="P113" s="64"/>
      <c r="Q113" s="64"/>
      <c r="R113" s="64"/>
      <c r="S113" s="64"/>
      <c r="T113" s="65"/>
      <c r="U113" s="34"/>
      <c r="V113" s="34"/>
      <c r="W113" s="34"/>
      <c r="X113" s="34"/>
      <c r="Y113" s="34"/>
      <c r="Z113" s="34"/>
      <c r="AA113" s="34"/>
      <c r="AB113" s="34"/>
      <c r="AC113" s="34"/>
      <c r="AD113" s="34"/>
      <c r="AE113" s="34"/>
      <c r="AT113" s="17" t="s">
        <v>321</v>
      </c>
      <c r="AU113" s="17" t="s">
        <v>83</v>
      </c>
    </row>
    <row r="114" spans="1:65" s="1" customFormat="1" ht="14.45" customHeight="1">
      <c r="A114" s="34"/>
      <c r="B114" s="35"/>
      <c r="C114" s="245" t="s">
        <v>374</v>
      </c>
      <c r="D114" s="245" t="s">
        <v>473</v>
      </c>
      <c r="E114" s="246" t="s">
        <v>4386</v>
      </c>
      <c r="F114" s="247" t="s">
        <v>4387</v>
      </c>
      <c r="G114" s="248" t="s">
        <v>327</v>
      </c>
      <c r="H114" s="249">
        <v>3</v>
      </c>
      <c r="I114" s="250"/>
      <c r="J114" s="251">
        <f>ROUND(I114*H114,2)</f>
        <v>0</v>
      </c>
      <c r="K114" s="252"/>
      <c r="L114" s="253"/>
      <c r="M114" s="254" t="s">
        <v>19</v>
      </c>
      <c r="N114" s="255" t="s">
        <v>45</v>
      </c>
      <c r="O114" s="64"/>
      <c r="P114" s="205">
        <f>O114*H114</f>
        <v>0</v>
      </c>
      <c r="Q114" s="205">
        <v>1.8E-3</v>
      </c>
      <c r="R114" s="205">
        <f>Q114*H114</f>
        <v>5.4000000000000003E-3</v>
      </c>
      <c r="S114" s="205">
        <v>0</v>
      </c>
      <c r="T114" s="206">
        <f>S114*H114</f>
        <v>0</v>
      </c>
      <c r="U114" s="34"/>
      <c r="V114" s="34"/>
      <c r="W114" s="34"/>
      <c r="X114" s="34"/>
      <c r="Y114" s="34"/>
      <c r="Z114" s="34"/>
      <c r="AA114" s="34"/>
      <c r="AB114" s="34"/>
      <c r="AC114" s="34"/>
      <c r="AD114" s="34"/>
      <c r="AE114" s="34"/>
      <c r="AR114" s="207" t="s">
        <v>355</v>
      </c>
      <c r="AT114" s="207" t="s">
        <v>473</v>
      </c>
      <c r="AU114" s="207" t="s">
        <v>83</v>
      </c>
      <c r="AY114" s="17" t="s">
        <v>313</v>
      </c>
      <c r="BE114" s="208">
        <f>IF(N114="základní",J114,0)</f>
        <v>0</v>
      </c>
      <c r="BF114" s="208">
        <f>IF(N114="snížená",J114,0)</f>
        <v>0</v>
      </c>
      <c r="BG114" s="208">
        <f>IF(N114="zákl. přenesená",J114,0)</f>
        <v>0</v>
      </c>
      <c r="BH114" s="208">
        <f>IF(N114="sníž. přenesená",J114,0)</f>
        <v>0</v>
      </c>
      <c r="BI114" s="208">
        <f>IF(N114="nulová",J114,0)</f>
        <v>0</v>
      </c>
      <c r="BJ114" s="17" t="s">
        <v>81</v>
      </c>
      <c r="BK114" s="208">
        <f>ROUND(I114*H114,2)</f>
        <v>0</v>
      </c>
      <c r="BL114" s="17" t="s">
        <v>319</v>
      </c>
      <c r="BM114" s="207" t="s">
        <v>4388</v>
      </c>
    </row>
    <row r="115" spans="1:65" s="1" customFormat="1">
      <c r="A115" s="34"/>
      <c r="B115" s="35"/>
      <c r="C115" s="36"/>
      <c r="D115" s="209" t="s">
        <v>321</v>
      </c>
      <c r="E115" s="36"/>
      <c r="F115" s="210" t="s">
        <v>4387</v>
      </c>
      <c r="G115" s="36"/>
      <c r="H115" s="36"/>
      <c r="I115" s="116"/>
      <c r="J115" s="36"/>
      <c r="K115" s="36"/>
      <c r="L115" s="39"/>
      <c r="M115" s="211"/>
      <c r="N115" s="212"/>
      <c r="O115" s="64"/>
      <c r="P115" s="64"/>
      <c r="Q115" s="64"/>
      <c r="R115" s="64"/>
      <c r="S115" s="64"/>
      <c r="T115" s="65"/>
      <c r="U115" s="34"/>
      <c r="V115" s="34"/>
      <c r="W115" s="34"/>
      <c r="X115" s="34"/>
      <c r="Y115" s="34"/>
      <c r="Z115" s="34"/>
      <c r="AA115" s="34"/>
      <c r="AB115" s="34"/>
      <c r="AC115" s="34"/>
      <c r="AD115" s="34"/>
      <c r="AE115" s="34"/>
      <c r="AT115" s="17" t="s">
        <v>321</v>
      </c>
      <c r="AU115" s="17" t="s">
        <v>83</v>
      </c>
    </row>
    <row r="116" spans="1:65" s="11" customFormat="1" ht="22.9" customHeight="1">
      <c r="B116" s="179"/>
      <c r="C116" s="180"/>
      <c r="D116" s="181" t="s">
        <v>73</v>
      </c>
      <c r="E116" s="193" t="s">
        <v>1488</v>
      </c>
      <c r="F116" s="193" t="s">
        <v>1489</v>
      </c>
      <c r="G116" s="180"/>
      <c r="H116" s="180"/>
      <c r="I116" s="183"/>
      <c r="J116" s="194">
        <f>BK116</f>
        <v>0</v>
      </c>
      <c r="K116" s="180"/>
      <c r="L116" s="185"/>
      <c r="M116" s="186"/>
      <c r="N116" s="187"/>
      <c r="O116" s="187"/>
      <c r="P116" s="188">
        <f>SUM(P117:P120)</f>
        <v>0</v>
      </c>
      <c r="Q116" s="187"/>
      <c r="R116" s="188">
        <f>SUM(R117:R120)</f>
        <v>0</v>
      </c>
      <c r="S116" s="187"/>
      <c r="T116" s="189">
        <f>SUM(T117:T120)</f>
        <v>0</v>
      </c>
      <c r="AR116" s="190" t="s">
        <v>81</v>
      </c>
      <c r="AT116" s="191" t="s">
        <v>73</v>
      </c>
      <c r="AU116" s="191" t="s">
        <v>81</v>
      </c>
      <c r="AY116" s="190" t="s">
        <v>313</v>
      </c>
      <c r="BK116" s="192">
        <f>SUM(BK117:BK120)</f>
        <v>0</v>
      </c>
    </row>
    <row r="117" spans="1:65" s="1" customFormat="1" ht="14.45" customHeight="1">
      <c r="A117" s="34"/>
      <c r="B117" s="35"/>
      <c r="C117" s="195" t="s">
        <v>379</v>
      </c>
      <c r="D117" s="195" t="s">
        <v>315</v>
      </c>
      <c r="E117" s="196" t="s">
        <v>4389</v>
      </c>
      <c r="F117" s="197" t="s">
        <v>4390</v>
      </c>
      <c r="G117" s="198" t="s">
        <v>430</v>
      </c>
      <c r="H117" s="199">
        <v>2.1139999999999999</v>
      </c>
      <c r="I117" s="200"/>
      <c r="J117" s="201">
        <f>ROUND(I117*H117,2)</f>
        <v>0</v>
      </c>
      <c r="K117" s="202"/>
      <c r="L117" s="39"/>
      <c r="M117" s="203" t="s">
        <v>19</v>
      </c>
      <c r="N117" s="204" t="s">
        <v>45</v>
      </c>
      <c r="O117" s="64"/>
      <c r="P117" s="205">
        <f>O117*H117</f>
        <v>0</v>
      </c>
      <c r="Q117" s="205">
        <v>0</v>
      </c>
      <c r="R117" s="205">
        <f>Q117*H117</f>
        <v>0</v>
      </c>
      <c r="S117" s="205">
        <v>0</v>
      </c>
      <c r="T117" s="206">
        <f>S117*H117</f>
        <v>0</v>
      </c>
      <c r="U117" s="34"/>
      <c r="V117" s="34"/>
      <c r="W117" s="34"/>
      <c r="X117" s="34"/>
      <c r="Y117" s="34"/>
      <c r="Z117" s="34"/>
      <c r="AA117" s="34"/>
      <c r="AB117" s="34"/>
      <c r="AC117" s="34"/>
      <c r="AD117" s="34"/>
      <c r="AE117" s="34"/>
      <c r="AR117" s="207" t="s">
        <v>319</v>
      </c>
      <c r="AT117" s="207" t="s">
        <v>315</v>
      </c>
      <c r="AU117" s="207" t="s">
        <v>83</v>
      </c>
      <c r="AY117" s="17" t="s">
        <v>313</v>
      </c>
      <c r="BE117" s="208">
        <f>IF(N117="základní",J117,0)</f>
        <v>0</v>
      </c>
      <c r="BF117" s="208">
        <f>IF(N117="snížená",J117,0)</f>
        <v>0</v>
      </c>
      <c r="BG117" s="208">
        <f>IF(N117="zákl. přenesená",J117,0)</f>
        <v>0</v>
      </c>
      <c r="BH117" s="208">
        <f>IF(N117="sníž. přenesená",J117,0)</f>
        <v>0</v>
      </c>
      <c r="BI117" s="208">
        <f>IF(N117="nulová",J117,0)</f>
        <v>0</v>
      </c>
      <c r="BJ117" s="17" t="s">
        <v>81</v>
      </c>
      <c r="BK117" s="208">
        <f>ROUND(I117*H117,2)</f>
        <v>0</v>
      </c>
      <c r="BL117" s="17" t="s">
        <v>319</v>
      </c>
      <c r="BM117" s="207" t="s">
        <v>4391</v>
      </c>
    </row>
    <row r="118" spans="1:65" s="1" customFormat="1" ht="19.5">
      <c r="A118" s="34"/>
      <c r="B118" s="35"/>
      <c r="C118" s="36"/>
      <c r="D118" s="209" t="s">
        <v>321</v>
      </c>
      <c r="E118" s="36"/>
      <c r="F118" s="210" t="s">
        <v>4392</v>
      </c>
      <c r="G118" s="36"/>
      <c r="H118" s="36"/>
      <c r="I118" s="116"/>
      <c r="J118" s="36"/>
      <c r="K118" s="36"/>
      <c r="L118" s="39"/>
      <c r="M118" s="211"/>
      <c r="N118" s="212"/>
      <c r="O118" s="64"/>
      <c r="P118" s="64"/>
      <c r="Q118" s="64"/>
      <c r="R118" s="64"/>
      <c r="S118" s="64"/>
      <c r="T118" s="65"/>
      <c r="U118" s="34"/>
      <c r="V118" s="34"/>
      <c r="W118" s="34"/>
      <c r="X118" s="34"/>
      <c r="Y118" s="34"/>
      <c r="Z118" s="34"/>
      <c r="AA118" s="34"/>
      <c r="AB118" s="34"/>
      <c r="AC118" s="34"/>
      <c r="AD118" s="34"/>
      <c r="AE118" s="34"/>
      <c r="AT118" s="17" t="s">
        <v>321</v>
      </c>
      <c r="AU118" s="17" t="s">
        <v>83</v>
      </c>
    </row>
    <row r="119" spans="1:65" s="1" customFormat="1" ht="14.45" customHeight="1">
      <c r="A119" s="34"/>
      <c r="B119" s="35"/>
      <c r="C119" s="195" t="s">
        <v>385</v>
      </c>
      <c r="D119" s="195" t="s">
        <v>315</v>
      </c>
      <c r="E119" s="196" t="s">
        <v>4393</v>
      </c>
      <c r="F119" s="197" t="s">
        <v>4394</v>
      </c>
      <c r="G119" s="198" t="s">
        <v>430</v>
      </c>
      <c r="H119" s="199">
        <v>2.1139999999999999</v>
      </c>
      <c r="I119" s="200"/>
      <c r="J119" s="201">
        <f>ROUND(I119*H119,2)</f>
        <v>0</v>
      </c>
      <c r="K119" s="202"/>
      <c r="L119" s="39"/>
      <c r="M119" s="203" t="s">
        <v>19</v>
      </c>
      <c r="N119" s="204" t="s">
        <v>45</v>
      </c>
      <c r="O119" s="64"/>
      <c r="P119" s="205">
        <f>O119*H119</f>
        <v>0</v>
      </c>
      <c r="Q119" s="205">
        <v>0</v>
      </c>
      <c r="R119" s="205">
        <f>Q119*H119</f>
        <v>0</v>
      </c>
      <c r="S119" s="205">
        <v>0</v>
      </c>
      <c r="T119" s="206">
        <f>S119*H119</f>
        <v>0</v>
      </c>
      <c r="U119" s="34"/>
      <c r="V119" s="34"/>
      <c r="W119" s="34"/>
      <c r="X119" s="34"/>
      <c r="Y119" s="34"/>
      <c r="Z119" s="34"/>
      <c r="AA119" s="34"/>
      <c r="AB119" s="34"/>
      <c r="AC119" s="34"/>
      <c r="AD119" s="34"/>
      <c r="AE119" s="34"/>
      <c r="AR119" s="207" t="s">
        <v>319</v>
      </c>
      <c r="AT119" s="207" t="s">
        <v>315</v>
      </c>
      <c r="AU119" s="207" t="s">
        <v>83</v>
      </c>
      <c r="AY119" s="17" t="s">
        <v>313</v>
      </c>
      <c r="BE119" s="208">
        <f>IF(N119="základní",J119,0)</f>
        <v>0</v>
      </c>
      <c r="BF119" s="208">
        <f>IF(N119="snížená",J119,0)</f>
        <v>0</v>
      </c>
      <c r="BG119" s="208">
        <f>IF(N119="zákl. přenesená",J119,0)</f>
        <v>0</v>
      </c>
      <c r="BH119" s="208">
        <f>IF(N119="sníž. přenesená",J119,0)</f>
        <v>0</v>
      </c>
      <c r="BI119" s="208">
        <f>IF(N119="nulová",J119,0)</f>
        <v>0</v>
      </c>
      <c r="BJ119" s="17" t="s">
        <v>81</v>
      </c>
      <c r="BK119" s="208">
        <f>ROUND(I119*H119,2)</f>
        <v>0</v>
      </c>
      <c r="BL119" s="17" t="s">
        <v>319</v>
      </c>
      <c r="BM119" s="207" t="s">
        <v>4395</v>
      </c>
    </row>
    <row r="120" spans="1:65" s="1" customFormat="1" ht="19.5">
      <c r="A120" s="34"/>
      <c r="B120" s="35"/>
      <c r="C120" s="36"/>
      <c r="D120" s="209" t="s">
        <v>321</v>
      </c>
      <c r="E120" s="36"/>
      <c r="F120" s="210" t="s">
        <v>4396</v>
      </c>
      <c r="G120" s="36"/>
      <c r="H120" s="36"/>
      <c r="I120" s="116"/>
      <c r="J120" s="36"/>
      <c r="K120" s="36"/>
      <c r="L120" s="39"/>
      <c r="M120" s="271"/>
      <c r="N120" s="272"/>
      <c r="O120" s="273"/>
      <c r="P120" s="273"/>
      <c r="Q120" s="273"/>
      <c r="R120" s="273"/>
      <c r="S120" s="273"/>
      <c r="T120" s="274"/>
      <c r="U120" s="34"/>
      <c r="V120" s="34"/>
      <c r="W120" s="34"/>
      <c r="X120" s="34"/>
      <c r="Y120" s="34"/>
      <c r="Z120" s="34"/>
      <c r="AA120" s="34"/>
      <c r="AB120" s="34"/>
      <c r="AC120" s="34"/>
      <c r="AD120" s="34"/>
      <c r="AE120" s="34"/>
      <c r="AT120" s="17" t="s">
        <v>321</v>
      </c>
      <c r="AU120" s="17" t="s">
        <v>83</v>
      </c>
    </row>
    <row r="121" spans="1:65" s="1" customFormat="1" ht="6.95" customHeight="1">
      <c r="A121" s="34"/>
      <c r="B121" s="47"/>
      <c r="C121" s="48"/>
      <c r="D121" s="48"/>
      <c r="E121" s="48"/>
      <c r="F121" s="48"/>
      <c r="G121" s="48"/>
      <c r="H121" s="48"/>
      <c r="I121" s="144"/>
      <c r="J121" s="48"/>
      <c r="K121" s="48"/>
      <c r="L121" s="39"/>
      <c r="M121" s="34"/>
      <c r="O121" s="34"/>
      <c r="P121" s="34"/>
      <c r="Q121" s="34"/>
      <c r="R121" s="34"/>
      <c r="S121" s="34"/>
      <c r="T121" s="34"/>
      <c r="U121" s="34"/>
      <c r="V121" s="34"/>
      <c r="W121" s="34"/>
      <c r="X121" s="34"/>
      <c r="Y121" s="34"/>
      <c r="Z121" s="34"/>
      <c r="AA121" s="34"/>
      <c r="AB121" s="34"/>
      <c r="AC121" s="34"/>
      <c r="AD121" s="34"/>
      <c r="AE121" s="34"/>
    </row>
  </sheetData>
  <sheetProtection sheet="1" objects="1" scenarios="1" formatColumns="0" formatRows="0" autoFilter="0"/>
  <autoFilter ref="C82:K12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2"/>
  <sheetViews>
    <sheetView showGridLines="0" tabSelected="1" workbookViewId="0">
      <selection activeCell="I102" sqref="I102"/>
    </sheetView>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9.83203125" customWidth="1"/>
    <col min="9" max="9" width="17.33203125" style="108" customWidth="1"/>
    <col min="10" max="10" width="17.33203125" customWidth="1"/>
    <col min="11" max="11" width="17.33203125" hidden="1"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c r="L2" s="481"/>
      <c r="M2" s="481"/>
      <c r="N2" s="481"/>
      <c r="O2" s="481"/>
      <c r="P2" s="481"/>
      <c r="Q2" s="481"/>
      <c r="R2" s="481"/>
      <c r="S2" s="481"/>
      <c r="T2" s="481"/>
      <c r="U2" s="481"/>
      <c r="V2" s="481"/>
      <c r="AT2" s="17" t="s">
        <v>116</v>
      </c>
    </row>
    <row r="3" spans="1:46" ht="6.95" customHeight="1">
      <c r="B3" s="110"/>
      <c r="C3" s="111"/>
      <c r="D3" s="111"/>
      <c r="E3" s="111"/>
      <c r="F3" s="111"/>
      <c r="G3" s="111"/>
      <c r="H3" s="111"/>
      <c r="I3" s="112"/>
      <c r="J3" s="111"/>
      <c r="K3" s="111"/>
      <c r="L3" s="20"/>
      <c r="AT3" s="17" t="s">
        <v>83</v>
      </c>
    </row>
    <row r="4" spans="1:46" ht="24.95" customHeight="1">
      <c r="B4" s="20"/>
      <c r="D4" s="113" t="s">
        <v>124</v>
      </c>
      <c r="L4" s="20"/>
      <c r="M4" s="114" t="s">
        <v>10</v>
      </c>
      <c r="AT4" s="17" t="s">
        <v>4</v>
      </c>
    </row>
    <row r="5" spans="1:46" ht="6.95" customHeight="1">
      <c r="B5" s="20"/>
      <c r="L5" s="20"/>
    </row>
    <row r="6" spans="1:46" ht="12" customHeight="1">
      <c r="B6" s="20"/>
      <c r="D6" s="115" t="s">
        <v>16</v>
      </c>
      <c r="L6" s="20"/>
    </row>
    <row r="7" spans="1:46" ht="14.45" customHeight="1">
      <c r="B7" s="20"/>
      <c r="E7" s="501" t="str">
        <f>'Rekapitulace stavby'!K6</f>
        <v>Tribuna a šatny atletického stadionu Na Skalce</v>
      </c>
      <c r="F7" s="502"/>
      <c r="G7" s="502"/>
      <c r="H7" s="502"/>
      <c r="L7" s="20"/>
    </row>
    <row r="8" spans="1:46" s="1" customFormat="1" ht="12" customHeight="1">
      <c r="A8" s="34"/>
      <c r="B8" s="39"/>
      <c r="C8" s="34"/>
      <c r="D8" s="115" t="s">
        <v>137</v>
      </c>
      <c r="E8" s="34"/>
      <c r="F8" s="34"/>
      <c r="G8" s="34"/>
      <c r="H8" s="34"/>
      <c r="I8" s="116"/>
      <c r="J8" s="34"/>
      <c r="K8" s="34"/>
      <c r="L8" s="117"/>
      <c r="S8" s="34"/>
      <c r="T8" s="34"/>
      <c r="U8" s="34"/>
      <c r="V8" s="34"/>
      <c r="W8" s="34"/>
      <c r="X8" s="34"/>
      <c r="Y8" s="34"/>
      <c r="Z8" s="34"/>
      <c r="AA8" s="34"/>
      <c r="AB8" s="34"/>
      <c r="AC8" s="34"/>
      <c r="AD8" s="34"/>
      <c r="AE8" s="34"/>
    </row>
    <row r="9" spans="1:46" s="1" customFormat="1" ht="14.45" customHeight="1">
      <c r="A9" s="34"/>
      <c r="B9" s="39"/>
      <c r="C9" s="34"/>
      <c r="D9" s="34"/>
      <c r="E9" s="504" t="s">
        <v>4397</v>
      </c>
      <c r="F9" s="503"/>
      <c r="G9" s="503"/>
      <c r="H9" s="503"/>
      <c r="I9" s="116"/>
      <c r="J9" s="34"/>
      <c r="K9" s="34"/>
      <c r="L9" s="117"/>
      <c r="S9" s="34"/>
      <c r="T9" s="34"/>
      <c r="U9" s="34"/>
      <c r="V9" s="34"/>
      <c r="W9" s="34"/>
      <c r="X9" s="34"/>
      <c r="Y9" s="34"/>
      <c r="Z9" s="34"/>
      <c r="AA9" s="34"/>
      <c r="AB9" s="34"/>
      <c r="AC9" s="34"/>
      <c r="AD9" s="34"/>
      <c r="AE9" s="34"/>
    </row>
    <row r="10" spans="1:46" s="1" customFormat="1">
      <c r="A10" s="34"/>
      <c r="B10" s="39"/>
      <c r="C10" s="34"/>
      <c r="D10" s="34"/>
      <c r="E10" s="34"/>
      <c r="F10" s="34"/>
      <c r="G10" s="34"/>
      <c r="H10" s="34"/>
      <c r="I10" s="116"/>
      <c r="J10" s="34"/>
      <c r="K10" s="34"/>
      <c r="L10" s="117"/>
      <c r="S10" s="34"/>
      <c r="T10" s="34"/>
      <c r="U10" s="34"/>
      <c r="V10" s="34"/>
      <c r="W10" s="34"/>
      <c r="X10" s="34"/>
      <c r="Y10" s="34"/>
      <c r="Z10" s="34"/>
      <c r="AA10" s="34"/>
      <c r="AB10" s="34"/>
      <c r="AC10" s="34"/>
      <c r="AD10" s="34"/>
      <c r="AE10" s="34"/>
    </row>
    <row r="11" spans="1:46" s="1" customFormat="1" ht="12" customHeight="1">
      <c r="A11" s="34"/>
      <c r="B11" s="39"/>
      <c r="C11" s="34"/>
      <c r="D11" s="115" t="s">
        <v>18</v>
      </c>
      <c r="E11" s="34"/>
      <c r="F11" s="103" t="s">
        <v>19</v>
      </c>
      <c r="G11" s="34"/>
      <c r="H11" s="34"/>
      <c r="I11" s="118" t="s">
        <v>20</v>
      </c>
      <c r="J11" s="103" t="s">
        <v>19</v>
      </c>
      <c r="K11" s="34"/>
      <c r="L11" s="117"/>
      <c r="S11" s="34"/>
      <c r="T11" s="34"/>
      <c r="U11" s="34"/>
      <c r="V11" s="34"/>
      <c r="W11" s="34"/>
      <c r="X11" s="34"/>
      <c r="Y11" s="34"/>
      <c r="Z11" s="34"/>
      <c r="AA11" s="34"/>
      <c r="AB11" s="34"/>
      <c r="AC11" s="34"/>
      <c r="AD11" s="34"/>
      <c r="AE11" s="34"/>
    </row>
    <row r="12" spans="1:46" s="1" customFormat="1" ht="12" customHeight="1">
      <c r="A12" s="34"/>
      <c r="B12" s="39"/>
      <c r="C12" s="34"/>
      <c r="D12" s="115" t="s">
        <v>21</v>
      </c>
      <c r="E12" s="34"/>
      <c r="F12" s="103" t="s">
        <v>22</v>
      </c>
      <c r="G12" s="34"/>
      <c r="H12" s="34"/>
      <c r="I12" s="118" t="s">
        <v>23</v>
      </c>
      <c r="J12" s="119" t="str">
        <f>'Rekapitulace stavby'!AN8</f>
        <v>25. 10. 2019</v>
      </c>
      <c r="K12" s="34"/>
      <c r="L12" s="117"/>
      <c r="S12" s="34"/>
      <c r="T12" s="34"/>
      <c r="U12" s="34"/>
      <c r="V12" s="34"/>
      <c r="W12" s="34"/>
      <c r="X12" s="34"/>
      <c r="Y12" s="34"/>
      <c r="Z12" s="34"/>
      <c r="AA12" s="34"/>
      <c r="AB12" s="34"/>
      <c r="AC12" s="34"/>
      <c r="AD12" s="34"/>
      <c r="AE12" s="34"/>
    </row>
    <row r="13" spans="1:46" s="1" customFormat="1" ht="10.9" customHeight="1">
      <c r="A13" s="34"/>
      <c r="B13" s="39"/>
      <c r="C13" s="34"/>
      <c r="D13" s="34"/>
      <c r="E13" s="34"/>
      <c r="F13" s="34"/>
      <c r="G13" s="34"/>
      <c r="H13" s="34"/>
      <c r="I13" s="116"/>
      <c r="J13" s="34"/>
      <c r="K13" s="34"/>
      <c r="L13" s="117"/>
      <c r="S13" s="34"/>
      <c r="T13" s="34"/>
      <c r="U13" s="34"/>
      <c r="V13" s="34"/>
      <c r="W13" s="34"/>
      <c r="X13" s="34"/>
      <c r="Y13" s="34"/>
      <c r="Z13" s="34"/>
      <c r="AA13" s="34"/>
      <c r="AB13" s="34"/>
      <c r="AC13" s="34"/>
      <c r="AD13" s="34"/>
      <c r="AE13" s="34"/>
    </row>
    <row r="14" spans="1:46" s="1" customFormat="1" ht="12" customHeight="1">
      <c r="A14" s="34"/>
      <c r="B14" s="39"/>
      <c r="C14" s="34"/>
      <c r="D14" s="115" t="s">
        <v>25</v>
      </c>
      <c r="E14" s="34"/>
      <c r="F14" s="34"/>
      <c r="G14" s="34"/>
      <c r="H14" s="34"/>
      <c r="I14" s="118" t="s">
        <v>26</v>
      </c>
      <c r="J14" s="103" t="s">
        <v>27</v>
      </c>
      <c r="K14" s="34"/>
      <c r="L14" s="117"/>
      <c r="S14" s="34"/>
      <c r="T14" s="34"/>
      <c r="U14" s="34"/>
      <c r="V14" s="34"/>
      <c r="W14" s="34"/>
      <c r="X14" s="34"/>
      <c r="Y14" s="34"/>
      <c r="Z14" s="34"/>
      <c r="AA14" s="34"/>
      <c r="AB14" s="34"/>
      <c r="AC14" s="34"/>
      <c r="AD14" s="34"/>
      <c r="AE14" s="34"/>
    </row>
    <row r="15" spans="1:46" s="1" customFormat="1" ht="18" customHeight="1">
      <c r="A15" s="34"/>
      <c r="B15" s="39"/>
      <c r="C15" s="34"/>
      <c r="D15" s="34"/>
      <c r="E15" s="103" t="s">
        <v>28</v>
      </c>
      <c r="F15" s="34"/>
      <c r="G15" s="34"/>
      <c r="H15" s="34"/>
      <c r="I15" s="118" t="s">
        <v>29</v>
      </c>
      <c r="J15" s="103" t="s">
        <v>19</v>
      </c>
      <c r="K15" s="34"/>
      <c r="L15" s="117"/>
      <c r="S15" s="34"/>
      <c r="T15" s="34"/>
      <c r="U15" s="34"/>
      <c r="V15" s="34"/>
      <c r="W15" s="34"/>
      <c r="X15" s="34"/>
      <c r="Y15" s="34"/>
      <c r="Z15" s="34"/>
      <c r="AA15" s="34"/>
      <c r="AB15" s="34"/>
      <c r="AC15" s="34"/>
      <c r="AD15" s="34"/>
      <c r="AE15" s="34"/>
    </row>
    <row r="16" spans="1:46" s="1" customFormat="1" ht="6.95" customHeight="1">
      <c r="A16" s="34"/>
      <c r="B16" s="39"/>
      <c r="C16" s="34"/>
      <c r="D16" s="34"/>
      <c r="E16" s="34"/>
      <c r="F16" s="34"/>
      <c r="G16" s="34"/>
      <c r="H16" s="34"/>
      <c r="I16" s="116"/>
      <c r="J16" s="34"/>
      <c r="K16" s="34"/>
      <c r="L16" s="117"/>
      <c r="S16" s="34"/>
      <c r="T16" s="34"/>
      <c r="U16" s="34"/>
      <c r="V16" s="34"/>
      <c r="W16" s="34"/>
      <c r="X16" s="34"/>
      <c r="Y16" s="34"/>
      <c r="Z16" s="34"/>
      <c r="AA16" s="34"/>
      <c r="AB16" s="34"/>
      <c r="AC16" s="34"/>
      <c r="AD16" s="34"/>
      <c r="AE16" s="34"/>
    </row>
    <row r="17" spans="1:31" s="1" customFormat="1" ht="12" customHeight="1">
      <c r="A17" s="34"/>
      <c r="B17" s="39"/>
      <c r="C17" s="34"/>
      <c r="D17" s="115" t="s">
        <v>30</v>
      </c>
      <c r="E17" s="34"/>
      <c r="F17" s="34"/>
      <c r="G17" s="34"/>
      <c r="H17" s="34"/>
      <c r="I17" s="118" t="s">
        <v>26</v>
      </c>
      <c r="J17" s="30" t="str">
        <f>'Rekapitulace stavby'!AN13</f>
        <v>Vyplň údaj</v>
      </c>
      <c r="K17" s="34"/>
      <c r="L17" s="117"/>
      <c r="S17" s="34"/>
      <c r="T17" s="34"/>
      <c r="U17" s="34"/>
      <c r="V17" s="34"/>
      <c r="W17" s="34"/>
      <c r="X17" s="34"/>
      <c r="Y17" s="34"/>
      <c r="Z17" s="34"/>
      <c r="AA17" s="34"/>
      <c r="AB17" s="34"/>
      <c r="AC17" s="34"/>
      <c r="AD17" s="34"/>
      <c r="AE17" s="34"/>
    </row>
    <row r="18" spans="1:31" s="1" customFormat="1" ht="18" customHeight="1">
      <c r="A18" s="34"/>
      <c r="B18" s="39"/>
      <c r="C18" s="34"/>
      <c r="D18" s="34"/>
      <c r="E18" s="495" t="str">
        <f>'Rekapitulace stavby'!E14</f>
        <v>Vyplň údaj</v>
      </c>
      <c r="F18" s="496"/>
      <c r="G18" s="496"/>
      <c r="H18" s="496"/>
      <c r="I18" s="118" t="s">
        <v>29</v>
      </c>
      <c r="J18" s="30" t="str">
        <f>'Rekapitulace stavby'!AN14</f>
        <v>Vyplň údaj</v>
      </c>
      <c r="K18" s="34"/>
      <c r="L18" s="117"/>
      <c r="S18" s="34"/>
      <c r="T18" s="34"/>
      <c r="U18" s="34"/>
      <c r="V18" s="34"/>
      <c r="W18" s="34"/>
      <c r="X18" s="34"/>
      <c r="Y18" s="34"/>
      <c r="Z18" s="34"/>
      <c r="AA18" s="34"/>
      <c r="AB18" s="34"/>
      <c r="AC18" s="34"/>
      <c r="AD18" s="34"/>
      <c r="AE18" s="34"/>
    </row>
    <row r="19" spans="1:31" s="1" customFormat="1" ht="6.95" customHeight="1">
      <c r="A19" s="34"/>
      <c r="B19" s="39"/>
      <c r="C19" s="34"/>
      <c r="D19" s="34"/>
      <c r="E19" s="34"/>
      <c r="F19" s="34"/>
      <c r="G19" s="34"/>
      <c r="H19" s="34"/>
      <c r="I19" s="116"/>
      <c r="J19" s="34"/>
      <c r="K19" s="34"/>
      <c r="L19" s="117"/>
      <c r="S19" s="34"/>
      <c r="T19" s="34"/>
      <c r="U19" s="34"/>
      <c r="V19" s="34"/>
      <c r="W19" s="34"/>
      <c r="X19" s="34"/>
      <c r="Y19" s="34"/>
      <c r="Z19" s="34"/>
      <c r="AA19" s="34"/>
      <c r="AB19" s="34"/>
      <c r="AC19" s="34"/>
      <c r="AD19" s="34"/>
      <c r="AE19" s="34"/>
    </row>
    <row r="20" spans="1:31" s="1" customFormat="1" ht="12" customHeight="1">
      <c r="A20" s="34"/>
      <c r="B20" s="39"/>
      <c r="C20" s="34"/>
      <c r="D20" s="115" t="s">
        <v>32</v>
      </c>
      <c r="E20" s="34"/>
      <c r="F20" s="34"/>
      <c r="G20" s="34"/>
      <c r="H20" s="34"/>
      <c r="I20" s="118" t="s">
        <v>26</v>
      </c>
      <c r="J20" s="103" t="s">
        <v>33</v>
      </c>
      <c r="K20" s="34"/>
      <c r="L20" s="117"/>
      <c r="S20" s="34"/>
      <c r="T20" s="34"/>
      <c r="U20" s="34"/>
      <c r="V20" s="34"/>
      <c r="W20" s="34"/>
      <c r="X20" s="34"/>
      <c r="Y20" s="34"/>
      <c r="Z20" s="34"/>
      <c r="AA20" s="34"/>
      <c r="AB20" s="34"/>
      <c r="AC20" s="34"/>
      <c r="AD20" s="34"/>
      <c r="AE20" s="34"/>
    </row>
    <row r="21" spans="1:31" s="1" customFormat="1" ht="18" customHeight="1">
      <c r="A21" s="34"/>
      <c r="B21" s="39"/>
      <c r="C21" s="34"/>
      <c r="D21" s="34"/>
      <c r="E21" s="103" t="s">
        <v>34</v>
      </c>
      <c r="F21" s="34"/>
      <c r="G21" s="34"/>
      <c r="H21" s="34"/>
      <c r="I21" s="118" t="s">
        <v>29</v>
      </c>
      <c r="J21" s="103" t="s">
        <v>35</v>
      </c>
      <c r="K21" s="34"/>
      <c r="L21" s="117"/>
      <c r="S21" s="34"/>
      <c r="T21" s="34"/>
      <c r="U21" s="34"/>
      <c r="V21" s="34"/>
      <c r="W21" s="34"/>
      <c r="X21" s="34"/>
      <c r="Y21" s="34"/>
      <c r="Z21" s="34"/>
      <c r="AA21" s="34"/>
      <c r="AB21" s="34"/>
      <c r="AC21" s="34"/>
      <c r="AD21" s="34"/>
      <c r="AE21" s="34"/>
    </row>
    <row r="22" spans="1:31" s="1" customFormat="1" ht="6.95" customHeight="1">
      <c r="A22" s="34"/>
      <c r="B22" s="39"/>
      <c r="C22" s="34"/>
      <c r="D22" s="34"/>
      <c r="E22" s="34"/>
      <c r="F22" s="34"/>
      <c r="G22" s="34"/>
      <c r="H22" s="34"/>
      <c r="I22" s="116"/>
      <c r="J22" s="34"/>
      <c r="K22" s="34"/>
      <c r="L22" s="117"/>
      <c r="S22" s="34"/>
      <c r="T22" s="34"/>
      <c r="U22" s="34"/>
      <c r="V22" s="34"/>
      <c r="W22" s="34"/>
      <c r="X22" s="34"/>
      <c r="Y22" s="34"/>
      <c r="Z22" s="34"/>
      <c r="AA22" s="34"/>
      <c r="AB22" s="34"/>
      <c r="AC22" s="34"/>
      <c r="AD22" s="34"/>
      <c r="AE22" s="34"/>
    </row>
    <row r="23" spans="1:31" s="1" customFormat="1" ht="12" customHeight="1">
      <c r="A23" s="34"/>
      <c r="B23" s="39"/>
      <c r="C23" s="34"/>
      <c r="D23" s="115" t="s">
        <v>37</v>
      </c>
      <c r="E23" s="34"/>
      <c r="F23" s="34"/>
      <c r="G23" s="34"/>
      <c r="H23" s="34"/>
      <c r="I23" s="118" t="s">
        <v>26</v>
      </c>
      <c r="J23" s="103" t="str">
        <f>IF('Rekapitulace stavby'!AN19="","",'Rekapitulace stavby'!AN19)</f>
        <v/>
      </c>
      <c r="K23" s="34"/>
      <c r="L23" s="117"/>
      <c r="S23" s="34"/>
      <c r="T23" s="34"/>
      <c r="U23" s="34"/>
      <c r="V23" s="34"/>
      <c r="W23" s="34"/>
      <c r="X23" s="34"/>
      <c r="Y23" s="34"/>
      <c r="Z23" s="34"/>
      <c r="AA23" s="34"/>
      <c r="AB23" s="34"/>
      <c r="AC23" s="34"/>
      <c r="AD23" s="34"/>
      <c r="AE23" s="34"/>
    </row>
    <row r="24" spans="1:31" s="1" customFormat="1" ht="18" customHeight="1">
      <c r="A24" s="34"/>
      <c r="B24" s="39"/>
      <c r="C24" s="34"/>
      <c r="D24" s="34"/>
      <c r="E24" s="103" t="str">
        <f>IF('Rekapitulace stavby'!E20="","",'Rekapitulace stavby'!E20)</f>
        <v xml:space="preserve"> </v>
      </c>
      <c r="F24" s="34"/>
      <c r="G24" s="34"/>
      <c r="H24" s="34"/>
      <c r="I24" s="118" t="s">
        <v>29</v>
      </c>
      <c r="J24" s="103" t="str">
        <f>IF('Rekapitulace stavby'!AN20="","",'Rekapitulace stavby'!AN20)</f>
        <v/>
      </c>
      <c r="K24" s="34"/>
      <c r="L24" s="117"/>
      <c r="S24" s="34"/>
      <c r="T24" s="34"/>
      <c r="U24" s="34"/>
      <c r="V24" s="34"/>
      <c r="W24" s="34"/>
      <c r="X24" s="34"/>
      <c r="Y24" s="34"/>
      <c r="Z24" s="34"/>
      <c r="AA24" s="34"/>
      <c r="AB24" s="34"/>
      <c r="AC24" s="34"/>
      <c r="AD24" s="34"/>
      <c r="AE24" s="34"/>
    </row>
    <row r="25" spans="1:31" s="1" customFormat="1" ht="6.95" customHeight="1">
      <c r="A25" s="34"/>
      <c r="B25" s="39"/>
      <c r="C25" s="34"/>
      <c r="D25" s="34"/>
      <c r="E25" s="34"/>
      <c r="F25" s="34"/>
      <c r="G25" s="34"/>
      <c r="H25" s="34"/>
      <c r="I25" s="116"/>
      <c r="J25" s="34"/>
      <c r="K25" s="34"/>
      <c r="L25" s="117"/>
      <c r="S25" s="34"/>
      <c r="T25" s="34"/>
      <c r="U25" s="34"/>
      <c r="V25" s="34"/>
      <c r="W25" s="34"/>
      <c r="X25" s="34"/>
      <c r="Y25" s="34"/>
      <c r="Z25" s="34"/>
      <c r="AA25" s="34"/>
      <c r="AB25" s="34"/>
      <c r="AC25" s="34"/>
      <c r="AD25" s="34"/>
      <c r="AE25" s="34"/>
    </row>
    <row r="26" spans="1:31" s="1" customFormat="1" ht="12" customHeight="1">
      <c r="A26" s="34"/>
      <c r="B26" s="39"/>
      <c r="C26" s="34"/>
      <c r="D26" s="115" t="s">
        <v>38</v>
      </c>
      <c r="E26" s="34"/>
      <c r="F26" s="34"/>
      <c r="G26" s="34"/>
      <c r="H26" s="34"/>
      <c r="I26" s="116"/>
      <c r="J26" s="34"/>
      <c r="K26" s="34"/>
      <c r="L26" s="117"/>
      <c r="S26" s="34"/>
      <c r="T26" s="34"/>
      <c r="U26" s="34"/>
      <c r="V26" s="34"/>
      <c r="W26" s="34"/>
      <c r="X26" s="34"/>
      <c r="Y26" s="34"/>
      <c r="Z26" s="34"/>
      <c r="AA26" s="34"/>
      <c r="AB26" s="34"/>
      <c r="AC26" s="34"/>
      <c r="AD26" s="34"/>
      <c r="AE26" s="34"/>
    </row>
    <row r="27" spans="1:31" s="7" customFormat="1" ht="14.45" customHeight="1">
      <c r="A27" s="120"/>
      <c r="B27" s="121"/>
      <c r="C27" s="120"/>
      <c r="D27" s="120"/>
      <c r="E27" s="497" t="s">
        <v>19</v>
      </c>
      <c r="F27" s="497"/>
      <c r="G27" s="497"/>
      <c r="H27" s="497"/>
      <c r="I27" s="122"/>
      <c r="J27" s="120"/>
      <c r="K27" s="120"/>
      <c r="L27" s="123"/>
      <c r="S27" s="120"/>
      <c r="T27" s="120"/>
      <c r="U27" s="120"/>
      <c r="V27" s="120"/>
      <c r="W27" s="120"/>
      <c r="X27" s="120"/>
      <c r="Y27" s="120"/>
      <c r="Z27" s="120"/>
      <c r="AA27" s="120"/>
      <c r="AB27" s="120"/>
      <c r="AC27" s="120"/>
      <c r="AD27" s="120"/>
      <c r="AE27" s="120"/>
    </row>
    <row r="28" spans="1:31" s="1" customFormat="1" ht="6.95" customHeight="1">
      <c r="A28" s="34"/>
      <c r="B28" s="39"/>
      <c r="C28" s="34"/>
      <c r="D28" s="34"/>
      <c r="E28" s="34"/>
      <c r="F28" s="34"/>
      <c r="G28" s="34"/>
      <c r="H28" s="34"/>
      <c r="I28" s="116"/>
      <c r="J28" s="34"/>
      <c r="K28" s="34"/>
      <c r="L28" s="117"/>
      <c r="S28" s="34"/>
      <c r="T28" s="34"/>
      <c r="U28" s="34"/>
      <c r="V28" s="34"/>
      <c r="W28" s="34"/>
      <c r="X28" s="34"/>
      <c r="Y28" s="34"/>
      <c r="Z28" s="34"/>
      <c r="AA28" s="34"/>
      <c r="AB28" s="34"/>
      <c r="AC28" s="34"/>
      <c r="AD28" s="34"/>
      <c r="AE28" s="34"/>
    </row>
    <row r="29" spans="1:31" s="1" customFormat="1" ht="6.95" customHeight="1">
      <c r="A29" s="34"/>
      <c r="B29" s="39"/>
      <c r="C29" s="34"/>
      <c r="D29" s="125"/>
      <c r="E29" s="125"/>
      <c r="F29" s="125"/>
      <c r="G29" s="125"/>
      <c r="H29" s="125"/>
      <c r="I29" s="126"/>
      <c r="J29" s="125"/>
      <c r="K29" s="125"/>
      <c r="L29" s="117"/>
      <c r="S29" s="34"/>
      <c r="T29" s="34"/>
      <c r="U29" s="34"/>
      <c r="V29" s="34"/>
      <c r="W29" s="34"/>
      <c r="X29" s="34"/>
      <c r="Y29" s="34"/>
      <c r="Z29" s="34"/>
      <c r="AA29" s="34"/>
      <c r="AB29" s="34"/>
      <c r="AC29" s="34"/>
      <c r="AD29" s="34"/>
      <c r="AE29" s="34"/>
    </row>
    <row r="30" spans="1:31" s="1" customFormat="1" ht="25.35" customHeight="1">
      <c r="A30" s="34"/>
      <c r="B30" s="39"/>
      <c r="C30" s="34"/>
      <c r="D30" s="127" t="s">
        <v>40</v>
      </c>
      <c r="E30" s="34"/>
      <c r="F30" s="34"/>
      <c r="G30" s="34"/>
      <c r="H30" s="34"/>
      <c r="I30" s="116"/>
      <c r="J30" s="128">
        <f>ROUND(J85, 2)</f>
        <v>0</v>
      </c>
      <c r="K30" s="34"/>
      <c r="L30" s="117"/>
      <c r="S30" s="34"/>
      <c r="T30" s="34"/>
      <c r="U30" s="34"/>
      <c r="V30" s="34"/>
      <c r="W30" s="34"/>
      <c r="X30" s="34"/>
      <c r="Y30" s="34"/>
      <c r="Z30" s="34"/>
      <c r="AA30" s="34"/>
      <c r="AB30" s="34"/>
      <c r="AC30" s="34"/>
      <c r="AD30" s="34"/>
      <c r="AE30" s="34"/>
    </row>
    <row r="31" spans="1:31" s="1" customFormat="1" ht="6.95" customHeight="1">
      <c r="A31" s="34"/>
      <c r="B31" s="39"/>
      <c r="C31" s="34"/>
      <c r="D31" s="125"/>
      <c r="E31" s="125"/>
      <c r="F31" s="125"/>
      <c r="G31" s="125"/>
      <c r="H31" s="125"/>
      <c r="I31" s="126"/>
      <c r="J31" s="125"/>
      <c r="K31" s="125"/>
      <c r="L31" s="117"/>
      <c r="S31" s="34"/>
      <c r="T31" s="34"/>
      <c r="U31" s="34"/>
      <c r="V31" s="34"/>
      <c r="W31" s="34"/>
      <c r="X31" s="34"/>
      <c r="Y31" s="34"/>
      <c r="Z31" s="34"/>
      <c r="AA31" s="34"/>
      <c r="AB31" s="34"/>
      <c r="AC31" s="34"/>
      <c r="AD31" s="34"/>
      <c r="AE31" s="34"/>
    </row>
    <row r="32" spans="1:31" s="1" customFormat="1" ht="14.45" customHeight="1">
      <c r="A32" s="34"/>
      <c r="B32" s="39"/>
      <c r="C32" s="34"/>
      <c r="D32" s="34"/>
      <c r="E32" s="34"/>
      <c r="F32" s="129" t="s">
        <v>42</v>
      </c>
      <c r="G32" s="34"/>
      <c r="H32" s="34"/>
      <c r="I32" s="130" t="s">
        <v>41</v>
      </c>
      <c r="J32" s="129" t="s">
        <v>43</v>
      </c>
      <c r="K32" s="34"/>
      <c r="L32" s="117"/>
      <c r="S32" s="34"/>
      <c r="T32" s="34"/>
      <c r="U32" s="34"/>
      <c r="V32" s="34"/>
      <c r="W32" s="34"/>
      <c r="X32" s="34"/>
      <c r="Y32" s="34"/>
      <c r="Z32" s="34"/>
      <c r="AA32" s="34"/>
      <c r="AB32" s="34"/>
      <c r="AC32" s="34"/>
      <c r="AD32" s="34"/>
      <c r="AE32" s="34"/>
    </row>
    <row r="33" spans="1:31" s="1" customFormat="1" ht="14.45" customHeight="1">
      <c r="A33" s="34"/>
      <c r="B33" s="39"/>
      <c r="C33" s="34"/>
      <c r="D33" s="131" t="s">
        <v>44</v>
      </c>
      <c r="E33" s="115" t="s">
        <v>45</v>
      </c>
      <c r="F33" s="132">
        <f>ROUND((SUM(BE85:BE111)),  2)</f>
        <v>0</v>
      </c>
      <c r="G33" s="34"/>
      <c r="H33" s="34"/>
      <c r="I33" s="133">
        <v>0.21</v>
      </c>
      <c r="J33" s="132">
        <f>ROUND(((SUM(BE85:BE111))*I33),  2)</f>
        <v>0</v>
      </c>
      <c r="K33" s="34"/>
      <c r="L33" s="117"/>
      <c r="S33" s="34"/>
      <c r="T33" s="34"/>
      <c r="U33" s="34"/>
      <c r="V33" s="34"/>
      <c r="W33" s="34"/>
      <c r="X33" s="34"/>
      <c r="Y33" s="34"/>
      <c r="Z33" s="34"/>
      <c r="AA33" s="34"/>
      <c r="AB33" s="34"/>
      <c r="AC33" s="34"/>
      <c r="AD33" s="34"/>
      <c r="AE33" s="34"/>
    </row>
    <row r="34" spans="1:31" s="1" customFormat="1" ht="14.45" customHeight="1">
      <c r="A34" s="34"/>
      <c r="B34" s="39"/>
      <c r="C34" s="34"/>
      <c r="D34" s="34"/>
      <c r="E34" s="115" t="s">
        <v>46</v>
      </c>
      <c r="F34" s="132">
        <f>ROUND((SUM(BF85:BF111)),  2)</f>
        <v>0</v>
      </c>
      <c r="G34" s="34"/>
      <c r="H34" s="34"/>
      <c r="I34" s="133">
        <v>0.15</v>
      </c>
      <c r="J34" s="132">
        <f>ROUND(((SUM(BF85:BF111))*I34),  2)</f>
        <v>0</v>
      </c>
      <c r="K34" s="34"/>
      <c r="L34" s="117"/>
      <c r="S34" s="34"/>
      <c r="T34" s="34"/>
      <c r="U34" s="34"/>
      <c r="V34" s="34"/>
      <c r="W34" s="34"/>
      <c r="X34" s="34"/>
      <c r="Y34" s="34"/>
      <c r="Z34" s="34"/>
      <c r="AA34" s="34"/>
      <c r="AB34" s="34"/>
      <c r="AC34" s="34"/>
      <c r="AD34" s="34"/>
      <c r="AE34" s="34"/>
    </row>
    <row r="35" spans="1:31" s="1" customFormat="1" ht="14.45" hidden="1" customHeight="1">
      <c r="A35" s="34"/>
      <c r="B35" s="39"/>
      <c r="C35" s="34"/>
      <c r="D35" s="34"/>
      <c r="E35" s="115" t="s">
        <v>47</v>
      </c>
      <c r="F35" s="132">
        <f>ROUND((SUM(BG85:BG111)),  2)</f>
        <v>0</v>
      </c>
      <c r="G35" s="34"/>
      <c r="H35" s="34"/>
      <c r="I35" s="133">
        <v>0.21</v>
      </c>
      <c r="J35" s="132">
        <f>0</f>
        <v>0</v>
      </c>
      <c r="K35" s="34"/>
      <c r="L35" s="117"/>
      <c r="S35" s="34"/>
      <c r="T35" s="34"/>
      <c r="U35" s="34"/>
      <c r="V35" s="34"/>
      <c r="W35" s="34"/>
      <c r="X35" s="34"/>
      <c r="Y35" s="34"/>
      <c r="Z35" s="34"/>
      <c r="AA35" s="34"/>
      <c r="AB35" s="34"/>
      <c r="AC35" s="34"/>
      <c r="AD35" s="34"/>
      <c r="AE35" s="34"/>
    </row>
    <row r="36" spans="1:31" s="1" customFormat="1" ht="14.45" hidden="1" customHeight="1">
      <c r="A36" s="34"/>
      <c r="B36" s="39"/>
      <c r="C36" s="34"/>
      <c r="D36" s="34"/>
      <c r="E36" s="115" t="s">
        <v>48</v>
      </c>
      <c r="F36" s="132">
        <f>ROUND((SUM(BH85:BH111)),  2)</f>
        <v>0</v>
      </c>
      <c r="G36" s="34"/>
      <c r="H36" s="34"/>
      <c r="I36" s="133">
        <v>0.15</v>
      </c>
      <c r="J36" s="132">
        <f>0</f>
        <v>0</v>
      </c>
      <c r="K36" s="34"/>
      <c r="L36" s="117"/>
      <c r="S36" s="34"/>
      <c r="T36" s="34"/>
      <c r="U36" s="34"/>
      <c r="V36" s="34"/>
      <c r="W36" s="34"/>
      <c r="X36" s="34"/>
      <c r="Y36" s="34"/>
      <c r="Z36" s="34"/>
      <c r="AA36" s="34"/>
      <c r="AB36" s="34"/>
      <c r="AC36" s="34"/>
      <c r="AD36" s="34"/>
      <c r="AE36" s="34"/>
    </row>
    <row r="37" spans="1:31" s="1" customFormat="1" ht="14.45" hidden="1" customHeight="1">
      <c r="A37" s="34"/>
      <c r="B37" s="39"/>
      <c r="C37" s="34"/>
      <c r="D37" s="34"/>
      <c r="E37" s="115" t="s">
        <v>49</v>
      </c>
      <c r="F37" s="132">
        <f>ROUND((SUM(BI85:BI111)),  2)</f>
        <v>0</v>
      </c>
      <c r="G37" s="34"/>
      <c r="H37" s="34"/>
      <c r="I37" s="133">
        <v>0</v>
      </c>
      <c r="J37" s="132">
        <f>0</f>
        <v>0</v>
      </c>
      <c r="K37" s="34"/>
      <c r="L37" s="117"/>
      <c r="S37" s="34"/>
      <c r="T37" s="34"/>
      <c r="U37" s="34"/>
      <c r="V37" s="34"/>
      <c r="W37" s="34"/>
      <c r="X37" s="34"/>
      <c r="Y37" s="34"/>
      <c r="Z37" s="34"/>
      <c r="AA37" s="34"/>
      <c r="AB37" s="34"/>
      <c r="AC37" s="34"/>
      <c r="AD37" s="34"/>
      <c r="AE37" s="34"/>
    </row>
    <row r="38" spans="1:31" s="1" customFormat="1" ht="6.95" customHeight="1">
      <c r="A38" s="34"/>
      <c r="B38" s="39"/>
      <c r="C38" s="34"/>
      <c r="D38" s="34"/>
      <c r="E38" s="34"/>
      <c r="F38" s="34"/>
      <c r="G38" s="34"/>
      <c r="H38" s="34"/>
      <c r="I38" s="116"/>
      <c r="J38" s="34"/>
      <c r="K38" s="34"/>
      <c r="L38" s="117"/>
      <c r="S38" s="34"/>
      <c r="T38" s="34"/>
      <c r="U38" s="34"/>
      <c r="V38" s="34"/>
      <c r="W38" s="34"/>
      <c r="X38" s="34"/>
      <c r="Y38" s="34"/>
      <c r="Z38" s="34"/>
      <c r="AA38" s="34"/>
      <c r="AB38" s="34"/>
      <c r="AC38" s="34"/>
      <c r="AD38" s="34"/>
      <c r="AE38" s="34"/>
    </row>
    <row r="39" spans="1:31" s="1" customFormat="1" ht="25.35" customHeight="1">
      <c r="A39" s="34"/>
      <c r="B39" s="39"/>
      <c r="C39" s="134"/>
      <c r="D39" s="135" t="s">
        <v>50</v>
      </c>
      <c r="E39" s="136"/>
      <c r="F39" s="136"/>
      <c r="G39" s="137" t="s">
        <v>51</v>
      </c>
      <c r="H39" s="138" t="s">
        <v>52</v>
      </c>
      <c r="I39" s="139"/>
      <c r="J39" s="140">
        <f>SUM(J30:J37)</f>
        <v>0</v>
      </c>
      <c r="K39" s="141"/>
      <c r="L39" s="117"/>
      <c r="S39" s="34"/>
      <c r="T39" s="34"/>
      <c r="U39" s="34"/>
      <c r="V39" s="34"/>
      <c r="W39" s="34"/>
      <c r="X39" s="34"/>
      <c r="Y39" s="34"/>
      <c r="Z39" s="34"/>
      <c r="AA39" s="34"/>
      <c r="AB39" s="34"/>
      <c r="AC39" s="34"/>
      <c r="AD39" s="34"/>
      <c r="AE39" s="34"/>
    </row>
    <row r="40" spans="1:31" s="1" customFormat="1" ht="14.45" customHeight="1">
      <c r="A40" s="34"/>
      <c r="B40" s="142"/>
      <c r="C40" s="143"/>
      <c r="D40" s="143"/>
      <c r="E40" s="143"/>
      <c r="F40" s="143"/>
      <c r="G40" s="143"/>
      <c r="H40" s="143"/>
      <c r="I40" s="144"/>
      <c r="J40" s="143"/>
      <c r="K40" s="143"/>
      <c r="L40" s="117"/>
      <c r="S40" s="34"/>
      <c r="T40" s="34"/>
      <c r="U40" s="34"/>
      <c r="V40" s="34"/>
      <c r="W40" s="34"/>
      <c r="X40" s="34"/>
      <c r="Y40" s="34"/>
      <c r="Z40" s="34"/>
      <c r="AA40" s="34"/>
      <c r="AB40" s="34"/>
      <c r="AC40" s="34"/>
      <c r="AD40" s="34"/>
      <c r="AE40" s="34"/>
    </row>
    <row r="44" spans="1:31" s="1" customFormat="1" ht="6.95" hidden="1" customHeight="1">
      <c r="A44" s="34"/>
      <c r="B44" s="145"/>
      <c r="C44" s="146"/>
      <c r="D44" s="146"/>
      <c r="E44" s="146"/>
      <c r="F44" s="146"/>
      <c r="G44" s="146"/>
      <c r="H44" s="146"/>
      <c r="I44" s="147"/>
      <c r="J44" s="146"/>
      <c r="K44" s="146"/>
      <c r="L44" s="117"/>
      <c r="S44" s="34"/>
      <c r="T44" s="34"/>
      <c r="U44" s="34"/>
      <c r="V44" s="34"/>
      <c r="W44" s="34"/>
      <c r="X44" s="34"/>
      <c r="Y44" s="34"/>
      <c r="Z44" s="34"/>
      <c r="AA44" s="34"/>
      <c r="AB44" s="34"/>
      <c r="AC44" s="34"/>
      <c r="AD44" s="34"/>
      <c r="AE44" s="34"/>
    </row>
    <row r="45" spans="1:31" s="1" customFormat="1" ht="24.95" hidden="1" customHeight="1">
      <c r="A45" s="34"/>
      <c r="B45" s="35"/>
      <c r="C45" s="23" t="s">
        <v>258</v>
      </c>
      <c r="D45" s="36"/>
      <c r="E45" s="36"/>
      <c r="F45" s="36"/>
      <c r="G45" s="36"/>
      <c r="H45" s="36"/>
      <c r="I45" s="116"/>
      <c r="J45" s="36"/>
      <c r="K45" s="36"/>
      <c r="L45" s="117"/>
      <c r="S45" s="34"/>
      <c r="T45" s="34"/>
      <c r="U45" s="34"/>
      <c r="V45" s="34"/>
      <c r="W45" s="34"/>
      <c r="X45" s="34"/>
      <c r="Y45" s="34"/>
      <c r="Z45" s="34"/>
      <c r="AA45" s="34"/>
      <c r="AB45" s="34"/>
      <c r="AC45" s="34"/>
      <c r="AD45" s="34"/>
      <c r="AE45" s="34"/>
    </row>
    <row r="46" spans="1:31" s="1" customFormat="1" ht="6.95" hidden="1" customHeight="1">
      <c r="A46" s="34"/>
      <c r="B46" s="35"/>
      <c r="C46" s="36"/>
      <c r="D46" s="36"/>
      <c r="E46" s="36"/>
      <c r="F46" s="36"/>
      <c r="G46" s="36"/>
      <c r="H46" s="36"/>
      <c r="I46" s="116"/>
      <c r="J46" s="36"/>
      <c r="K46" s="36"/>
      <c r="L46" s="117"/>
      <c r="S46" s="34"/>
      <c r="T46" s="34"/>
      <c r="U46" s="34"/>
      <c r="V46" s="34"/>
      <c r="W46" s="34"/>
      <c r="X46" s="34"/>
      <c r="Y46" s="34"/>
      <c r="Z46" s="34"/>
      <c r="AA46" s="34"/>
      <c r="AB46" s="34"/>
      <c r="AC46" s="34"/>
      <c r="AD46" s="34"/>
      <c r="AE46" s="34"/>
    </row>
    <row r="47" spans="1:31" s="1" customFormat="1" ht="12" hidden="1" customHeight="1">
      <c r="A47" s="34"/>
      <c r="B47" s="35"/>
      <c r="C47" s="29" t="s">
        <v>16</v>
      </c>
      <c r="D47" s="36"/>
      <c r="E47" s="36"/>
      <c r="F47" s="36"/>
      <c r="G47" s="36"/>
      <c r="H47" s="36"/>
      <c r="I47" s="116"/>
      <c r="J47" s="36"/>
      <c r="K47" s="36"/>
      <c r="L47" s="117"/>
      <c r="S47" s="34"/>
      <c r="T47" s="34"/>
      <c r="U47" s="34"/>
      <c r="V47" s="34"/>
      <c r="W47" s="34"/>
      <c r="X47" s="34"/>
      <c r="Y47" s="34"/>
      <c r="Z47" s="34"/>
      <c r="AA47" s="34"/>
      <c r="AB47" s="34"/>
      <c r="AC47" s="34"/>
      <c r="AD47" s="34"/>
      <c r="AE47" s="34"/>
    </row>
    <row r="48" spans="1:31" s="1" customFormat="1" ht="14.45" hidden="1" customHeight="1">
      <c r="A48" s="34"/>
      <c r="B48" s="35"/>
      <c r="C48" s="36"/>
      <c r="D48" s="36"/>
      <c r="E48" s="499" t="str">
        <f>E7</f>
        <v>Tribuna a šatny atletického stadionu Na Skalce</v>
      </c>
      <c r="F48" s="500"/>
      <c r="G48" s="500"/>
      <c r="H48" s="500"/>
      <c r="I48" s="116"/>
      <c r="J48" s="36"/>
      <c r="K48" s="36"/>
      <c r="L48" s="117"/>
      <c r="S48" s="34"/>
      <c r="T48" s="34"/>
      <c r="U48" s="34"/>
      <c r="V48" s="34"/>
      <c r="W48" s="34"/>
      <c r="X48" s="34"/>
      <c r="Y48" s="34"/>
      <c r="Z48" s="34"/>
      <c r="AA48" s="34"/>
      <c r="AB48" s="34"/>
      <c r="AC48" s="34"/>
      <c r="AD48" s="34"/>
      <c r="AE48" s="34"/>
    </row>
    <row r="49" spans="1:47" s="1" customFormat="1" ht="12" hidden="1" customHeight="1">
      <c r="A49" s="34"/>
      <c r="B49" s="35"/>
      <c r="C49" s="29" t="s">
        <v>137</v>
      </c>
      <c r="D49" s="36"/>
      <c r="E49" s="36"/>
      <c r="F49" s="36"/>
      <c r="G49" s="36"/>
      <c r="H49" s="36"/>
      <c r="I49" s="116"/>
      <c r="J49" s="36"/>
      <c r="K49" s="36"/>
      <c r="L49" s="117"/>
      <c r="S49" s="34"/>
      <c r="T49" s="34"/>
      <c r="U49" s="34"/>
      <c r="V49" s="34"/>
      <c r="W49" s="34"/>
      <c r="X49" s="34"/>
      <c r="Y49" s="34"/>
      <c r="Z49" s="34"/>
      <c r="AA49" s="34"/>
      <c r="AB49" s="34"/>
      <c r="AC49" s="34"/>
      <c r="AD49" s="34"/>
      <c r="AE49" s="34"/>
    </row>
    <row r="50" spans="1:47" s="1" customFormat="1" ht="14.45" hidden="1" customHeight="1">
      <c r="A50" s="34"/>
      <c r="B50" s="35"/>
      <c r="C50" s="36"/>
      <c r="D50" s="36"/>
      <c r="E50" s="470" t="str">
        <f>E9</f>
        <v>SO20 - Souhrnné náklady</v>
      </c>
      <c r="F50" s="498"/>
      <c r="G50" s="498"/>
      <c r="H50" s="498"/>
      <c r="I50" s="116"/>
      <c r="J50" s="36"/>
      <c r="K50" s="36"/>
      <c r="L50" s="117"/>
      <c r="S50" s="34"/>
      <c r="T50" s="34"/>
      <c r="U50" s="34"/>
      <c r="V50" s="34"/>
      <c r="W50" s="34"/>
      <c r="X50" s="34"/>
      <c r="Y50" s="34"/>
      <c r="Z50" s="34"/>
      <c r="AA50" s="34"/>
      <c r="AB50" s="34"/>
      <c r="AC50" s="34"/>
      <c r="AD50" s="34"/>
      <c r="AE50" s="34"/>
    </row>
    <row r="51" spans="1:47" s="1" customFormat="1" ht="6.95" hidden="1" customHeight="1">
      <c r="A51" s="34"/>
      <c r="B51" s="35"/>
      <c r="C51" s="36"/>
      <c r="D51" s="36"/>
      <c r="E51" s="36"/>
      <c r="F51" s="36"/>
      <c r="G51" s="36"/>
      <c r="H51" s="36"/>
      <c r="I51" s="116"/>
      <c r="J51" s="36"/>
      <c r="K51" s="36"/>
      <c r="L51" s="117"/>
      <c r="S51" s="34"/>
      <c r="T51" s="34"/>
      <c r="U51" s="34"/>
      <c r="V51" s="34"/>
      <c r="W51" s="34"/>
      <c r="X51" s="34"/>
      <c r="Y51" s="34"/>
      <c r="Z51" s="34"/>
      <c r="AA51" s="34"/>
      <c r="AB51" s="34"/>
      <c r="AC51" s="34"/>
      <c r="AD51" s="34"/>
      <c r="AE51" s="34"/>
    </row>
    <row r="52" spans="1:47" s="1" customFormat="1" ht="12" hidden="1" customHeight="1">
      <c r="A52" s="34"/>
      <c r="B52" s="35"/>
      <c r="C52" s="29" t="s">
        <v>21</v>
      </c>
      <c r="D52" s="36"/>
      <c r="E52" s="36"/>
      <c r="F52" s="27" t="str">
        <f>F12</f>
        <v xml:space="preserve"> </v>
      </c>
      <c r="G52" s="36"/>
      <c r="H52" s="36"/>
      <c r="I52" s="118" t="s">
        <v>23</v>
      </c>
      <c r="J52" s="59" t="str">
        <f>IF(J12="","",J12)</f>
        <v>25. 10. 2019</v>
      </c>
      <c r="K52" s="36"/>
      <c r="L52" s="117"/>
      <c r="S52" s="34"/>
      <c r="T52" s="34"/>
      <c r="U52" s="34"/>
      <c r="V52" s="34"/>
      <c r="W52" s="34"/>
      <c r="X52" s="34"/>
      <c r="Y52" s="34"/>
      <c r="Z52" s="34"/>
      <c r="AA52" s="34"/>
      <c r="AB52" s="34"/>
      <c r="AC52" s="34"/>
      <c r="AD52" s="34"/>
      <c r="AE52" s="34"/>
    </row>
    <row r="53" spans="1:47" s="1" customFormat="1" ht="6.95" hidden="1" customHeight="1">
      <c r="A53" s="34"/>
      <c r="B53" s="35"/>
      <c r="C53" s="36"/>
      <c r="D53" s="36"/>
      <c r="E53" s="36"/>
      <c r="F53" s="36"/>
      <c r="G53" s="36"/>
      <c r="H53" s="36"/>
      <c r="I53" s="116"/>
      <c r="J53" s="36"/>
      <c r="K53" s="36"/>
      <c r="L53" s="117"/>
      <c r="S53" s="34"/>
      <c r="T53" s="34"/>
      <c r="U53" s="34"/>
      <c r="V53" s="34"/>
      <c r="W53" s="34"/>
      <c r="X53" s="34"/>
      <c r="Y53" s="34"/>
      <c r="Z53" s="34"/>
      <c r="AA53" s="34"/>
      <c r="AB53" s="34"/>
      <c r="AC53" s="34"/>
      <c r="AD53" s="34"/>
      <c r="AE53" s="34"/>
    </row>
    <row r="54" spans="1:47" s="1" customFormat="1" ht="40.9" hidden="1" customHeight="1">
      <c r="A54" s="34"/>
      <c r="B54" s="35"/>
      <c r="C54" s="29" t="s">
        <v>25</v>
      </c>
      <c r="D54" s="36"/>
      <c r="E54" s="36"/>
      <c r="F54" s="27" t="str">
        <f>E15</f>
        <v>Město Česká Třebová</v>
      </c>
      <c r="G54" s="36"/>
      <c r="H54" s="36"/>
      <c r="I54" s="118" t="s">
        <v>32</v>
      </c>
      <c r="J54" s="32" t="str">
        <f>E21</f>
        <v>Projekční kancelář Žižkov s. r. o.</v>
      </c>
      <c r="K54" s="36"/>
      <c r="L54" s="117"/>
      <c r="S54" s="34"/>
      <c r="T54" s="34"/>
      <c r="U54" s="34"/>
      <c r="V54" s="34"/>
      <c r="W54" s="34"/>
      <c r="X54" s="34"/>
      <c r="Y54" s="34"/>
      <c r="Z54" s="34"/>
      <c r="AA54" s="34"/>
      <c r="AB54" s="34"/>
      <c r="AC54" s="34"/>
      <c r="AD54" s="34"/>
      <c r="AE54" s="34"/>
    </row>
    <row r="55" spans="1:47" s="1" customFormat="1" ht="15.6" hidden="1" customHeight="1">
      <c r="A55" s="34"/>
      <c r="B55" s="35"/>
      <c r="C55" s="29" t="s">
        <v>30</v>
      </c>
      <c r="D55" s="36"/>
      <c r="E55" s="36"/>
      <c r="F55" s="27" t="str">
        <f>IF(E18="","",E18)</f>
        <v>Vyplň údaj</v>
      </c>
      <c r="G55" s="36"/>
      <c r="H55" s="36"/>
      <c r="I55" s="118" t="s">
        <v>37</v>
      </c>
      <c r="J55" s="32" t="str">
        <f>E24</f>
        <v xml:space="preserve"> </v>
      </c>
      <c r="K55" s="36"/>
      <c r="L55" s="117"/>
      <c r="S55" s="34"/>
      <c r="T55" s="34"/>
      <c r="U55" s="34"/>
      <c r="V55" s="34"/>
      <c r="W55" s="34"/>
      <c r="X55" s="34"/>
      <c r="Y55" s="34"/>
      <c r="Z55" s="34"/>
      <c r="AA55" s="34"/>
      <c r="AB55" s="34"/>
      <c r="AC55" s="34"/>
      <c r="AD55" s="34"/>
      <c r="AE55" s="34"/>
    </row>
    <row r="56" spans="1:47" s="1" customFormat="1" ht="10.35" hidden="1" customHeight="1">
      <c r="A56" s="34"/>
      <c r="B56" s="35"/>
      <c r="C56" s="36"/>
      <c r="D56" s="36"/>
      <c r="E56" s="36"/>
      <c r="F56" s="36"/>
      <c r="G56" s="36"/>
      <c r="H56" s="36"/>
      <c r="I56" s="116"/>
      <c r="J56" s="36"/>
      <c r="K56" s="36"/>
      <c r="L56" s="117"/>
      <c r="S56" s="34"/>
      <c r="T56" s="34"/>
      <c r="U56" s="34"/>
      <c r="V56" s="34"/>
      <c r="W56" s="34"/>
      <c r="X56" s="34"/>
      <c r="Y56" s="34"/>
      <c r="Z56" s="34"/>
      <c r="AA56" s="34"/>
      <c r="AB56" s="34"/>
      <c r="AC56" s="34"/>
      <c r="AD56" s="34"/>
      <c r="AE56" s="34"/>
    </row>
    <row r="57" spans="1:47" s="1" customFormat="1" ht="29.25" hidden="1" customHeight="1">
      <c r="A57" s="34"/>
      <c r="B57" s="35"/>
      <c r="C57" s="148" t="s">
        <v>268</v>
      </c>
      <c r="D57" s="149"/>
      <c r="E57" s="149"/>
      <c r="F57" s="149"/>
      <c r="G57" s="149"/>
      <c r="H57" s="149"/>
      <c r="I57" s="150"/>
      <c r="J57" s="151" t="s">
        <v>269</v>
      </c>
      <c r="K57" s="149"/>
      <c r="L57" s="117"/>
      <c r="S57" s="34"/>
      <c r="T57" s="34"/>
      <c r="U57" s="34"/>
      <c r="V57" s="34"/>
      <c r="W57" s="34"/>
      <c r="X57" s="34"/>
      <c r="Y57" s="34"/>
      <c r="Z57" s="34"/>
      <c r="AA57" s="34"/>
      <c r="AB57" s="34"/>
      <c r="AC57" s="34"/>
      <c r="AD57" s="34"/>
      <c r="AE57" s="34"/>
    </row>
    <row r="58" spans="1:47" s="1" customFormat="1" ht="10.35" hidden="1" customHeight="1">
      <c r="A58" s="34"/>
      <c r="B58" s="35"/>
      <c r="C58" s="36"/>
      <c r="D58" s="36"/>
      <c r="E58" s="36"/>
      <c r="F58" s="36"/>
      <c r="G58" s="36"/>
      <c r="H58" s="36"/>
      <c r="I58" s="116"/>
      <c r="J58" s="36"/>
      <c r="K58" s="36"/>
      <c r="L58" s="117"/>
      <c r="S58" s="34"/>
      <c r="T58" s="34"/>
      <c r="U58" s="34"/>
      <c r="V58" s="34"/>
      <c r="W58" s="34"/>
      <c r="X58" s="34"/>
      <c r="Y58" s="34"/>
      <c r="Z58" s="34"/>
      <c r="AA58" s="34"/>
      <c r="AB58" s="34"/>
      <c r="AC58" s="34"/>
      <c r="AD58" s="34"/>
      <c r="AE58" s="34"/>
    </row>
    <row r="59" spans="1:47" s="1" customFormat="1" ht="22.9" hidden="1" customHeight="1">
      <c r="A59" s="34"/>
      <c r="B59" s="35"/>
      <c r="C59" s="152" t="s">
        <v>72</v>
      </c>
      <c r="D59" s="36"/>
      <c r="E59" s="36"/>
      <c r="F59" s="36"/>
      <c r="G59" s="36"/>
      <c r="H59" s="36"/>
      <c r="I59" s="116"/>
      <c r="J59" s="77">
        <f>J85</f>
        <v>0</v>
      </c>
      <c r="K59" s="36"/>
      <c r="L59" s="117"/>
      <c r="S59" s="34"/>
      <c r="T59" s="34"/>
      <c r="U59" s="34"/>
      <c r="V59" s="34"/>
      <c r="W59" s="34"/>
      <c r="X59" s="34"/>
      <c r="Y59" s="34"/>
      <c r="Z59" s="34"/>
      <c r="AA59" s="34"/>
      <c r="AB59" s="34"/>
      <c r="AC59" s="34"/>
      <c r="AD59" s="34"/>
      <c r="AE59" s="34"/>
      <c r="AU59" s="17" t="s">
        <v>270</v>
      </c>
    </row>
    <row r="60" spans="1:47" s="8" customFormat="1" ht="24.95" hidden="1" customHeight="1">
      <c r="B60" s="153"/>
      <c r="C60" s="154"/>
      <c r="D60" s="155" t="s">
        <v>4398</v>
      </c>
      <c r="E60" s="156"/>
      <c r="F60" s="156"/>
      <c r="G60" s="156"/>
      <c r="H60" s="156"/>
      <c r="I60" s="157"/>
      <c r="J60" s="158">
        <f>J86</f>
        <v>0</v>
      </c>
      <c r="K60" s="154"/>
      <c r="L60" s="159"/>
    </row>
    <row r="61" spans="1:47" s="9" customFormat="1" ht="19.899999999999999" hidden="1" customHeight="1">
      <c r="B61" s="160"/>
      <c r="C61" s="97"/>
      <c r="D61" s="161" t="s">
        <v>4399</v>
      </c>
      <c r="E61" s="162"/>
      <c r="F61" s="162"/>
      <c r="G61" s="162"/>
      <c r="H61" s="162"/>
      <c r="I61" s="163"/>
      <c r="J61" s="164">
        <f>J87</f>
        <v>0</v>
      </c>
      <c r="K61" s="97"/>
      <c r="L61" s="165"/>
    </row>
    <row r="62" spans="1:47" s="9" customFormat="1" ht="19.899999999999999" hidden="1" customHeight="1">
      <c r="B62" s="160"/>
      <c r="C62" s="97"/>
      <c r="D62" s="161" t="s">
        <v>4400</v>
      </c>
      <c r="E62" s="162"/>
      <c r="F62" s="162"/>
      <c r="G62" s="162"/>
      <c r="H62" s="162"/>
      <c r="I62" s="163"/>
      <c r="J62" s="164">
        <f>J98</f>
        <v>0</v>
      </c>
      <c r="K62" s="97"/>
      <c r="L62" s="165"/>
    </row>
    <row r="63" spans="1:47" s="9" customFormat="1" ht="19.899999999999999" hidden="1" customHeight="1">
      <c r="B63" s="160"/>
      <c r="C63" s="97"/>
      <c r="D63" s="161" t="s">
        <v>4401</v>
      </c>
      <c r="E63" s="162"/>
      <c r="F63" s="162"/>
      <c r="G63" s="162"/>
      <c r="H63" s="162"/>
      <c r="I63" s="163"/>
      <c r="J63" s="164">
        <f>J101</f>
        <v>0</v>
      </c>
      <c r="K63" s="97"/>
      <c r="L63" s="165"/>
    </row>
    <row r="64" spans="1:47" s="9" customFormat="1" ht="19.899999999999999" hidden="1" customHeight="1">
      <c r="B64" s="160"/>
      <c r="C64" s="97"/>
      <c r="D64" s="161" t="s">
        <v>4402</v>
      </c>
      <c r="E64" s="162"/>
      <c r="F64" s="162"/>
      <c r="G64" s="162"/>
      <c r="H64" s="162"/>
      <c r="I64" s="163"/>
      <c r="J64" s="164">
        <f>J104</f>
        <v>0</v>
      </c>
      <c r="K64" s="97"/>
      <c r="L64" s="165"/>
    </row>
    <row r="65" spans="1:31" s="9" customFormat="1" ht="19.899999999999999" hidden="1" customHeight="1">
      <c r="B65" s="160"/>
      <c r="C65" s="97"/>
      <c r="D65" s="161" t="s">
        <v>4403</v>
      </c>
      <c r="E65" s="162"/>
      <c r="F65" s="162"/>
      <c r="G65" s="162"/>
      <c r="H65" s="162"/>
      <c r="I65" s="163"/>
      <c r="J65" s="164">
        <f>J107</f>
        <v>0</v>
      </c>
      <c r="K65" s="97"/>
      <c r="L65" s="165"/>
    </row>
    <row r="66" spans="1:31" s="1" customFormat="1" ht="21.75" hidden="1" customHeight="1">
      <c r="A66" s="34"/>
      <c r="B66" s="35"/>
      <c r="C66" s="36"/>
      <c r="D66" s="36"/>
      <c r="E66" s="36"/>
      <c r="F66" s="36"/>
      <c r="G66" s="36"/>
      <c r="H66" s="36"/>
      <c r="I66" s="116"/>
      <c r="J66" s="36"/>
      <c r="K66" s="36"/>
      <c r="L66" s="117"/>
      <c r="S66" s="34"/>
      <c r="T66" s="34"/>
      <c r="U66" s="34"/>
      <c r="V66" s="34"/>
      <c r="W66" s="34"/>
      <c r="X66" s="34"/>
      <c r="Y66" s="34"/>
      <c r="Z66" s="34"/>
      <c r="AA66" s="34"/>
      <c r="AB66" s="34"/>
      <c r="AC66" s="34"/>
      <c r="AD66" s="34"/>
      <c r="AE66" s="34"/>
    </row>
    <row r="67" spans="1:31" s="1" customFormat="1" ht="6.95" hidden="1" customHeight="1">
      <c r="A67" s="34"/>
      <c r="B67" s="47"/>
      <c r="C67" s="48"/>
      <c r="D67" s="48"/>
      <c r="E67" s="48"/>
      <c r="F67" s="48"/>
      <c r="G67" s="48"/>
      <c r="H67" s="48"/>
      <c r="I67" s="144"/>
      <c r="J67" s="48"/>
      <c r="K67" s="48"/>
      <c r="L67" s="117"/>
      <c r="S67" s="34"/>
      <c r="T67" s="34"/>
      <c r="U67" s="34"/>
      <c r="V67" s="34"/>
      <c r="W67" s="34"/>
      <c r="X67" s="34"/>
      <c r="Y67" s="34"/>
      <c r="Z67" s="34"/>
      <c r="AA67" s="34"/>
      <c r="AB67" s="34"/>
      <c r="AC67" s="34"/>
      <c r="AD67" s="34"/>
      <c r="AE67" s="34"/>
    </row>
    <row r="68" spans="1:31" hidden="1"/>
    <row r="69" spans="1:31" hidden="1"/>
    <row r="70" spans="1:31" hidden="1"/>
    <row r="71" spans="1:31" s="1" customFormat="1" ht="6.95" customHeight="1">
      <c r="A71" s="34"/>
      <c r="B71" s="49"/>
      <c r="C71" s="50"/>
      <c r="D71" s="50"/>
      <c r="E71" s="50"/>
      <c r="F71" s="50"/>
      <c r="G71" s="50"/>
      <c r="H71" s="50"/>
      <c r="I71" s="147"/>
      <c r="J71" s="50"/>
      <c r="K71" s="50"/>
      <c r="L71" s="117"/>
      <c r="S71" s="34"/>
      <c r="T71" s="34"/>
      <c r="U71" s="34"/>
      <c r="V71" s="34"/>
      <c r="W71" s="34"/>
      <c r="X71" s="34"/>
      <c r="Y71" s="34"/>
      <c r="Z71" s="34"/>
      <c r="AA71" s="34"/>
      <c r="AB71" s="34"/>
      <c r="AC71" s="34"/>
      <c r="AD71" s="34"/>
      <c r="AE71" s="34"/>
    </row>
    <row r="72" spans="1:31" s="1" customFormat="1" ht="24.95" customHeight="1">
      <c r="A72" s="34"/>
      <c r="B72" s="35"/>
      <c r="C72" s="23" t="s">
        <v>298</v>
      </c>
      <c r="D72" s="36"/>
      <c r="E72" s="36"/>
      <c r="F72" s="36"/>
      <c r="G72" s="36"/>
      <c r="H72" s="36"/>
      <c r="I72" s="116"/>
      <c r="J72" s="36"/>
      <c r="K72" s="36"/>
      <c r="L72" s="117"/>
      <c r="S72" s="34"/>
      <c r="T72" s="34"/>
      <c r="U72" s="34"/>
      <c r="V72" s="34"/>
      <c r="W72" s="34"/>
      <c r="X72" s="34"/>
      <c r="Y72" s="34"/>
      <c r="Z72" s="34"/>
      <c r="AA72" s="34"/>
      <c r="AB72" s="34"/>
      <c r="AC72" s="34"/>
      <c r="AD72" s="34"/>
      <c r="AE72" s="34"/>
    </row>
    <row r="73" spans="1:31" s="1" customFormat="1" ht="6.95" customHeight="1">
      <c r="A73" s="34"/>
      <c r="B73" s="35"/>
      <c r="C73" s="36"/>
      <c r="D73" s="36"/>
      <c r="E73" s="36"/>
      <c r="F73" s="36"/>
      <c r="G73" s="36"/>
      <c r="H73" s="36"/>
      <c r="I73" s="116"/>
      <c r="J73" s="36"/>
      <c r="K73" s="36"/>
      <c r="L73" s="117"/>
      <c r="S73" s="34"/>
      <c r="T73" s="34"/>
      <c r="U73" s="34"/>
      <c r="V73" s="34"/>
      <c r="W73" s="34"/>
      <c r="X73" s="34"/>
      <c r="Y73" s="34"/>
      <c r="Z73" s="34"/>
      <c r="AA73" s="34"/>
      <c r="AB73" s="34"/>
      <c r="AC73" s="34"/>
      <c r="AD73" s="34"/>
      <c r="AE73" s="34"/>
    </row>
    <row r="74" spans="1:31" s="1" customFormat="1" ht="12" customHeight="1">
      <c r="A74" s="34"/>
      <c r="B74" s="35"/>
      <c r="C74" s="29" t="s">
        <v>16</v>
      </c>
      <c r="D74" s="36"/>
      <c r="E74" s="36"/>
      <c r="F74" s="36"/>
      <c r="G74" s="36"/>
      <c r="H74" s="36"/>
      <c r="I74" s="116"/>
      <c r="J74" s="36"/>
      <c r="K74" s="36"/>
      <c r="L74" s="117"/>
      <c r="S74" s="34"/>
      <c r="T74" s="34"/>
      <c r="U74" s="34"/>
      <c r="V74" s="34"/>
      <c r="W74" s="34"/>
      <c r="X74" s="34"/>
      <c r="Y74" s="34"/>
      <c r="Z74" s="34"/>
      <c r="AA74" s="34"/>
      <c r="AB74" s="34"/>
      <c r="AC74" s="34"/>
      <c r="AD74" s="34"/>
      <c r="AE74" s="34"/>
    </row>
    <row r="75" spans="1:31" s="1" customFormat="1" ht="14.45" customHeight="1">
      <c r="A75" s="34"/>
      <c r="B75" s="35"/>
      <c r="C75" s="36"/>
      <c r="D75" s="36"/>
      <c r="E75" s="499" t="str">
        <f>E7</f>
        <v>Tribuna a šatny atletického stadionu Na Skalce</v>
      </c>
      <c r="F75" s="500"/>
      <c r="G75" s="500"/>
      <c r="H75" s="500"/>
      <c r="I75" s="116"/>
      <c r="J75" s="36"/>
      <c r="K75" s="36"/>
      <c r="L75" s="117"/>
      <c r="S75" s="34"/>
      <c r="T75" s="34"/>
      <c r="U75" s="34"/>
      <c r="V75" s="34"/>
      <c r="W75" s="34"/>
      <c r="X75" s="34"/>
      <c r="Y75" s="34"/>
      <c r="Z75" s="34"/>
      <c r="AA75" s="34"/>
      <c r="AB75" s="34"/>
      <c r="AC75" s="34"/>
      <c r="AD75" s="34"/>
      <c r="AE75" s="34"/>
    </row>
    <row r="76" spans="1:31" s="1" customFormat="1" ht="12" customHeight="1">
      <c r="A76" s="34"/>
      <c r="B76" s="35"/>
      <c r="C76" s="29" t="s">
        <v>137</v>
      </c>
      <c r="D76" s="36"/>
      <c r="E76" s="36"/>
      <c r="F76" s="36"/>
      <c r="G76" s="36"/>
      <c r="H76" s="36"/>
      <c r="I76" s="116"/>
      <c r="J76" s="36"/>
      <c r="K76" s="36"/>
      <c r="L76" s="117"/>
      <c r="S76" s="34"/>
      <c r="T76" s="34"/>
      <c r="U76" s="34"/>
      <c r="V76" s="34"/>
      <c r="W76" s="34"/>
      <c r="X76" s="34"/>
      <c r="Y76" s="34"/>
      <c r="Z76" s="34"/>
      <c r="AA76" s="34"/>
      <c r="AB76" s="34"/>
      <c r="AC76" s="34"/>
      <c r="AD76" s="34"/>
      <c r="AE76" s="34"/>
    </row>
    <row r="77" spans="1:31" s="1" customFormat="1" ht="14.45" customHeight="1">
      <c r="A77" s="34"/>
      <c r="B77" s="35"/>
      <c r="C77" s="36"/>
      <c r="D77" s="36"/>
      <c r="E77" s="470" t="str">
        <f>E9</f>
        <v>SO20 - Souhrnné náklady</v>
      </c>
      <c r="F77" s="498"/>
      <c r="G77" s="498"/>
      <c r="H77" s="498"/>
      <c r="I77" s="116"/>
      <c r="J77" s="36"/>
      <c r="K77" s="36"/>
      <c r="L77" s="117"/>
      <c r="S77" s="34"/>
      <c r="T77" s="34"/>
      <c r="U77" s="34"/>
      <c r="V77" s="34"/>
      <c r="W77" s="34"/>
      <c r="X77" s="34"/>
      <c r="Y77" s="34"/>
      <c r="Z77" s="34"/>
      <c r="AA77" s="34"/>
      <c r="AB77" s="34"/>
      <c r="AC77" s="34"/>
      <c r="AD77" s="34"/>
      <c r="AE77" s="34"/>
    </row>
    <row r="78" spans="1:31" s="1" customFormat="1" ht="6.95" customHeight="1">
      <c r="A78" s="34"/>
      <c r="B78" s="35"/>
      <c r="C78" s="36"/>
      <c r="D78" s="36"/>
      <c r="E78" s="36"/>
      <c r="F78" s="36"/>
      <c r="G78" s="36"/>
      <c r="H78" s="36"/>
      <c r="I78" s="116"/>
      <c r="J78" s="36"/>
      <c r="K78" s="36"/>
      <c r="L78" s="117"/>
      <c r="S78" s="34"/>
      <c r="T78" s="34"/>
      <c r="U78" s="34"/>
      <c r="V78" s="34"/>
      <c r="W78" s="34"/>
      <c r="X78" s="34"/>
      <c r="Y78" s="34"/>
      <c r="Z78" s="34"/>
      <c r="AA78" s="34"/>
      <c r="AB78" s="34"/>
      <c r="AC78" s="34"/>
      <c r="AD78" s="34"/>
      <c r="AE78" s="34"/>
    </row>
    <row r="79" spans="1:31" s="1" customFormat="1" ht="12" customHeight="1">
      <c r="A79" s="34"/>
      <c r="B79" s="35"/>
      <c r="C79" s="29" t="s">
        <v>21</v>
      </c>
      <c r="D79" s="36"/>
      <c r="E79" s="36"/>
      <c r="F79" s="27" t="str">
        <f>F12</f>
        <v xml:space="preserve"> </v>
      </c>
      <c r="G79" s="36"/>
      <c r="H79" s="36"/>
      <c r="I79" s="118" t="s">
        <v>23</v>
      </c>
      <c r="J79" s="59" t="str">
        <f>IF(J12="","",J12)</f>
        <v>25. 10. 2019</v>
      </c>
      <c r="K79" s="36"/>
      <c r="L79" s="117"/>
      <c r="S79" s="34"/>
      <c r="T79" s="34"/>
      <c r="U79" s="34"/>
      <c r="V79" s="34"/>
      <c r="W79" s="34"/>
      <c r="X79" s="34"/>
      <c r="Y79" s="34"/>
      <c r="Z79" s="34"/>
      <c r="AA79" s="34"/>
      <c r="AB79" s="34"/>
      <c r="AC79" s="34"/>
      <c r="AD79" s="34"/>
      <c r="AE79" s="34"/>
    </row>
    <row r="80" spans="1:31" s="1" customFormat="1" ht="6.95" customHeight="1">
      <c r="A80" s="34"/>
      <c r="B80" s="35"/>
      <c r="C80" s="36"/>
      <c r="D80" s="36"/>
      <c r="E80" s="36"/>
      <c r="F80" s="36"/>
      <c r="G80" s="36"/>
      <c r="H80" s="36"/>
      <c r="I80" s="116"/>
      <c r="J80" s="36"/>
      <c r="K80" s="36"/>
      <c r="L80" s="117"/>
      <c r="S80" s="34"/>
      <c r="T80" s="34"/>
      <c r="U80" s="34"/>
      <c r="V80" s="34"/>
      <c r="W80" s="34"/>
      <c r="X80" s="34"/>
      <c r="Y80" s="34"/>
      <c r="Z80" s="34"/>
      <c r="AA80" s="34"/>
      <c r="AB80" s="34"/>
      <c r="AC80" s="34"/>
      <c r="AD80" s="34"/>
      <c r="AE80" s="34"/>
    </row>
    <row r="81" spans="1:65" s="1" customFormat="1" ht="40.9" customHeight="1">
      <c r="A81" s="34"/>
      <c r="B81" s="35"/>
      <c r="C81" s="29" t="s">
        <v>25</v>
      </c>
      <c r="D81" s="36"/>
      <c r="E81" s="36"/>
      <c r="F81" s="27" t="str">
        <f>E15</f>
        <v>Město Česká Třebová</v>
      </c>
      <c r="G81" s="36"/>
      <c r="H81" s="36"/>
      <c r="I81" s="118" t="s">
        <v>32</v>
      </c>
      <c r="J81" s="32" t="str">
        <f>E21</f>
        <v>Projekční kancelář Žižkov s. r. o.</v>
      </c>
      <c r="K81" s="36"/>
      <c r="L81" s="117"/>
      <c r="S81" s="34"/>
      <c r="T81" s="34"/>
      <c r="U81" s="34"/>
      <c r="V81" s="34"/>
      <c r="W81" s="34"/>
      <c r="X81" s="34"/>
      <c r="Y81" s="34"/>
      <c r="Z81" s="34"/>
      <c r="AA81" s="34"/>
      <c r="AB81" s="34"/>
      <c r="AC81" s="34"/>
      <c r="AD81" s="34"/>
      <c r="AE81" s="34"/>
    </row>
    <row r="82" spans="1:65" s="1" customFormat="1" ht="15.6" customHeight="1">
      <c r="A82" s="34"/>
      <c r="B82" s="35"/>
      <c r="C82" s="29" t="s">
        <v>30</v>
      </c>
      <c r="D82" s="36"/>
      <c r="E82" s="36"/>
      <c r="F82" s="27" t="str">
        <f>IF(E18="","",E18)</f>
        <v>Vyplň údaj</v>
      </c>
      <c r="G82" s="36"/>
      <c r="H82" s="36"/>
      <c r="I82" s="118" t="s">
        <v>37</v>
      </c>
      <c r="J82" s="32" t="str">
        <f>E24</f>
        <v xml:space="preserve"> </v>
      </c>
      <c r="K82" s="36"/>
      <c r="L82" s="117"/>
      <c r="S82" s="34"/>
      <c r="T82" s="34"/>
      <c r="U82" s="34"/>
      <c r="V82" s="34"/>
      <c r="W82" s="34"/>
      <c r="X82" s="34"/>
      <c r="Y82" s="34"/>
      <c r="Z82" s="34"/>
      <c r="AA82" s="34"/>
      <c r="AB82" s="34"/>
      <c r="AC82" s="34"/>
      <c r="AD82" s="34"/>
      <c r="AE82" s="34"/>
    </row>
    <row r="83" spans="1:65" s="1" customFormat="1" ht="10.35" customHeight="1">
      <c r="A83" s="34"/>
      <c r="B83" s="35"/>
      <c r="C83" s="36"/>
      <c r="D83" s="36"/>
      <c r="E83" s="36"/>
      <c r="F83" s="36"/>
      <c r="G83" s="36"/>
      <c r="H83" s="36"/>
      <c r="I83" s="116"/>
      <c r="J83" s="36"/>
      <c r="K83" s="36"/>
      <c r="L83" s="117"/>
      <c r="S83" s="34"/>
      <c r="T83" s="34"/>
      <c r="U83" s="34"/>
      <c r="V83" s="34"/>
      <c r="W83" s="34"/>
      <c r="X83" s="34"/>
      <c r="Y83" s="34"/>
      <c r="Z83" s="34"/>
      <c r="AA83" s="34"/>
      <c r="AB83" s="34"/>
      <c r="AC83" s="34"/>
      <c r="AD83" s="34"/>
      <c r="AE83" s="34"/>
    </row>
    <row r="84" spans="1:65" s="10" customFormat="1" ht="29.25" customHeight="1">
      <c r="A84" s="166"/>
      <c r="B84" s="167"/>
      <c r="C84" s="168" t="s">
        <v>299</v>
      </c>
      <c r="D84" s="169" t="s">
        <v>59</v>
      </c>
      <c r="E84" s="169" t="s">
        <v>55</v>
      </c>
      <c r="F84" s="169" t="s">
        <v>56</v>
      </c>
      <c r="G84" s="169" t="s">
        <v>300</v>
      </c>
      <c r="H84" s="169" t="s">
        <v>301</v>
      </c>
      <c r="I84" s="170" t="s">
        <v>302</v>
      </c>
      <c r="J84" s="171" t="s">
        <v>269</v>
      </c>
      <c r="K84" s="172" t="s">
        <v>303</v>
      </c>
      <c r="L84" s="173"/>
      <c r="M84" s="68" t="s">
        <v>19</v>
      </c>
      <c r="N84" s="69" t="s">
        <v>44</v>
      </c>
      <c r="O84" s="69" t="s">
        <v>304</v>
      </c>
      <c r="P84" s="69" t="s">
        <v>305</v>
      </c>
      <c r="Q84" s="69" t="s">
        <v>306</v>
      </c>
      <c r="R84" s="69" t="s">
        <v>307</v>
      </c>
      <c r="S84" s="69" t="s">
        <v>308</v>
      </c>
      <c r="T84" s="70" t="s">
        <v>309</v>
      </c>
      <c r="U84" s="166"/>
      <c r="V84" s="166"/>
      <c r="W84" s="166"/>
      <c r="X84" s="166"/>
      <c r="Y84" s="166"/>
      <c r="Z84" s="166"/>
      <c r="AA84" s="166"/>
      <c r="AB84" s="166"/>
      <c r="AC84" s="166"/>
      <c r="AD84" s="166"/>
      <c r="AE84" s="166"/>
    </row>
    <row r="85" spans="1:65" s="1" customFormat="1" ht="22.9" customHeight="1">
      <c r="A85" s="34"/>
      <c r="B85" s="35"/>
      <c r="C85" s="75" t="s">
        <v>310</v>
      </c>
      <c r="D85" s="36"/>
      <c r="E85" s="36"/>
      <c r="F85" s="36"/>
      <c r="G85" s="36"/>
      <c r="H85" s="36"/>
      <c r="I85" s="116"/>
      <c r="J85" s="174">
        <f>BK85</f>
        <v>0</v>
      </c>
      <c r="K85" s="36"/>
      <c r="L85" s="39"/>
      <c r="M85" s="71"/>
      <c r="N85" s="175"/>
      <c r="O85" s="72"/>
      <c r="P85" s="176">
        <f>P86</f>
        <v>0</v>
      </c>
      <c r="Q85" s="72"/>
      <c r="R85" s="176">
        <f>R86</f>
        <v>0</v>
      </c>
      <c r="S85" s="72"/>
      <c r="T85" s="177">
        <f>T86</f>
        <v>0</v>
      </c>
      <c r="U85" s="34"/>
      <c r="V85" s="34"/>
      <c r="W85" s="34"/>
      <c r="X85" s="34"/>
      <c r="Y85" s="34"/>
      <c r="Z85" s="34"/>
      <c r="AA85" s="34"/>
      <c r="AB85" s="34"/>
      <c r="AC85" s="34"/>
      <c r="AD85" s="34"/>
      <c r="AE85" s="34"/>
      <c r="AT85" s="17" t="s">
        <v>73</v>
      </c>
      <c r="AU85" s="17" t="s">
        <v>270</v>
      </c>
      <c r="BK85" s="178">
        <f>BK86</f>
        <v>0</v>
      </c>
    </row>
    <row r="86" spans="1:65" s="11" customFormat="1" ht="25.9" customHeight="1">
      <c r="B86" s="179"/>
      <c r="C86" s="180"/>
      <c r="D86" s="181" t="s">
        <v>73</v>
      </c>
      <c r="E86" s="182" t="s">
        <v>3419</v>
      </c>
      <c r="F86" s="182" t="s">
        <v>4404</v>
      </c>
      <c r="G86" s="180"/>
      <c r="H86" s="180"/>
      <c r="I86" s="183"/>
      <c r="J86" s="184">
        <f>BK86</f>
        <v>0</v>
      </c>
      <c r="K86" s="180"/>
      <c r="L86" s="185"/>
      <c r="M86" s="186"/>
      <c r="N86" s="187"/>
      <c r="O86" s="187"/>
      <c r="P86" s="188">
        <f>P87+P98+P101+P104+P107</f>
        <v>0</v>
      </c>
      <c r="Q86" s="187"/>
      <c r="R86" s="188">
        <f>R87+R98+R101+R104+R107</f>
        <v>0</v>
      </c>
      <c r="S86" s="187"/>
      <c r="T86" s="189">
        <f>T87+T98+T101+T104+T107</f>
        <v>0</v>
      </c>
      <c r="AR86" s="190" t="s">
        <v>340</v>
      </c>
      <c r="AT86" s="191" t="s">
        <v>73</v>
      </c>
      <c r="AU86" s="191" t="s">
        <v>74</v>
      </c>
      <c r="AY86" s="190" t="s">
        <v>313</v>
      </c>
      <c r="BK86" s="192">
        <f>BK87+BK98+BK101+BK104+BK107</f>
        <v>0</v>
      </c>
    </row>
    <row r="87" spans="1:65" s="11" customFormat="1" ht="22.9" customHeight="1">
      <c r="B87" s="179"/>
      <c r="C87" s="180"/>
      <c r="D87" s="181" t="s">
        <v>73</v>
      </c>
      <c r="E87" s="193" t="s">
        <v>4405</v>
      </c>
      <c r="F87" s="193" t="s">
        <v>4406</v>
      </c>
      <c r="G87" s="180"/>
      <c r="H87" s="180"/>
      <c r="I87" s="183"/>
      <c r="J87" s="194">
        <f>BK87</f>
        <v>0</v>
      </c>
      <c r="K87" s="180"/>
      <c r="L87" s="185"/>
      <c r="M87" s="186"/>
      <c r="N87" s="187"/>
      <c r="O87" s="187"/>
      <c r="P87" s="188">
        <f>SUM(P88:P97)</f>
        <v>0</v>
      </c>
      <c r="Q87" s="187"/>
      <c r="R87" s="188">
        <f>SUM(R88:R97)</f>
        <v>0</v>
      </c>
      <c r="S87" s="187"/>
      <c r="T87" s="189">
        <f>SUM(T88:T97)</f>
        <v>0</v>
      </c>
      <c r="AR87" s="190" t="s">
        <v>340</v>
      </c>
      <c r="AT87" s="191" t="s">
        <v>73</v>
      </c>
      <c r="AU87" s="191" t="s">
        <v>81</v>
      </c>
      <c r="AY87" s="190" t="s">
        <v>313</v>
      </c>
      <c r="BK87" s="192">
        <f>SUM(BK88:BK97)</f>
        <v>0</v>
      </c>
    </row>
    <row r="88" spans="1:65" s="1" customFormat="1" ht="14.45" customHeight="1">
      <c r="A88" s="34"/>
      <c r="B88" s="35"/>
      <c r="C88" s="195" t="s">
        <v>81</v>
      </c>
      <c r="D88" s="195" t="s">
        <v>315</v>
      </c>
      <c r="E88" s="196" t="s">
        <v>4407</v>
      </c>
      <c r="F88" s="197" t="s">
        <v>4408</v>
      </c>
      <c r="G88" s="198" t="s">
        <v>2843</v>
      </c>
      <c r="H88" s="199">
        <v>1</v>
      </c>
      <c r="I88" s="200"/>
      <c r="J88" s="201">
        <f>ROUND(I88*H88,2)</f>
        <v>0</v>
      </c>
      <c r="K88" s="202"/>
      <c r="L88" s="39"/>
      <c r="M88" s="203" t="s">
        <v>19</v>
      </c>
      <c r="N88" s="204" t="s">
        <v>45</v>
      </c>
      <c r="O88" s="64"/>
      <c r="P88" s="205">
        <f>O88*H88</f>
        <v>0</v>
      </c>
      <c r="Q88" s="205">
        <v>0</v>
      </c>
      <c r="R88" s="205">
        <f>Q88*H88</f>
        <v>0</v>
      </c>
      <c r="S88" s="205">
        <v>0</v>
      </c>
      <c r="T88" s="206">
        <f>S88*H88</f>
        <v>0</v>
      </c>
      <c r="U88" s="34"/>
      <c r="V88" s="34"/>
      <c r="W88" s="34"/>
      <c r="X88" s="34"/>
      <c r="Y88" s="34"/>
      <c r="Z88" s="34"/>
      <c r="AA88" s="34"/>
      <c r="AB88" s="34"/>
      <c r="AC88" s="34"/>
      <c r="AD88" s="34"/>
      <c r="AE88" s="34"/>
      <c r="AR88" s="207" t="s">
        <v>4409</v>
      </c>
      <c r="AT88" s="207" t="s">
        <v>315</v>
      </c>
      <c r="AU88" s="207" t="s">
        <v>83</v>
      </c>
      <c r="AY88" s="17" t="s">
        <v>313</v>
      </c>
      <c r="BE88" s="208">
        <f>IF(N88="základní",J88,0)</f>
        <v>0</v>
      </c>
      <c r="BF88" s="208">
        <f>IF(N88="snížená",J88,0)</f>
        <v>0</v>
      </c>
      <c r="BG88" s="208">
        <f>IF(N88="zákl. přenesená",J88,0)</f>
        <v>0</v>
      </c>
      <c r="BH88" s="208">
        <f>IF(N88="sníž. přenesená",J88,0)</f>
        <v>0</v>
      </c>
      <c r="BI88" s="208">
        <f>IF(N88="nulová",J88,0)</f>
        <v>0</v>
      </c>
      <c r="BJ88" s="17" t="s">
        <v>81</v>
      </c>
      <c r="BK88" s="208">
        <f>ROUND(I88*H88,2)</f>
        <v>0</v>
      </c>
      <c r="BL88" s="17" t="s">
        <v>4409</v>
      </c>
      <c r="BM88" s="207" t="s">
        <v>4410</v>
      </c>
    </row>
    <row r="89" spans="1:65" s="1" customFormat="1">
      <c r="A89" s="34"/>
      <c r="B89" s="35"/>
      <c r="C89" s="36"/>
      <c r="D89" s="209" t="s">
        <v>321</v>
      </c>
      <c r="E89" s="36"/>
      <c r="F89" s="210" t="s">
        <v>4408</v>
      </c>
      <c r="G89" s="36"/>
      <c r="H89" s="36"/>
      <c r="I89" s="116"/>
      <c r="J89" s="36"/>
      <c r="K89" s="36"/>
      <c r="L89" s="39"/>
      <c r="M89" s="211"/>
      <c r="N89" s="212"/>
      <c r="O89" s="64"/>
      <c r="P89" s="64"/>
      <c r="Q89" s="64"/>
      <c r="R89" s="64"/>
      <c r="S89" s="64"/>
      <c r="T89" s="65"/>
      <c r="U89" s="34"/>
      <c r="V89" s="34"/>
      <c r="W89" s="34"/>
      <c r="X89" s="34"/>
      <c r="Y89" s="34"/>
      <c r="Z89" s="34"/>
      <c r="AA89" s="34"/>
      <c r="AB89" s="34"/>
      <c r="AC89" s="34"/>
      <c r="AD89" s="34"/>
      <c r="AE89" s="34"/>
      <c r="AT89" s="17" t="s">
        <v>321</v>
      </c>
      <c r="AU89" s="17" t="s">
        <v>83</v>
      </c>
    </row>
    <row r="90" spans="1:65" s="1" customFormat="1" ht="14.45" customHeight="1">
      <c r="A90" s="34"/>
      <c r="B90" s="35"/>
      <c r="C90" s="195" t="s">
        <v>83</v>
      </c>
      <c r="D90" s="195" t="s">
        <v>315</v>
      </c>
      <c r="E90" s="196" t="s">
        <v>4411</v>
      </c>
      <c r="F90" s="197" t="s">
        <v>4412</v>
      </c>
      <c r="G90" s="198" t="s">
        <v>2843</v>
      </c>
      <c r="H90" s="199">
        <v>1</v>
      </c>
      <c r="I90" s="200"/>
      <c r="J90" s="201">
        <f>ROUND(I90*H90,2)</f>
        <v>0</v>
      </c>
      <c r="K90" s="202"/>
      <c r="L90" s="39"/>
      <c r="M90" s="203" t="s">
        <v>19</v>
      </c>
      <c r="N90" s="204" t="s">
        <v>45</v>
      </c>
      <c r="O90" s="64"/>
      <c r="P90" s="205">
        <f>O90*H90</f>
        <v>0</v>
      </c>
      <c r="Q90" s="205">
        <v>0</v>
      </c>
      <c r="R90" s="205">
        <f>Q90*H90</f>
        <v>0</v>
      </c>
      <c r="S90" s="205">
        <v>0</v>
      </c>
      <c r="T90" s="206">
        <f>S90*H90</f>
        <v>0</v>
      </c>
      <c r="U90" s="34"/>
      <c r="V90" s="34"/>
      <c r="W90" s="34"/>
      <c r="X90" s="34"/>
      <c r="Y90" s="34"/>
      <c r="Z90" s="34"/>
      <c r="AA90" s="34"/>
      <c r="AB90" s="34"/>
      <c r="AC90" s="34"/>
      <c r="AD90" s="34"/>
      <c r="AE90" s="34"/>
      <c r="AR90" s="207" t="s">
        <v>4409</v>
      </c>
      <c r="AT90" s="207" t="s">
        <v>315</v>
      </c>
      <c r="AU90" s="207" t="s">
        <v>83</v>
      </c>
      <c r="AY90" s="17" t="s">
        <v>313</v>
      </c>
      <c r="BE90" s="208">
        <f>IF(N90="základní",J90,0)</f>
        <v>0</v>
      </c>
      <c r="BF90" s="208">
        <f>IF(N90="snížená",J90,0)</f>
        <v>0</v>
      </c>
      <c r="BG90" s="208">
        <f>IF(N90="zákl. přenesená",J90,0)</f>
        <v>0</v>
      </c>
      <c r="BH90" s="208">
        <f>IF(N90="sníž. přenesená",J90,0)</f>
        <v>0</v>
      </c>
      <c r="BI90" s="208">
        <f>IF(N90="nulová",J90,0)</f>
        <v>0</v>
      </c>
      <c r="BJ90" s="17" t="s">
        <v>81</v>
      </c>
      <c r="BK90" s="208">
        <f>ROUND(I90*H90,2)</f>
        <v>0</v>
      </c>
      <c r="BL90" s="17" t="s">
        <v>4409</v>
      </c>
      <c r="BM90" s="207" t="s">
        <v>4413</v>
      </c>
    </row>
    <row r="91" spans="1:65" s="1" customFormat="1">
      <c r="A91" s="34"/>
      <c r="B91" s="35"/>
      <c r="C91" s="36"/>
      <c r="D91" s="209" t="s">
        <v>321</v>
      </c>
      <c r="E91" s="36"/>
      <c r="F91" s="210" t="s">
        <v>4412</v>
      </c>
      <c r="G91" s="36"/>
      <c r="H91" s="36"/>
      <c r="I91" s="116"/>
      <c r="J91" s="36"/>
      <c r="K91" s="36"/>
      <c r="L91" s="39"/>
      <c r="M91" s="211"/>
      <c r="N91" s="212"/>
      <c r="O91" s="64"/>
      <c r="P91" s="64"/>
      <c r="Q91" s="64"/>
      <c r="R91" s="64"/>
      <c r="S91" s="64"/>
      <c r="T91" s="65"/>
      <c r="U91" s="34"/>
      <c r="V91" s="34"/>
      <c r="W91" s="34"/>
      <c r="X91" s="34"/>
      <c r="Y91" s="34"/>
      <c r="Z91" s="34"/>
      <c r="AA91" s="34"/>
      <c r="AB91" s="34"/>
      <c r="AC91" s="34"/>
      <c r="AD91" s="34"/>
      <c r="AE91" s="34"/>
      <c r="AT91" s="17" t="s">
        <v>321</v>
      </c>
      <c r="AU91" s="17" t="s">
        <v>83</v>
      </c>
    </row>
    <row r="92" spans="1:65" s="1" customFormat="1" ht="14.45" customHeight="1">
      <c r="A92" s="34"/>
      <c r="B92" s="35"/>
      <c r="C92" s="195" t="s">
        <v>120</v>
      </c>
      <c r="D92" s="195" t="s">
        <v>315</v>
      </c>
      <c r="E92" s="196" t="s">
        <v>4414</v>
      </c>
      <c r="F92" s="197" t="s">
        <v>4415</v>
      </c>
      <c r="G92" s="198" t="s">
        <v>1434</v>
      </c>
      <c r="H92" s="199">
        <v>1</v>
      </c>
      <c r="I92" s="200"/>
      <c r="J92" s="201">
        <f>ROUND(I92*H92,2)</f>
        <v>0</v>
      </c>
      <c r="K92" s="202"/>
      <c r="L92" s="39"/>
      <c r="M92" s="203" t="s">
        <v>19</v>
      </c>
      <c r="N92" s="204" t="s">
        <v>45</v>
      </c>
      <c r="O92" s="64"/>
      <c r="P92" s="205">
        <f>O92*H92</f>
        <v>0</v>
      </c>
      <c r="Q92" s="205">
        <v>0</v>
      </c>
      <c r="R92" s="205">
        <f>Q92*H92</f>
        <v>0</v>
      </c>
      <c r="S92" s="205">
        <v>0</v>
      </c>
      <c r="T92" s="206">
        <f>S92*H92</f>
        <v>0</v>
      </c>
      <c r="U92" s="34"/>
      <c r="V92" s="34"/>
      <c r="W92" s="34"/>
      <c r="X92" s="34"/>
      <c r="Y92" s="34"/>
      <c r="Z92" s="34"/>
      <c r="AA92" s="34"/>
      <c r="AB92" s="34"/>
      <c r="AC92" s="34"/>
      <c r="AD92" s="34"/>
      <c r="AE92" s="34"/>
      <c r="AR92" s="207" t="s">
        <v>4409</v>
      </c>
      <c r="AT92" s="207" t="s">
        <v>315</v>
      </c>
      <c r="AU92" s="207" t="s">
        <v>83</v>
      </c>
      <c r="AY92" s="17" t="s">
        <v>313</v>
      </c>
      <c r="BE92" s="208">
        <f>IF(N92="základní",J92,0)</f>
        <v>0</v>
      </c>
      <c r="BF92" s="208">
        <f>IF(N92="snížená",J92,0)</f>
        <v>0</v>
      </c>
      <c r="BG92" s="208">
        <f>IF(N92="zákl. přenesená",J92,0)</f>
        <v>0</v>
      </c>
      <c r="BH92" s="208">
        <f>IF(N92="sníž. přenesená",J92,0)</f>
        <v>0</v>
      </c>
      <c r="BI92" s="208">
        <f>IF(N92="nulová",J92,0)</f>
        <v>0</v>
      </c>
      <c r="BJ92" s="17" t="s">
        <v>81</v>
      </c>
      <c r="BK92" s="208">
        <f>ROUND(I92*H92,2)</f>
        <v>0</v>
      </c>
      <c r="BL92" s="17" t="s">
        <v>4409</v>
      </c>
      <c r="BM92" s="207" t="s">
        <v>4416</v>
      </c>
    </row>
    <row r="93" spans="1:65" s="1" customFormat="1">
      <c r="A93" s="34"/>
      <c r="B93" s="35"/>
      <c r="C93" s="36"/>
      <c r="D93" s="209" t="s">
        <v>321</v>
      </c>
      <c r="E93" s="36"/>
      <c r="F93" s="210" t="s">
        <v>4415</v>
      </c>
      <c r="G93" s="36"/>
      <c r="H93" s="36"/>
      <c r="I93" s="116"/>
      <c r="J93" s="36"/>
      <c r="K93" s="36"/>
      <c r="L93" s="39"/>
      <c r="M93" s="211"/>
      <c r="N93" s="212"/>
      <c r="O93" s="64"/>
      <c r="P93" s="64"/>
      <c r="Q93" s="64"/>
      <c r="R93" s="64"/>
      <c r="S93" s="64"/>
      <c r="T93" s="65"/>
      <c r="U93" s="34"/>
      <c r="V93" s="34"/>
      <c r="W93" s="34"/>
      <c r="X93" s="34"/>
      <c r="Y93" s="34"/>
      <c r="Z93" s="34"/>
      <c r="AA93" s="34"/>
      <c r="AB93" s="34"/>
      <c r="AC93" s="34"/>
      <c r="AD93" s="34"/>
      <c r="AE93" s="34"/>
      <c r="AT93" s="17" t="s">
        <v>321</v>
      </c>
      <c r="AU93" s="17" t="s">
        <v>83</v>
      </c>
    </row>
    <row r="94" spans="1:65" s="12" customFormat="1">
      <c r="B94" s="213"/>
      <c r="C94" s="214"/>
      <c r="D94" s="209" t="s">
        <v>323</v>
      </c>
      <c r="E94" s="215" t="s">
        <v>19</v>
      </c>
      <c r="F94" s="216" t="s">
        <v>4417</v>
      </c>
      <c r="G94" s="214"/>
      <c r="H94" s="217">
        <v>1</v>
      </c>
      <c r="I94" s="218"/>
      <c r="J94" s="214"/>
      <c r="K94" s="214"/>
      <c r="L94" s="219"/>
      <c r="M94" s="220"/>
      <c r="N94" s="221"/>
      <c r="O94" s="221"/>
      <c r="P94" s="221"/>
      <c r="Q94" s="221"/>
      <c r="R94" s="221"/>
      <c r="S94" s="221"/>
      <c r="T94" s="222"/>
      <c r="AT94" s="223" t="s">
        <v>323</v>
      </c>
      <c r="AU94" s="223" t="s">
        <v>83</v>
      </c>
      <c r="AV94" s="12" t="s">
        <v>83</v>
      </c>
      <c r="AW94" s="12" t="s">
        <v>36</v>
      </c>
      <c r="AX94" s="12" t="s">
        <v>81</v>
      </c>
      <c r="AY94" s="223" t="s">
        <v>313</v>
      </c>
    </row>
    <row r="95" spans="1:65" s="1" customFormat="1" ht="14.45" customHeight="1">
      <c r="A95" s="34"/>
      <c r="B95" s="35"/>
      <c r="C95" s="195" t="s">
        <v>319</v>
      </c>
      <c r="D95" s="195" t="s">
        <v>315</v>
      </c>
      <c r="E95" s="196" t="s">
        <v>4418</v>
      </c>
      <c r="F95" s="197" t="s">
        <v>4419</v>
      </c>
      <c r="G95" s="198" t="s">
        <v>1434</v>
      </c>
      <c r="H95" s="199">
        <v>1</v>
      </c>
      <c r="I95" s="200"/>
      <c r="J95" s="201">
        <f>ROUND(I95*H95,2)</f>
        <v>0</v>
      </c>
      <c r="K95" s="202"/>
      <c r="L95" s="39"/>
      <c r="M95" s="203" t="s">
        <v>19</v>
      </c>
      <c r="N95" s="204" t="s">
        <v>45</v>
      </c>
      <c r="O95" s="64"/>
      <c r="P95" s="205">
        <f>O95*H95</f>
        <v>0</v>
      </c>
      <c r="Q95" s="205">
        <v>0</v>
      </c>
      <c r="R95" s="205">
        <f>Q95*H95</f>
        <v>0</v>
      </c>
      <c r="S95" s="205">
        <v>0</v>
      </c>
      <c r="T95" s="206">
        <f>S95*H95</f>
        <v>0</v>
      </c>
      <c r="U95" s="34"/>
      <c r="V95" s="34"/>
      <c r="W95" s="34"/>
      <c r="X95" s="34"/>
      <c r="Y95" s="34"/>
      <c r="Z95" s="34"/>
      <c r="AA95" s="34"/>
      <c r="AB95" s="34"/>
      <c r="AC95" s="34"/>
      <c r="AD95" s="34"/>
      <c r="AE95" s="34"/>
      <c r="AR95" s="207" t="s">
        <v>4409</v>
      </c>
      <c r="AT95" s="207" t="s">
        <v>315</v>
      </c>
      <c r="AU95" s="207" t="s">
        <v>83</v>
      </c>
      <c r="AY95" s="17" t="s">
        <v>313</v>
      </c>
      <c r="BE95" s="208">
        <f>IF(N95="základní",J95,0)</f>
        <v>0</v>
      </c>
      <c r="BF95" s="208">
        <f>IF(N95="snížená",J95,0)</f>
        <v>0</v>
      </c>
      <c r="BG95" s="208">
        <f>IF(N95="zákl. přenesená",J95,0)</f>
        <v>0</v>
      </c>
      <c r="BH95" s="208">
        <f>IF(N95="sníž. přenesená",J95,0)</f>
        <v>0</v>
      </c>
      <c r="BI95" s="208">
        <f>IF(N95="nulová",J95,0)</f>
        <v>0</v>
      </c>
      <c r="BJ95" s="17" t="s">
        <v>81</v>
      </c>
      <c r="BK95" s="208">
        <f>ROUND(I95*H95,2)</f>
        <v>0</v>
      </c>
      <c r="BL95" s="17" t="s">
        <v>4409</v>
      </c>
      <c r="BM95" s="207" t="s">
        <v>4420</v>
      </c>
    </row>
    <row r="96" spans="1:65" s="1" customFormat="1">
      <c r="A96" s="34"/>
      <c r="B96" s="35"/>
      <c r="C96" s="36"/>
      <c r="D96" s="209" t="s">
        <v>321</v>
      </c>
      <c r="E96" s="36"/>
      <c r="F96" s="210" t="s">
        <v>4419</v>
      </c>
      <c r="G96" s="36"/>
      <c r="H96" s="36"/>
      <c r="I96" s="116"/>
      <c r="J96" s="36"/>
      <c r="K96" s="36"/>
      <c r="L96" s="39"/>
      <c r="M96" s="211"/>
      <c r="N96" s="212"/>
      <c r="O96" s="64"/>
      <c r="P96" s="64"/>
      <c r="Q96" s="64"/>
      <c r="R96" s="64"/>
      <c r="S96" s="64"/>
      <c r="T96" s="65"/>
      <c r="U96" s="34"/>
      <c r="V96" s="34"/>
      <c r="W96" s="34"/>
      <c r="X96" s="34"/>
      <c r="Y96" s="34"/>
      <c r="Z96" s="34"/>
      <c r="AA96" s="34"/>
      <c r="AB96" s="34"/>
      <c r="AC96" s="34"/>
      <c r="AD96" s="34"/>
      <c r="AE96" s="34"/>
      <c r="AT96" s="17" t="s">
        <v>321</v>
      </c>
      <c r="AU96" s="17" t="s">
        <v>83</v>
      </c>
    </row>
    <row r="97" spans="1:65" s="12" customFormat="1">
      <c r="B97" s="213"/>
      <c r="C97" s="214"/>
      <c r="D97" s="209" t="s">
        <v>323</v>
      </c>
      <c r="E97" s="215" t="s">
        <v>19</v>
      </c>
      <c r="F97" s="216" t="s">
        <v>4421</v>
      </c>
      <c r="G97" s="214"/>
      <c r="H97" s="217">
        <v>1</v>
      </c>
      <c r="I97" s="218"/>
      <c r="J97" s="214"/>
      <c r="K97" s="214"/>
      <c r="L97" s="219"/>
      <c r="M97" s="220"/>
      <c r="N97" s="221"/>
      <c r="O97" s="221"/>
      <c r="P97" s="221"/>
      <c r="Q97" s="221"/>
      <c r="R97" s="221"/>
      <c r="S97" s="221"/>
      <c r="T97" s="222"/>
      <c r="AT97" s="223" t="s">
        <v>323</v>
      </c>
      <c r="AU97" s="223" t="s">
        <v>83</v>
      </c>
      <c r="AV97" s="12" t="s">
        <v>83</v>
      </c>
      <c r="AW97" s="12" t="s">
        <v>36</v>
      </c>
      <c r="AX97" s="12" t="s">
        <v>81</v>
      </c>
      <c r="AY97" s="223" t="s">
        <v>313</v>
      </c>
    </row>
    <row r="98" spans="1:65" s="11" customFormat="1" ht="22.9" customHeight="1">
      <c r="B98" s="179"/>
      <c r="C98" s="180"/>
      <c r="D98" s="181" t="s">
        <v>73</v>
      </c>
      <c r="E98" s="193" t="s">
        <v>4422</v>
      </c>
      <c r="F98" s="193" t="s">
        <v>4423</v>
      </c>
      <c r="G98" s="180"/>
      <c r="H98" s="180"/>
      <c r="I98" s="183"/>
      <c r="J98" s="194">
        <f>BK98</f>
        <v>0</v>
      </c>
      <c r="K98" s="180"/>
      <c r="L98" s="185"/>
      <c r="M98" s="186"/>
      <c r="N98" s="187"/>
      <c r="O98" s="187"/>
      <c r="P98" s="188">
        <f>SUM(P99:P100)</f>
        <v>0</v>
      </c>
      <c r="Q98" s="187"/>
      <c r="R98" s="188">
        <f>SUM(R99:R100)</f>
        <v>0</v>
      </c>
      <c r="S98" s="187"/>
      <c r="T98" s="189">
        <f>SUM(T99:T100)</f>
        <v>0</v>
      </c>
      <c r="AR98" s="190" t="s">
        <v>340</v>
      </c>
      <c r="AT98" s="191" t="s">
        <v>73</v>
      </c>
      <c r="AU98" s="191" t="s">
        <v>81</v>
      </c>
      <c r="AY98" s="190" t="s">
        <v>313</v>
      </c>
      <c r="BK98" s="192">
        <f>SUM(BK99:BK100)</f>
        <v>0</v>
      </c>
    </row>
    <row r="99" spans="1:65" s="1" customFormat="1" ht="14.45" customHeight="1">
      <c r="A99" s="34"/>
      <c r="B99" s="35"/>
      <c r="C99" s="195" t="s">
        <v>340</v>
      </c>
      <c r="D99" s="195" t="s">
        <v>315</v>
      </c>
      <c r="E99" s="196" t="s">
        <v>4424</v>
      </c>
      <c r="F99" s="197" t="s">
        <v>4423</v>
      </c>
      <c r="G99" s="198" t="s">
        <v>2843</v>
      </c>
      <c r="H99" s="199">
        <v>1</v>
      </c>
      <c r="I99" s="200"/>
      <c r="J99" s="201">
        <f>ROUND(I99*H99,2)</f>
        <v>0</v>
      </c>
      <c r="K99" s="202"/>
      <c r="L99" s="39"/>
      <c r="M99" s="203" t="s">
        <v>19</v>
      </c>
      <c r="N99" s="204" t="s">
        <v>45</v>
      </c>
      <c r="O99" s="64"/>
      <c r="P99" s="205">
        <f>O99*H99</f>
        <v>0</v>
      </c>
      <c r="Q99" s="205">
        <v>0</v>
      </c>
      <c r="R99" s="205">
        <f>Q99*H99</f>
        <v>0</v>
      </c>
      <c r="S99" s="205">
        <v>0</v>
      </c>
      <c r="T99" s="206">
        <f>S99*H99</f>
        <v>0</v>
      </c>
      <c r="U99" s="34"/>
      <c r="V99" s="34"/>
      <c r="W99" s="34"/>
      <c r="X99" s="34"/>
      <c r="Y99" s="34"/>
      <c r="Z99" s="34"/>
      <c r="AA99" s="34"/>
      <c r="AB99" s="34"/>
      <c r="AC99" s="34"/>
      <c r="AD99" s="34"/>
      <c r="AE99" s="34"/>
      <c r="AR99" s="207" t="s">
        <v>4409</v>
      </c>
      <c r="AT99" s="207" t="s">
        <v>315</v>
      </c>
      <c r="AU99" s="207" t="s">
        <v>83</v>
      </c>
      <c r="AY99" s="17" t="s">
        <v>313</v>
      </c>
      <c r="BE99" s="208">
        <f>IF(N99="základní",J99,0)</f>
        <v>0</v>
      </c>
      <c r="BF99" s="208">
        <f>IF(N99="snížená",J99,0)</f>
        <v>0</v>
      </c>
      <c r="BG99" s="208">
        <f>IF(N99="zákl. přenesená",J99,0)</f>
        <v>0</v>
      </c>
      <c r="BH99" s="208">
        <f>IF(N99="sníž. přenesená",J99,0)</f>
        <v>0</v>
      </c>
      <c r="BI99" s="208">
        <f>IF(N99="nulová",J99,0)</f>
        <v>0</v>
      </c>
      <c r="BJ99" s="17" t="s">
        <v>81</v>
      </c>
      <c r="BK99" s="208">
        <f>ROUND(I99*H99,2)</f>
        <v>0</v>
      </c>
      <c r="BL99" s="17" t="s">
        <v>4409</v>
      </c>
      <c r="BM99" s="207" t="s">
        <v>4425</v>
      </c>
    </row>
    <row r="100" spans="1:65" s="1" customFormat="1">
      <c r="A100" s="34"/>
      <c r="B100" s="35"/>
      <c r="C100" s="36"/>
      <c r="D100" s="209" t="s">
        <v>321</v>
      </c>
      <c r="E100" s="36"/>
      <c r="F100" s="210" t="s">
        <v>4423</v>
      </c>
      <c r="G100" s="36"/>
      <c r="H100" s="36"/>
      <c r="I100" s="116"/>
      <c r="J100" s="36"/>
      <c r="K100" s="36"/>
      <c r="L100" s="39"/>
      <c r="M100" s="211"/>
      <c r="N100" s="212"/>
      <c r="O100" s="64"/>
      <c r="P100" s="64"/>
      <c r="Q100" s="64"/>
      <c r="R100" s="64"/>
      <c r="S100" s="64"/>
      <c r="T100" s="65"/>
      <c r="U100" s="34"/>
      <c r="V100" s="34"/>
      <c r="W100" s="34"/>
      <c r="X100" s="34"/>
      <c r="Y100" s="34"/>
      <c r="Z100" s="34"/>
      <c r="AA100" s="34"/>
      <c r="AB100" s="34"/>
      <c r="AC100" s="34"/>
      <c r="AD100" s="34"/>
      <c r="AE100" s="34"/>
      <c r="AT100" s="17" t="s">
        <v>321</v>
      </c>
      <c r="AU100" s="17" t="s">
        <v>83</v>
      </c>
    </row>
    <row r="101" spans="1:65" s="11" customFormat="1" ht="22.9" customHeight="1">
      <c r="B101" s="179"/>
      <c r="C101" s="180"/>
      <c r="D101" s="181" t="s">
        <v>73</v>
      </c>
      <c r="E101" s="193" t="s">
        <v>4426</v>
      </c>
      <c r="F101" s="193" t="s">
        <v>4427</v>
      </c>
      <c r="G101" s="180"/>
      <c r="H101" s="180"/>
      <c r="I101" s="183"/>
      <c r="J101" s="194">
        <f>BK101</f>
        <v>0</v>
      </c>
      <c r="K101" s="180"/>
      <c r="L101" s="185"/>
      <c r="M101" s="186"/>
      <c r="N101" s="187"/>
      <c r="O101" s="187"/>
      <c r="P101" s="188">
        <f>SUM(P102:P103)</f>
        <v>0</v>
      </c>
      <c r="Q101" s="187"/>
      <c r="R101" s="188">
        <f>SUM(R102:R103)</f>
        <v>0</v>
      </c>
      <c r="S101" s="187"/>
      <c r="T101" s="189">
        <f>SUM(T102:T103)</f>
        <v>0</v>
      </c>
      <c r="AR101" s="190" t="s">
        <v>340</v>
      </c>
      <c r="AT101" s="191" t="s">
        <v>73</v>
      </c>
      <c r="AU101" s="191" t="s">
        <v>81</v>
      </c>
      <c r="AY101" s="190" t="s">
        <v>313</v>
      </c>
      <c r="BK101" s="192">
        <f>SUM(BK102:BK103)</f>
        <v>0</v>
      </c>
    </row>
    <row r="102" spans="1:65" s="1" customFormat="1" ht="14.45" customHeight="1">
      <c r="A102" s="34"/>
      <c r="B102" s="35"/>
      <c r="C102" s="195" t="s">
        <v>345</v>
      </c>
      <c r="D102" s="195" t="s">
        <v>315</v>
      </c>
      <c r="E102" s="196" t="s">
        <v>4428</v>
      </c>
      <c r="F102" s="197" t="s">
        <v>4429</v>
      </c>
      <c r="G102" s="198" t="s">
        <v>2843</v>
      </c>
      <c r="H102" s="199">
        <v>1</v>
      </c>
      <c r="I102" s="200"/>
      <c r="J102" s="201">
        <f>ROUND(I102*H102,2)</f>
        <v>0</v>
      </c>
      <c r="K102" s="202"/>
      <c r="L102" s="39"/>
      <c r="M102" s="203" t="s">
        <v>19</v>
      </c>
      <c r="N102" s="204" t="s">
        <v>45</v>
      </c>
      <c r="O102" s="64"/>
      <c r="P102" s="205">
        <f>O102*H102</f>
        <v>0</v>
      </c>
      <c r="Q102" s="205">
        <v>0</v>
      </c>
      <c r="R102" s="205">
        <f>Q102*H102</f>
        <v>0</v>
      </c>
      <c r="S102" s="205">
        <v>0</v>
      </c>
      <c r="T102" s="206">
        <f>S102*H102</f>
        <v>0</v>
      </c>
      <c r="U102" s="34"/>
      <c r="V102" s="34"/>
      <c r="W102" s="34"/>
      <c r="X102" s="34"/>
      <c r="Y102" s="34"/>
      <c r="Z102" s="34"/>
      <c r="AA102" s="34"/>
      <c r="AB102" s="34"/>
      <c r="AC102" s="34"/>
      <c r="AD102" s="34"/>
      <c r="AE102" s="34"/>
      <c r="AR102" s="207" t="s">
        <v>4409</v>
      </c>
      <c r="AT102" s="207" t="s">
        <v>315</v>
      </c>
      <c r="AU102" s="207" t="s">
        <v>83</v>
      </c>
      <c r="AY102" s="17" t="s">
        <v>313</v>
      </c>
      <c r="BE102" s="208">
        <f>IF(N102="základní",J102,0)</f>
        <v>0</v>
      </c>
      <c r="BF102" s="208">
        <f>IF(N102="snížená",J102,0)</f>
        <v>0</v>
      </c>
      <c r="BG102" s="208">
        <f>IF(N102="zákl. přenesená",J102,0)</f>
        <v>0</v>
      </c>
      <c r="BH102" s="208">
        <f>IF(N102="sníž. přenesená",J102,0)</f>
        <v>0</v>
      </c>
      <c r="BI102" s="208">
        <f>IF(N102="nulová",J102,0)</f>
        <v>0</v>
      </c>
      <c r="BJ102" s="17" t="s">
        <v>81</v>
      </c>
      <c r="BK102" s="208">
        <f>ROUND(I102*H102,2)</f>
        <v>0</v>
      </c>
      <c r="BL102" s="17" t="s">
        <v>4409</v>
      </c>
      <c r="BM102" s="207" t="s">
        <v>4430</v>
      </c>
    </row>
    <row r="103" spans="1:65" s="1" customFormat="1">
      <c r="A103" s="34"/>
      <c r="B103" s="35"/>
      <c r="C103" s="36"/>
      <c r="D103" s="209" t="s">
        <v>321</v>
      </c>
      <c r="E103" s="36"/>
      <c r="F103" s="210" t="s">
        <v>4429</v>
      </c>
      <c r="G103" s="36"/>
      <c r="H103" s="36"/>
      <c r="I103" s="116"/>
      <c r="J103" s="36"/>
      <c r="K103" s="36"/>
      <c r="L103" s="39"/>
      <c r="M103" s="211"/>
      <c r="N103" s="212"/>
      <c r="O103" s="64"/>
      <c r="P103" s="64"/>
      <c r="Q103" s="64"/>
      <c r="R103" s="64"/>
      <c r="S103" s="64"/>
      <c r="T103" s="65"/>
      <c r="U103" s="34"/>
      <c r="V103" s="34"/>
      <c r="W103" s="34"/>
      <c r="X103" s="34"/>
      <c r="Y103" s="34"/>
      <c r="Z103" s="34"/>
      <c r="AA103" s="34"/>
      <c r="AB103" s="34"/>
      <c r="AC103" s="34"/>
      <c r="AD103" s="34"/>
      <c r="AE103" s="34"/>
      <c r="AT103" s="17" t="s">
        <v>321</v>
      </c>
      <c r="AU103" s="17" t="s">
        <v>83</v>
      </c>
    </row>
    <row r="104" spans="1:65" s="11" customFormat="1" ht="22.9" customHeight="1">
      <c r="B104" s="179"/>
      <c r="C104" s="180"/>
      <c r="D104" s="181" t="s">
        <v>73</v>
      </c>
      <c r="E104" s="193" t="s">
        <v>4431</v>
      </c>
      <c r="F104" s="193" t="s">
        <v>4432</v>
      </c>
      <c r="G104" s="180"/>
      <c r="H104" s="180"/>
      <c r="I104" s="183"/>
      <c r="J104" s="194">
        <f>BK104</f>
        <v>0</v>
      </c>
      <c r="K104" s="180"/>
      <c r="L104" s="185"/>
      <c r="M104" s="186"/>
      <c r="N104" s="187"/>
      <c r="O104" s="187"/>
      <c r="P104" s="188">
        <f>SUM(P105:P106)</f>
        <v>0</v>
      </c>
      <c r="Q104" s="187"/>
      <c r="R104" s="188">
        <f>SUM(R105:R106)</f>
        <v>0</v>
      </c>
      <c r="S104" s="187"/>
      <c r="T104" s="189">
        <f>SUM(T105:T106)</f>
        <v>0</v>
      </c>
      <c r="AR104" s="190" t="s">
        <v>340</v>
      </c>
      <c r="AT104" s="191" t="s">
        <v>73</v>
      </c>
      <c r="AU104" s="191" t="s">
        <v>81</v>
      </c>
      <c r="AY104" s="190" t="s">
        <v>313</v>
      </c>
      <c r="BK104" s="192">
        <f>SUM(BK105:BK106)</f>
        <v>0</v>
      </c>
    </row>
    <row r="105" spans="1:65" s="1" customFormat="1" ht="14.45" customHeight="1">
      <c r="A105" s="34"/>
      <c r="B105" s="35"/>
      <c r="C105" s="195" t="s">
        <v>350</v>
      </c>
      <c r="D105" s="195" t="s">
        <v>315</v>
      </c>
      <c r="E105" s="196" t="s">
        <v>4433</v>
      </c>
      <c r="F105" s="197" t="s">
        <v>4434</v>
      </c>
      <c r="G105" s="198" t="s">
        <v>2843</v>
      </c>
      <c r="H105" s="199">
        <v>1</v>
      </c>
      <c r="I105" s="200"/>
      <c r="J105" s="201">
        <f>ROUND(I105*H105,2)</f>
        <v>0</v>
      </c>
      <c r="K105" s="202"/>
      <c r="L105" s="39"/>
      <c r="M105" s="203" t="s">
        <v>19</v>
      </c>
      <c r="N105" s="204" t="s">
        <v>45</v>
      </c>
      <c r="O105" s="64"/>
      <c r="P105" s="205">
        <f>O105*H105</f>
        <v>0</v>
      </c>
      <c r="Q105" s="205">
        <v>0</v>
      </c>
      <c r="R105" s="205">
        <f>Q105*H105</f>
        <v>0</v>
      </c>
      <c r="S105" s="205">
        <v>0</v>
      </c>
      <c r="T105" s="206">
        <f>S105*H105</f>
        <v>0</v>
      </c>
      <c r="U105" s="34"/>
      <c r="V105" s="34"/>
      <c r="W105" s="34"/>
      <c r="X105" s="34"/>
      <c r="Y105" s="34"/>
      <c r="Z105" s="34"/>
      <c r="AA105" s="34"/>
      <c r="AB105" s="34"/>
      <c r="AC105" s="34"/>
      <c r="AD105" s="34"/>
      <c r="AE105" s="34"/>
      <c r="AR105" s="207" t="s">
        <v>4409</v>
      </c>
      <c r="AT105" s="207" t="s">
        <v>315</v>
      </c>
      <c r="AU105" s="207" t="s">
        <v>83</v>
      </c>
      <c r="AY105" s="17" t="s">
        <v>313</v>
      </c>
      <c r="BE105" s="208">
        <f>IF(N105="základní",J105,0)</f>
        <v>0</v>
      </c>
      <c r="BF105" s="208">
        <f>IF(N105="snížená",J105,0)</f>
        <v>0</v>
      </c>
      <c r="BG105" s="208">
        <f>IF(N105="zákl. přenesená",J105,0)</f>
        <v>0</v>
      </c>
      <c r="BH105" s="208">
        <f>IF(N105="sníž. přenesená",J105,0)</f>
        <v>0</v>
      </c>
      <c r="BI105" s="208">
        <f>IF(N105="nulová",J105,0)</f>
        <v>0</v>
      </c>
      <c r="BJ105" s="17" t="s">
        <v>81</v>
      </c>
      <c r="BK105" s="208">
        <f>ROUND(I105*H105,2)</f>
        <v>0</v>
      </c>
      <c r="BL105" s="17" t="s">
        <v>4409</v>
      </c>
      <c r="BM105" s="207" t="s">
        <v>4435</v>
      </c>
    </row>
    <row r="106" spans="1:65" s="1" customFormat="1">
      <c r="A106" s="34"/>
      <c r="B106" s="35"/>
      <c r="C106" s="36"/>
      <c r="D106" s="209" t="s">
        <v>321</v>
      </c>
      <c r="E106" s="36"/>
      <c r="F106" s="210" t="s">
        <v>4434</v>
      </c>
      <c r="G106" s="36"/>
      <c r="H106" s="36"/>
      <c r="I106" s="116"/>
      <c r="J106" s="36"/>
      <c r="K106" s="36"/>
      <c r="L106" s="39"/>
      <c r="M106" s="211"/>
      <c r="N106" s="212"/>
      <c r="O106" s="64"/>
      <c r="P106" s="64"/>
      <c r="Q106" s="64"/>
      <c r="R106" s="64"/>
      <c r="S106" s="64"/>
      <c r="T106" s="65"/>
      <c r="U106" s="34"/>
      <c r="V106" s="34"/>
      <c r="W106" s="34"/>
      <c r="X106" s="34"/>
      <c r="Y106" s="34"/>
      <c r="Z106" s="34"/>
      <c r="AA106" s="34"/>
      <c r="AB106" s="34"/>
      <c r="AC106" s="34"/>
      <c r="AD106" s="34"/>
      <c r="AE106" s="34"/>
      <c r="AT106" s="17" t="s">
        <v>321</v>
      </c>
      <c r="AU106" s="17" t="s">
        <v>83</v>
      </c>
    </row>
    <row r="107" spans="1:65" s="11" customFormat="1" ht="22.9" customHeight="1">
      <c r="B107" s="179"/>
      <c r="C107" s="180"/>
      <c r="D107" s="181" t="s">
        <v>73</v>
      </c>
      <c r="E107" s="193" t="s">
        <v>4436</v>
      </c>
      <c r="F107" s="193" t="s">
        <v>4437</v>
      </c>
      <c r="G107" s="180"/>
      <c r="H107" s="180"/>
      <c r="I107" s="183"/>
      <c r="J107" s="194">
        <f>BK107</f>
        <v>0</v>
      </c>
      <c r="K107" s="180"/>
      <c r="L107" s="185"/>
      <c r="M107" s="186"/>
      <c r="N107" s="187"/>
      <c r="O107" s="187"/>
      <c r="P107" s="188">
        <f>SUM(P108:P111)</f>
        <v>0</v>
      </c>
      <c r="Q107" s="187"/>
      <c r="R107" s="188">
        <f>SUM(R108:R111)</f>
        <v>0</v>
      </c>
      <c r="S107" s="187"/>
      <c r="T107" s="189">
        <f>SUM(T108:T111)</f>
        <v>0</v>
      </c>
      <c r="AR107" s="190" t="s">
        <v>340</v>
      </c>
      <c r="AT107" s="191" t="s">
        <v>73</v>
      </c>
      <c r="AU107" s="191" t="s">
        <v>81</v>
      </c>
      <c r="AY107" s="190" t="s">
        <v>313</v>
      </c>
      <c r="BK107" s="192">
        <f>SUM(BK108:BK111)</f>
        <v>0</v>
      </c>
    </row>
    <row r="108" spans="1:65" s="1" customFormat="1" ht="14.45" customHeight="1">
      <c r="A108" s="34"/>
      <c r="B108" s="35"/>
      <c r="C108" s="195" t="s">
        <v>355</v>
      </c>
      <c r="D108" s="195" t="s">
        <v>315</v>
      </c>
      <c r="E108" s="196" t="s">
        <v>4438</v>
      </c>
      <c r="F108" s="197" t="s">
        <v>4439</v>
      </c>
      <c r="G108" s="198" t="s">
        <v>2843</v>
      </c>
      <c r="H108" s="199">
        <v>1</v>
      </c>
      <c r="I108" s="200"/>
      <c r="J108" s="201">
        <f>ROUND(I108*H108,2)</f>
        <v>0</v>
      </c>
      <c r="K108" s="202"/>
      <c r="L108" s="39"/>
      <c r="M108" s="203" t="s">
        <v>19</v>
      </c>
      <c r="N108" s="204" t="s">
        <v>45</v>
      </c>
      <c r="O108" s="64"/>
      <c r="P108" s="205">
        <f>O108*H108</f>
        <v>0</v>
      </c>
      <c r="Q108" s="205">
        <v>0</v>
      </c>
      <c r="R108" s="205">
        <f>Q108*H108</f>
        <v>0</v>
      </c>
      <c r="S108" s="205">
        <v>0</v>
      </c>
      <c r="T108" s="206">
        <f>S108*H108</f>
        <v>0</v>
      </c>
      <c r="U108" s="34"/>
      <c r="V108" s="34"/>
      <c r="W108" s="34"/>
      <c r="X108" s="34"/>
      <c r="Y108" s="34"/>
      <c r="Z108" s="34"/>
      <c r="AA108" s="34"/>
      <c r="AB108" s="34"/>
      <c r="AC108" s="34"/>
      <c r="AD108" s="34"/>
      <c r="AE108" s="34"/>
      <c r="AR108" s="207" t="s">
        <v>4409</v>
      </c>
      <c r="AT108" s="207" t="s">
        <v>315</v>
      </c>
      <c r="AU108" s="207" t="s">
        <v>83</v>
      </c>
      <c r="AY108" s="17" t="s">
        <v>313</v>
      </c>
      <c r="BE108" s="208">
        <f>IF(N108="základní",J108,0)</f>
        <v>0</v>
      </c>
      <c r="BF108" s="208">
        <f>IF(N108="snížená",J108,0)</f>
        <v>0</v>
      </c>
      <c r="BG108" s="208">
        <f>IF(N108="zákl. přenesená",J108,0)</f>
        <v>0</v>
      </c>
      <c r="BH108" s="208">
        <f>IF(N108="sníž. přenesená",J108,0)</f>
        <v>0</v>
      </c>
      <c r="BI108" s="208">
        <f>IF(N108="nulová",J108,0)</f>
        <v>0</v>
      </c>
      <c r="BJ108" s="17" t="s">
        <v>81</v>
      </c>
      <c r="BK108" s="208">
        <f>ROUND(I108*H108,2)</f>
        <v>0</v>
      </c>
      <c r="BL108" s="17" t="s">
        <v>4409</v>
      </c>
      <c r="BM108" s="207" t="s">
        <v>4440</v>
      </c>
    </row>
    <row r="109" spans="1:65" s="1" customFormat="1">
      <c r="A109" s="34"/>
      <c r="B109" s="35"/>
      <c r="C109" s="36"/>
      <c r="D109" s="209" t="s">
        <v>321</v>
      </c>
      <c r="E109" s="36"/>
      <c r="F109" s="210" t="s">
        <v>4439</v>
      </c>
      <c r="G109" s="36"/>
      <c r="H109" s="36"/>
      <c r="I109" s="116"/>
      <c r="J109" s="36"/>
      <c r="K109" s="36"/>
      <c r="L109" s="39"/>
      <c r="M109" s="211"/>
      <c r="N109" s="212"/>
      <c r="O109" s="64"/>
      <c r="P109" s="64"/>
      <c r="Q109" s="64"/>
      <c r="R109" s="64"/>
      <c r="S109" s="64"/>
      <c r="T109" s="65"/>
      <c r="U109" s="34"/>
      <c r="V109" s="34"/>
      <c r="W109" s="34"/>
      <c r="X109" s="34"/>
      <c r="Y109" s="34"/>
      <c r="Z109" s="34"/>
      <c r="AA109" s="34"/>
      <c r="AB109" s="34"/>
      <c r="AC109" s="34"/>
      <c r="AD109" s="34"/>
      <c r="AE109" s="34"/>
      <c r="AT109" s="17" t="s">
        <v>321</v>
      </c>
      <c r="AU109" s="17" t="s">
        <v>83</v>
      </c>
    </row>
    <row r="110" spans="1:65" s="1" customFormat="1" ht="14.45" customHeight="1">
      <c r="A110" s="34"/>
      <c r="B110" s="35"/>
      <c r="C110" s="195" t="s">
        <v>362</v>
      </c>
      <c r="D110" s="195" t="s">
        <v>315</v>
      </c>
      <c r="E110" s="196" t="s">
        <v>4441</v>
      </c>
      <c r="F110" s="197" t="s">
        <v>4442</v>
      </c>
      <c r="G110" s="198" t="s">
        <v>2843</v>
      </c>
      <c r="H110" s="199">
        <v>1</v>
      </c>
      <c r="I110" s="200"/>
      <c r="J110" s="201">
        <f>ROUND(I110*H110,2)</f>
        <v>0</v>
      </c>
      <c r="K110" s="202"/>
      <c r="L110" s="39"/>
      <c r="M110" s="203" t="s">
        <v>19</v>
      </c>
      <c r="N110" s="204" t="s">
        <v>45</v>
      </c>
      <c r="O110" s="64"/>
      <c r="P110" s="205">
        <f>O110*H110</f>
        <v>0</v>
      </c>
      <c r="Q110" s="205">
        <v>0</v>
      </c>
      <c r="R110" s="205">
        <f>Q110*H110</f>
        <v>0</v>
      </c>
      <c r="S110" s="205">
        <v>0</v>
      </c>
      <c r="T110" s="206">
        <f>S110*H110</f>
        <v>0</v>
      </c>
      <c r="U110" s="34"/>
      <c r="V110" s="34"/>
      <c r="W110" s="34"/>
      <c r="X110" s="34"/>
      <c r="Y110" s="34"/>
      <c r="Z110" s="34"/>
      <c r="AA110" s="34"/>
      <c r="AB110" s="34"/>
      <c r="AC110" s="34"/>
      <c r="AD110" s="34"/>
      <c r="AE110" s="34"/>
      <c r="AR110" s="207" t="s">
        <v>4409</v>
      </c>
      <c r="AT110" s="207" t="s">
        <v>315</v>
      </c>
      <c r="AU110" s="207" t="s">
        <v>83</v>
      </c>
      <c r="AY110" s="17" t="s">
        <v>313</v>
      </c>
      <c r="BE110" s="208">
        <f>IF(N110="základní",J110,0)</f>
        <v>0</v>
      </c>
      <c r="BF110" s="208">
        <f>IF(N110="snížená",J110,0)</f>
        <v>0</v>
      </c>
      <c r="BG110" s="208">
        <f>IF(N110="zákl. přenesená",J110,0)</f>
        <v>0</v>
      </c>
      <c r="BH110" s="208">
        <f>IF(N110="sníž. přenesená",J110,0)</f>
        <v>0</v>
      </c>
      <c r="BI110" s="208">
        <f>IF(N110="nulová",J110,0)</f>
        <v>0</v>
      </c>
      <c r="BJ110" s="17" t="s">
        <v>81</v>
      </c>
      <c r="BK110" s="208">
        <f>ROUND(I110*H110,2)</f>
        <v>0</v>
      </c>
      <c r="BL110" s="17" t="s">
        <v>4409</v>
      </c>
      <c r="BM110" s="207" t="s">
        <v>4443</v>
      </c>
    </row>
    <row r="111" spans="1:65" s="1" customFormat="1">
      <c r="A111" s="34"/>
      <c r="B111" s="35"/>
      <c r="C111" s="36"/>
      <c r="D111" s="209" t="s">
        <v>321</v>
      </c>
      <c r="E111" s="36"/>
      <c r="F111" s="210" t="s">
        <v>4442</v>
      </c>
      <c r="G111" s="36"/>
      <c r="H111" s="36"/>
      <c r="I111" s="116"/>
      <c r="J111" s="36"/>
      <c r="K111" s="36"/>
      <c r="L111" s="39"/>
      <c r="M111" s="271"/>
      <c r="N111" s="272"/>
      <c r="O111" s="273"/>
      <c r="P111" s="273"/>
      <c r="Q111" s="273"/>
      <c r="R111" s="273"/>
      <c r="S111" s="273"/>
      <c r="T111" s="274"/>
      <c r="U111" s="34"/>
      <c r="V111" s="34"/>
      <c r="W111" s="34"/>
      <c r="X111" s="34"/>
      <c r="Y111" s="34"/>
      <c r="Z111" s="34"/>
      <c r="AA111" s="34"/>
      <c r="AB111" s="34"/>
      <c r="AC111" s="34"/>
      <c r="AD111" s="34"/>
      <c r="AE111" s="34"/>
      <c r="AT111" s="17" t="s">
        <v>321</v>
      </c>
      <c r="AU111" s="17" t="s">
        <v>83</v>
      </c>
    </row>
    <row r="112" spans="1:65" s="1" customFormat="1" ht="6.95" customHeight="1">
      <c r="A112" s="34"/>
      <c r="B112" s="47"/>
      <c r="C112" s="48"/>
      <c r="D112" s="48"/>
      <c r="E112" s="48"/>
      <c r="F112" s="48"/>
      <c r="G112" s="48"/>
      <c r="H112" s="48"/>
      <c r="I112" s="144"/>
      <c r="J112" s="48"/>
      <c r="K112" s="48"/>
      <c r="L112" s="39"/>
      <c r="M112" s="34"/>
      <c r="O112" s="34"/>
      <c r="P112" s="34"/>
      <c r="Q112" s="34"/>
      <c r="R112" s="34"/>
      <c r="S112" s="34"/>
      <c r="T112" s="34"/>
      <c r="U112" s="34"/>
      <c r="V112" s="34"/>
      <c r="W112" s="34"/>
      <c r="X112" s="34"/>
      <c r="Y112" s="34"/>
      <c r="Z112" s="34"/>
      <c r="AA112" s="34"/>
      <c r="AB112" s="34"/>
      <c r="AC112" s="34"/>
      <c r="AD112" s="34"/>
      <c r="AE112" s="34"/>
    </row>
  </sheetData>
  <sheetProtection sheet="1" objects="1" scenarios="1" formatColumns="0" formatRows="0" autoFilter="0"/>
  <autoFilter ref="C84:K111"/>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41</vt:i4>
      </vt:variant>
    </vt:vector>
  </HeadingPairs>
  <TitlesOfParts>
    <vt:vector size="66" baseType="lpstr">
      <vt:lpstr>Rekapitulace</vt:lpstr>
      <vt:lpstr>D 02.1 - Architektonicko ...</vt:lpstr>
      <vt:lpstr>D 02.1 Seznam figur</vt:lpstr>
      <vt:lpstr>SO 02 – D.02.41 1 Pol</vt:lpstr>
      <vt:lpstr>SO 02 – D.02.41 2 Pol</vt:lpstr>
      <vt:lpstr>SO 02 – D.02.41 3 Pol</vt:lpstr>
      <vt:lpstr>SO 02 – D.02.41 4 Pol</vt:lpstr>
      <vt:lpstr>SO 02 – D.02.41 5 Pol</vt:lpstr>
      <vt:lpstr>D 02.1.4.2 - Vzduchotechnika</vt:lpstr>
      <vt:lpstr>D.02.1.4.3 - Ústřední vyt...</vt:lpstr>
      <vt:lpstr>D 02.1.4.4 - Elektroinsta...</vt:lpstr>
      <vt:lpstr>D 02.1.4.5 1 SK</vt:lpstr>
      <vt:lpstr>D 02.1.4.5 2 Ozvučení</vt:lpstr>
      <vt:lpstr>D 02.1.4.5 3 WiFi</vt:lpstr>
      <vt:lpstr>D 02.1.4.5 4 Spec</vt:lpstr>
      <vt:lpstr>SO 04.2 1 Pol</vt:lpstr>
      <vt:lpstr>SO 05.1 1 Pol</vt:lpstr>
      <vt:lpstr>SO 05.3 1 Pol</vt:lpstr>
      <vt:lpstr>SO 07 1 Pol</vt:lpstr>
      <vt:lpstr>SO08.1 - Napájení objektů...</vt:lpstr>
      <vt:lpstr>SO09 - Venkovní osvětlení</vt:lpstr>
      <vt:lpstr>SO10 - Zpevněné plochy</vt:lpstr>
      <vt:lpstr>SO11 - Sadové a terénní ú...</vt:lpstr>
      <vt:lpstr>SO14 - Oplocení areálu</vt:lpstr>
      <vt:lpstr>SO20 - Souhrnné náklady</vt:lpstr>
      <vt:lpstr>'D 02.1 - Architektonicko ...'!Názvy_tisku</vt:lpstr>
      <vt:lpstr>'D 02.1 Seznam figur'!Názvy_tisku</vt:lpstr>
      <vt:lpstr>'D 02.1.4.2 - Vzduchotechnika'!Názvy_tisku</vt:lpstr>
      <vt:lpstr>'D 02.1.4.4 - Elektroinsta...'!Názvy_tisku</vt:lpstr>
      <vt:lpstr>'D.02.1.4.3 - Ústřední vyt...'!Názvy_tisku</vt:lpstr>
      <vt:lpstr>'Rekapitulace stavby'!Názvy_tisku</vt:lpstr>
      <vt:lpstr>'SO 02 – D.02.41 1 Pol'!Názvy_tisku</vt:lpstr>
      <vt:lpstr>'SO 02 – D.02.41 2 Pol'!Názvy_tisku</vt:lpstr>
      <vt:lpstr>'SO 02 – D.02.41 3 Pol'!Názvy_tisku</vt:lpstr>
      <vt:lpstr>'SO 02 – D.02.41 4 Pol'!Názvy_tisku</vt:lpstr>
      <vt:lpstr>'SO 02 – D.02.41 5 Pol'!Názvy_tisku</vt:lpstr>
      <vt:lpstr>'SO 04.2 1 Pol'!Názvy_tisku</vt:lpstr>
      <vt:lpstr>'SO 05.1 1 Pol'!Názvy_tisku</vt:lpstr>
      <vt:lpstr>'SO 05.3 1 Pol'!Názvy_tisku</vt:lpstr>
      <vt:lpstr>'SO 07 1 Pol'!Názvy_tisku</vt:lpstr>
      <vt:lpstr>'SO08.1 - Napájení objektů...'!Názvy_tisku</vt:lpstr>
      <vt:lpstr>'SO09 - Venkovní osvětlení'!Názvy_tisku</vt:lpstr>
      <vt:lpstr>'SO10 - Zpevněné plochy'!Názvy_tisku</vt:lpstr>
      <vt:lpstr>'SO11 - Sadové a terénní ú...'!Názvy_tisku</vt:lpstr>
      <vt:lpstr>'SO14 - Oplocení areálu'!Názvy_tisku</vt:lpstr>
      <vt:lpstr>'SO20 - Souhrnné náklady'!Názvy_tisku</vt:lpstr>
      <vt:lpstr>'D 02.1 - Architektonicko ...'!Oblast_tisku</vt:lpstr>
      <vt:lpstr>'D 02.1.4.2 - Vzduchotechnika'!Oblast_tisku</vt:lpstr>
      <vt:lpstr>'D 02.1.4.4 - Elektroinsta...'!Oblast_tisku</vt:lpstr>
      <vt:lpstr>'D.02.1.4.3 - Ústřední vyt...'!Oblast_tisku</vt:lpstr>
      <vt:lpstr>'Rekapitulace stavby'!Oblast_tisku</vt:lpstr>
      <vt:lpstr>'SO 02 – D.02.41 1 Pol'!Oblast_tisku</vt:lpstr>
      <vt:lpstr>'SO 02 – D.02.41 2 Pol'!Oblast_tisku</vt:lpstr>
      <vt:lpstr>'SO 02 – D.02.41 3 Pol'!Oblast_tisku</vt:lpstr>
      <vt:lpstr>'SO 02 – D.02.41 4 Pol'!Oblast_tisku</vt:lpstr>
      <vt:lpstr>'SO 02 – D.02.41 5 Pol'!Oblast_tisku</vt:lpstr>
      <vt:lpstr>'SO 04.2 1 Pol'!Oblast_tisku</vt:lpstr>
      <vt:lpstr>'SO 05.1 1 Pol'!Oblast_tisku</vt:lpstr>
      <vt:lpstr>'SO 05.3 1 Pol'!Oblast_tisku</vt:lpstr>
      <vt:lpstr>'SO 07 1 Pol'!Oblast_tisku</vt:lpstr>
      <vt:lpstr>'SO08.1 - Napájení objektů...'!Oblast_tisku</vt:lpstr>
      <vt:lpstr>'SO09 - Venkovní osvětlení'!Oblast_tisku</vt:lpstr>
      <vt:lpstr>'SO10 - Zpevněné plochy'!Oblast_tisku</vt:lpstr>
      <vt:lpstr>'SO11 - Sadové a terénní ú...'!Oblast_tisku</vt:lpstr>
      <vt:lpstr>'SO14 - Oplocení areálu'!Oblast_tisku</vt:lpstr>
      <vt:lpstr>'SO20 - Souhrnné náklady'!Oblast_tisku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Vladimír Ent</dc:creator>
  <cp:lastModifiedBy>Hlaváček Martin</cp:lastModifiedBy>
  <cp:lastPrinted>2020-01-27T11:11:45Z</cp:lastPrinted>
  <dcterms:created xsi:type="dcterms:W3CDTF">2020-01-27T09:20:15Z</dcterms:created>
  <dcterms:modified xsi:type="dcterms:W3CDTF">2020-02-03T11:49:00Z</dcterms:modified>
</cp:coreProperties>
</file>